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mc:AlternateContent xmlns:mc="http://schemas.openxmlformats.org/markup-compatibility/2006">
    <mc:Choice Requires="x15">
      <x15ac:absPath xmlns:x15ac="http://schemas.microsoft.com/office/spreadsheetml/2010/11/ac" url="G:\Clients\PAFA\04 - PAC\01 - Meetings\20180911\Final\"/>
    </mc:Choice>
  </mc:AlternateContent>
  <xr:revisionPtr revIDLastSave="0" documentId="10_ncr:100000_{E46F2C97-0E2E-4299-AD7A-10C3D447B6D9}" xr6:coauthVersionLast="31" xr6:coauthVersionMax="31" xr10:uidLastSave="{00000000-0000-0000-0000-000000000000}"/>
  <bookViews>
    <workbookView xWindow="0" yWindow="0" windowWidth="20490" windowHeight="6645" tabRatio="548" activeTab="1" xr2:uid="{00000000-000D-0000-FFFF-FFFF00000000}"/>
  </bookViews>
  <sheets>
    <sheet name="Summary Log" sheetId="19" r:id="rId1"/>
    <sheet name="Read Me First" sheetId="1" r:id="rId2"/>
    <sheet name="Risk Summary" sheetId="2" r:id="rId3"/>
    <sheet name="Risk Scores" sheetId="3" r:id="rId4"/>
    <sheet name="001-Theft of Gas" sheetId="4" r:id="rId5"/>
    <sheet name="002 - Use of the AQ Corrections" sheetId="5" r:id="rId6"/>
    <sheet name="003 - Estimated readings" sheetId="6" r:id="rId7"/>
    <sheet name="004 - LDZ Offtake measure error" sheetId="7" r:id="rId8"/>
    <sheet name="005 - Incorrect asset data" sheetId="8" r:id="rId9"/>
    <sheet name="006 - Site WAR for EUC 3-8" sheetId="9" r:id="rId10"/>
    <sheet name="007 - Undetected LDZ errors" sheetId="10" r:id="rId11"/>
    <sheet name="008 - Unregistered Sites" sheetId="11" r:id="rId12"/>
    <sheet name="009 - Shipperless Sites" sheetId="12" r:id="rId13"/>
    <sheet name="010 - Readings fail validation" sheetId="13" r:id="rId14"/>
    <sheet name="011 - Late Check Reads" sheetId="14" r:id="rId15"/>
    <sheet name="012 - Meter read submission PC4" sheetId="15" r:id="rId16"/>
    <sheet name="013 - Est. Reads Change Shipper" sheetId="16" r:id="rId17"/>
    <sheet name="014 - Failure to obtain read" sheetId="17" r:id="rId18"/>
    <sheet name="015 - Retrospective updates" sheetId="18" r:id="rId19"/>
    <sheet name="016D - Site Specific CF" sheetId="21" r:id="rId20"/>
    <sheet name="017D - Standard CF" sheetId="20" r:id="rId21"/>
  </sheets>
  <definedNames>
    <definedName name="_xlnm._FilterDatabase" localSheetId="2" hidden="1">'Risk Summary'!$A$1:$S$16</definedName>
    <definedName name="_xlnm.Print_Area" localSheetId="4">'001-Theft of Gas'!$A$1:$K$20</definedName>
    <definedName name="_xlnm.Print_Area" localSheetId="5">'002 - Use of the AQ Corrections'!$A$1:$K$23</definedName>
    <definedName name="_xlnm.Print_Area" localSheetId="6">'003 - Estimated readings'!$A$1:$K$23</definedName>
    <definedName name="_xlnm.Print_Area" localSheetId="7">'004 - LDZ Offtake measure error'!$A$1:$K$24</definedName>
    <definedName name="_xlnm.Print_Area" localSheetId="8">'005 - Incorrect asset data'!$A$1:$K$23</definedName>
    <definedName name="_xlnm.Print_Area" localSheetId="9">'006 - Site WAR for EUC 3-8'!$A$1:$K$23</definedName>
    <definedName name="_xlnm.Print_Area" localSheetId="10">'007 - Undetected LDZ errors'!$A$1:$K$23</definedName>
    <definedName name="_xlnm.Print_Area" localSheetId="11">'008 - Unregistered Sites'!$A$1:$K$25</definedName>
    <definedName name="_xlnm.Print_Area" localSheetId="12">'009 - Shipperless Sites'!$A$1:$K$26</definedName>
    <definedName name="_xlnm.Print_Area" localSheetId="13">'010 - Readings fail validation'!$A$1:$K$26</definedName>
    <definedName name="_xlnm.Print_Area" localSheetId="14">'011 - Late Check Reads'!$A$1:$K$26</definedName>
    <definedName name="_xlnm.Print_Area" localSheetId="15">'012 - Meter read submission PC4'!$A$1:$K$24</definedName>
    <definedName name="_xlnm.Print_Area" localSheetId="16">'013 - Est. Reads Change Shipper'!$A$1:$K$24</definedName>
    <definedName name="_xlnm.Print_Area" localSheetId="17">'014 - Failure to obtain read'!$A$1:$K$24</definedName>
    <definedName name="_xlnm.Print_Area" localSheetId="18">'015 - Retrospective updates'!$A$1:$K$25</definedName>
    <definedName name="_xlnm.Print_Area" localSheetId="19">'016D - Site Specific CF'!$A$1:$K$25</definedName>
    <definedName name="_xlnm.Print_Area" localSheetId="20">'017D - Standard CF'!$A$1:$K$25</definedName>
    <definedName name="_xlnm.Print_Area" localSheetId="1">'Read Me First'!$A$1:$H$23</definedName>
    <definedName name="_xlnm.Print_Area" localSheetId="0">'Summary Log'!$A$1:$D$3</definedName>
    <definedName name="Z_5548FFB4_D490_49E1_BFE6_EDD52FAE47FE_.wvu.FilterData" localSheetId="2" hidden="1">'Risk Summary'!$A$1:$J$1</definedName>
    <definedName name="Z_5548FFB4_D490_49E1_BFE6_EDD52FAE47FE_.wvu.PrintArea" localSheetId="4" hidden="1">'001-Theft of Gas'!$A$1:$K$14</definedName>
    <definedName name="Z_5548FFB4_D490_49E1_BFE6_EDD52FAE47FE_.wvu.PrintArea" localSheetId="5" hidden="1">'002 - Use of the AQ Corrections'!$B$1:$K$13</definedName>
    <definedName name="Z_5548FFB4_D490_49E1_BFE6_EDD52FAE47FE_.wvu.PrintArea" localSheetId="6" hidden="1">'003 - Estimated readings'!$A$1:$K$13</definedName>
    <definedName name="Z_5548FFB4_D490_49E1_BFE6_EDD52FAE47FE_.wvu.PrintArea" localSheetId="7" hidden="1">'004 - LDZ Offtake measure error'!$A$1:$K$13</definedName>
    <definedName name="Z_5548FFB4_D490_49E1_BFE6_EDD52FAE47FE_.wvu.PrintArea" localSheetId="8" hidden="1">'005 - Incorrect asset data'!$A$1:$K$13</definedName>
    <definedName name="Z_5548FFB4_D490_49E1_BFE6_EDD52FAE47FE_.wvu.PrintArea" localSheetId="9" hidden="1">'006 - Site WAR for EUC 3-8'!$A$1:$K$13</definedName>
    <definedName name="Z_5548FFB4_D490_49E1_BFE6_EDD52FAE47FE_.wvu.PrintArea" localSheetId="10" hidden="1">'007 - Undetected LDZ errors'!$A$1:$K$13</definedName>
    <definedName name="Z_5548FFB4_D490_49E1_BFE6_EDD52FAE47FE_.wvu.PrintArea" localSheetId="11" hidden="1">'008 - Unregistered Sites'!$A$1:$K$13</definedName>
    <definedName name="Z_5548FFB4_D490_49E1_BFE6_EDD52FAE47FE_.wvu.PrintArea" localSheetId="12" hidden="1">'009 - Shipperless Sites'!$A$1:$K$13</definedName>
    <definedName name="Z_5548FFB4_D490_49E1_BFE6_EDD52FAE47FE_.wvu.PrintArea" localSheetId="13" hidden="1">'010 - Readings fail validation'!$A$1:$K$13</definedName>
    <definedName name="Z_5548FFB4_D490_49E1_BFE6_EDD52FAE47FE_.wvu.PrintArea" localSheetId="14" hidden="1">'011 - Late Check Reads'!$A$1:$K$13</definedName>
    <definedName name="Z_5548FFB4_D490_49E1_BFE6_EDD52FAE47FE_.wvu.PrintArea" localSheetId="15" hidden="1">'012 - Meter read submission PC4'!$A$1:$K$13</definedName>
    <definedName name="Z_5548FFB4_D490_49E1_BFE6_EDD52FAE47FE_.wvu.PrintArea" localSheetId="16" hidden="1">'013 - Est. Reads Change Shipper'!$A$1:$K$13</definedName>
    <definedName name="Z_5548FFB4_D490_49E1_BFE6_EDD52FAE47FE_.wvu.PrintArea" localSheetId="17" hidden="1">'014 - Failure to obtain read'!$A$1:$K$13</definedName>
    <definedName name="Z_5548FFB4_D490_49E1_BFE6_EDD52FAE47FE_.wvu.PrintArea" localSheetId="18" hidden="1">'015 - Retrospective updates'!$A$1:$K$13</definedName>
    <definedName name="Z_5548FFB4_D490_49E1_BFE6_EDD52FAE47FE_.wvu.PrintArea" localSheetId="19" hidden="1">'016D - Site Specific CF'!$A$1:$K$13</definedName>
    <definedName name="Z_5548FFB4_D490_49E1_BFE6_EDD52FAE47FE_.wvu.PrintArea" localSheetId="20" hidden="1">'017D - Standard CF'!$A$1:$K$13</definedName>
    <definedName name="Z_A5A992E5_A774_408A_88E8_BC6D12B4DBBC_.wvu.FilterData" localSheetId="2" hidden="1">'Risk Summary'!$A$1:$S$16</definedName>
    <definedName name="Z_A5A992E5_A774_408A_88E8_BC6D12B4DBBC_.wvu.PrintArea" localSheetId="4" hidden="1">'001-Theft of Gas'!$A$1:$K$14</definedName>
    <definedName name="Z_A5A992E5_A774_408A_88E8_BC6D12B4DBBC_.wvu.PrintArea" localSheetId="5" hidden="1">'002 - Use of the AQ Corrections'!$B$1:$K$13</definedName>
    <definedName name="Z_A5A992E5_A774_408A_88E8_BC6D12B4DBBC_.wvu.PrintArea" localSheetId="6" hidden="1">'003 - Estimated readings'!$A$1:$K$13</definedName>
    <definedName name="Z_A5A992E5_A774_408A_88E8_BC6D12B4DBBC_.wvu.PrintArea" localSheetId="7" hidden="1">'004 - LDZ Offtake measure error'!$A$1:$K$13</definedName>
    <definedName name="Z_A5A992E5_A774_408A_88E8_BC6D12B4DBBC_.wvu.PrintArea" localSheetId="8" hidden="1">'005 - Incorrect asset data'!$A$1:$K$13</definedName>
    <definedName name="Z_A5A992E5_A774_408A_88E8_BC6D12B4DBBC_.wvu.PrintArea" localSheetId="9" hidden="1">'006 - Site WAR for EUC 3-8'!$A$1:$K$13</definedName>
    <definedName name="Z_A5A992E5_A774_408A_88E8_BC6D12B4DBBC_.wvu.PrintArea" localSheetId="10" hidden="1">'007 - Undetected LDZ errors'!$A$1:$K$13</definedName>
    <definedName name="Z_A5A992E5_A774_408A_88E8_BC6D12B4DBBC_.wvu.PrintArea" localSheetId="11" hidden="1">'008 - Unregistered Sites'!$A$1:$K$13</definedName>
    <definedName name="Z_A5A992E5_A774_408A_88E8_BC6D12B4DBBC_.wvu.PrintArea" localSheetId="12" hidden="1">'009 - Shipperless Sites'!$A$1:$K$13</definedName>
    <definedName name="Z_A5A992E5_A774_408A_88E8_BC6D12B4DBBC_.wvu.PrintArea" localSheetId="13" hidden="1">'010 - Readings fail validation'!$A$1:$K$13</definedName>
    <definedName name="Z_A5A992E5_A774_408A_88E8_BC6D12B4DBBC_.wvu.PrintArea" localSheetId="14" hidden="1">'011 - Late Check Reads'!$A$1:$K$13</definedName>
    <definedName name="Z_A5A992E5_A774_408A_88E8_BC6D12B4DBBC_.wvu.PrintArea" localSheetId="15" hidden="1">'012 - Meter read submission PC4'!$A$1:$K$13</definedName>
    <definedName name="Z_A5A992E5_A774_408A_88E8_BC6D12B4DBBC_.wvu.PrintArea" localSheetId="16" hidden="1">'013 - Est. Reads Change Shipper'!$A$1:$K$13</definedName>
    <definedName name="Z_A5A992E5_A774_408A_88E8_BC6D12B4DBBC_.wvu.PrintArea" localSheetId="17" hidden="1">'014 - Failure to obtain read'!$A$1:$K$13</definedName>
    <definedName name="Z_A5A992E5_A774_408A_88E8_BC6D12B4DBBC_.wvu.PrintArea" localSheetId="18" hidden="1">'015 - Retrospective updates'!$A$1:$K$13</definedName>
    <definedName name="Z_A5A992E5_A774_408A_88E8_BC6D12B4DBBC_.wvu.PrintArea" localSheetId="19" hidden="1">'016D - Site Specific CF'!$A$1:$K$13</definedName>
    <definedName name="Z_A5A992E5_A774_408A_88E8_BC6D12B4DBBC_.wvu.PrintArea" localSheetId="20" hidden="1">'017D - Standard CF'!$A$1:$K$13</definedName>
  </definedNames>
  <calcPr calcId="179017" concurrentCalc="0"/>
  <customWorkbookViews>
    <customWorkbookView name="Miriam Ellis - Personal View" guid="{5548FFB4-D490-49E1-BFE6-EDD52FAE47FE}" mergeInterval="0" personalView="1" maximized="1" xWindow="-11" yWindow="-11" windowWidth="1942" windowHeight="1042" tabRatio="548" activeSheetId="4"/>
    <customWorkbookView name="Nirav Vyas - Personal View" guid="{A5A992E5-A774-408A-88E8-BC6D12B4DBBC}" mergeInterval="0" personalView="1" maximized="1" xWindow="-8" yWindow="-8" windowWidth="1936" windowHeight="1056" tabRatio="548"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8" i="2" l="1"/>
  <c r="R18" i="2"/>
  <c r="I8" i="20"/>
  <c r="P18" i="2"/>
  <c r="H8" i="20"/>
  <c r="O18" i="2"/>
  <c r="N18" i="2"/>
  <c r="M18" i="2"/>
  <c r="L18" i="2"/>
  <c r="K18" i="2"/>
  <c r="J18" i="2"/>
  <c r="I18" i="2"/>
  <c r="H18" i="2"/>
  <c r="I7" i="20"/>
  <c r="G18" i="2"/>
  <c r="H7" i="20"/>
  <c r="F18" i="2"/>
  <c r="E18" i="2"/>
  <c r="D18" i="2"/>
  <c r="C18" i="2"/>
  <c r="D17" i="2"/>
  <c r="E17" i="2"/>
  <c r="F17" i="2"/>
  <c r="I7" i="21"/>
  <c r="G17" i="2"/>
  <c r="C17" i="2"/>
  <c r="S17" i="2"/>
  <c r="R17" i="2"/>
  <c r="I8" i="21"/>
  <c r="P17" i="2"/>
  <c r="H8" i="21"/>
  <c r="O17" i="2"/>
  <c r="N17" i="2"/>
  <c r="M17" i="2"/>
  <c r="L17" i="2"/>
  <c r="K17" i="2"/>
  <c r="J17" i="2"/>
  <c r="I17" i="2"/>
  <c r="H17" i="2"/>
  <c r="B18" i="2"/>
  <c r="B17" i="2"/>
  <c r="I9" i="21"/>
  <c r="H9" i="21"/>
  <c r="H7" i="21"/>
  <c r="I9" i="20"/>
  <c r="H9" i="20"/>
  <c r="B3" i="2"/>
  <c r="I8" i="5"/>
  <c r="P3" i="2"/>
  <c r="B5" i="2"/>
  <c r="S16" i="2"/>
  <c r="S15" i="2"/>
  <c r="S14" i="2"/>
  <c r="S13" i="2"/>
  <c r="S12" i="2"/>
  <c r="S11" i="2"/>
  <c r="S10" i="2"/>
  <c r="S9" i="2"/>
  <c r="S8" i="2"/>
  <c r="S7" i="2"/>
  <c r="S6" i="2"/>
  <c r="S5" i="2"/>
  <c r="S4" i="2"/>
  <c r="S3" i="2"/>
  <c r="R3" i="2"/>
  <c r="S2" i="2"/>
  <c r="R2" i="2"/>
  <c r="R16" i="2"/>
  <c r="R15" i="2"/>
  <c r="R14" i="2"/>
  <c r="R13" i="2"/>
  <c r="R12" i="2"/>
  <c r="R11" i="2"/>
  <c r="R10" i="2"/>
  <c r="R9" i="2"/>
  <c r="R8" i="2"/>
  <c r="R7" i="2"/>
  <c r="R6" i="2"/>
  <c r="R5" i="2"/>
  <c r="R4" i="2"/>
  <c r="I8" i="6"/>
  <c r="P4" i="2"/>
  <c r="H8" i="18"/>
  <c r="O16" i="2"/>
  <c r="I3" i="2"/>
  <c r="K16" i="2"/>
  <c r="J16" i="2"/>
  <c r="I16" i="2"/>
  <c r="H16" i="2"/>
  <c r="K15" i="2"/>
  <c r="J15" i="2"/>
  <c r="I15" i="2"/>
  <c r="H15" i="2"/>
  <c r="K14" i="2"/>
  <c r="J14" i="2"/>
  <c r="I14" i="2"/>
  <c r="H14" i="2"/>
  <c r="M13" i="2"/>
  <c r="L13" i="2"/>
  <c r="K13" i="2"/>
  <c r="J13" i="2"/>
  <c r="I13" i="2"/>
  <c r="H13" i="2"/>
  <c r="I7" i="15"/>
  <c r="G13" i="2"/>
  <c r="M12" i="2"/>
  <c r="L12" i="2"/>
  <c r="K12" i="2"/>
  <c r="J12" i="2"/>
  <c r="I12" i="2"/>
  <c r="H12" i="2"/>
  <c r="I7" i="14"/>
  <c r="G12" i="2"/>
  <c r="M11" i="2"/>
  <c r="L11" i="2"/>
  <c r="K11" i="2"/>
  <c r="J11" i="2"/>
  <c r="I11" i="2"/>
  <c r="H11" i="2"/>
  <c r="M10" i="2"/>
  <c r="L10" i="2"/>
  <c r="K10" i="2"/>
  <c r="J10" i="2"/>
  <c r="I10" i="2"/>
  <c r="H10" i="2"/>
  <c r="M9" i="2"/>
  <c r="L9" i="2"/>
  <c r="K9" i="2"/>
  <c r="J9" i="2"/>
  <c r="I9" i="2"/>
  <c r="H9" i="2"/>
  <c r="M8" i="2"/>
  <c r="L8" i="2"/>
  <c r="K8" i="2"/>
  <c r="J8" i="2"/>
  <c r="I8" i="2"/>
  <c r="H8" i="2"/>
  <c r="M7" i="2"/>
  <c r="L7" i="2"/>
  <c r="K7" i="2"/>
  <c r="J7" i="2"/>
  <c r="I7" i="2"/>
  <c r="M6" i="2"/>
  <c r="L6" i="2"/>
  <c r="K6" i="2"/>
  <c r="J6" i="2"/>
  <c r="I6" i="2"/>
  <c r="H6" i="2"/>
  <c r="H7" i="2"/>
  <c r="I7" i="9"/>
  <c r="G7" i="2"/>
  <c r="H7" i="9"/>
  <c r="F7" i="2"/>
  <c r="E7" i="2"/>
  <c r="D7" i="2"/>
  <c r="I8" i="8"/>
  <c r="P6" i="2"/>
  <c r="H8" i="8"/>
  <c r="O6" i="2"/>
  <c r="N6" i="2"/>
  <c r="M5" i="2"/>
  <c r="L5" i="2"/>
  <c r="K5" i="2"/>
  <c r="J5" i="2"/>
  <c r="I5" i="2"/>
  <c r="H5" i="2"/>
  <c r="I7" i="7"/>
  <c r="G5" i="2"/>
  <c r="H7" i="7"/>
  <c r="F5" i="2"/>
  <c r="E5" i="2"/>
  <c r="D5" i="2"/>
  <c r="N4" i="2"/>
  <c r="M4" i="2"/>
  <c r="L4" i="2"/>
  <c r="K4" i="2"/>
  <c r="J4" i="2"/>
  <c r="I4" i="2"/>
  <c r="H4" i="2"/>
  <c r="H3" i="2"/>
  <c r="H8" i="5"/>
  <c r="O3" i="2"/>
  <c r="N3" i="2"/>
  <c r="M3" i="2"/>
  <c r="L3" i="2"/>
  <c r="K3" i="2"/>
  <c r="J3" i="2"/>
  <c r="I8" i="4"/>
  <c r="P2" i="2"/>
  <c r="H8" i="4"/>
  <c r="O2" i="2"/>
  <c r="N2" i="2"/>
  <c r="K2" i="2"/>
  <c r="J2" i="2"/>
  <c r="I2" i="2"/>
  <c r="H2" i="2"/>
  <c r="I8" i="18"/>
  <c r="P16" i="2"/>
  <c r="N16" i="2"/>
  <c r="M16" i="2"/>
  <c r="L16" i="2"/>
  <c r="I8" i="17"/>
  <c r="P15" i="2"/>
  <c r="H8" i="17"/>
  <c r="O15" i="2"/>
  <c r="N15" i="2"/>
  <c r="M15" i="2"/>
  <c r="L15" i="2"/>
  <c r="I8" i="16"/>
  <c r="P14" i="2"/>
  <c r="H8" i="16"/>
  <c r="O14" i="2"/>
  <c r="N14" i="2"/>
  <c r="M14" i="2"/>
  <c r="L14" i="2"/>
  <c r="I8" i="15"/>
  <c r="P13" i="2"/>
  <c r="H8" i="15"/>
  <c r="O13" i="2"/>
  <c r="N13" i="2"/>
  <c r="I8" i="14"/>
  <c r="P12" i="2"/>
  <c r="H8" i="14"/>
  <c r="O12" i="2"/>
  <c r="N12" i="2"/>
  <c r="I8" i="13"/>
  <c r="P11" i="2"/>
  <c r="H8" i="13"/>
  <c r="O11" i="2"/>
  <c r="N11" i="2"/>
  <c r="I8" i="12"/>
  <c r="P10" i="2"/>
  <c r="H8" i="12"/>
  <c r="O10" i="2"/>
  <c r="N10" i="2"/>
  <c r="I8" i="11"/>
  <c r="P9" i="2"/>
  <c r="H8" i="11"/>
  <c r="O9" i="2"/>
  <c r="N9" i="2"/>
  <c r="C12" i="2"/>
  <c r="B9" i="2"/>
  <c r="I8" i="10"/>
  <c r="P8" i="2"/>
  <c r="H8" i="10"/>
  <c r="O8" i="2"/>
  <c r="N8" i="2"/>
  <c r="H8" i="9"/>
  <c r="O7" i="2"/>
  <c r="N7" i="2"/>
  <c r="N5" i="2"/>
  <c r="H8" i="6"/>
  <c r="O4" i="2"/>
  <c r="M2" i="2"/>
  <c r="L2" i="2"/>
  <c r="I9" i="18"/>
  <c r="H9" i="18"/>
  <c r="I7" i="18"/>
  <c r="H7" i="18"/>
  <c r="I9" i="17"/>
  <c r="H9" i="17"/>
  <c r="I7" i="17"/>
  <c r="H7" i="17"/>
  <c r="I9" i="16"/>
  <c r="H9" i="16"/>
  <c r="I7" i="16"/>
  <c r="H7" i="16"/>
  <c r="I9" i="15"/>
  <c r="H9" i="15"/>
  <c r="H7" i="15"/>
  <c r="I9" i="14"/>
  <c r="H9" i="14"/>
  <c r="H7" i="14"/>
  <c r="I9" i="13"/>
  <c r="H9" i="13"/>
  <c r="I7" i="13"/>
  <c r="H7" i="13"/>
  <c r="I9" i="11"/>
  <c r="H9" i="11"/>
  <c r="I7" i="11"/>
  <c r="H7" i="11"/>
  <c r="I9" i="12"/>
  <c r="H9" i="12"/>
  <c r="I7" i="12"/>
  <c r="H7" i="12"/>
  <c r="I9" i="10"/>
  <c r="H9" i="10"/>
  <c r="I7" i="10"/>
  <c r="H7" i="10"/>
  <c r="I9" i="9"/>
  <c r="H9" i="9"/>
  <c r="I8" i="9"/>
  <c r="P7" i="2"/>
  <c r="I9" i="8"/>
  <c r="H9" i="8"/>
  <c r="I7" i="8"/>
  <c r="H7" i="8"/>
  <c r="I9" i="7"/>
  <c r="H9" i="7"/>
  <c r="I8" i="7"/>
  <c r="P5" i="2"/>
  <c r="H8" i="7"/>
  <c r="O5" i="2"/>
  <c r="I9" i="6"/>
  <c r="H9" i="6"/>
  <c r="I7" i="6"/>
  <c r="H7" i="6"/>
  <c r="I9" i="5"/>
  <c r="H9" i="5"/>
  <c r="I7" i="5"/>
  <c r="H7" i="5"/>
  <c r="B16" i="2"/>
  <c r="B15" i="2"/>
  <c r="B14" i="2"/>
  <c r="B13" i="2"/>
  <c r="B12" i="2"/>
  <c r="B11" i="2"/>
  <c r="B10" i="2"/>
  <c r="B8" i="2"/>
  <c r="B7" i="2"/>
  <c r="B6" i="2"/>
  <c r="B4" i="2"/>
  <c r="B2" i="2"/>
  <c r="F3" i="2"/>
  <c r="G3" i="2"/>
  <c r="F4" i="2"/>
  <c r="G4" i="2"/>
  <c r="F6" i="2"/>
  <c r="G6" i="2"/>
  <c r="F8" i="2"/>
  <c r="G8" i="2"/>
  <c r="F10" i="2"/>
  <c r="G10" i="2"/>
  <c r="F9" i="2"/>
  <c r="G9" i="2"/>
  <c r="F11" i="2"/>
  <c r="G11" i="2"/>
  <c r="F12" i="2"/>
  <c r="F13" i="2"/>
  <c r="F14" i="2"/>
  <c r="G14" i="2"/>
  <c r="F15" i="2"/>
  <c r="G15" i="2"/>
  <c r="F16" i="2"/>
  <c r="G16" i="2"/>
  <c r="I9" i="4"/>
  <c r="H9" i="4"/>
  <c r="H7" i="4"/>
  <c r="I7" i="4"/>
  <c r="E3" i="2"/>
  <c r="E4" i="2"/>
  <c r="E6" i="2"/>
  <c r="E8" i="2"/>
  <c r="E10" i="2"/>
  <c r="E9" i="2"/>
  <c r="E11" i="2"/>
  <c r="E12" i="2"/>
  <c r="E13" i="2"/>
  <c r="E14" i="2"/>
  <c r="E15" i="2"/>
  <c r="E16" i="2"/>
  <c r="E2" i="2"/>
  <c r="D3" i="2"/>
  <c r="D4" i="2"/>
  <c r="D6" i="2"/>
  <c r="D8" i="2"/>
  <c r="D10" i="2"/>
  <c r="D9" i="2"/>
  <c r="D11" i="2"/>
  <c r="D12" i="2"/>
  <c r="D13" i="2"/>
  <c r="D14" i="2"/>
  <c r="D15" i="2"/>
  <c r="D16" i="2"/>
  <c r="D2" i="2"/>
  <c r="F2" i="2"/>
  <c r="G2" i="2"/>
  <c r="C16" i="2"/>
  <c r="C15" i="2"/>
  <c r="C14" i="2"/>
  <c r="C13" i="2"/>
  <c r="C11" i="2"/>
  <c r="C9" i="2"/>
  <c r="C10" i="2"/>
  <c r="C8" i="2"/>
  <c r="C7" i="2"/>
  <c r="C6" i="2"/>
  <c r="C5" i="2"/>
  <c r="C4" i="2"/>
  <c r="C3" i="2"/>
  <c r="C2" i="2"/>
</calcChain>
</file>

<file path=xl/sharedStrings.xml><?xml version="1.0" encoding="utf-8"?>
<sst xmlns="http://schemas.openxmlformats.org/spreadsheetml/2006/main" count="955" uniqueCount="248">
  <si>
    <t>Risk Number</t>
  </si>
  <si>
    <t>Risk Description / Title:</t>
  </si>
  <si>
    <t>There is a risk that…</t>
  </si>
  <si>
    <t>Raised by</t>
  </si>
  <si>
    <t>Throughput</t>
  </si>
  <si>
    <t>Control</t>
  </si>
  <si>
    <t>Gross Risk</t>
  </si>
  <si>
    <t>Net Risk</t>
  </si>
  <si>
    <t>Risk Review Date</t>
  </si>
  <si>
    <t>Current</t>
  </si>
  <si>
    <t>Target</t>
  </si>
  <si>
    <t>Inherent</t>
  </si>
  <si>
    <t>Associated Risk</t>
  </si>
  <si>
    <t>Potential Causes of the risk</t>
  </si>
  <si>
    <t>Risk Scores</t>
  </si>
  <si>
    <t>Category</t>
  </si>
  <si>
    <t>Controls</t>
  </si>
  <si>
    <t>Actions</t>
  </si>
  <si>
    <t>Owner and Target Completion Date</t>
  </si>
  <si>
    <t>Performance Assurance Committee (PAC)</t>
  </si>
  <si>
    <t>Not Effective (x1)</t>
  </si>
  <si>
    <t>Active</t>
  </si>
  <si>
    <t>n/a</t>
  </si>
  <si>
    <t>Allocation &amp; Settlement</t>
  </si>
  <si>
    <t>Theft of Gas</t>
  </si>
  <si>
    <t>Partially Effective (x0.8)</t>
  </si>
  <si>
    <t>Use of the AQ Correction Process</t>
  </si>
  <si>
    <t>Allocation</t>
  </si>
  <si>
    <t xml:space="preserve">Allocation </t>
  </si>
  <si>
    <t>Failure to obtain a meter reading within the settlement window</t>
  </si>
  <si>
    <t xml:space="preserve"> Consistent approach to retrospective updates</t>
  </si>
  <si>
    <t>Use of Winter Annual Ratio (WAR) for End User Category (EUC) 03-08</t>
  </si>
  <si>
    <t>Undetected LDZ Offtake Measurement Errors</t>
  </si>
  <si>
    <t xml:space="preserve">Failure to identify consumers and customers who conduct theft of gas. </t>
  </si>
  <si>
    <t>Late check reads on meters that derive a read</t>
  </si>
  <si>
    <t>Estimated reads at Change of Shipper</t>
  </si>
  <si>
    <t>Shipperless Sites</t>
  </si>
  <si>
    <t>Unregistered Sites</t>
  </si>
  <si>
    <t>Meter read submission frequency for Product Class 4 meter points</t>
  </si>
  <si>
    <t>Shippers submitting meter readings infrequently</t>
  </si>
  <si>
    <t>Timing differences in submission will create a risk of misallocation among shippers. The AQ will not be recalculated frequently from a good meter reading history leading to potential inaccuracies.</t>
  </si>
  <si>
    <t>Potential Consequences of the Risk Event Occurring (e.g.. Because of …)</t>
  </si>
  <si>
    <t>Shipper fails to register a site. The consumption at those sites is not measured and falls in to unidentified  gas.</t>
  </si>
  <si>
    <t xml:space="preserve">The gas consumed is not measured and falls into unidentified gas. This also impacts accuracy of settlement </t>
  </si>
  <si>
    <t>Shippers are withdrawing from sites that still have meters attached. The site then starts and/or continues to consume gas</t>
  </si>
  <si>
    <t>Where check reads are not completed, there is a risk that meters are under or over reading for an extended period of time which will impact allocation accuracy</t>
  </si>
  <si>
    <t>Late check readings impact accurate allocation and extend drift periods. Derived readings cannot be verified as being accurate leading to potential consumption inaccuracies.</t>
  </si>
  <si>
    <t>The sites and quantity of gas stolen cannot be identified, gas cannot be allocated and reconciled correctly</t>
  </si>
  <si>
    <t>Insufficient validation and/or assurance of information provided by Shippers (ultimately provided by Suppliers and MAMs)</t>
  </si>
  <si>
    <t xml:space="preserve">LDZ offtake meters develop an error and remains undetected, which causes the readings to be inaccurate. </t>
  </si>
  <si>
    <t xml:space="preserve">Because of a poor and/or diminishing meter reading history, reconciliation will not be possible and the derived AQ is more likely to be inaccurate. </t>
  </si>
  <si>
    <t xml:space="preserve">Shippers are not managing the validation errors identified and therefore not remedying the issue. Also causes for rejected reads not investigated which reflects in inaccurate consumption. </t>
  </si>
  <si>
    <t xml:space="preserve">Commercial drivers and incentives on shippers do not promote a fair and balanced approach to use retrospective updates. </t>
  </si>
  <si>
    <t>Gas incorrectly allocated to meter points within the LDZ. 
No back-up or check meters in place. Also misallocation of NTS shrinkage leading to increased unidentified gas allocation</t>
  </si>
  <si>
    <t>PAC Risk</t>
  </si>
  <si>
    <t>Risk Title</t>
  </si>
  <si>
    <t xml:space="preserve"> Meter reads failing validation resulting in delays and/or missing reconciliation. For Class 1 &amp; 2 (DM) the impact is at the point of allocation and persists in reconciliation unless spotted and corrected. For Class 3 &amp; 4, allocation will be correct but the asset error will cause incorrect (or missing) reconciliation.</t>
  </si>
  <si>
    <t>Lack of meter read history means the WAR has not been populated or an estimated profile has been applied.</t>
  </si>
  <si>
    <t>Identified LDZ Offtake Measurement Errors</t>
  </si>
  <si>
    <t>Allocation (GWh)</t>
  </si>
  <si>
    <t>Reconciliation (GWh)</t>
  </si>
  <si>
    <t>-</t>
  </si>
  <si>
    <t>The AQ allocated does not provide an accurate reflection of gas consumption; impacts allocation to the shipper and unidentified gas. 
The misallocation will not be corrected until Meter Point Reconciliation takes place.</t>
  </si>
  <si>
    <t>Current Throughput (1-5)</t>
  </si>
  <si>
    <t>Effective (x0.6)</t>
  </si>
  <si>
    <t>Shippers failing to provide timely check reads and providing late reads. 
Shippers not checking converters at the same time as the main meters.</t>
  </si>
  <si>
    <t>Meter readings are not being obtained within the settlements window. Also read validation errors not being corrected by shippers.</t>
  </si>
  <si>
    <t>Cost at average SAP 1.7p for higher threshold (Oct 2012 – Nov 2016)</t>
  </si>
  <si>
    <t>Rating</t>
  </si>
  <si>
    <t>Likelihood</t>
  </si>
  <si>
    <t xml:space="preserve">Misunderstanding as well as misuse of how and when to use the AQ correction process. 
Also Erroneous reads, significant changes in consumption and sites with AQ incorrectly calculated of 1.
The misuse and misunderstanding (not actioning) can lead to deflated AQs as a result, e.g. lowered erroneous consumption due to tampered reads means AQs should potentially be increased once theft is discovered. </t>
  </si>
  <si>
    <t>The energy consumed at a Shipper's site will not be accounted for and be incorporated into unidentified gas</t>
  </si>
  <si>
    <t xml:space="preserve">Inaccurately calculated AQs will cause a misallocation of energy and the AQ correction process will not be used in a fair and consistent way. </t>
  </si>
  <si>
    <t>Where estimated reads are used in Product Classes 1 and 2 after D+5, gas is allocated and reconciled incorrectly.</t>
  </si>
  <si>
    <t>Offtake meters develop errors and produces inaccurate readings.</t>
  </si>
  <si>
    <t xml:space="preserve">Inadequate management and monitoring of offtake meters. 
Meter inaccuracies and equipment faults.
</t>
  </si>
  <si>
    <t>The current cause of this risk is thought to be that the estimated read issue causes incorrect reconciliation at D+5.  
This risk should be considered as a risk to allocation, rather than a risk to reconciliation.</t>
  </si>
  <si>
    <t>The billing attributes of a meter and gas consumption are incorrectly recorded or missing</t>
  </si>
  <si>
    <t>Accurate daily settlement of meter points that do not have a site specific WAR; it will not reflect accurate consumption.</t>
  </si>
  <si>
    <t>Allocated energy is not reflective of accurate consumption if timing for WAR bands are missed and thus daily allocations could be impacted and incorrect AQ values derived. 
However, reconciliation might be impacted as it might put energy into the wrong times of year.</t>
  </si>
  <si>
    <t>The incorrect LDZ offtake measurements leads to gas being wrongly allocated. Misallocation of NTS shrinkage leading to increased Unidentified Gas allocation.</t>
  </si>
  <si>
    <t>The accuracy of settlement where a Shipperless site is either still consuming gas, or begins to consume at a future date without the Supply Point being reregistered.</t>
  </si>
  <si>
    <t>An unregistered meter begins consuming gas and adversely impacts the accuracy to Settlement</t>
  </si>
  <si>
    <t>The frequency of submission of meter readings for Product Class 4 meter points could adversely impact the accuracy of the derived AQ and consumption</t>
  </si>
  <si>
    <t xml:space="preserve">Estimated readings provided by the Transporter are used and not replaced with an actual reading are inaccurate and will create incorrect periods of reconciliation. </t>
  </si>
  <si>
    <t>No reading obtained within the change of transfer window and/or rejected by initial validation due to incorrect AQ. 
Shippers do not have an actual reading to replace the estimate following transfer</t>
  </si>
  <si>
    <t>Some meter points do not obtain a read within the settlement window and reconciliation periods will crystallise not reflecting true consumption</t>
  </si>
  <si>
    <t>Incorrect consumption being crystallised due to lack of meter reads</t>
  </si>
  <si>
    <t>The approach taken by shippers to retrospective updates increases the risk of inaccurate reconciliation periods.</t>
  </si>
  <si>
    <t>An unfair and unbalanced approach to retrospective updates, allocation could be skewed and distorted overall towards greater unidentified gas.</t>
  </si>
  <si>
    <t>Incorrect or missing asset data on the Supply Point Register</t>
  </si>
  <si>
    <t>Target Throughput (1-5)</t>
  </si>
  <si>
    <t xml:space="preserve"> PAC review meeting on 10/10/2017</t>
  </si>
  <si>
    <t xml:space="preserve"> PAC review meeting on 10/10/17</t>
  </si>
  <si>
    <t>Estimated opening meter read used during the reconciliation between the two shippers will be inaccurate. This will result in an incorrect final allocation for the transferring parties; accuracy of the whole market will not be accurate.
This can be described as a  temporary UIG and can be updated once reads are submitted</t>
  </si>
  <si>
    <t>Allocation (£ '000)</t>
  </si>
  <si>
    <t>Reconciliation (£ '000)</t>
  </si>
  <si>
    <t>Current Control (Not Effective, Partially Effective, Effective)</t>
  </si>
  <si>
    <t>Target Control (Not Effective, Partially Effective, Effective)</t>
  </si>
  <si>
    <t>Target Gross Risk Score</t>
  </si>
  <si>
    <t>Target Net Risk Score</t>
  </si>
  <si>
    <t>Current Gross Risk Score</t>
  </si>
  <si>
    <t>Current Net Risk Score</t>
  </si>
  <si>
    <t>Current Reconciliation (£ '000)</t>
  </si>
  <si>
    <t>Current Allocation (£ '000)</t>
  </si>
  <si>
    <t>Current Allocation (GWh)</t>
  </si>
  <si>
    <t>Current Reconciliation (GWh)</t>
  </si>
  <si>
    <t>Update History:</t>
  </si>
  <si>
    <t>PAF Risk Register</t>
  </si>
  <si>
    <t>Risk Energy and Financial Estimate</t>
  </si>
  <si>
    <t xml:space="preserve">Risk Energy and Financial Estimate </t>
  </si>
  <si>
    <t>This document will include within-period revisions made at PAC meetings from 1 October 2017 to 30 September 2018.</t>
  </si>
  <si>
    <t>Publication Date</t>
  </si>
  <si>
    <t>Date Range</t>
  </si>
  <si>
    <t>to</t>
  </si>
  <si>
    <t>Offtake errors from LDZ's are occurring but are not being identified and corrected.
Inadequate management and monitoring of LDZ offtake meters. 
Also there are no back-up or check meters in place. 
Meter inaccuracies and equipment faults remain undetected until reconciliation takes place</t>
  </si>
  <si>
    <t>Estimated daily readings being used rather than actuals; allocation and reconciliation will be impacted.  Use of estimated reads for these meters can affect unidentified gas volumes. 
Ultimately the meter point reconciliation corrects the position, though settlement remains inaccurate until then.</t>
  </si>
  <si>
    <t>Reviewed on 10/10/17</t>
  </si>
  <si>
    <t>Monitoring of Report 2A.8 to help show the use of the AQ correction process. 
Consultation to commence 13/10/17</t>
  </si>
  <si>
    <t>Xoserve currently working with Shippers, the DMSP (Daily Metered Service Provider) and the GTs to resolve sites with this issue
Consultation to commence 13/10/17</t>
  </si>
  <si>
    <t>Consultation to commence 13/10/17</t>
  </si>
  <si>
    <t>Xoserve currently investigating what the take up of WAR bands is.
Consultation to commence 13/10/17</t>
  </si>
  <si>
    <t>PAC to obtain reports around unregistered sites for PAC consideration
PAC to ensure there is a clear demarcation between themselves and the Shipperless and Unregistered Sites working group. 
Consultation to commence 13/10/17</t>
  </si>
  <si>
    <t>PAC members to understand issues in the performance reports, should there be any once reports are received.
PAC to ensure there is a clear demarcation between themselves and the Shipperless and Unregistered Sites working group. 
Consultation to commence 13/10/17</t>
  </si>
  <si>
    <t>PAC to review Shipper agreed reads process to see if there are any issues.
Consultation to commence 13/10/17</t>
  </si>
  <si>
    <t>Action 0801: TRAS representative to attend the November PAC meeting to provide an update of activities.
Investigate data provided from AUGE                                                                                                                                                                                             
Consultation to commence 13/10/17</t>
  </si>
  <si>
    <t>4 Transporters have published their quarterly Offtake Meter Performance reports outlining maintenance regime, meter error reports and copy of RRP report
Consultation to commence 13/10/17</t>
  </si>
  <si>
    <t>4 Transporters have published their quarterly Offtake Meter Performance reports outlining maintenance regime, meter error reports and copy of RRP report.
Consultation to commence 13/10/17</t>
  </si>
  <si>
    <t>https://www.gasgovernance.co.uk/sites/default/files/ggf/page/2017-10/PAC%20Document%203%20Risk%20Register%20Approach%20v2.0.pdf</t>
  </si>
  <si>
    <t>Control Factor</t>
  </si>
  <si>
    <r>
      <t xml:space="preserve">1 </t>
    </r>
    <r>
      <rPr>
        <i/>
        <sz val="8"/>
        <color theme="1"/>
        <rFont val="Calibri"/>
        <family val="2"/>
        <scheme val="minor"/>
      </rPr>
      <t>(lowest)</t>
    </r>
  </si>
  <si>
    <r>
      <t xml:space="preserve">5 </t>
    </r>
    <r>
      <rPr>
        <i/>
        <sz val="8"/>
        <color theme="1"/>
        <rFont val="Calibri"/>
        <family val="2"/>
        <scheme val="minor"/>
      </rPr>
      <t>(highest)</t>
    </r>
  </si>
  <si>
    <t>x1</t>
  </si>
  <si>
    <t>Not Effective</t>
  </si>
  <si>
    <t>x0.8</t>
  </si>
  <si>
    <t>Partially Effective</t>
  </si>
  <si>
    <t>x0.6</t>
  </si>
  <si>
    <t>Effective</t>
  </si>
  <si>
    <t>Risk Type</t>
  </si>
  <si>
    <t>Shipper Performance</t>
  </si>
  <si>
    <t>Tracker</t>
  </si>
  <si>
    <t>Effective From</t>
  </si>
  <si>
    <t>Effective To</t>
  </si>
  <si>
    <t>Risk Status (Active/ Monitoring/Closed)</t>
  </si>
  <si>
    <r>
      <rPr>
        <b/>
        <sz val="11"/>
        <rFont val="Calibri"/>
        <family val="2"/>
        <scheme val="minor"/>
      </rPr>
      <t xml:space="preserve">Proposed: </t>
    </r>
    <r>
      <rPr>
        <sz val="11"/>
        <rFont val="Calibri"/>
        <family val="2"/>
        <scheme val="minor"/>
      </rPr>
      <t>To be Agreed.
Manage and monitor the number of estimates used for MPRNs in PC2.
Transporters to follow process in TPD M7.2 which are reviewed to ensure they are proportionate and mitigate the settlement risk for MPRNs in PC1. 
Targets to be investigated to ensure check read obligations are met. Production of shipper performance report 2A.1 and 2B.1</t>
    </r>
  </si>
  <si>
    <r>
      <rPr>
        <b/>
        <sz val="11"/>
        <color theme="1"/>
        <rFont val="Calibri"/>
        <family val="2"/>
        <scheme val="minor"/>
      </rPr>
      <t xml:space="preserve">Proposed: </t>
    </r>
    <r>
      <rPr>
        <sz val="11"/>
        <color theme="1"/>
        <rFont val="Calibri"/>
        <family val="2"/>
        <scheme val="minor"/>
      </rPr>
      <t xml:space="preserve">To be Agreed. A principle of good behaviour to be introduced where Shippers are measured for updating incorrect asset data.
Production of Shipper performance report for the following:  2A.9, 2B.9, 2A.2, 2B.2, 2A.3, 2A.3. PAC to investigate, attaining MDD validation data and information from Electralink. </t>
    </r>
  </si>
  <si>
    <r>
      <rPr>
        <b/>
        <sz val="11"/>
        <rFont val="Calibri"/>
        <family val="2"/>
        <scheme val="minor"/>
      </rPr>
      <t xml:space="preserve">Proposed: </t>
    </r>
    <r>
      <rPr>
        <sz val="11"/>
        <rFont val="Calibri"/>
        <family val="2"/>
        <scheme val="minor"/>
      </rPr>
      <t xml:space="preserve">To be Agreed:
Shippers to manage and monitor, on a monthly basis, the percentage of their MPRNs with a site specific WAR.
Production of shipper performance report 2A.5 and 2B.5 </t>
    </r>
  </si>
  <si>
    <r>
      <rPr>
        <b/>
        <sz val="11"/>
        <color theme="1"/>
        <rFont val="Calibri"/>
        <family val="2"/>
        <scheme val="minor"/>
      </rPr>
      <t>Proposed:</t>
    </r>
    <r>
      <rPr>
        <sz val="11"/>
        <color theme="1"/>
        <rFont val="Calibri"/>
        <family val="2"/>
        <scheme val="minor"/>
      </rPr>
      <t xml:space="preserve"> To be agreed: Transporters manage and monitor LDZ offtake meters in mitigating risk. Frequent auditing and investigation into LDZ offtake measurement errors.
Use the Transporter performance to provide industry assurance that UNC Offtake Arrangements are met.
Performance report to be produced in the future</t>
    </r>
  </si>
  <si>
    <r>
      <rPr>
        <b/>
        <sz val="11"/>
        <rFont val="Calibri"/>
        <family val="2"/>
        <scheme val="minor"/>
      </rPr>
      <t>Proposed:</t>
    </r>
    <r>
      <rPr>
        <sz val="11"/>
        <rFont val="Calibri"/>
        <family val="2"/>
        <scheme val="minor"/>
      </rPr>
      <t xml:space="preserve"> To be agreed: Manage and monitor the use of data set tolerance readings and focus on where there are persistent read fail validations.
Production of shipper performance report 2A.6, 2B.6.
Monitor number of failed reads per shipper (this is dependent on what above shipper performance reports cover).
</t>
    </r>
  </si>
  <si>
    <r>
      <rPr>
        <b/>
        <sz val="11"/>
        <rFont val="Calibri"/>
        <family val="2"/>
        <scheme val="minor"/>
      </rPr>
      <t>Proposed:</t>
    </r>
    <r>
      <rPr>
        <sz val="11"/>
        <rFont val="Calibri"/>
        <family val="2"/>
        <scheme val="minor"/>
      </rPr>
      <t xml:space="preserve"> To be agreed: Ensure obligation for shippers to check converters at the same time as the main meter is met. Production of shipper performance report 2A.1, 2B.1</t>
    </r>
  </si>
  <si>
    <r>
      <rPr>
        <b/>
        <sz val="11"/>
        <color theme="1"/>
        <rFont val="Calibri"/>
        <family val="2"/>
        <scheme val="minor"/>
      </rPr>
      <t>Proposed:</t>
    </r>
    <r>
      <rPr>
        <sz val="11"/>
        <color theme="1"/>
        <rFont val="Calibri"/>
        <family val="2"/>
        <scheme val="minor"/>
      </rPr>
      <t xml:space="preserve"> Obligations recently introduced following CMA order (annual read submission obligation and monthly read submission for smart).
Manage and monitor frequency of read submissions.
Production of shipper performance report 2A.5, 2B.5
Individual meter point reconciliation should correct this miscalculation. </t>
    </r>
  </si>
  <si>
    <r>
      <rPr>
        <b/>
        <sz val="11"/>
        <rFont val="Calibri"/>
        <family val="2"/>
        <scheme val="minor"/>
      </rPr>
      <t>Proposed:</t>
    </r>
    <r>
      <rPr>
        <sz val="11"/>
        <rFont val="Calibri"/>
        <family val="2"/>
        <scheme val="minor"/>
      </rPr>
      <t xml:space="preserve"> UNC, SPAA and supply license rules and regulations. SARs process to correct change of supplier reads.
Production of shipper performance report 2A.4, 2B.4
</t>
    </r>
  </si>
  <si>
    <r>
      <rPr>
        <b/>
        <sz val="11"/>
        <color theme="1"/>
        <rFont val="Calibri"/>
        <family val="2"/>
        <scheme val="minor"/>
      </rPr>
      <t>Proposed:</t>
    </r>
    <r>
      <rPr>
        <sz val="11"/>
        <color theme="1"/>
        <rFont val="Calibri"/>
        <family val="2"/>
        <scheme val="minor"/>
      </rPr>
      <t xml:space="preserve"> To be agreed:  Principle of logic checks to approve consumption adjustments.
Production of shipper performance report 2A.7, 2B.7</t>
    </r>
  </si>
  <si>
    <r>
      <rPr>
        <b/>
        <sz val="11"/>
        <rFont val="Calibri"/>
        <family val="2"/>
        <scheme val="minor"/>
      </rPr>
      <t xml:space="preserve">Proposed: </t>
    </r>
    <r>
      <rPr>
        <sz val="11"/>
        <rFont val="Calibri"/>
        <family val="2"/>
        <scheme val="minor"/>
      </rPr>
      <t>To be agreed: Monitoring the use of the retrospective updates process, by measuring update requests. 
Full set of retrospective adjustment update requirements not fully delivered at initial Nexus implementation, work is being done to refine requirements and agree future delivery
Shipper performance report to be produced in the future.</t>
    </r>
  </si>
  <si>
    <t xml:space="preserve">The PAF Risk Register sets out operational and financial risk to gas settlement. The PAF and subsequently the PAF Risk Register is limited to energy and supply points within Local Distribution Zones. It does not extend to energy transported through the National Transmission System and supply meter points connected to it.
</t>
  </si>
  <si>
    <t>Likelihood Description</t>
  </si>
  <si>
    <t>Remote
Probability – &lt;10% chance</t>
  </si>
  <si>
    <t>Less Likely
Probability – &gt;=10% and &lt; 40% chance</t>
  </si>
  <si>
    <t>Equally unlikely as likely
Probability – &gt;=40% and &lt; 60% chance</t>
  </si>
  <si>
    <t>More likely
Probability – &gt;=60% and &lt; 90% chance</t>
  </si>
  <si>
    <t>Almost certain
Probability – &gt;=90% chance</t>
  </si>
  <si>
    <t>Current Likelihood (1-5)</t>
  </si>
  <si>
    <t>Target Likelihood (1-5)</t>
  </si>
  <si>
    <r>
      <rPr>
        <b/>
        <sz val="11"/>
        <rFont val="Calibri"/>
        <family val="2"/>
        <scheme val="minor"/>
      </rPr>
      <t xml:space="preserve">Proposed: </t>
    </r>
    <r>
      <rPr>
        <sz val="11"/>
        <rFont val="Calibri"/>
        <family val="2"/>
        <scheme val="minor"/>
      </rPr>
      <t xml:space="preserve">To be Agreed.
Manage and monitor the performance and ensure that the intentions of UNC MOD 410A are achieved.
</t>
    </r>
  </si>
  <si>
    <t xml:space="preserve">Following a new connection, meters are fitted and gas is allowed to flow without a valid supply contract being in place (where they have an MPRN)
Also incorrectly identifying customer owned meters as check meters.
</t>
  </si>
  <si>
    <t>Meter readings in Product Classes 3 and 4 are submitted and fail validation, and subsequent reads fail validation; the AQ will become less accurate impacting the timeliness of reconciliation.</t>
  </si>
  <si>
    <t>PACR001</t>
  </si>
  <si>
    <t>PACR002</t>
  </si>
  <si>
    <t xml:space="preserve">PACR003
</t>
  </si>
  <si>
    <t>PACR004</t>
  </si>
  <si>
    <t>PACR005</t>
  </si>
  <si>
    <t>PACR006</t>
  </si>
  <si>
    <t>PACR007</t>
  </si>
  <si>
    <t>PACR008</t>
  </si>
  <si>
    <t>PACR009</t>
  </si>
  <si>
    <t>PACR010</t>
  </si>
  <si>
    <t>PACR011</t>
  </si>
  <si>
    <t>PACR012</t>
  </si>
  <si>
    <t>PACR013</t>
  </si>
  <si>
    <t>PACR014</t>
  </si>
  <si>
    <t>PACR015</t>
  </si>
  <si>
    <t>PACR003</t>
  </si>
  <si>
    <r>
      <rPr>
        <b/>
        <sz val="11"/>
        <color theme="1"/>
        <rFont val="Calibri"/>
        <family val="2"/>
        <scheme val="minor"/>
      </rPr>
      <t>Proposed</t>
    </r>
    <r>
      <rPr>
        <sz val="11"/>
        <color theme="1"/>
        <rFont val="Calibri"/>
        <family val="2"/>
        <scheme val="minor"/>
      </rPr>
      <t>: Manage and monitor LDZ Offtake meters to mitigate risk and implement a set of Transporter principles to provide assurance that the UNC Offtake arrangements are being followed.
Performance report to be produced in the future. 
Shippers undertaking active verification of removed meters by using the GSR Notices Reports from Xoserve, as implemented in UNC 0518S
Prevent Undetected errors from being included in both the Identified and Undetected volumes once they are resolved</t>
    </r>
  </si>
  <si>
    <r>
      <rPr>
        <b/>
        <sz val="11"/>
        <rFont val="Calibri"/>
        <family val="2"/>
        <scheme val="minor"/>
      </rPr>
      <t>Proposed:</t>
    </r>
    <r>
      <rPr>
        <sz val="11"/>
        <rFont val="Calibri"/>
        <family val="2"/>
        <scheme val="minor"/>
      </rPr>
      <t xml:space="preserve"> To be Agreed.
Reporting to monitor use of the corrections process and provide assurance that corrections are submitted in a fair and consistent manner. 
Production of shipper performance report 2A.8 and 2B.8
Monitor the progress of XRN4525, which proposes the introduction of additional metrics for the PAC reports.</t>
    </r>
  </si>
  <si>
    <r>
      <rPr>
        <b/>
        <sz val="11"/>
        <rFont val="Calibri"/>
        <family val="2"/>
        <scheme val="minor"/>
      </rPr>
      <t>Proposed:</t>
    </r>
    <r>
      <rPr>
        <sz val="11"/>
        <rFont val="Calibri"/>
        <family val="2"/>
        <scheme val="minor"/>
      </rPr>
      <t xml:space="preserve"> To be Agreed.
Shippers to manage and monitor that UNC MODs 0424 and 0425 are met.
MOD 0469S details Transporter performance. Review outputs from MOD0431.
Also monitoring Shippers follow the correct withdrawal process and Transporters to ensure that GSR visits are completed on time.
Monitor site re-registrations to ensure energy allocation is corrected.
Production of shipper performance report 
</t>
    </r>
  </si>
  <si>
    <r>
      <rPr>
        <b/>
        <sz val="11"/>
        <color theme="1"/>
        <rFont val="Calibri"/>
        <family val="2"/>
        <scheme val="minor"/>
      </rPr>
      <t>Proposed:</t>
    </r>
    <r>
      <rPr>
        <sz val="11"/>
        <color theme="1"/>
        <rFont val="Calibri"/>
        <family val="2"/>
        <scheme val="minor"/>
      </rPr>
      <t xml:space="preserve"> Detective: Shipper performance report to be produced in the future. 
Preventative: The TRAS framework.
Above controls that have been put in place (obligations, TRAS etc.) have yet to be considered or reviewed by PAC, and until they are reviewed, an assumption that the controls are not effective has been made. </t>
    </r>
  </si>
  <si>
    <t>Transporter Performance</t>
  </si>
  <si>
    <t>Shipper and Transporter Performance</t>
  </si>
  <si>
    <t>Energy Throughput (GWh)</t>
  </si>
  <si>
    <t>0 – 49</t>
  </si>
  <si>
    <t>50 – 249</t>
  </si>
  <si>
    <t>250 – 499</t>
  </si>
  <si>
    <t>500 – 999</t>
  </si>
  <si>
    <t>&gt; 1,000</t>
  </si>
  <si>
    <t>Cost (£ '000)</t>
  </si>
  <si>
    <t>42,500
(no upper limit)</t>
  </si>
  <si>
    <t xml:space="preserve">The PAF Risk Register is valid for the PAF year, 1 October 2017 to 30 September 2018 (2017/18). </t>
  </si>
  <si>
    <t xml:space="preserve">For information on how risk scores are calculated and on how to raise a risk, please see the PAF Risk Register Guidance. </t>
  </si>
  <si>
    <t>Additional information can also be found within the Risk Register Approach document (link below).</t>
  </si>
  <si>
    <t>Throughout the PAF year risks may remain in the same banding. Progress on those risks would still be made and captured within the Controls, Action and Tracker of the risk.</t>
  </si>
  <si>
    <t>Target scores are for the PAF year 2017-18</t>
  </si>
  <si>
    <t xml:space="preserve">Each risk is assigned a rating for both Energy Throughput and Likelihood of occurrence using the matrix below. 
The risk rating is scored based on the financial impacts and the likelihood of the risk occurring. The Cost (£’000) column has been added to provide an estimated monetary amount that relates to each Energy Throughput banding. </t>
  </si>
  <si>
    <t>A rating of 1 represents the lowest rating that equates to either an Energy Throughput of between 0-49 GWh or Likelihood of less than 10% probability. Conversely a rating of 5 represents the highest rating that equates to either an Energy Throughput of above 1,000 GWh or Likelihood of more than or equal to 90% probability.</t>
  </si>
  <si>
    <t>To determine the VAR, the average System Average Price (SAP) across the period of October 2012 and November 2016 of 1.7p was used. The energy volumes associated with the risk is multiplied by the SAP to determine the VAR.</t>
  </si>
  <si>
    <t>If a risk was identified that was less than 50% likely to occur and posed a financial risk of 79 GWh to Allocation and 0 GWh to Reconciliation, the VAR would be: Allocation (79 GWh) x SAP (1.7p) = VAR (£1,350,000): 79,000,000 x 0.017 = £1,350,000.</t>
  </si>
  <si>
    <t>This risk would have an Energy Throughput and Cost banding of 2.</t>
  </si>
  <si>
    <t>This risk would have a Likelihood banding of 3.</t>
  </si>
  <si>
    <t>The Gross risk score would be: Throughput (2) x Likelihood (3) = Gross Score (6): 2 x 3 = 6.</t>
  </si>
  <si>
    <t>Multiplication by the Control Factor would then produce the Net risk score.</t>
  </si>
  <si>
    <t>If the risk had Partially Effective Controls, the Net risk would be:</t>
  </si>
  <si>
    <t>Gross risk (6) x Control Factor (0.8) = Net risk (4.8): 6 x 0.8 = 4.8.</t>
  </si>
  <si>
    <t>Risk Example</t>
  </si>
  <si>
    <t>Risk Control</t>
  </si>
  <si>
    <t>Key controls have not been established or are deemed to be ineffective. Action plans to rectify the fundamental weakness have still to be fully identified and agreed.</t>
  </si>
  <si>
    <t>Key controls are in place but have either not been subject to suitable assurance activity or testing reveals that some control improvements, not deemed to be fundamental, are required.</t>
  </si>
  <si>
    <t>Key controls are in place, are tested periodically as appropriate and are deemed satisfactory.  This testing includes independent challenge where the risk is deemed significant (e.g. from Internal Audit or another independent assurance provider).</t>
  </si>
  <si>
    <t>https://public.huddle.com/a/zDxRXgV/index.html</t>
  </si>
  <si>
    <t>Meter readings fail validation (Product Class 3 and 4)</t>
  </si>
  <si>
    <t>Estimated reads used for daily metered sites (Product Class 1 and 2)</t>
  </si>
  <si>
    <t xml:space="preserve">This version of the Risk Register reflects the contents following the completion of the PAF Risk Register Consultation and will be presented to the PAC at its meeting on 9 January 2018 for approval. </t>
  </si>
  <si>
    <t>Version Number</t>
  </si>
  <si>
    <t>Area</t>
  </si>
  <si>
    <t>Change</t>
  </si>
  <si>
    <t>Read Me First</t>
  </si>
  <si>
    <t xml:space="preserve">Risk Summary </t>
  </si>
  <si>
    <t>Date</t>
  </si>
  <si>
    <t>Summary of changes to PAF Risk Register from Version 2017.02 to 2018.01</t>
  </si>
  <si>
    <t>Amended "Publication Date" and "Version Number" to latest version</t>
  </si>
  <si>
    <t>The PAF Risk Register is currently baselined using a theoretical view of the identified risks from the initial work completed by a third party.</t>
  </si>
  <si>
    <t>Removed wording "Further refinement of the PAF Risk Register will be completed following the 12 December 2017 PAC meeting."</t>
  </si>
  <si>
    <t>PACR016D</t>
  </si>
  <si>
    <t>PACR017D</t>
  </si>
  <si>
    <t>Added draft risks PACR016D and PACR017D to the Risk Summary table</t>
  </si>
  <si>
    <t>Risk 016D - Use of Site specific Correction Factors for a sites consuming above 732,000kWh</t>
  </si>
  <si>
    <t>Risk 017D - Use of a standard Correction Factors for sites consuming below 732,000kWh</t>
  </si>
  <si>
    <t>Use of Site specific Correction Factors for a sites consuming above 732,000kWh</t>
  </si>
  <si>
    <t>Settlement</t>
  </si>
  <si>
    <t>Standard correction factors don’t necessarily account for all variations of temperature and pressure differences</t>
  </si>
  <si>
    <t>The calculation of gas consumption is incorrect for a site where site specific correction factor (&gt;732,000kWh) is mandatory under Thermal Regulations</t>
  </si>
  <si>
    <t>Created Draft Risk 016D - Use of Site specific Correction Factors for a sites consuming above 732,000kWh</t>
  </si>
  <si>
    <t>Created Risk Description/Title, Potential Causes, Potential Consequences and Risk Score</t>
  </si>
  <si>
    <t>Created Draft Risk 017D - Use of a standard Correction Factors for sites consuming below 732,000kWh</t>
  </si>
  <si>
    <t>The Correction Factor being defaulted to standard correction factor (1.02264) for sites consuming above 732,000 kWh. Site specific correction factors are intended to account for site specific conditions of temperature and pressure</t>
  </si>
  <si>
    <t xml:space="preserve">Inaccurate settlement allocation for that Shipper. 
Increased/reduced Unidentified Gas smeared across all other Shippers.
</t>
  </si>
  <si>
    <t>Use of a standard Correction Factor (1.02264) for sites consuming below 732,000 kWh</t>
  </si>
  <si>
    <t>There is a risk that across the scale, the use of standard correction factor (1.02264) for sites consuming below 732,000kWh leads to incorrect attribution of energy</t>
  </si>
  <si>
    <t>Inaccurate settlement energy being recorded across the scale</t>
  </si>
  <si>
    <t>Reviewed on 11/09/2018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</si>
</sst>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10" x14ac:knownFonts="1">
    <font>
      <sz val="11"/>
      <color theme="1"/>
      <name val="Calibri"/>
      <family val="2"/>
      <scheme val="minor"/>
    </font>
    <font>
      <sz val="11"/>
      <name val="Calibri"/>
      <family val="2"/>
      <scheme val="minor"/>
    </font>
    <font>
      <sz val="11"/>
      <color rgb="FFFF0000"/>
      <name val="Calibri"/>
      <family val="2"/>
      <scheme val="minor"/>
    </font>
    <font>
      <sz val="11"/>
      <color theme="1"/>
      <name val="Calibri"/>
      <family val="2"/>
      <scheme val="minor"/>
    </font>
    <font>
      <u/>
      <sz val="11"/>
      <color theme="10"/>
      <name val="Calibri"/>
      <family val="2"/>
      <scheme val="minor"/>
    </font>
    <font>
      <b/>
      <sz val="11"/>
      <color theme="1"/>
      <name val="Calibri"/>
      <family val="2"/>
      <scheme val="minor"/>
    </font>
    <font>
      <sz val="18"/>
      <color theme="1"/>
      <name val="Calibri"/>
      <family val="2"/>
      <scheme val="minor"/>
    </font>
    <font>
      <i/>
      <sz val="8"/>
      <color theme="1"/>
      <name val="Calibri"/>
      <family val="2"/>
      <scheme val="minor"/>
    </font>
    <font>
      <b/>
      <sz val="11"/>
      <name val="Calibri"/>
      <family val="2"/>
      <scheme val="minor"/>
    </font>
    <font>
      <b/>
      <sz val="9"/>
      <color rgb="FF00542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cellStyleXfs>
  <cellXfs count="194">
    <xf numFmtId="0" fontId="0" fillId="0" borderId="0" xfId="0"/>
    <xf numFmtId="0" fontId="0" fillId="0" borderId="0" xfId="0"/>
    <xf numFmtId="0" fontId="0" fillId="2" borderId="1" xfId="0" applyFont="1" applyFill="1" applyBorder="1" applyAlignment="1">
      <alignment horizontal="center" vertical="top"/>
    </xf>
    <xf numFmtId="0" fontId="0" fillId="2" borderId="1" xfId="0" applyFont="1" applyFill="1" applyBorder="1" applyAlignment="1">
      <alignment horizontal="center" vertical="top" wrapText="1"/>
    </xf>
    <xf numFmtId="0" fontId="0" fillId="2" borderId="19" xfId="0" applyFont="1" applyFill="1" applyBorder="1" applyAlignment="1">
      <alignment horizontal="center" vertical="center" wrapText="1"/>
    </xf>
    <xf numFmtId="0" fontId="0" fillId="2" borderId="20" xfId="0" applyFont="1" applyFill="1" applyBorder="1" applyAlignment="1">
      <alignment horizontal="center" vertical="center" wrapText="1"/>
    </xf>
    <xf numFmtId="0" fontId="0" fillId="0" borderId="0" xfId="0" applyFill="1"/>
    <xf numFmtId="0" fontId="0" fillId="0" borderId="1" xfId="0" applyNumberFormat="1" applyFont="1" applyFill="1" applyBorder="1" applyAlignment="1">
      <alignment horizontal="center" vertical="center" wrapText="1"/>
    </xf>
    <xf numFmtId="3" fontId="0" fillId="0" borderId="1" xfId="0" applyNumberFormat="1" applyFont="1" applyFill="1" applyBorder="1" applyAlignment="1">
      <alignment horizontal="center" vertical="center" wrapText="1"/>
    </xf>
    <xf numFmtId="0" fontId="0" fillId="0" borderId="0" xfId="0" applyAlignment="1">
      <alignment wrapText="1"/>
    </xf>
    <xf numFmtId="0" fontId="0" fillId="0" borderId="0" xfId="0" applyFont="1" applyFill="1" applyBorder="1" applyAlignment="1">
      <alignment horizontal="center" vertical="top" wrapText="1"/>
    </xf>
    <xf numFmtId="0" fontId="0" fillId="0" borderId="0" xfId="0" applyFill="1" applyAlignment="1">
      <alignment horizontal="left" vertical="top" wrapText="1"/>
    </xf>
    <xf numFmtId="0" fontId="0" fillId="0" borderId="1" xfId="0" applyFill="1" applyBorder="1" applyAlignment="1">
      <alignment horizontal="center" vertical="top" wrapText="1"/>
    </xf>
    <xf numFmtId="0" fontId="6" fillId="0" borderId="0" xfId="0" applyFont="1" applyAlignment="1">
      <alignment vertical="top"/>
    </xf>
    <xf numFmtId="0" fontId="5" fillId="0" borderId="26" xfId="0" applyFont="1" applyBorder="1" applyAlignment="1">
      <alignment vertical="top"/>
    </xf>
    <xf numFmtId="0" fontId="5" fillId="0" borderId="26" xfId="0" applyFont="1" applyBorder="1" applyAlignment="1">
      <alignment vertical="top" wrapText="1"/>
    </xf>
    <xf numFmtId="0" fontId="0" fillId="0" borderId="28" xfId="0" applyBorder="1" applyAlignment="1">
      <alignment vertical="top"/>
    </xf>
    <xf numFmtId="0" fontId="0" fillId="0" borderId="28" xfId="0" applyBorder="1" applyAlignment="1">
      <alignment vertical="top" wrapText="1"/>
    </xf>
    <xf numFmtId="14" fontId="0" fillId="0" borderId="28" xfId="0" applyNumberFormat="1" applyBorder="1" applyAlignment="1">
      <alignment vertical="top"/>
    </xf>
    <xf numFmtId="0" fontId="0" fillId="0" borderId="27" xfId="0" applyBorder="1" applyAlignment="1">
      <alignment vertical="top"/>
    </xf>
    <xf numFmtId="0" fontId="0" fillId="0" borderId="27" xfId="0" applyBorder="1" applyAlignment="1">
      <alignment vertical="top" wrapText="1"/>
    </xf>
    <xf numFmtId="14" fontId="0" fillId="0" borderId="27" xfId="0" applyNumberFormat="1" applyBorder="1" applyAlignment="1">
      <alignment vertical="top"/>
    </xf>
    <xf numFmtId="0" fontId="0" fillId="2" borderId="6"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0" borderId="1" xfId="0" applyFont="1" applyFill="1" applyBorder="1" applyAlignment="1">
      <alignment horizontal="center" vertical="top" wrapTex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0" borderId="0" xfId="0" applyFont="1" applyFill="1"/>
    <xf numFmtId="0" fontId="0" fillId="0" borderId="0" xfId="0" applyFont="1" applyFill="1" applyAlignment="1">
      <alignment vertical="top"/>
    </xf>
    <xf numFmtId="0" fontId="6" fillId="0" borderId="0" xfId="0" applyFont="1" applyFill="1" applyAlignment="1">
      <alignment vertical="top" wrapText="1"/>
    </xf>
    <xf numFmtId="0" fontId="0" fillId="0" borderId="0" xfId="0" applyFill="1" applyAlignment="1">
      <alignment vertical="top" wrapText="1"/>
    </xf>
    <xf numFmtId="14" fontId="0" fillId="0" borderId="0" xfId="0" applyNumberFormat="1" applyFill="1"/>
    <xf numFmtId="14" fontId="0" fillId="0" borderId="0" xfId="0" applyNumberFormat="1" applyFill="1" applyAlignment="1"/>
    <xf numFmtId="0" fontId="0" fillId="0" borderId="0" xfId="0" applyNumberFormat="1" applyFill="1"/>
    <xf numFmtId="0" fontId="0" fillId="0" borderId="0" xfId="0" applyFill="1" applyAlignment="1"/>
    <xf numFmtId="0" fontId="0" fillId="0" borderId="0" xfId="0" applyFill="1" applyAlignment="1">
      <alignment wrapText="1"/>
    </xf>
    <xf numFmtId="0" fontId="4" fillId="0" borderId="0" xfId="2" applyFill="1"/>
    <xf numFmtId="0" fontId="4" fillId="0" borderId="0" xfId="2" applyFill="1" applyAlignment="1">
      <alignment horizontal="left" vertical="top"/>
    </xf>
    <xf numFmtId="0" fontId="4" fillId="0" borderId="0" xfId="2" applyFill="1" applyAlignment="1">
      <alignment vertical="top" wrapText="1"/>
    </xf>
    <xf numFmtId="0" fontId="4" fillId="0" borderId="13" xfId="2" applyFill="1" applyBorder="1" applyAlignment="1">
      <alignment horizontal="center" vertical="center" wrapText="1"/>
    </xf>
    <xf numFmtId="3" fontId="0" fillId="0" borderId="14" xfId="0"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 xfId="0" applyFill="1" applyBorder="1" applyAlignment="1">
      <alignment horizontal="center" vertical="center" wrapText="1"/>
    </xf>
    <xf numFmtId="41" fontId="0" fillId="0" borderId="1" xfId="1" applyNumberFormat="1" applyFont="1" applyFill="1" applyBorder="1" applyAlignment="1">
      <alignment horizontal="center" vertical="center" wrapText="1"/>
    </xf>
    <xf numFmtId="41" fontId="0" fillId="0" borderId="14" xfId="1" applyNumberFormat="1" applyFont="1" applyFill="1" applyBorder="1" applyAlignment="1">
      <alignment horizontal="center" vertical="center" wrapText="1"/>
    </xf>
    <xf numFmtId="0" fontId="2" fillId="0" borderId="0" xfId="0" applyFont="1" applyFill="1"/>
    <xf numFmtId="0" fontId="0" fillId="2" borderId="18" xfId="0" applyFont="1" applyFill="1" applyBorder="1" applyAlignment="1">
      <alignment horizontal="center" vertical="center"/>
    </xf>
    <xf numFmtId="0" fontId="0" fillId="2" borderId="1" xfId="0" applyFill="1" applyBorder="1" applyAlignment="1">
      <alignment horizontal="center" vertical="top"/>
    </xf>
    <xf numFmtId="0" fontId="0" fillId="0" borderId="0" xfId="0" applyFill="1" applyAlignment="1">
      <alignment vertical="top"/>
    </xf>
    <xf numFmtId="0" fontId="0" fillId="0" borderId="1" xfId="0" applyFill="1" applyBorder="1" applyAlignment="1">
      <alignment horizontal="center" vertical="top"/>
    </xf>
    <xf numFmtId="41" fontId="0" fillId="0" borderId="1" xfId="1" applyNumberFormat="1" applyFont="1" applyFill="1" applyBorder="1" applyAlignment="1">
      <alignment horizontal="center" vertical="top" wrapText="1"/>
    </xf>
    <xf numFmtId="0" fontId="1" fillId="0" borderId="0" xfId="0" applyFont="1" applyFill="1" applyAlignment="1">
      <alignment horizontal="left" vertical="top" wrapText="1"/>
    </xf>
    <xf numFmtId="0" fontId="1" fillId="0" borderId="0" xfId="0" applyFont="1" applyFill="1" applyAlignment="1">
      <alignment horizontal="center" vertical="top" wrapText="1"/>
    </xf>
    <xf numFmtId="0" fontId="1" fillId="0" borderId="9"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0" xfId="0" applyFont="1" applyFill="1" applyBorder="1" applyAlignment="1">
      <alignment horizontal="left" vertical="top" wrapText="1"/>
    </xf>
    <xf numFmtId="0" fontId="0" fillId="0" borderId="1" xfId="0" applyFont="1" applyFill="1" applyBorder="1" applyAlignment="1">
      <alignment horizontal="center" vertical="center"/>
    </xf>
    <xf numFmtId="14" fontId="0" fillId="0" borderId="5" xfId="0" applyNumberFormat="1" applyFont="1" applyFill="1" applyBorder="1" applyAlignment="1">
      <alignment horizontal="center" vertical="center"/>
    </xf>
    <xf numFmtId="0" fontId="0" fillId="0" borderId="7"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41" fontId="0" fillId="0" borderId="0" xfId="0" applyNumberFormat="1" applyFont="1" applyFill="1"/>
    <xf numFmtId="0" fontId="1" fillId="0" borderId="1" xfId="0" applyFont="1" applyFill="1" applyBorder="1" applyAlignment="1">
      <alignment horizontal="center" vertical="center"/>
    </xf>
    <xf numFmtId="0" fontId="0" fillId="0" borderId="1" xfId="0" applyFont="1" applyFill="1" applyBorder="1" applyAlignment="1">
      <alignment vertical="center"/>
    </xf>
    <xf numFmtId="0" fontId="1" fillId="0" borderId="0" xfId="0" applyFont="1" applyFill="1" applyBorder="1" applyAlignment="1">
      <alignment horizontal="center" vertical="top" wrapText="1"/>
    </xf>
    <xf numFmtId="0" fontId="5" fillId="0" borderId="0" xfId="0" applyFont="1" applyFill="1"/>
    <xf numFmtId="14" fontId="0" fillId="0" borderId="1" xfId="0" applyNumberFormat="1" applyFont="1" applyFill="1" applyBorder="1" applyAlignment="1">
      <alignment horizontal="center" vertical="center"/>
    </xf>
    <xf numFmtId="14" fontId="0" fillId="0" borderId="4" xfId="0" applyNumberFormat="1" applyFont="1" applyFill="1" applyBorder="1" applyAlignment="1">
      <alignment horizontal="center" vertical="center"/>
    </xf>
    <xf numFmtId="0" fontId="0" fillId="0" borderId="2" xfId="0" applyFont="1" applyFill="1" applyBorder="1" applyAlignment="1">
      <alignment vertical="center"/>
    </xf>
    <xf numFmtId="0" fontId="1" fillId="0" borderId="1" xfId="0" applyFont="1" applyFill="1" applyBorder="1" applyAlignment="1">
      <alignment horizontal="center" vertical="top"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14" fontId="0" fillId="2" borderId="1" xfId="0" applyNumberFormat="1" applyFont="1" applyFill="1" applyBorder="1" applyAlignment="1">
      <alignment horizontal="center" vertical="center" wrapText="1"/>
    </xf>
    <xf numFmtId="0" fontId="0" fillId="0" borderId="0" xfId="0" applyFont="1" applyFill="1" applyAlignment="1">
      <alignment horizontal="center" vertical="top"/>
    </xf>
    <xf numFmtId="41" fontId="0"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xf>
    <xf numFmtId="3" fontId="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wrapText="1"/>
    </xf>
    <xf numFmtId="14" fontId="0" fillId="2" borderId="3" xfId="0" applyNumberFormat="1" applyFont="1" applyFill="1" applyBorder="1" applyAlignment="1">
      <alignment horizontal="center" vertical="center" wrapText="1"/>
    </xf>
    <xf numFmtId="14" fontId="0" fillId="0" borderId="0" xfId="0" applyNumberFormat="1" applyFont="1" applyFill="1" applyAlignment="1">
      <alignment horizontal="center" vertical="center"/>
    </xf>
    <xf numFmtId="0" fontId="0" fillId="0" borderId="1" xfId="0" applyFont="1" applyFill="1" applyBorder="1" applyAlignment="1">
      <alignment horizontal="left" vertical="center"/>
    </xf>
    <xf numFmtId="0" fontId="0" fillId="2"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3" xfId="0"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0" fontId="4" fillId="0" borderId="29" xfId="2"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6" xfId="0" applyFont="1" applyFill="1" applyBorder="1" applyAlignment="1">
      <alignment horizontal="center" vertical="center" wrapText="1"/>
    </xf>
    <xf numFmtId="3" fontId="0" fillId="0" borderId="6" xfId="0" applyNumberFormat="1" applyFont="1" applyFill="1" applyBorder="1" applyAlignment="1">
      <alignment horizontal="center" vertical="center" wrapText="1"/>
    </xf>
    <xf numFmtId="3" fontId="0" fillId="0" borderId="30" xfId="0" applyNumberFormat="1" applyFont="1" applyFill="1" applyBorder="1" applyAlignment="1">
      <alignment horizontal="center" vertical="center" wrapText="1"/>
    </xf>
    <xf numFmtId="41" fontId="0" fillId="0" borderId="6" xfId="1" applyNumberFormat="1" applyFont="1" applyFill="1" applyBorder="1" applyAlignment="1">
      <alignment horizontal="center" vertical="center" wrapText="1"/>
    </xf>
    <xf numFmtId="0" fontId="0" fillId="2" borderId="18" xfId="0" applyFont="1" applyFill="1" applyBorder="1" applyAlignment="1">
      <alignment horizontal="center" vertical="center" wrapText="1"/>
    </xf>
    <xf numFmtId="0" fontId="4" fillId="3" borderId="13" xfId="2" applyFill="1" applyBorder="1" applyAlignment="1">
      <alignment horizontal="center" vertical="center" wrapText="1"/>
    </xf>
    <xf numFmtId="0" fontId="0" fillId="3" borderId="14"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1" xfId="0" applyFont="1" applyFill="1" applyBorder="1" applyAlignment="1">
      <alignment horizontal="center" vertical="center" wrapText="1"/>
    </xf>
    <xf numFmtId="3" fontId="0" fillId="3" borderId="1" xfId="0" applyNumberFormat="1" applyFont="1" applyFill="1" applyBorder="1" applyAlignment="1">
      <alignment horizontal="center" vertical="center" wrapText="1"/>
    </xf>
    <xf numFmtId="3" fontId="0" fillId="3" borderId="14" xfId="0" applyNumberFormat="1" applyFont="1" applyFill="1" applyBorder="1" applyAlignment="1">
      <alignment horizontal="center" vertical="center" wrapText="1"/>
    </xf>
    <xf numFmtId="0" fontId="0" fillId="3" borderId="13" xfId="0" applyNumberFormat="1" applyFont="1" applyFill="1" applyBorder="1" applyAlignment="1">
      <alignment horizontal="center" vertical="center" wrapText="1"/>
    </xf>
    <xf numFmtId="0" fontId="0" fillId="3" borderId="1" xfId="0" applyNumberFormat="1" applyFont="1" applyFill="1" applyBorder="1" applyAlignment="1">
      <alignment horizontal="center" vertical="center" wrapText="1"/>
    </xf>
    <xf numFmtId="41" fontId="0" fillId="3" borderId="1" xfId="1" applyNumberFormat="1" applyFont="1" applyFill="1" applyBorder="1" applyAlignment="1">
      <alignment horizontal="center" vertical="center" wrapText="1"/>
    </xf>
    <xf numFmtId="41" fontId="0" fillId="3" borderId="14" xfId="1" applyNumberFormat="1" applyFont="1" applyFill="1" applyBorder="1" applyAlignment="1">
      <alignment horizontal="center" vertical="center" wrapText="1"/>
    </xf>
    <xf numFmtId="0" fontId="4" fillId="3" borderId="15" xfId="2"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0" fillId="3" borderId="16" xfId="0" applyFont="1" applyFill="1" applyBorder="1" applyAlignment="1">
      <alignment horizontal="center" vertical="center" wrapText="1"/>
    </xf>
    <xf numFmtId="3" fontId="0" fillId="3" borderId="16" xfId="0" applyNumberFormat="1" applyFont="1" applyFill="1" applyBorder="1" applyAlignment="1">
      <alignment horizontal="center" vertical="center" wrapText="1"/>
    </xf>
    <xf numFmtId="3" fontId="0" fillId="3" borderId="17" xfId="0" applyNumberFormat="1" applyFont="1" applyFill="1" applyBorder="1" applyAlignment="1">
      <alignment horizontal="center" vertical="center" wrapText="1"/>
    </xf>
    <xf numFmtId="0" fontId="0" fillId="3" borderId="15" xfId="0" applyNumberFormat="1" applyFont="1" applyFill="1" applyBorder="1" applyAlignment="1">
      <alignment horizontal="center" vertical="center" wrapText="1"/>
    </xf>
    <xf numFmtId="0" fontId="0" fillId="3" borderId="16" xfId="0" applyNumberFormat="1" applyFont="1" applyFill="1" applyBorder="1" applyAlignment="1">
      <alignment horizontal="center" vertical="center" wrapText="1"/>
    </xf>
    <xf numFmtId="41" fontId="0" fillId="3" borderId="16" xfId="1" applyNumberFormat="1" applyFont="1" applyFill="1" applyBorder="1" applyAlignment="1">
      <alignment horizontal="center" vertical="center" wrapText="1"/>
    </xf>
    <xf numFmtId="41" fontId="0" fillId="3" borderId="17" xfId="1" applyNumberFormat="1" applyFont="1" applyFill="1" applyBorder="1" applyAlignment="1">
      <alignment horizontal="center" vertical="center" wrapText="1"/>
    </xf>
    <xf numFmtId="0" fontId="0" fillId="0" borderId="27" xfId="0" applyBorder="1" applyAlignment="1">
      <alignment wrapText="1"/>
    </xf>
    <xf numFmtId="0" fontId="0" fillId="0" borderId="27" xfId="0" applyBorder="1"/>
    <xf numFmtId="14" fontId="0" fillId="0" borderId="31" xfId="0" applyNumberFormat="1" applyBorder="1" applyAlignment="1">
      <alignment vertical="top"/>
    </xf>
    <xf numFmtId="0" fontId="0" fillId="0" borderId="31" xfId="0" applyBorder="1"/>
    <xf numFmtId="0" fontId="0" fillId="0" borderId="31" xfId="0" applyBorder="1" applyAlignment="1">
      <alignment wrapText="1"/>
    </xf>
    <xf numFmtId="0" fontId="0" fillId="0" borderId="26" xfId="0" applyBorder="1" applyAlignment="1">
      <alignment vertical="top"/>
    </xf>
    <xf numFmtId="0" fontId="0" fillId="0" borderId="26" xfId="0" applyBorder="1" applyAlignment="1">
      <alignment vertical="top" wrapText="1"/>
    </xf>
    <xf numFmtId="14" fontId="0" fillId="0" borderId="26" xfId="0" applyNumberFormat="1" applyBorder="1" applyAlignment="1">
      <alignment vertical="top"/>
    </xf>
    <xf numFmtId="0" fontId="0" fillId="0" borderId="28" xfId="0" applyBorder="1" applyAlignment="1">
      <alignment wrapText="1"/>
    </xf>
    <xf numFmtId="0" fontId="0" fillId="0" borderId="0" xfId="0" applyFill="1" applyAlignment="1">
      <alignment horizontal="center" vertical="top" wrapText="1"/>
    </xf>
    <xf numFmtId="0" fontId="5" fillId="0" borderId="25" xfId="0" applyFont="1" applyFill="1" applyBorder="1" applyAlignment="1">
      <alignment horizontal="center"/>
    </xf>
    <xf numFmtId="0" fontId="5" fillId="0" borderId="23" xfId="0" applyFont="1" applyFill="1" applyBorder="1" applyAlignment="1">
      <alignment horizontal="center"/>
    </xf>
    <xf numFmtId="0" fontId="5" fillId="0" borderId="24" xfId="0" applyFont="1" applyFill="1" applyBorder="1" applyAlignment="1">
      <alignment horizontal="center"/>
    </xf>
    <xf numFmtId="0" fontId="1" fillId="0" borderId="1" xfId="0" applyFont="1" applyFill="1" applyBorder="1" applyAlignment="1">
      <alignment horizontal="left" vertical="top" wrapText="1"/>
    </xf>
    <xf numFmtId="0" fontId="9" fillId="2" borderId="1" xfId="0" applyFont="1" applyFill="1" applyBorder="1" applyAlignment="1">
      <alignment horizontal="center" vertical="center" wrapText="1"/>
    </xf>
    <xf numFmtId="0" fontId="1" fillId="0" borderId="0" xfId="0" applyFont="1" applyFill="1" applyAlignment="1">
      <alignment horizontal="left" vertical="top" wrapText="1"/>
    </xf>
    <xf numFmtId="0" fontId="1" fillId="0" borderId="9"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22"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7" xfId="0" applyFont="1" applyFill="1" applyBorder="1" applyAlignment="1">
      <alignment horizontal="left" vertical="top" wrapText="1"/>
    </xf>
    <xf numFmtId="0" fontId="1" fillId="0" borderId="21" xfId="0" applyFont="1" applyFill="1" applyBorder="1" applyAlignment="1">
      <alignment horizontal="left" vertical="top" wrapText="1"/>
    </xf>
    <xf numFmtId="0" fontId="1" fillId="0" borderId="8" xfId="0" applyFont="1" applyFill="1" applyBorder="1" applyAlignment="1">
      <alignment horizontal="left" vertical="top" wrapText="1"/>
    </xf>
    <xf numFmtId="0" fontId="1" fillId="2" borderId="1" xfId="0" applyFont="1" applyFill="1" applyBorder="1" applyAlignment="1">
      <alignment horizontal="center" vertical="top" wrapText="1"/>
    </xf>
    <xf numFmtId="0" fontId="0" fillId="2"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0" borderId="1" xfId="0" applyFont="1" applyFill="1" applyBorder="1" applyAlignment="1">
      <alignment horizont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2"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2" borderId="6"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0" fillId="2" borderId="2"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5"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0" borderId="7" xfId="0" applyFont="1" applyFill="1" applyBorder="1" applyAlignment="1">
      <alignment horizontal="center"/>
    </xf>
    <xf numFmtId="0" fontId="0" fillId="0" borderId="21" xfId="0" applyFont="1" applyFill="1" applyBorder="1" applyAlignment="1">
      <alignment horizontal="center"/>
    </xf>
    <xf numFmtId="0" fontId="0" fillId="0" borderId="8" xfId="0" applyFont="1" applyFill="1" applyBorder="1" applyAlignment="1">
      <alignment horizontal="center"/>
    </xf>
    <xf numFmtId="0" fontId="0" fillId="0" borderId="9" xfId="0" applyFont="1" applyFill="1" applyBorder="1" applyAlignment="1">
      <alignment horizontal="center"/>
    </xf>
    <xf numFmtId="0" fontId="0" fillId="0" borderId="0"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0" fillId="0" borderId="22" xfId="0" applyFont="1" applyFill="1" applyBorder="1" applyAlignment="1">
      <alignment horizontal="center"/>
    </xf>
    <xf numFmtId="0" fontId="0" fillId="0" borderId="12" xfId="0" applyFont="1" applyFill="1" applyBorder="1" applyAlignment="1">
      <alignment horizontal="center"/>
    </xf>
    <xf numFmtId="0" fontId="0" fillId="2" borderId="8" xfId="0" applyFont="1" applyFill="1" applyBorder="1" applyAlignment="1">
      <alignment horizontal="center" vertical="center" wrapText="1"/>
    </xf>
    <xf numFmtId="0" fontId="0" fillId="2" borderId="12" xfId="0" applyFont="1" applyFill="1" applyBorder="1" applyAlignment="1">
      <alignment horizontal="center"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228600</xdr:colOff>
      <xdr:row>0</xdr:row>
      <xdr:rowOff>66675</xdr:rowOff>
    </xdr:from>
    <xdr:to>
      <xdr:col>5</xdr:col>
      <xdr:colOff>406400</xdr:colOff>
      <xdr:row>3</xdr:row>
      <xdr:rowOff>3175</xdr:rowOff>
    </xdr:to>
    <xdr:pic>
      <xdr:nvPicPr>
        <xdr:cNvPr id="2" name="Picture 1" descr="Gemserv Logo Final.png">
          <a:extLst>
            <a:ext uri="{FF2B5EF4-FFF2-40B4-BE49-F238E27FC236}">
              <a16:creationId xmlns:a16="http://schemas.microsoft.com/office/drawing/2014/main" id="{24E9AF45-6F7C-44A4-81C3-2BB5B0BDE4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19675" y="66675"/>
          <a:ext cx="1501775" cy="612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gasgovernance.co.uk/sites/default/files/ggf/page/2017-10/PAC%20Document%203%20Risk%20Register%20Approach%20v2.0.pdf" TargetMode="Externa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drawing" Target="../drawings/drawing1.xml"/><Relationship Id="rId5" Type="http://schemas.openxmlformats.org/officeDocument/2006/relationships/printerSettings" Target="../printerSettings/printerSettings4.bin"/><Relationship Id="rId4" Type="http://schemas.openxmlformats.org/officeDocument/2006/relationships/hyperlink" Target="https://public.huddle.com/a/zDxRXgV/index.html"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9"/>
  <sheetViews>
    <sheetView zoomScale="85" zoomScaleNormal="85" workbookViewId="0">
      <selection activeCell="B19" sqref="B19"/>
    </sheetView>
  </sheetViews>
  <sheetFormatPr defaultColWidth="35" defaultRowHeight="15" x14ac:dyDescent="0.25"/>
  <cols>
    <col min="1" max="1" width="42.85546875" style="1" customWidth="1"/>
    <col min="2" max="2" width="96.85546875" style="9" customWidth="1"/>
    <col min="3" max="16384" width="35" style="1"/>
  </cols>
  <sheetData>
    <row r="1" spans="1:3" ht="24" thickBot="1" x14ac:dyDescent="0.3">
      <c r="A1" s="13" t="s">
        <v>226</v>
      </c>
    </row>
    <row r="2" spans="1:3" ht="15.75" thickBot="1" x14ac:dyDescent="0.3">
      <c r="A2" s="14" t="s">
        <v>221</v>
      </c>
      <c r="B2" s="15" t="s">
        <v>222</v>
      </c>
      <c r="C2" s="14" t="s">
        <v>225</v>
      </c>
    </row>
    <row r="3" spans="1:3" x14ac:dyDescent="0.25">
      <c r="A3" s="16" t="s">
        <v>223</v>
      </c>
      <c r="B3" s="17" t="s">
        <v>227</v>
      </c>
      <c r="C3" s="18">
        <v>43318</v>
      </c>
    </row>
    <row r="4" spans="1:3" ht="30.75" thickBot="1" x14ac:dyDescent="0.3">
      <c r="A4" s="19"/>
      <c r="B4" s="20" t="s">
        <v>229</v>
      </c>
      <c r="C4" s="21">
        <v>43318</v>
      </c>
    </row>
    <row r="5" spans="1:3" ht="15.75" thickBot="1" x14ac:dyDescent="0.3">
      <c r="A5" s="128" t="s">
        <v>224</v>
      </c>
      <c r="B5" s="129" t="s">
        <v>232</v>
      </c>
      <c r="C5" s="130">
        <v>43318</v>
      </c>
    </row>
    <row r="6" spans="1:3" ht="45" x14ac:dyDescent="0.25">
      <c r="A6" s="131" t="s">
        <v>233</v>
      </c>
      <c r="B6" s="131" t="s">
        <v>239</v>
      </c>
      <c r="C6" s="18">
        <v>43318</v>
      </c>
    </row>
    <row r="7" spans="1:3" ht="15.75" thickBot="1" x14ac:dyDescent="0.3">
      <c r="A7" s="124"/>
      <c r="B7" s="123" t="s">
        <v>240</v>
      </c>
      <c r="C7" s="21">
        <v>43318</v>
      </c>
    </row>
    <row r="8" spans="1:3" ht="45" x14ac:dyDescent="0.25">
      <c r="A8" s="127" t="s">
        <v>234</v>
      </c>
      <c r="B8" s="126" t="s">
        <v>241</v>
      </c>
      <c r="C8" s="125">
        <v>43318</v>
      </c>
    </row>
    <row r="9" spans="1:3" ht="15.75" thickBot="1" x14ac:dyDescent="0.3">
      <c r="A9" s="124"/>
      <c r="B9" s="123" t="s">
        <v>240</v>
      </c>
      <c r="C9" s="21">
        <v>43318</v>
      </c>
    </row>
  </sheetData>
  <pageMargins left="0.7" right="0.7" top="0.75" bottom="0.75" header="0.3" footer="0.3"/>
  <pageSetup paperSize="9" scale="62"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J22"/>
  <sheetViews>
    <sheetView zoomScale="80" zoomScaleNormal="80" workbookViewId="0"/>
  </sheetViews>
  <sheetFormatPr defaultColWidth="9.140625" defaultRowHeight="15" x14ac:dyDescent="0.25"/>
  <cols>
    <col min="1" max="1" width="3.7109375" style="31" customWidth="1"/>
    <col min="2" max="3" width="18.7109375" style="31" customWidth="1"/>
    <col min="4" max="4" width="20" style="31" customWidth="1"/>
    <col min="5" max="10" width="18.7109375" style="31" customWidth="1"/>
    <col min="11" max="11" width="15.5703125" style="31" customWidth="1"/>
    <col min="12" max="12" width="18.7109375" style="31" customWidth="1"/>
    <col min="13" max="16384" width="9.140625" style="31"/>
  </cols>
  <sheetData>
    <row r="2" spans="2:10" ht="45" customHeight="1" x14ac:dyDescent="0.25">
      <c r="B2" s="149" t="s">
        <v>0</v>
      </c>
      <c r="C2" s="150" t="s">
        <v>171</v>
      </c>
      <c r="D2" s="24" t="s">
        <v>1</v>
      </c>
      <c r="E2" s="151" t="s">
        <v>31</v>
      </c>
      <c r="F2" s="151"/>
      <c r="G2" s="151"/>
      <c r="H2" s="151"/>
      <c r="I2" s="151"/>
      <c r="J2" s="151"/>
    </row>
    <row r="3" spans="2:10" ht="45" customHeight="1" x14ac:dyDescent="0.25">
      <c r="B3" s="149"/>
      <c r="C3" s="150"/>
      <c r="D3" s="24" t="s">
        <v>2</v>
      </c>
      <c r="E3" s="151" t="s">
        <v>78</v>
      </c>
      <c r="F3" s="151"/>
      <c r="G3" s="151"/>
      <c r="H3" s="151"/>
      <c r="I3" s="151"/>
      <c r="J3" s="151"/>
    </row>
    <row r="4" spans="2:10" ht="45" customHeight="1" x14ac:dyDescent="0.25">
      <c r="B4" s="29" t="s">
        <v>141</v>
      </c>
      <c r="C4" s="69">
        <v>43003</v>
      </c>
      <c r="D4" s="23" t="s">
        <v>3</v>
      </c>
      <c r="E4" s="26" t="s">
        <v>19</v>
      </c>
      <c r="F4" s="181" t="s">
        <v>109</v>
      </c>
      <c r="G4" s="24" t="s">
        <v>59</v>
      </c>
      <c r="H4" s="78">
        <v>524</v>
      </c>
      <c r="I4" s="23" t="s">
        <v>95</v>
      </c>
      <c r="J4" s="79">
        <v>8908</v>
      </c>
    </row>
    <row r="5" spans="2:10" ht="45" customHeight="1" x14ac:dyDescent="0.25">
      <c r="B5" s="30" t="s">
        <v>142</v>
      </c>
      <c r="C5" s="69">
        <v>2264141</v>
      </c>
      <c r="D5" s="30" t="s">
        <v>143</v>
      </c>
      <c r="E5" s="26" t="s">
        <v>21</v>
      </c>
      <c r="F5" s="182"/>
      <c r="G5" s="81" t="s">
        <v>60</v>
      </c>
      <c r="H5" s="80" t="s">
        <v>61</v>
      </c>
      <c r="I5" s="24" t="s">
        <v>96</v>
      </c>
      <c r="J5" s="77" t="s">
        <v>61</v>
      </c>
    </row>
    <row r="6" spans="2:10" ht="30" customHeight="1" x14ac:dyDescent="0.25">
      <c r="B6" s="149" t="s">
        <v>14</v>
      </c>
      <c r="C6" s="149"/>
      <c r="D6" s="23"/>
      <c r="E6" s="23" t="s">
        <v>4</v>
      </c>
      <c r="F6" s="23" t="s">
        <v>69</v>
      </c>
      <c r="G6" s="23" t="s">
        <v>5</v>
      </c>
      <c r="H6" s="23" t="s">
        <v>6</v>
      </c>
      <c r="I6" s="23" t="s">
        <v>7</v>
      </c>
      <c r="J6" s="23" t="s">
        <v>8</v>
      </c>
    </row>
    <row r="7" spans="2:10" ht="30" customHeight="1" x14ac:dyDescent="0.25">
      <c r="B7" s="149"/>
      <c r="C7" s="149"/>
      <c r="D7" s="23" t="s">
        <v>9</v>
      </c>
      <c r="E7" s="60">
        <v>4</v>
      </c>
      <c r="F7" s="60">
        <v>4</v>
      </c>
      <c r="G7" s="60" t="s">
        <v>20</v>
      </c>
      <c r="H7" s="60">
        <f>E7*F7</f>
        <v>16</v>
      </c>
      <c r="I7" s="60">
        <f>IF(G7="Not Effective (x1)",E7*F7,IF(G7="Partially Effective (x0.8)",E7*F7*0.8, E7*F7*0.6))</f>
        <v>16</v>
      </c>
      <c r="J7" s="160" t="s">
        <v>117</v>
      </c>
    </row>
    <row r="8" spans="2:10" ht="30" customHeight="1" x14ac:dyDescent="0.25">
      <c r="B8" s="149"/>
      <c r="C8" s="149"/>
      <c r="D8" s="23" t="s">
        <v>10</v>
      </c>
      <c r="E8" s="60">
        <v>4</v>
      </c>
      <c r="F8" s="60">
        <v>4</v>
      </c>
      <c r="G8" s="26" t="s">
        <v>25</v>
      </c>
      <c r="H8" s="60">
        <f t="shared" ref="H8:H9" si="0">E8*F8</f>
        <v>16</v>
      </c>
      <c r="I8" s="60">
        <f t="shared" ref="I8:I9" si="1">IF(G8="Not Effective (x1)",E8*F8,IF(G8="Partially Effective (x0.8)",E8*F8*0.8, E8*F8*0.6))</f>
        <v>12.8</v>
      </c>
      <c r="J8" s="160"/>
    </row>
    <row r="9" spans="2:10" ht="30" customHeight="1" x14ac:dyDescent="0.25">
      <c r="B9" s="149"/>
      <c r="C9" s="149"/>
      <c r="D9" s="23" t="s">
        <v>11</v>
      </c>
      <c r="E9" s="60">
        <v>4</v>
      </c>
      <c r="F9" s="60">
        <v>4</v>
      </c>
      <c r="G9" s="60" t="s">
        <v>20</v>
      </c>
      <c r="H9" s="60">
        <f t="shared" si="0"/>
        <v>16</v>
      </c>
      <c r="I9" s="60">
        <f t="shared" si="1"/>
        <v>16</v>
      </c>
      <c r="J9" s="160"/>
    </row>
    <row r="10" spans="2:10" ht="30" customHeight="1" x14ac:dyDescent="0.25">
      <c r="B10" s="23" t="s">
        <v>12</v>
      </c>
      <c r="C10" s="66" t="s">
        <v>22</v>
      </c>
      <c r="D10" s="23" t="s">
        <v>138</v>
      </c>
      <c r="E10" s="155" t="s">
        <v>139</v>
      </c>
      <c r="F10" s="156"/>
      <c r="G10" s="149" t="s">
        <v>15</v>
      </c>
      <c r="H10" s="149"/>
      <c r="I10" s="150" t="s">
        <v>28</v>
      </c>
      <c r="J10" s="150"/>
    </row>
    <row r="11" spans="2:10" ht="45" customHeight="1" x14ac:dyDescent="0.25">
      <c r="B11" s="153" t="s">
        <v>13</v>
      </c>
      <c r="C11" s="153"/>
      <c r="D11" s="153" t="s">
        <v>41</v>
      </c>
      <c r="E11" s="153"/>
      <c r="F11" s="23" t="s">
        <v>16</v>
      </c>
      <c r="G11" s="149" t="s">
        <v>17</v>
      </c>
      <c r="H11" s="149"/>
      <c r="I11" s="149" t="s">
        <v>18</v>
      </c>
      <c r="J11" s="149"/>
    </row>
    <row r="12" spans="2:10" s="76" customFormat="1" ht="242.25" customHeight="1" x14ac:dyDescent="0.25">
      <c r="B12" s="163" t="s">
        <v>57</v>
      </c>
      <c r="C12" s="164"/>
      <c r="D12" s="162" t="s">
        <v>79</v>
      </c>
      <c r="E12" s="162"/>
      <c r="F12" s="72" t="s">
        <v>146</v>
      </c>
      <c r="G12" s="163" t="s">
        <v>121</v>
      </c>
      <c r="H12" s="164"/>
      <c r="I12" s="163" t="s">
        <v>93</v>
      </c>
      <c r="J12" s="164"/>
    </row>
    <row r="14" spans="2:10" x14ac:dyDescent="0.25">
      <c r="B14" s="68" t="s">
        <v>140</v>
      </c>
    </row>
    <row r="15" spans="2:10" x14ac:dyDescent="0.25">
      <c r="B15" s="183"/>
      <c r="C15" s="184"/>
      <c r="D15" s="184"/>
      <c r="E15" s="184"/>
      <c r="F15" s="184"/>
      <c r="G15" s="184"/>
      <c r="H15" s="184"/>
      <c r="I15" s="184"/>
      <c r="J15" s="185"/>
    </row>
    <row r="16" spans="2:10" x14ac:dyDescent="0.25">
      <c r="B16" s="186"/>
      <c r="C16" s="187"/>
      <c r="D16" s="187"/>
      <c r="E16" s="187"/>
      <c r="F16" s="187"/>
      <c r="G16" s="187"/>
      <c r="H16" s="187"/>
      <c r="I16" s="187"/>
      <c r="J16" s="188"/>
    </row>
    <row r="17" spans="2:10" x14ac:dyDescent="0.25">
      <c r="B17" s="186"/>
      <c r="C17" s="187"/>
      <c r="D17" s="187"/>
      <c r="E17" s="187"/>
      <c r="F17" s="187"/>
      <c r="G17" s="187"/>
      <c r="H17" s="187"/>
      <c r="I17" s="187"/>
      <c r="J17" s="188"/>
    </row>
    <row r="18" spans="2:10" x14ac:dyDescent="0.25">
      <c r="B18" s="186"/>
      <c r="C18" s="187"/>
      <c r="D18" s="187"/>
      <c r="E18" s="187"/>
      <c r="F18" s="187"/>
      <c r="G18" s="187"/>
      <c r="H18" s="187"/>
      <c r="I18" s="187"/>
      <c r="J18" s="188"/>
    </row>
    <row r="19" spans="2:10" x14ac:dyDescent="0.25">
      <c r="B19" s="186"/>
      <c r="C19" s="187"/>
      <c r="D19" s="187"/>
      <c r="E19" s="187"/>
      <c r="F19" s="187"/>
      <c r="G19" s="187"/>
      <c r="H19" s="187"/>
      <c r="I19" s="187"/>
      <c r="J19" s="188"/>
    </row>
    <row r="20" spans="2:10" x14ac:dyDescent="0.25">
      <c r="B20" s="186"/>
      <c r="C20" s="187"/>
      <c r="D20" s="187"/>
      <c r="E20" s="187"/>
      <c r="F20" s="187"/>
      <c r="G20" s="187"/>
      <c r="H20" s="187"/>
      <c r="I20" s="187"/>
      <c r="J20" s="188"/>
    </row>
    <row r="21" spans="2:10" x14ac:dyDescent="0.25">
      <c r="B21" s="186"/>
      <c r="C21" s="187"/>
      <c r="D21" s="187"/>
      <c r="E21" s="187"/>
      <c r="F21" s="187"/>
      <c r="G21" s="187"/>
      <c r="H21" s="187"/>
      <c r="I21" s="187"/>
      <c r="J21" s="188"/>
    </row>
    <row r="22" spans="2:10" x14ac:dyDescent="0.25">
      <c r="B22" s="189"/>
      <c r="C22" s="190"/>
      <c r="D22" s="190"/>
      <c r="E22" s="190"/>
      <c r="F22" s="190"/>
      <c r="G22" s="190"/>
      <c r="H22" s="190"/>
      <c r="I22" s="190"/>
      <c r="J22" s="191"/>
    </row>
  </sheetData>
  <customSheetViews>
    <customSheetView guid="{5548FFB4-D490-49E1-BFE6-EDD52FAE47FE}" scale="80" showPageBreaks="1" fitToPage="1" printArea="1">
      <selection activeCell="C2" sqref="C2:C3"/>
      <pageMargins left="0.7" right="0.7" top="0.75" bottom="0.75" header="0.3" footer="0.3"/>
      <pageSetup paperSize="9" scale="74" orientation="landscape" verticalDpi="0" r:id="rId1"/>
    </customSheetView>
    <customSheetView guid="{A5A992E5-A774-408A-88E8-BC6D12B4DBBC}" scale="80" fitToPage="1">
      <selection activeCell="C2" sqref="C2:C3"/>
      <pageMargins left="0.7" right="0.7" top="0.75" bottom="0.75" header="0.3" footer="0.3"/>
      <pageSetup paperSize="9" scale="74" orientation="landscape" verticalDpi="0" r:id="rId2"/>
    </customSheetView>
  </customSheetViews>
  <mergeCells count="19">
    <mergeCell ref="B15:J22"/>
    <mergeCell ref="B12:C12"/>
    <mergeCell ref="D12:E12"/>
    <mergeCell ref="G12:H12"/>
    <mergeCell ref="I12:J12"/>
    <mergeCell ref="G10:H10"/>
    <mergeCell ref="I10:J10"/>
    <mergeCell ref="B11:C11"/>
    <mergeCell ref="D11:E11"/>
    <mergeCell ref="G11:H11"/>
    <mergeCell ref="I11:J11"/>
    <mergeCell ref="E10:F10"/>
    <mergeCell ref="B6:C9"/>
    <mergeCell ref="J7:J9"/>
    <mergeCell ref="B2:B3"/>
    <mergeCell ref="C2:C3"/>
    <mergeCell ref="E2:J2"/>
    <mergeCell ref="E3:J3"/>
    <mergeCell ref="F4:F5"/>
  </mergeCells>
  <pageMargins left="0.7" right="0.7" top="0.75" bottom="0.75" header="0.3" footer="0.3"/>
  <pageSetup paperSize="9" scale="63" orientation="landscape" verticalDpi="0"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J22"/>
  <sheetViews>
    <sheetView zoomScale="80" zoomScaleNormal="80" workbookViewId="0"/>
  </sheetViews>
  <sheetFormatPr defaultColWidth="9.140625" defaultRowHeight="15" x14ac:dyDescent="0.25"/>
  <cols>
    <col min="1" max="1" width="3.7109375" style="31" customWidth="1"/>
    <col min="2" max="3" width="18.7109375" style="31" customWidth="1"/>
    <col min="4" max="4" width="20" style="31" customWidth="1"/>
    <col min="5" max="10" width="18.7109375" style="31" customWidth="1"/>
    <col min="11" max="11" width="15.5703125" style="31" customWidth="1"/>
    <col min="12" max="12" width="18.7109375" style="31" customWidth="1"/>
    <col min="13" max="16384" width="9.140625" style="31"/>
  </cols>
  <sheetData>
    <row r="2" spans="2:10" ht="45" customHeight="1" x14ac:dyDescent="0.25">
      <c r="B2" s="149" t="s">
        <v>0</v>
      </c>
      <c r="C2" s="150" t="s">
        <v>172</v>
      </c>
      <c r="D2" s="24" t="s">
        <v>1</v>
      </c>
      <c r="E2" s="151" t="s">
        <v>32</v>
      </c>
      <c r="F2" s="151"/>
      <c r="G2" s="151"/>
      <c r="H2" s="151"/>
      <c r="I2" s="151"/>
      <c r="J2" s="151"/>
    </row>
    <row r="3" spans="2:10" ht="45" customHeight="1" x14ac:dyDescent="0.25">
      <c r="B3" s="149"/>
      <c r="C3" s="150"/>
      <c r="D3" s="24" t="s">
        <v>2</v>
      </c>
      <c r="E3" s="151" t="s">
        <v>49</v>
      </c>
      <c r="F3" s="151"/>
      <c r="G3" s="151"/>
      <c r="H3" s="151"/>
      <c r="I3" s="151"/>
      <c r="J3" s="151"/>
    </row>
    <row r="4" spans="2:10" ht="45" customHeight="1" x14ac:dyDescent="0.25">
      <c r="B4" s="29" t="s">
        <v>141</v>
      </c>
      <c r="C4" s="69">
        <v>42927</v>
      </c>
      <c r="D4" s="23" t="s">
        <v>3</v>
      </c>
      <c r="E4" s="26" t="s">
        <v>19</v>
      </c>
      <c r="F4" s="181" t="s">
        <v>109</v>
      </c>
      <c r="G4" s="24" t="s">
        <v>59</v>
      </c>
      <c r="H4" s="78">
        <v>415</v>
      </c>
      <c r="I4" s="23" t="s">
        <v>95</v>
      </c>
      <c r="J4" s="79">
        <v>7051</v>
      </c>
    </row>
    <row r="5" spans="2:10" ht="45" customHeight="1" x14ac:dyDescent="0.25">
      <c r="B5" s="30" t="s">
        <v>142</v>
      </c>
      <c r="C5" s="69">
        <v>2264141</v>
      </c>
      <c r="D5" s="30" t="s">
        <v>143</v>
      </c>
      <c r="E5" s="26" t="s">
        <v>21</v>
      </c>
      <c r="F5" s="182"/>
      <c r="G5" s="81" t="s">
        <v>60</v>
      </c>
      <c r="H5" s="78">
        <v>415</v>
      </c>
      <c r="I5" s="24" t="s">
        <v>96</v>
      </c>
      <c r="J5" s="79">
        <v>7051</v>
      </c>
    </row>
    <row r="6" spans="2:10" ht="30" customHeight="1" x14ac:dyDescent="0.25">
      <c r="B6" s="149" t="s">
        <v>14</v>
      </c>
      <c r="C6" s="149"/>
      <c r="D6" s="23"/>
      <c r="E6" s="23" t="s">
        <v>4</v>
      </c>
      <c r="F6" s="23" t="s">
        <v>69</v>
      </c>
      <c r="G6" s="23" t="s">
        <v>5</v>
      </c>
      <c r="H6" s="23" t="s">
        <v>6</v>
      </c>
      <c r="I6" s="23" t="s">
        <v>7</v>
      </c>
      <c r="J6" s="23" t="s">
        <v>8</v>
      </c>
    </row>
    <row r="7" spans="2:10" ht="30" customHeight="1" x14ac:dyDescent="0.25">
      <c r="B7" s="149"/>
      <c r="C7" s="149"/>
      <c r="D7" s="23" t="s">
        <v>9</v>
      </c>
      <c r="E7" s="60">
        <v>3</v>
      </c>
      <c r="F7" s="60">
        <v>2</v>
      </c>
      <c r="G7" s="60" t="s">
        <v>20</v>
      </c>
      <c r="H7" s="60">
        <f>E7*F7</f>
        <v>6</v>
      </c>
      <c r="I7" s="60">
        <f>IF(G7="Not Effective (x1)",E7*F7,IF(G7="Partially Effective (x0.8)",E7*F7*0.8, E7*F7*0.6))</f>
        <v>6</v>
      </c>
      <c r="J7" s="160" t="s">
        <v>117</v>
      </c>
    </row>
    <row r="8" spans="2:10" ht="30" customHeight="1" x14ac:dyDescent="0.25">
      <c r="B8" s="149"/>
      <c r="C8" s="149"/>
      <c r="D8" s="23" t="s">
        <v>10</v>
      </c>
      <c r="E8" s="60">
        <v>3</v>
      </c>
      <c r="F8" s="60">
        <v>2</v>
      </c>
      <c r="G8" s="26" t="s">
        <v>25</v>
      </c>
      <c r="H8" s="60">
        <f t="shared" ref="H8:H9" si="0">E8*F8</f>
        <v>6</v>
      </c>
      <c r="I8" s="60">
        <f t="shared" ref="I8:I9" si="1">IF(G8="Not Effective (x1)",E8*F8,IF(G8="Partially Effective (x0.8)",E8*F8*0.8, E8*F8*0.6))</f>
        <v>4.8000000000000007</v>
      </c>
      <c r="J8" s="160"/>
    </row>
    <row r="9" spans="2:10" ht="30" customHeight="1" x14ac:dyDescent="0.25">
      <c r="B9" s="149"/>
      <c r="C9" s="149"/>
      <c r="D9" s="23" t="s">
        <v>11</v>
      </c>
      <c r="E9" s="60">
        <v>4</v>
      </c>
      <c r="F9" s="60">
        <v>4</v>
      </c>
      <c r="G9" s="60" t="s">
        <v>20</v>
      </c>
      <c r="H9" s="60">
        <f t="shared" si="0"/>
        <v>16</v>
      </c>
      <c r="I9" s="60">
        <f t="shared" si="1"/>
        <v>16</v>
      </c>
      <c r="J9" s="160"/>
    </row>
    <row r="10" spans="2:10" ht="30" customHeight="1" x14ac:dyDescent="0.25">
      <c r="B10" s="23" t="s">
        <v>12</v>
      </c>
      <c r="C10" s="66" t="s">
        <v>169</v>
      </c>
      <c r="D10" s="23" t="s">
        <v>138</v>
      </c>
      <c r="E10" s="155" t="s">
        <v>186</v>
      </c>
      <c r="F10" s="156"/>
      <c r="G10" s="149" t="s">
        <v>15</v>
      </c>
      <c r="H10" s="149"/>
      <c r="I10" s="150" t="s">
        <v>23</v>
      </c>
      <c r="J10" s="150"/>
    </row>
    <row r="11" spans="2:10" ht="45" customHeight="1" x14ac:dyDescent="0.25">
      <c r="B11" s="153" t="s">
        <v>13</v>
      </c>
      <c r="C11" s="153"/>
      <c r="D11" s="153" t="s">
        <v>41</v>
      </c>
      <c r="E11" s="153"/>
      <c r="F11" s="23" t="s">
        <v>16</v>
      </c>
      <c r="G11" s="149" t="s">
        <v>17</v>
      </c>
      <c r="H11" s="149"/>
      <c r="I11" s="149" t="s">
        <v>18</v>
      </c>
      <c r="J11" s="149"/>
    </row>
    <row r="12" spans="2:10" s="76" customFormat="1" ht="371.25" customHeight="1" x14ac:dyDescent="0.25">
      <c r="B12" s="157" t="s">
        <v>115</v>
      </c>
      <c r="C12" s="158"/>
      <c r="D12" s="161" t="s">
        <v>80</v>
      </c>
      <c r="E12" s="161"/>
      <c r="F12" s="28" t="s">
        <v>147</v>
      </c>
      <c r="G12" s="157" t="s">
        <v>127</v>
      </c>
      <c r="H12" s="158"/>
      <c r="I12" s="163" t="s">
        <v>93</v>
      </c>
      <c r="J12" s="164"/>
    </row>
    <row r="14" spans="2:10" x14ac:dyDescent="0.25">
      <c r="B14" s="68" t="s">
        <v>140</v>
      </c>
    </row>
    <row r="15" spans="2:10" x14ac:dyDescent="0.25">
      <c r="B15" s="183"/>
      <c r="C15" s="184"/>
      <c r="D15" s="184"/>
      <c r="E15" s="184"/>
      <c r="F15" s="184"/>
      <c r="G15" s="184"/>
      <c r="H15" s="184"/>
      <c r="I15" s="184"/>
      <c r="J15" s="185"/>
    </row>
    <row r="16" spans="2:10" x14ac:dyDescent="0.25">
      <c r="B16" s="186"/>
      <c r="C16" s="187"/>
      <c r="D16" s="187"/>
      <c r="E16" s="187"/>
      <c r="F16" s="187"/>
      <c r="G16" s="187"/>
      <c r="H16" s="187"/>
      <c r="I16" s="187"/>
      <c r="J16" s="188"/>
    </row>
    <row r="17" spans="2:10" x14ac:dyDescent="0.25">
      <c r="B17" s="186"/>
      <c r="C17" s="187"/>
      <c r="D17" s="187"/>
      <c r="E17" s="187"/>
      <c r="F17" s="187"/>
      <c r="G17" s="187"/>
      <c r="H17" s="187"/>
      <c r="I17" s="187"/>
      <c r="J17" s="188"/>
    </row>
    <row r="18" spans="2:10" x14ac:dyDescent="0.25">
      <c r="B18" s="186"/>
      <c r="C18" s="187"/>
      <c r="D18" s="187"/>
      <c r="E18" s="187"/>
      <c r="F18" s="187"/>
      <c r="G18" s="187"/>
      <c r="H18" s="187"/>
      <c r="I18" s="187"/>
      <c r="J18" s="188"/>
    </row>
    <row r="19" spans="2:10" x14ac:dyDescent="0.25">
      <c r="B19" s="186"/>
      <c r="C19" s="187"/>
      <c r="D19" s="187"/>
      <c r="E19" s="187"/>
      <c r="F19" s="187"/>
      <c r="G19" s="187"/>
      <c r="H19" s="187"/>
      <c r="I19" s="187"/>
      <c r="J19" s="188"/>
    </row>
    <row r="20" spans="2:10" x14ac:dyDescent="0.25">
      <c r="B20" s="186"/>
      <c r="C20" s="187"/>
      <c r="D20" s="187"/>
      <c r="E20" s="187"/>
      <c r="F20" s="187"/>
      <c r="G20" s="187"/>
      <c r="H20" s="187"/>
      <c r="I20" s="187"/>
      <c r="J20" s="188"/>
    </row>
    <row r="21" spans="2:10" x14ac:dyDescent="0.25">
      <c r="B21" s="186"/>
      <c r="C21" s="187"/>
      <c r="D21" s="187"/>
      <c r="E21" s="187"/>
      <c r="F21" s="187"/>
      <c r="G21" s="187"/>
      <c r="H21" s="187"/>
      <c r="I21" s="187"/>
      <c r="J21" s="188"/>
    </row>
    <row r="22" spans="2:10" x14ac:dyDescent="0.25">
      <c r="B22" s="189"/>
      <c r="C22" s="190"/>
      <c r="D22" s="190"/>
      <c r="E22" s="190"/>
      <c r="F22" s="190"/>
      <c r="G22" s="190"/>
      <c r="H22" s="190"/>
      <c r="I22" s="190"/>
      <c r="J22" s="191"/>
    </row>
  </sheetData>
  <customSheetViews>
    <customSheetView guid="{5548FFB4-D490-49E1-BFE6-EDD52FAE47FE}" scale="80" showPageBreaks="1" fitToPage="1" printArea="1">
      <selection activeCell="C10" sqref="C10"/>
      <pageMargins left="0.7" right="0.7" top="0.75" bottom="0.75" header="0.3" footer="0.3"/>
      <pageSetup paperSize="9" scale="62" orientation="landscape" verticalDpi="0" r:id="rId1"/>
    </customSheetView>
    <customSheetView guid="{A5A992E5-A774-408A-88E8-BC6D12B4DBBC}" scale="80" fitToPage="1">
      <selection activeCell="C2" sqref="C2:C3"/>
      <pageMargins left="0.7" right="0.7" top="0.75" bottom="0.75" header="0.3" footer="0.3"/>
      <pageSetup paperSize="9" scale="62" orientation="landscape" verticalDpi="0" r:id="rId2"/>
    </customSheetView>
  </customSheetViews>
  <mergeCells count="19">
    <mergeCell ref="B15:J22"/>
    <mergeCell ref="B12:C12"/>
    <mergeCell ref="D12:E12"/>
    <mergeCell ref="G12:H12"/>
    <mergeCell ref="I12:J12"/>
    <mergeCell ref="G10:H10"/>
    <mergeCell ref="I10:J10"/>
    <mergeCell ref="B11:C11"/>
    <mergeCell ref="D11:E11"/>
    <mergeCell ref="G11:H11"/>
    <mergeCell ref="I11:J11"/>
    <mergeCell ref="E10:F10"/>
    <mergeCell ref="B6:C9"/>
    <mergeCell ref="J7:J9"/>
    <mergeCell ref="B2:B3"/>
    <mergeCell ref="C2:C3"/>
    <mergeCell ref="E2:J2"/>
    <mergeCell ref="E3:J3"/>
    <mergeCell ref="F4:F5"/>
  </mergeCells>
  <pageMargins left="0.7" right="0.7" top="0.75" bottom="0.75" header="0.3" footer="0.3"/>
  <pageSetup paperSize="9" scale="54" orientation="landscape" verticalDpi="0"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J24"/>
  <sheetViews>
    <sheetView zoomScale="80" zoomScaleNormal="80" workbookViewId="0"/>
  </sheetViews>
  <sheetFormatPr defaultColWidth="9.140625" defaultRowHeight="15" x14ac:dyDescent="0.25"/>
  <cols>
    <col min="1" max="1" width="3.7109375" style="31" customWidth="1"/>
    <col min="2" max="3" width="18.7109375" style="31" customWidth="1"/>
    <col min="4" max="4" width="20" style="31" customWidth="1"/>
    <col min="5" max="10" width="18.7109375" style="31" customWidth="1"/>
    <col min="11" max="11" width="15.5703125" style="31" customWidth="1"/>
    <col min="12" max="12" width="18.7109375" style="31" customWidth="1"/>
    <col min="13" max="16384" width="9.140625" style="31"/>
  </cols>
  <sheetData>
    <row r="2" spans="2:10" ht="45" customHeight="1" x14ac:dyDescent="0.25">
      <c r="B2" s="149" t="s">
        <v>0</v>
      </c>
      <c r="C2" s="150" t="s">
        <v>173</v>
      </c>
      <c r="D2" s="24" t="s">
        <v>1</v>
      </c>
      <c r="E2" s="151" t="s">
        <v>37</v>
      </c>
      <c r="F2" s="151"/>
      <c r="G2" s="151"/>
      <c r="H2" s="151"/>
      <c r="I2" s="151"/>
      <c r="J2" s="151"/>
    </row>
    <row r="3" spans="2:10" ht="45" customHeight="1" x14ac:dyDescent="0.25">
      <c r="B3" s="149"/>
      <c r="C3" s="150"/>
      <c r="D3" s="24" t="s">
        <v>2</v>
      </c>
      <c r="E3" s="151" t="s">
        <v>82</v>
      </c>
      <c r="F3" s="151"/>
      <c r="G3" s="151"/>
      <c r="H3" s="151"/>
      <c r="I3" s="151"/>
      <c r="J3" s="151"/>
    </row>
    <row r="4" spans="2:10" ht="45" customHeight="1" x14ac:dyDescent="0.25">
      <c r="B4" s="23" t="s">
        <v>141</v>
      </c>
      <c r="C4" s="69">
        <v>42927</v>
      </c>
      <c r="D4" s="23" t="s">
        <v>3</v>
      </c>
      <c r="E4" s="26" t="s">
        <v>19</v>
      </c>
      <c r="F4" s="181" t="s">
        <v>109</v>
      </c>
      <c r="G4" s="24" t="s">
        <v>59</v>
      </c>
      <c r="H4" s="78">
        <v>137</v>
      </c>
      <c r="I4" s="23" t="s">
        <v>95</v>
      </c>
      <c r="J4" s="78">
        <v>2481</v>
      </c>
    </row>
    <row r="5" spans="2:10" ht="45" customHeight="1" x14ac:dyDescent="0.25">
      <c r="B5" s="23" t="s">
        <v>142</v>
      </c>
      <c r="C5" s="69">
        <v>2264141</v>
      </c>
      <c r="D5" s="30" t="s">
        <v>143</v>
      </c>
      <c r="E5" s="26" t="s">
        <v>21</v>
      </c>
      <c r="F5" s="182"/>
      <c r="G5" s="81" t="s">
        <v>60</v>
      </c>
      <c r="H5" s="80" t="s">
        <v>61</v>
      </c>
      <c r="I5" s="24" t="s">
        <v>96</v>
      </c>
      <c r="J5" s="78">
        <v>621</v>
      </c>
    </row>
    <row r="6" spans="2:10" ht="30" customHeight="1" x14ac:dyDescent="0.25">
      <c r="B6" s="149" t="s">
        <v>14</v>
      </c>
      <c r="C6" s="149"/>
      <c r="D6" s="23"/>
      <c r="E6" s="23" t="s">
        <v>4</v>
      </c>
      <c r="F6" s="23" t="s">
        <v>69</v>
      </c>
      <c r="G6" s="23" t="s">
        <v>5</v>
      </c>
      <c r="H6" s="23" t="s">
        <v>6</v>
      </c>
      <c r="I6" s="23" t="s">
        <v>7</v>
      </c>
      <c r="J6" s="23" t="s">
        <v>8</v>
      </c>
    </row>
    <row r="7" spans="2:10" ht="30" customHeight="1" x14ac:dyDescent="0.25">
      <c r="B7" s="149"/>
      <c r="C7" s="149"/>
      <c r="D7" s="23" t="s">
        <v>9</v>
      </c>
      <c r="E7" s="60">
        <v>2</v>
      </c>
      <c r="F7" s="60">
        <v>4</v>
      </c>
      <c r="G7" s="60" t="s">
        <v>20</v>
      </c>
      <c r="H7" s="60">
        <f>E7*F7</f>
        <v>8</v>
      </c>
      <c r="I7" s="60">
        <f>IF(G7="Not Effective (x1)",E7*F7,IF(G7="Partially Effective (x0.8)",E7*F7*0.8, E7*F7*0.6))</f>
        <v>8</v>
      </c>
      <c r="J7" s="160" t="s">
        <v>117</v>
      </c>
    </row>
    <row r="8" spans="2:10" ht="30" customHeight="1" x14ac:dyDescent="0.25">
      <c r="B8" s="149"/>
      <c r="C8" s="149"/>
      <c r="D8" s="23" t="s">
        <v>10</v>
      </c>
      <c r="E8" s="60">
        <v>2</v>
      </c>
      <c r="F8" s="60">
        <v>3</v>
      </c>
      <c r="G8" s="26" t="s">
        <v>25</v>
      </c>
      <c r="H8" s="60">
        <f t="shared" ref="H8:H9" si="0">E8*F8</f>
        <v>6</v>
      </c>
      <c r="I8" s="60">
        <f t="shared" ref="I8:I9" si="1">IF(G8="Not Effective (x1)",E8*F8,IF(G8="Partially Effective (x0.8)",E8*F8*0.8, E8*F8*0.6))</f>
        <v>4.8000000000000007</v>
      </c>
      <c r="J8" s="160"/>
    </row>
    <row r="9" spans="2:10" ht="30" customHeight="1" x14ac:dyDescent="0.25">
      <c r="B9" s="149"/>
      <c r="C9" s="149"/>
      <c r="D9" s="23" t="s">
        <v>11</v>
      </c>
      <c r="E9" s="60">
        <v>3</v>
      </c>
      <c r="F9" s="60">
        <v>4</v>
      </c>
      <c r="G9" s="60" t="s">
        <v>20</v>
      </c>
      <c r="H9" s="60">
        <f t="shared" si="0"/>
        <v>12</v>
      </c>
      <c r="I9" s="60">
        <f t="shared" si="1"/>
        <v>12</v>
      </c>
      <c r="J9" s="160"/>
    </row>
    <row r="10" spans="2:10" ht="30" customHeight="1" x14ac:dyDescent="0.25">
      <c r="B10" s="29" t="s">
        <v>12</v>
      </c>
      <c r="C10" s="83" t="s">
        <v>22</v>
      </c>
      <c r="D10" s="23" t="s">
        <v>138</v>
      </c>
      <c r="E10" s="155" t="s">
        <v>187</v>
      </c>
      <c r="F10" s="156"/>
      <c r="G10" s="149" t="s">
        <v>15</v>
      </c>
      <c r="H10" s="149"/>
      <c r="I10" s="150" t="s">
        <v>28</v>
      </c>
      <c r="J10" s="150"/>
    </row>
    <row r="11" spans="2:10" ht="45" customHeight="1" x14ac:dyDescent="0.25">
      <c r="B11" s="153" t="s">
        <v>13</v>
      </c>
      <c r="C11" s="153"/>
      <c r="D11" s="153" t="s">
        <v>41</v>
      </c>
      <c r="E11" s="153"/>
      <c r="F11" s="23" t="s">
        <v>16</v>
      </c>
      <c r="G11" s="149" t="s">
        <v>17</v>
      </c>
      <c r="H11" s="149"/>
      <c r="I11" s="149" t="s">
        <v>18</v>
      </c>
      <c r="J11" s="149"/>
    </row>
    <row r="12" spans="2:10" s="76" customFormat="1" ht="208.5" customHeight="1" x14ac:dyDescent="0.25">
      <c r="B12" s="163" t="s">
        <v>164</v>
      </c>
      <c r="C12" s="164"/>
      <c r="D12" s="162" t="s">
        <v>42</v>
      </c>
      <c r="E12" s="162"/>
      <c r="F12" s="72" t="s">
        <v>163</v>
      </c>
      <c r="G12" s="163" t="s">
        <v>122</v>
      </c>
      <c r="H12" s="164"/>
      <c r="I12" s="163" t="s">
        <v>93</v>
      </c>
      <c r="J12" s="164"/>
    </row>
    <row r="14" spans="2:10" x14ac:dyDescent="0.25">
      <c r="B14" s="68" t="s">
        <v>140</v>
      </c>
    </row>
    <row r="15" spans="2:10" x14ac:dyDescent="0.25">
      <c r="B15" s="183"/>
      <c r="C15" s="184"/>
      <c r="D15" s="184"/>
      <c r="E15" s="184"/>
      <c r="F15" s="184"/>
      <c r="G15" s="184"/>
      <c r="H15" s="184"/>
      <c r="I15" s="184"/>
      <c r="J15" s="185"/>
    </row>
    <row r="16" spans="2:10" x14ac:dyDescent="0.25">
      <c r="B16" s="186"/>
      <c r="C16" s="187"/>
      <c r="D16" s="187"/>
      <c r="E16" s="187"/>
      <c r="F16" s="187"/>
      <c r="G16" s="187"/>
      <c r="H16" s="187"/>
      <c r="I16" s="187"/>
      <c r="J16" s="188"/>
    </row>
    <row r="17" spans="2:10" x14ac:dyDescent="0.25">
      <c r="B17" s="186"/>
      <c r="C17" s="187"/>
      <c r="D17" s="187"/>
      <c r="E17" s="187"/>
      <c r="F17" s="187"/>
      <c r="G17" s="187"/>
      <c r="H17" s="187"/>
      <c r="I17" s="187"/>
      <c r="J17" s="188"/>
    </row>
    <row r="18" spans="2:10" x14ac:dyDescent="0.25">
      <c r="B18" s="186"/>
      <c r="C18" s="187"/>
      <c r="D18" s="187"/>
      <c r="E18" s="187"/>
      <c r="F18" s="187"/>
      <c r="G18" s="187"/>
      <c r="H18" s="187"/>
      <c r="I18" s="187"/>
      <c r="J18" s="188"/>
    </row>
    <row r="19" spans="2:10" x14ac:dyDescent="0.25">
      <c r="B19" s="186"/>
      <c r="C19" s="187"/>
      <c r="D19" s="187"/>
      <c r="E19" s="187"/>
      <c r="F19" s="187"/>
      <c r="G19" s="187"/>
      <c r="H19" s="187"/>
      <c r="I19" s="187"/>
      <c r="J19" s="188"/>
    </row>
    <row r="20" spans="2:10" x14ac:dyDescent="0.25">
      <c r="B20" s="186"/>
      <c r="C20" s="187"/>
      <c r="D20" s="187"/>
      <c r="E20" s="187"/>
      <c r="F20" s="187"/>
      <c r="G20" s="187"/>
      <c r="H20" s="187"/>
      <c r="I20" s="187"/>
      <c r="J20" s="188"/>
    </row>
    <row r="21" spans="2:10" x14ac:dyDescent="0.25">
      <c r="B21" s="186"/>
      <c r="C21" s="187"/>
      <c r="D21" s="187"/>
      <c r="E21" s="187"/>
      <c r="F21" s="187"/>
      <c r="G21" s="187"/>
      <c r="H21" s="187"/>
      <c r="I21" s="187"/>
      <c r="J21" s="188"/>
    </row>
    <row r="22" spans="2:10" x14ac:dyDescent="0.25">
      <c r="B22" s="186"/>
      <c r="C22" s="187"/>
      <c r="D22" s="187"/>
      <c r="E22" s="187"/>
      <c r="F22" s="187"/>
      <c r="G22" s="187"/>
      <c r="H22" s="187"/>
      <c r="I22" s="187"/>
      <c r="J22" s="188"/>
    </row>
    <row r="23" spans="2:10" x14ac:dyDescent="0.25">
      <c r="B23" s="186"/>
      <c r="C23" s="187"/>
      <c r="D23" s="187"/>
      <c r="E23" s="187"/>
      <c r="F23" s="187"/>
      <c r="G23" s="187"/>
      <c r="H23" s="187"/>
      <c r="I23" s="187"/>
      <c r="J23" s="188"/>
    </row>
    <row r="24" spans="2:10" x14ac:dyDescent="0.25">
      <c r="B24" s="189"/>
      <c r="C24" s="190"/>
      <c r="D24" s="190"/>
      <c r="E24" s="190"/>
      <c r="F24" s="190"/>
      <c r="G24" s="190"/>
      <c r="H24" s="190"/>
      <c r="I24" s="190"/>
      <c r="J24" s="191"/>
    </row>
  </sheetData>
  <customSheetViews>
    <customSheetView guid="{5548FFB4-D490-49E1-BFE6-EDD52FAE47FE}" scale="80" showPageBreaks="1" fitToPage="1" printArea="1">
      <selection activeCell="J5" sqref="J5"/>
      <pageMargins left="0.7" right="0.7" top="0.75" bottom="0.75" header="0.3" footer="0.3"/>
      <pageSetup paperSize="9" scale="74" orientation="landscape" verticalDpi="0" r:id="rId1"/>
    </customSheetView>
    <customSheetView guid="{A5A992E5-A774-408A-88E8-BC6D12B4DBBC}" scale="80" fitToPage="1">
      <selection activeCell="C2" sqref="C2:C3"/>
      <pageMargins left="0.7" right="0.7" top="0.75" bottom="0.75" header="0.3" footer="0.3"/>
      <pageSetup paperSize="9" scale="74" orientation="landscape" verticalDpi="0" r:id="rId2"/>
    </customSheetView>
  </customSheetViews>
  <mergeCells count="19">
    <mergeCell ref="B2:B3"/>
    <mergeCell ref="C2:C3"/>
    <mergeCell ref="E2:J2"/>
    <mergeCell ref="E3:J3"/>
    <mergeCell ref="F4:F5"/>
    <mergeCell ref="G11:H11"/>
    <mergeCell ref="I11:J11"/>
    <mergeCell ref="E10:F10"/>
    <mergeCell ref="B15:J24"/>
    <mergeCell ref="B6:C9"/>
    <mergeCell ref="J7:J9"/>
    <mergeCell ref="B12:C12"/>
    <mergeCell ref="D12:E12"/>
    <mergeCell ref="G12:H12"/>
    <mergeCell ref="I12:J12"/>
    <mergeCell ref="G10:H10"/>
    <mergeCell ref="I10:J10"/>
    <mergeCell ref="B11:C11"/>
    <mergeCell ref="D11:E11"/>
  </mergeCells>
  <pageMargins left="0.7" right="0.7" top="0.75" bottom="0.75" header="0.3" footer="0.3"/>
  <pageSetup paperSize="9" scale="63" orientation="landscape" verticalDpi="0"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J25"/>
  <sheetViews>
    <sheetView zoomScale="80" zoomScaleNormal="80" workbookViewId="0"/>
  </sheetViews>
  <sheetFormatPr defaultColWidth="9.140625" defaultRowHeight="15" x14ac:dyDescent="0.25"/>
  <cols>
    <col min="1" max="1" width="3.7109375" style="31" customWidth="1"/>
    <col min="2" max="3" width="18.7109375" style="31" customWidth="1"/>
    <col min="4" max="4" width="20" style="31" customWidth="1"/>
    <col min="5" max="10" width="18.7109375" style="31" customWidth="1"/>
    <col min="11" max="11" width="15.5703125" style="31" customWidth="1"/>
    <col min="12" max="12" width="18.7109375" style="31" customWidth="1"/>
    <col min="13" max="16384" width="9.140625" style="31"/>
  </cols>
  <sheetData>
    <row r="2" spans="2:10" ht="45" customHeight="1" x14ac:dyDescent="0.25">
      <c r="B2" s="149" t="s">
        <v>0</v>
      </c>
      <c r="C2" s="150" t="s">
        <v>174</v>
      </c>
      <c r="D2" s="24" t="s">
        <v>1</v>
      </c>
      <c r="E2" s="151" t="s">
        <v>36</v>
      </c>
      <c r="F2" s="151"/>
      <c r="G2" s="151"/>
      <c r="H2" s="151"/>
      <c r="I2" s="151"/>
      <c r="J2" s="151"/>
    </row>
    <row r="3" spans="2:10" ht="45" customHeight="1" x14ac:dyDescent="0.25">
      <c r="B3" s="149"/>
      <c r="C3" s="150"/>
      <c r="D3" s="24" t="s">
        <v>2</v>
      </c>
      <c r="E3" s="151" t="s">
        <v>81</v>
      </c>
      <c r="F3" s="151"/>
      <c r="G3" s="151"/>
      <c r="H3" s="151"/>
      <c r="I3" s="151"/>
      <c r="J3" s="151"/>
    </row>
    <row r="4" spans="2:10" ht="45" customHeight="1" x14ac:dyDescent="0.25">
      <c r="B4" s="23" t="s">
        <v>141</v>
      </c>
      <c r="C4" s="69">
        <v>42927</v>
      </c>
      <c r="D4" s="23" t="s">
        <v>3</v>
      </c>
      <c r="E4" s="26" t="s">
        <v>19</v>
      </c>
      <c r="F4" s="181" t="s">
        <v>109</v>
      </c>
      <c r="G4" s="24" t="s">
        <v>59</v>
      </c>
      <c r="H4" s="78">
        <v>146</v>
      </c>
      <c r="I4" s="23" t="s">
        <v>95</v>
      </c>
      <c r="J4" s="80">
        <v>2326</v>
      </c>
    </row>
    <row r="5" spans="2:10" ht="45" customHeight="1" x14ac:dyDescent="0.25">
      <c r="B5" s="23" t="s">
        <v>142</v>
      </c>
      <c r="C5" s="69">
        <v>2264141</v>
      </c>
      <c r="D5" s="30" t="s">
        <v>143</v>
      </c>
      <c r="E5" s="26" t="s">
        <v>21</v>
      </c>
      <c r="F5" s="182"/>
      <c r="G5" s="81" t="s">
        <v>60</v>
      </c>
      <c r="H5" s="78">
        <v>37</v>
      </c>
      <c r="I5" s="24" t="s">
        <v>96</v>
      </c>
      <c r="J5" s="80" t="s">
        <v>61</v>
      </c>
    </row>
    <row r="6" spans="2:10" ht="30" customHeight="1" x14ac:dyDescent="0.25">
      <c r="B6" s="149" t="s">
        <v>14</v>
      </c>
      <c r="C6" s="149"/>
      <c r="D6" s="23"/>
      <c r="E6" s="23" t="s">
        <v>4</v>
      </c>
      <c r="F6" s="23" t="s">
        <v>69</v>
      </c>
      <c r="G6" s="23" t="s">
        <v>5</v>
      </c>
      <c r="H6" s="23" t="s">
        <v>6</v>
      </c>
      <c r="I6" s="23" t="s">
        <v>7</v>
      </c>
      <c r="J6" s="23" t="s">
        <v>8</v>
      </c>
    </row>
    <row r="7" spans="2:10" ht="30" customHeight="1" x14ac:dyDescent="0.25">
      <c r="B7" s="149"/>
      <c r="C7" s="149"/>
      <c r="D7" s="23" t="s">
        <v>9</v>
      </c>
      <c r="E7" s="60">
        <v>2</v>
      </c>
      <c r="F7" s="60">
        <v>3</v>
      </c>
      <c r="G7" s="26" t="s">
        <v>25</v>
      </c>
      <c r="H7" s="60">
        <f>E7*F7</f>
        <v>6</v>
      </c>
      <c r="I7" s="60">
        <f>IF(G7="Not Effective (x1)",E7*F7,IF(G7="Partially Effective (x0.8)",E7*F7*0.8, E7*F7*0.6))</f>
        <v>4.8000000000000007</v>
      </c>
      <c r="J7" s="160" t="s">
        <v>117</v>
      </c>
    </row>
    <row r="8" spans="2:10" ht="30" customHeight="1" x14ac:dyDescent="0.25">
      <c r="B8" s="149"/>
      <c r="C8" s="149"/>
      <c r="D8" s="23" t="s">
        <v>10</v>
      </c>
      <c r="E8" s="60">
        <v>2</v>
      </c>
      <c r="F8" s="60">
        <v>2</v>
      </c>
      <c r="G8" s="26" t="s">
        <v>25</v>
      </c>
      <c r="H8" s="60">
        <f t="shared" ref="H8:H9" si="0">E8*F8</f>
        <v>4</v>
      </c>
      <c r="I8" s="60">
        <f t="shared" ref="I8:I9" si="1">IF(G8="Not Effective (x1)",E8*F8,IF(G8="Partially Effective (x0.8)",E8*F8*0.8, E8*F8*0.6))</f>
        <v>3.2</v>
      </c>
      <c r="J8" s="160"/>
    </row>
    <row r="9" spans="2:10" ht="30" customHeight="1" x14ac:dyDescent="0.25">
      <c r="B9" s="149"/>
      <c r="C9" s="149"/>
      <c r="D9" s="23" t="s">
        <v>11</v>
      </c>
      <c r="E9" s="60">
        <v>2</v>
      </c>
      <c r="F9" s="60">
        <v>3</v>
      </c>
      <c r="G9" s="60" t="s">
        <v>20</v>
      </c>
      <c r="H9" s="60">
        <f t="shared" si="0"/>
        <v>6</v>
      </c>
      <c r="I9" s="60">
        <f t="shared" si="1"/>
        <v>6</v>
      </c>
      <c r="J9" s="160"/>
    </row>
    <row r="10" spans="2:10" ht="30" customHeight="1" x14ac:dyDescent="0.25">
      <c r="B10" s="23" t="s">
        <v>12</v>
      </c>
      <c r="C10" s="66" t="s">
        <v>22</v>
      </c>
      <c r="D10" s="23" t="s">
        <v>138</v>
      </c>
      <c r="E10" s="155" t="s">
        <v>187</v>
      </c>
      <c r="F10" s="156"/>
      <c r="G10" s="149" t="s">
        <v>15</v>
      </c>
      <c r="H10" s="149"/>
      <c r="I10" s="150" t="s">
        <v>27</v>
      </c>
      <c r="J10" s="150"/>
    </row>
    <row r="11" spans="2:10" ht="45" customHeight="1" x14ac:dyDescent="0.25">
      <c r="B11" s="153" t="s">
        <v>13</v>
      </c>
      <c r="C11" s="153"/>
      <c r="D11" s="153" t="s">
        <v>41</v>
      </c>
      <c r="E11" s="153"/>
      <c r="F11" s="23" t="s">
        <v>16</v>
      </c>
      <c r="G11" s="149" t="s">
        <v>17</v>
      </c>
      <c r="H11" s="149"/>
      <c r="I11" s="149" t="s">
        <v>18</v>
      </c>
      <c r="J11" s="149"/>
    </row>
    <row r="12" spans="2:10" s="76" customFormat="1" ht="409.5" x14ac:dyDescent="0.25">
      <c r="B12" s="163" t="s">
        <v>44</v>
      </c>
      <c r="C12" s="164"/>
      <c r="D12" s="162" t="s">
        <v>43</v>
      </c>
      <c r="E12" s="162"/>
      <c r="F12" s="72" t="s">
        <v>184</v>
      </c>
      <c r="G12" s="163" t="s">
        <v>123</v>
      </c>
      <c r="H12" s="164"/>
      <c r="I12" s="163" t="s">
        <v>93</v>
      </c>
      <c r="J12" s="164"/>
    </row>
    <row r="14" spans="2:10" x14ac:dyDescent="0.25">
      <c r="B14" s="68" t="s">
        <v>140</v>
      </c>
    </row>
    <row r="15" spans="2:10" x14ac:dyDescent="0.25">
      <c r="B15" s="183"/>
      <c r="C15" s="184"/>
      <c r="D15" s="184"/>
      <c r="E15" s="184"/>
      <c r="F15" s="184"/>
      <c r="G15" s="184"/>
      <c r="H15" s="184"/>
      <c r="I15" s="184"/>
      <c r="J15" s="185"/>
    </row>
    <row r="16" spans="2:10" x14ac:dyDescent="0.25">
      <c r="B16" s="186"/>
      <c r="C16" s="187"/>
      <c r="D16" s="187"/>
      <c r="E16" s="187"/>
      <c r="F16" s="187"/>
      <c r="G16" s="187"/>
      <c r="H16" s="187"/>
      <c r="I16" s="187"/>
      <c r="J16" s="188"/>
    </row>
    <row r="17" spans="2:10" x14ac:dyDescent="0.25">
      <c r="B17" s="186"/>
      <c r="C17" s="187"/>
      <c r="D17" s="187"/>
      <c r="E17" s="187"/>
      <c r="F17" s="187"/>
      <c r="G17" s="187"/>
      <c r="H17" s="187"/>
      <c r="I17" s="187"/>
      <c r="J17" s="188"/>
    </row>
    <row r="18" spans="2:10" x14ac:dyDescent="0.25">
      <c r="B18" s="186"/>
      <c r="C18" s="187"/>
      <c r="D18" s="187"/>
      <c r="E18" s="187"/>
      <c r="F18" s="187"/>
      <c r="G18" s="187"/>
      <c r="H18" s="187"/>
      <c r="I18" s="187"/>
      <c r="J18" s="188"/>
    </row>
    <row r="19" spans="2:10" x14ac:dyDescent="0.25">
      <c r="B19" s="186"/>
      <c r="C19" s="187"/>
      <c r="D19" s="187"/>
      <c r="E19" s="187"/>
      <c r="F19" s="187"/>
      <c r="G19" s="187"/>
      <c r="H19" s="187"/>
      <c r="I19" s="187"/>
      <c r="J19" s="188"/>
    </row>
    <row r="20" spans="2:10" x14ac:dyDescent="0.25">
      <c r="B20" s="186"/>
      <c r="C20" s="187"/>
      <c r="D20" s="187"/>
      <c r="E20" s="187"/>
      <c r="F20" s="187"/>
      <c r="G20" s="187"/>
      <c r="H20" s="187"/>
      <c r="I20" s="187"/>
      <c r="J20" s="188"/>
    </row>
    <row r="21" spans="2:10" x14ac:dyDescent="0.25">
      <c r="B21" s="186"/>
      <c r="C21" s="187"/>
      <c r="D21" s="187"/>
      <c r="E21" s="187"/>
      <c r="F21" s="187"/>
      <c r="G21" s="187"/>
      <c r="H21" s="187"/>
      <c r="I21" s="187"/>
      <c r="J21" s="188"/>
    </row>
    <row r="22" spans="2:10" x14ac:dyDescent="0.25">
      <c r="B22" s="186"/>
      <c r="C22" s="187"/>
      <c r="D22" s="187"/>
      <c r="E22" s="187"/>
      <c r="F22" s="187"/>
      <c r="G22" s="187"/>
      <c r="H22" s="187"/>
      <c r="I22" s="187"/>
      <c r="J22" s="188"/>
    </row>
    <row r="23" spans="2:10" x14ac:dyDescent="0.25">
      <c r="B23" s="186"/>
      <c r="C23" s="187"/>
      <c r="D23" s="187"/>
      <c r="E23" s="187"/>
      <c r="F23" s="187"/>
      <c r="G23" s="187"/>
      <c r="H23" s="187"/>
      <c r="I23" s="187"/>
      <c r="J23" s="188"/>
    </row>
    <row r="24" spans="2:10" x14ac:dyDescent="0.25">
      <c r="B24" s="186"/>
      <c r="C24" s="187"/>
      <c r="D24" s="187"/>
      <c r="E24" s="187"/>
      <c r="F24" s="187"/>
      <c r="G24" s="187"/>
      <c r="H24" s="187"/>
      <c r="I24" s="187"/>
      <c r="J24" s="188"/>
    </row>
    <row r="25" spans="2:10" x14ac:dyDescent="0.25">
      <c r="B25" s="189"/>
      <c r="C25" s="190"/>
      <c r="D25" s="190"/>
      <c r="E25" s="190"/>
      <c r="F25" s="190"/>
      <c r="G25" s="190"/>
      <c r="H25" s="190"/>
      <c r="I25" s="190"/>
      <c r="J25" s="191"/>
    </row>
  </sheetData>
  <customSheetViews>
    <customSheetView guid="{5548FFB4-D490-49E1-BFE6-EDD52FAE47FE}" scale="80" showPageBreaks="1" fitToPage="1" printArea="1">
      <selection activeCell="J4" sqref="J4"/>
      <pageMargins left="0.7" right="0.7" top="0.75" bottom="0.75" header="0.3" footer="0.3"/>
      <pageSetup paperSize="9" scale="62" orientation="landscape" verticalDpi="0" r:id="rId1"/>
    </customSheetView>
    <customSheetView guid="{A5A992E5-A774-408A-88E8-BC6D12B4DBBC}" scale="80" fitToPage="1" topLeftCell="A4">
      <selection activeCell="F12" sqref="F12"/>
      <pageMargins left="0.7" right="0.7" top="0.75" bottom="0.75" header="0.3" footer="0.3"/>
      <pageSetup paperSize="9" scale="59" orientation="landscape" verticalDpi="0" r:id="rId2"/>
    </customSheetView>
  </customSheetViews>
  <mergeCells count="19">
    <mergeCell ref="B2:B3"/>
    <mergeCell ref="C2:C3"/>
    <mergeCell ref="E2:J2"/>
    <mergeCell ref="E3:J3"/>
    <mergeCell ref="F4:F5"/>
    <mergeCell ref="G11:H11"/>
    <mergeCell ref="I11:J11"/>
    <mergeCell ref="E10:F10"/>
    <mergeCell ref="B15:J25"/>
    <mergeCell ref="B6:C9"/>
    <mergeCell ref="J7:J9"/>
    <mergeCell ref="B12:C12"/>
    <mergeCell ref="D12:E12"/>
    <mergeCell ref="G12:H12"/>
    <mergeCell ref="I12:J12"/>
    <mergeCell ref="G10:H10"/>
    <mergeCell ref="I10:J10"/>
    <mergeCell ref="B11:C11"/>
    <mergeCell ref="D11:E11"/>
  </mergeCells>
  <pageMargins left="0.7" right="0.7" top="0.75" bottom="0.75" header="0.3" footer="0.3"/>
  <pageSetup paperSize="9" scale="49" orientation="landscape" verticalDpi="0"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2:J25"/>
  <sheetViews>
    <sheetView zoomScale="80" zoomScaleNormal="80" workbookViewId="0"/>
  </sheetViews>
  <sheetFormatPr defaultColWidth="9.140625" defaultRowHeight="15" x14ac:dyDescent="0.25"/>
  <cols>
    <col min="1" max="1" width="3.7109375" style="31" customWidth="1"/>
    <col min="2" max="3" width="18.7109375" style="31" customWidth="1"/>
    <col min="4" max="4" width="20" style="31" customWidth="1"/>
    <col min="5" max="10" width="18.7109375" style="31" customWidth="1"/>
    <col min="11" max="11" width="15.5703125" style="31" customWidth="1"/>
    <col min="12" max="12" width="18.7109375" style="31" customWidth="1"/>
    <col min="13" max="16384" width="9.140625" style="31"/>
  </cols>
  <sheetData>
    <row r="2" spans="2:10" ht="45" customHeight="1" x14ac:dyDescent="0.25">
      <c r="B2" s="149" t="s">
        <v>0</v>
      </c>
      <c r="C2" s="150" t="s">
        <v>175</v>
      </c>
      <c r="D2" s="24" t="s">
        <v>1</v>
      </c>
      <c r="E2" s="151" t="s">
        <v>217</v>
      </c>
      <c r="F2" s="151"/>
      <c r="G2" s="151"/>
      <c r="H2" s="151"/>
      <c r="I2" s="151"/>
      <c r="J2" s="151"/>
    </row>
    <row r="3" spans="2:10" ht="45" customHeight="1" x14ac:dyDescent="0.25">
      <c r="B3" s="149"/>
      <c r="C3" s="150"/>
      <c r="D3" s="24" t="s">
        <v>2</v>
      </c>
      <c r="E3" s="151" t="s">
        <v>165</v>
      </c>
      <c r="F3" s="151"/>
      <c r="G3" s="151"/>
      <c r="H3" s="151"/>
      <c r="I3" s="151"/>
      <c r="J3" s="151"/>
    </row>
    <row r="4" spans="2:10" ht="45" customHeight="1" x14ac:dyDescent="0.25">
      <c r="B4" s="23" t="s">
        <v>141</v>
      </c>
      <c r="C4" s="69">
        <v>42927</v>
      </c>
      <c r="D4" s="23" t="s">
        <v>3</v>
      </c>
      <c r="E4" s="26" t="s">
        <v>19</v>
      </c>
      <c r="F4" s="181" t="s">
        <v>109</v>
      </c>
      <c r="G4" s="24" t="s">
        <v>59</v>
      </c>
      <c r="H4" s="60">
        <v>85</v>
      </c>
      <c r="I4" s="23" t="s">
        <v>95</v>
      </c>
      <c r="J4" s="79">
        <v>1439</v>
      </c>
    </row>
    <row r="5" spans="2:10" ht="45" customHeight="1" x14ac:dyDescent="0.25">
      <c r="B5" s="23" t="s">
        <v>142</v>
      </c>
      <c r="C5" s="69">
        <v>2264141</v>
      </c>
      <c r="D5" s="30" t="s">
        <v>143</v>
      </c>
      <c r="E5" s="26" t="s">
        <v>21</v>
      </c>
      <c r="F5" s="182"/>
      <c r="G5" s="81" t="s">
        <v>60</v>
      </c>
      <c r="H5" s="77" t="s">
        <v>61</v>
      </c>
      <c r="I5" s="24" t="s">
        <v>96</v>
      </c>
      <c r="J5" s="77" t="s">
        <v>61</v>
      </c>
    </row>
    <row r="6" spans="2:10" ht="30" customHeight="1" x14ac:dyDescent="0.25">
      <c r="B6" s="149" t="s">
        <v>14</v>
      </c>
      <c r="C6" s="149"/>
      <c r="D6" s="23"/>
      <c r="E6" s="23" t="s">
        <v>4</v>
      </c>
      <c r="F6" s="23" t="s">
        <v>69</v>
      </c>
      <c r="G6" s="23" t="s">
        <v>5</v>
      </c>
      <c r="H6" s="23" t="s">
        <v>6</v>
      </c>
      <c r="I6" s="23" t="s">
        <v>7</v>
      </c>
      <c r="J6" s="23" t="s">
        <v>8</v>
      </c>
    </row>
    <row r="7" spans="2:10" ht="30" customHeight="1" x14ac:dyDescent="0.25">
      <c r="B7" s="149"/>
      <c r="C7" s="149"/>
      <c r="D7" s="23" t="s">
        <v>9</v>
      </c>
      <c r="E7" s="60">
        <v>2</v>
      </c>
      <c r="F7" s="60">
        <v>4</v>
      </c>
      <c r="G7" s="60" t="s">
        <v>20</v>
      </c>
      <c r="H7" s="60">
        <f>E7*F7</f>
        <v>8</v>
      </c>
      <c r="I7" s="60">
        <f>IF(G7="Not Effective (x1)",E7*F7,IF(G7="Partially Effective (x0.8)",E7*F7*0.8, E7*F7*0.6))</f>
        <v>8</v>
      </c>
      <c r="J7" s="160" t="s">
        <v>117</v>
      </c>
    </row>
    <row r="8" spans="2:10" ht="30" customHeight="1" x14ac:dyDescent="0.25">
      <c r="B8" s="149"/>
      <c r="C8" s="149"/>
      <c r="D8" s="23" t="s">
        <v>10</v>
      </c>
      <c r="E8" s="60">
        <v>2</v>
      </c>
      <c r="F8" s="60">
        <v>3</v>
      </c>
      <c r="G8" s="26" t="s">
        <v>64</v>
      </c>
      <c r="H8" s="60">
        <f t="shared" ref="H8:H9" si="0">E8*F8</f>
        <v>6</v>
      </c>
      <c r="I8" s="60">
        <f t="shared" ref="I8:I9" si="1">IF(G8="Not Effective (x1)",E8*F8,IF(G8="Partially Effective (x0.8)",E8*F8*0.8, E8*F8*0.6))</f>
        <v>3.5999999999999996</v>
      </c>
      <c r="J8" s="160"/>
    </row>
    <row r="9" spans="2:10" ht="30" customHeight="1" x14ac:dyDescent="0.25">
      <c r="B9" s="149"/>
      <c r="C9" s="149"/>
      <c r="D9" s="23" t="s">
        <v>11</v>
      </c>
      <c r="E9" s="60">
        <v>2</v>
      </c>
      <c r="F9" s="60">
        <v>4</v>
      </c>
      <c r="G9" s="60" t="s">
        <v>20</v>
      </c>
      <c r="H9" s="60">
        <f t="shared" si="0"/>
        <v>8</v>
      </c>
      <c r="I9" s="60">
        <f t="shared" si="1"/>
        <v>8</v>
      </c>
      <c r="J9" s="160"/>
    </row>
    <row r="10" spans="2:10" ht="30" customHeight="1" x14ac:dyDescent="0.25">
      <c r="B10" s="23" t="s">
        <v>12</v>
      </c>
      <c r="C10" s="66" t="s">
        <v>22</v>
      </c>
      <c r="D10" s="23" t="s">
        <v>138</v>
      </c>
      <c r="E10" s="155" t="s">
        <v>139</v>
      </c>
      <c r="F10" s="156"/>
      <c r="G10" s="149" t="s">
        <v>15</v>
      </c>
      <c r="H10" s="149"/>
      <c r="I10" s="150" t="s">
        <v>27</v>
      </c>
      <c r="J10" s="150"/>
    </row>
    <row r="11" spans="2:10" ht="45" customHeight="1" x14ac:dyDescent="0.25">
      <c r="B11" s="153" t="s">
        <v>13</v>
      </c>
      <c r="C11" s="153"/>
      <c r="D11" s="153" t="s">
        <v>41</v>
      </c>
      <c r="E11" s="153"/>
      <c r="F11" s="23" t="s">
        <v>16</v>
      </c>
      <c r="G11" s="149" t="s">
        <v>17</v>
      </c>
      <c r="H11" s="149"/>
      <c r="I11" s="149" t="s">
        <v>18</v>
      </c>
      <c r="J11" s="149"/>
    </row>
    <row r="12" spans="2:10" s="76" customFormat="1" ht="337.5" customHeight="1" x14ac:dyDescent="0.25">
      <c r="B12" s="157" t="s">
        <v>51</v>
      </c>
      <c r="C12" s="158"/>
      <c r="D12" s="161" t="s">
        <v>50</v>
      </c>
      <c r="E12" s="161"/>
      <c r="F12" s="72" t="s">
        <v>148</v>
      </c>
      <c r="G12" s="157" t="s">
        <v>120</v>
      </c>
      <c r="H12" s="158"/>
      <c r="I12" s="163" t="s">
        <v>93</v>
      </c>
      <c r="J12" s="164"/>
    </row>
    <row r="14" spans="2:10" x14ac:dyDescent="0.25">
      <c r="B14" s="68" t="s">
        <v>140</v>
      </c>
    </row>
    <row r="15" spans="2:10" x14ac:dyDescent="0.25">
      <c r="B15" s="183"/>
      <c r="C15" s="184"/>
      <c r="D15" s="184"/>
      <c r="E15" s="184"/>
      <c r="F15" s="184"/>
      <c r="G15" s="184"/>
      <c r="H15" s="184"/>
      <c r="I15" s="184"/>
      <c r="J15" s="185"/>
    </row>
    <row r="16" spans="2:10" x14ac:dyDescent="0.25">
      <c r="B16" s="186"/>
      <c r="C16" s="187"/>
      <c r="D16" s="187"/>
      <c r="E16" s="187"/>
      <c r="F16" s="187"/>
      <c r="G16" s="187"/>
      <c r="H16" s="187"/>
      <c r="I16" s="187"/>
      <c r="J16" s="188"/>
    </row>
    <row r="17" spans="2:10" x14ac:dyDescent="0.25">
      <c r="B17" s="186"/>
      <c r="C17" s="187"/>
      <c r="D17" s="187"/>
      <c r="E17" s="187"/>
      <c r="F17" s="187"/>
      <c r="G17" s="187"/>
      <c r="H17" s="187"/>
      <c r="I17" s="187"/>
      <c r="J17" s="188"/>
    </row>
    <row r="18" spans="2:10" x14ac:dyDescent="0.25">
      <c r="B18" s="186"/>
      <c r="C18" s="187"/>
      <c r="D18" s="187"/>
      <c r="E18" s="187"/>
      <c r="F18" s="187"/>
      <c r="G18" s="187"/>
      <c r="H18" s="187"/>
      <c r="I18" s="187"/>
      <c r="J18" s="188"/>
    </row>
    <row r="19" spans="2:10" x14ac:dyDescent="0.25">
      <c r="B19" s="186"/>
      <c r="C19" s="187"/>
      <c r="D19" s="187"/>
      <c r="E19" s="187"/>
      <c r="F19" s="187"/>
      <c r="G19" s="187"/>
      <c r="H19" s="187"/>
      <c r="I19" s="187"/>
      <c r="J19" s="188"/>
    </row>
    <row r="20" spans="2:10" x14ac:dyDescent="0.25">
      <c r="B20" s="186"/>
      <c r="C20" s="187"/>
      <c r="D20" s="187"/>
      <c r="E20" s="187"/>
      <c r="F20" s="187"/>
      <c r="G20" s="187"/>
      <c r="H20" s="187"/>
      <c r="I20" s="187"/>
      <c r="J20" s="188"/>
    </row>
    <row r="21" spans="2:10" x14ac:dyDescent="0.25">
      <c r="B21" s="186"/>
      <c r="C21" s="187"/>
      <c r="D21" s="187"/>
      <c r="E21" s="187"/>
      <c r="F21" s="187"/>
      <c r="G21" s="187"/>
      <c r="H21" s="187"/>
      <c r="I21" s="187"/>
      <c r="J21" s="188"/>
    </row>
    <row r="22" spans="2:10" x14ac:dyDescent="0.25">
      <c r="B22" s="186"/>
      <c r="C22" s="187"/>
      <c r="D22" s="187"/>
      <c r="E22" s="187"/>
      <c r="F22" s="187"/>
      <c r="G22" s="187"/>
      <c r="H22" s="187"/>
      <c r="I22" s="187"/>
      <c r="J22" s="188"/>
    </row>
    <row r="23" spans="2:10" x14ac:dyDescent="0.25">
      <c r="B23" s="186"/>
      <c r="C23" s="187"/>
      <c r="D23" s="187"/>
      <c r="E23" s="187"/>
      <c r="F23" s="187"/>
      <c r="G23" s="187"/>
      <c r="H23" s="187"/>
      <c r="I23" s="187"/>
      <c r="J23" s="188"/>
    </row>
    <row r="24" spans="2:10" x14ac:dyDescent="0.25">
      <c r="B24" s="186"/>
      <c r="C24" s="187"/>
      <c r="D24" s="187"/>
      <c r="E24" s="187"/>
      <c r="F24" s="187"/>
      <c r="G24" s="187"/>
      <c r="H24" s="187"/>
      <c r="I24" s="187"/>
      <c r="J24" s="188"/>
    </row>
    <row r="25" spans="2:10" x14ac:dyDescent="0.25">
      <c r="B25" s="189"/>
      <c r="C25" s="190"/>
      <c r="D25" s="190"/>
      <c r="E25" s="190"/>
      <c r="F25" s="190"/>
      <c r="G25" s="190"/>
      <c r="H25" s="190"/>
      <c r="I25" s="190"/>
      <c r="J25" s="191"/>
    </row>
  </sheetData>
  <customSheetViews>
    <customSheetView guid="{5548FFB4-D490-49E1-BFE6-EDD52FAE47FE}" scale="80" showPageBreaks="1" fitToPage="1" printArea="1">
      <selection activeCell="C2" sqref="C2:C3"/>
      <pageMargins left="0.7" right="0.7" top="0.75" bottom="0.75" header="0.3" footer="0.3"/>
      <pageSetup paperSize="9" scale="65" orientation="landscape" verticalDpi="0" r:id="rId1"/>
    </customSheetView>
    <customSheetView guid="{A5A992E5-A774-408A-88E8-BC6D12B4DBBC}" scale="80" fitToPage="1">
      <selection activeCell="C2" sqref="C2:C3"/>
      <pageMargins left="0.7" right="0.7" top="0.75" bottom="0.75" header="0.3" footer="0.3"/>
      <pageSetup paperSize="9" scale="65" orientation="landscape" verticalDpi="0" r:id="rId2"/>
    </customSheetView>
  </customSheetViews>
  <mergeCells count="19">
    <mergeCell ref="B2:B3"/>
    <mergeCell ref="C2:C3"/>
    <mergeCell ref="E2:J2"/>
    <mergeCell ref="E3:J3"/>
    <mergeCell ref="F4:F5"/>
    <mergeCell ref="G11:H11"/>
    <mergeCell ref="I11:J11"/>
    <mergeCell ref="E10:F10"/>
    <mergeCell ref="B15:J25"/>
    <mergeCell ref="B6:C9"/>
    <mergeCell ref="J7:J9"/>
    <mergeCell ref="B12:C12"/>
    <mergeCell ref="D12:E12"/>
    <mergeCell ref="G12:H12"/>
    <mergeCell ref="I12:J12"/>
    <mergeCell ref="G10:H10"/>
    <mergeCell ref="I10:J10"/>
    <mergeCell ref="B11:C11"/>
    <mergeCell ref="D11:E11"/>
  </mergeCells>
  <pageMargins left="0.7" right="0.7" top="0.75" bottom="0.75" header="0.3" footer="0.3"/>
  <pageSetup paperSize="9" scale="53" orientation="landscape" verticalDpi="0"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2:J25"/>
  <sheetViews>
    <sheetView zoomScale="80" zoomScaleNormal="80" workbookViewId="0"/>
  </sheetViews>
  <sheetFormatPr defaultColWidth="9.140625" defaultRowHeight="15" x14ac:dyDescent="0.25"/>
  <cols>
    <col min="1" max="1" width="3.7109375" style="31" customWidth="1"/>
    <col min="2" max="3" width="18.7109375" style="31" customWidth="1"/>
    <col min="4" max="4" width="20" style="31" customWidth="1"/>
    <col min="5" max="10" width="18.7109375" style="31" customWidth="1"/>
    <col min="11" max="11" width="15.5703125" style="31" customWidth="1"/>
    <col min="12" max="12" width="18.7109375" style="31" customWidth="1"/>
    <col min="13" max="16384" width="9.140625" style="31"/>
  </cols>
  <sheetData>
    <row r="2" spans="2:10" ht="45" customHeight="1" x14ac:dyDescent="0.25">
      <c r="B2" s="149" t="s">
        <v>0</v>
      </c>
      <c r="C2" s="150" t="s">
        <v>176</v>
      </c>
      <c r="D2" s="24" t="s">
        <v>1</v>
      </c>
      <c r="E2" s="151" t="s">
        <v>34</v>
      </c>
      <c r="F2" s="151"/>
      <c r="G2" s="151"/>
      <c r="H2" s="151"/>
      <c r="I2" s="151"/>
      <c r="J2" s="151"/>
    </row>
    <row r="3" spans="2:10" ht="45" customHeight="1" x14ac:dyDescent="0.25">
      <c r="B3" s="149"/>
      <c r="C3" s="150"/>
      <c r="D3" s="24" t="s">
        <v>2</v>
      </c>
      <c r="E3" s="151" t="s">
        <v>45</v>
      </c>
      <c r="F3" s="151"/>
      <c r="G3" s="151"/>
      <c r="H3" s="151"/>
      <c r="I3" s="151"/>
      <c r="J3" s="151"/>
    </row>
    <row r="4" spans="2:10" ht="45" customHeight="1" x14ac:dyDescent="0.25">
      <c r="B4" s="23" t="s">
        <v>141</v>
      </c>
      <c r="C4" s="69">
        <v>42927</v>
      </c>
      <c r="D4" s="23" t="s">
        <v>3</v>
      </c>
      <c r="E4" s="26" t="s">
        <v>19</v>
      </c>
      <c r="F4" s="181" t="s">
        <v>109</v>
      </c>
      <c r="G4" s="24" t="s">
        <v>59</v>
      </c>
      <c r="H4" s="60">
        <v>85</v>
      </c>
      <c r="I4" s="23" t="s">
        <v>95</v>
      </c>
      <c r="J4" s="79">
        <v>1437</v>
      </c>
    </row>
    <row r="5" spans="2:10" ht="45" customHeight="1" x14ac:dyDescent="0.25">
      <c r="B5" s="23" t="s">
        <v>142</v>
      </c>
      <c r="C5" s="69">
        <v>2264141</v>
      </c>
      <c r="D5" s="30" t="s">
        <v>143</v>
      </c>
      <c r="E5" s="26" t="s">
        <v>21</v>
      </c>
      <c r="F5" s="182"/>
      <c r="G5" s="81" t="s">
        <v>60</v>
      </c>
      <c r="H5" s="60">
        <v>27</v>
      </c>
      <c r="I5" s="24" t="s">
        <v>96</v>
      </c>
      <c r="J5" s="79">
        <v>467</v>
      </c>
    </row>
    <row r="6" spans="2:10" ht="30" customHeight="1" x14ac:dyDescent="0.25">
      <c r="B6" s="149" t="s">
        <v>14</v>
      </c>
      <c r="C6" s="149"/>
      <c r="D6" s="23"/>
      <c r="E6" s="23" t="s">
        <v>4</v>
      </c>
      <c r="F6" s="23" t="s">
        <v>69</v>
      </c>
      <c r="G6" s="23" t="s">
        <v>5</v>
      </c>
      <c r="H6" s="23" t="s">
        <v>6</v>
      </c>
      <c r="I6" s="23" t="s">
        <v>7</v>
      </c>
      <c r="J6" s="23" t="s">
        <v>8</v>
      </c>
    </row>
    <row r="7" spans="2:10" ht="30" customHeight="1" x14ac:dyDescent="0.25">
      <c r="B7" s="149"/>
      <c r="C7" s="149"/>
      <c r="D7" s="23" t="s">
        <v>9</v>
      </c>
      <c r="E7" s="60">
        <v>2</v>
      </c>
      <c r="F7" s="60">
        <v>4</v>
      </c>
      <c r="G7" s="60" t="s">
        <v>20</v>
      </c>
      <c r="H7" s="60">
        <f>E7*F7</f>
        <v>8</v>
      </c>
      <c r="I7" s="60">
        <f>IF(G7="Not Effective (x1)",E7*F7,IF(G7="Partially Effective (x0.8)",E7*F7*0.8, E7*F7*0.6))</f>
        <v>8</v>
      </c>
      <c r="J7" s="160" t="s">
        <v>117</v>
      </c>
    </row>
    <row r="8" spans="2:10" ht="30" customHeight="1" x14ac:dyDescent="0.25">
      <c r="B8" s="149"/>
      <c r="C8" s="149"/>
      <c r="D8" s="23" t="s">
        <v>10</v>
      </c>
      <c r="E8" s="60">
        <v>2</v>
      </c>
      <c r="F8" s="60">
        <v>3</v>
      </c>
      <c r="G8" s="26" t="s">
        <v>25</v>
      </c>
      <c r="H8" s="60">
        <f t="shared" ref="H8:H9" si="0">E8*F8</f>
        <v>6</v>
      </c>
      <c r="I8" s="60">
        <f t="shared" ref="I8:I9" si="1">IF(G8="Not Effective (x1)",E8*F8,IF(G8="Partially Effective (x0.8)",E8*F8*0.8, E8*F8*0.6))</f>
        <v>4.8000000000000007</v>
      </c>
      <c r="J8" s="160"/>
    </row>
    <row r="9" spans="2:10" ht="30" customHeight="1" x14ac:dyDescent="0.25">
      <c r="B9" s="149"/>
      <c r="C9" s="149"/>
      <c r="D9" s="23" t="s">
        <v>11</v>
      </c>
      <c r="E9" s="60">
        <v>2</v>
      </c>
      <c r="F9" s="60">
        <v>4</v>
      </c>
      <c r="G9" s="60" t="s">
        <v>20</v>
      </c>
      <c r="H9" s="60">
        <f t="shared" si="0"/>
        <v>8</v>
      </c>
      <c r="I9" s="60">
        <f t="shared" si="1"/>
        <v>8</v>
      </c>
      <c r="J9" s="160"/>
    </row>
    <row r="10" spans="2:10" ht="30" customHeight="1" x14ac:dyDescent="0.25">
      <c r="B10" s="23" t="s">
        <v>12</v>
      </c>
      <c r="C10" s="66" t="s">
        <v>22</v>
      </c>
      <c r="D10" s="23" t="s">
        <v>138</v>
      </c>
      <c r="E10" s="155" t="s">
        <v>139</v>
      </c>
      <c r="F10" s="156"/>
      <c r="G10" s="149" t="s">
        <v>15</v>
      </c>
      <c r="H10" s="149"/>
      <c r="I10" s="150" t="s">
        <v>23</v>
      </c>
      <c r="J10" s="150"/>
    </row>
    <row r="11" spans="2:10" ht="45" customHeight="1" x14ac:dyDescent="0.25">
      <c r="B11" s="153" t="s">
        <v>13</v>
      </c>
      <c r="C11" s="153"/>
      <c r="D11" s="153" t="s">
        <v>41</v>
      </c>
      <c r="E11" s="153"/>
      <c r="F11" s="23" t="s">
        <v>16</v>
      </c>
      <c r="G11" s="149" t="s">
        <v>17</v>
      </c>
      <c r="H11" s="149"/>
      <c r="I11" s="149" t="s">
        <v>18</v>
      </c>
      <c r="J11" s="149"/>
    </row>
    <row r="12" spans="2:10" s="76" customFormat="1" ht="231" customHeight="1" x14ac:dyDescent="0.25">
      <c r="B12" s="157" t="s">
        <v>65</v>
      </c>
      <c r="C12" s="158"/>
      <c r="D12" s="161" t="s">
        <v>46</v>
      </c>
      <c r="E12" s="161"/>
      <c r="F12" s="72" t="s">
        <v>149</v>
      </c>
      <c r="G12" s="157" t="s">
        <v>120</v>
      </c>
      <c r="H12" s="158"/>
      <c r="I12" s="163" t="s">
        <v>93</v>
      </c>
      <c r="J12" s="164"/>
    </row>
    <row r="14" spans="2:10" x14ac:dyDescent="0.25">
      <c r="B14" s="68" t="s">
        <v>140</v>
      </c>
    </row>
    <row r="15" spans="2:10" x14ac:dyDescent="0.25">
      <c r="B15" s="183"/>
      <c r="C15" s="184"/>
      <c r="D15" s="184"/>
      <c r="E15" s="184"/>
      <c r="F15" s="184"/>
      <c r="G15" s="184"/>
      <c r="H15" s="184"/>
      <c r="I15" s="184"/>
      <c r="J15" s="185"/>
    </row>
    <row r="16" spans="2:10" x14ac:dyDescent="0.25">
      <c r="B16" s="186"/>
      <c r="C16" s="187"/>
      <c r="D16" s="187"/>
      <c r="E16" s="187"/>
      <c r="F16" s="187"/>
      <c r="G16" s="187"/>
      <c r="H16" s="187"/>
      <c r="I16" s="187"/>
      <c r="J16" s="188"/>
    </row>
    <row r="17" spans="2:10" x14ac:dyDescent="0.25">
      <c r="B17" s="186"/>
      <c r="C17" s="187"/>
      <c r="D17" s="187"/>
      <c r="E17" s="187"/>
      <c r="F17" s="187"/>
      <c r="G17" s="187"/>
      <c r="H17" s="187"/>
      <c r="I17" s="187"/>
      <c r="J17" s="188"/>
    </row>
    <row r="18" spans="2:10" x14ac:dyDescent="0.25">
      <c r="B18" s="186"/>
      <c r="C18" s="187"/>
      <c r="D18" s="187"/>
      <c r="E18" s="187"/>
      <c r="F18" s="187"/>
      <c r="G18" s="187"/>
      <c r="H18" s="187"/>
      <c r="I18" s="187"/>
      <c r="J18" s="188"/>
    </row>
    <row r="19" spans="2:10" x14ac:dyDescent="0.25">
      <c r="B19" s="186"/>
      <c r="C19" s="187"/>
      <c r="D19" s="187"/>
      <c r="E19" s="187"/>
      <c r="F19" s="187"/>
      <c r="G19" s="187"/>
      <c r="H19" s="187"/>
      <c r="I19" s="187"/>
      <c r="J19" s="188"/>
    </row>
    <row r="20" spans="2:10" x14ac:dyDescent="0.25">
      <c r="B20" s="186"/>
      <c r="C20" s="187"/>
      <c r="D20" s="187"/>
      <c r="E20" s="187"/>
      <c r="F20" s="187"/>
      <c r="G20" s="187"/>
      <c r="H20" s="187"/>
      <c r="I20" s="187"/>
      <c r="J20" s="188"/>
    </row>
    <row r="21" spans="2:10" x14ac:dyDescent="0.25">
      <c r="B21" s="186"/>
      <c r="C21" s="187"/>
      <c r="D21" s="187"/>
      <c r="E21" s="187"/>
      <c r="F21" s="187"/>
      <c r="G21" s="187"/>
      <c r="H21" s="187"/>
      <c r="I21" s="187"/>
      <c r="J21" s="188"/>
    </row>
    <row r="22" spans="2:10" x14ac:dyDescent="0.25">
      <c r="B22" s="186"/>
      <c r="C22" s="187"/>
      <c r="D22" s="187"/>
      <c r="E22" s="187"/>
      <c r="F22" s="187"/>
      <c r="G22" s="187"/>
      <c r="H22" s="187"/>
      <c r="I22" s="187"/>
      <c r="J22" s="188"/>
    </row>
    <row r="23" spans="2:10" x14ac:dyDescent="0.25">
      <c r="B23" s="186"/>
      <c r="C23" s="187"/>
      <c r="D23" s="187"/>
      <c r="E23" s="187"/>
      <c r="F23" s="187"/>
      <c r="G23" s="187"/>
      <c r="H23" s="187"/>
      <c r="I23" s="187"/>
      <c r="J23" s="188"/>
    </row>
    <row r="24" spans="2:10" x14ac:dyDescent="0.25">
      <c r="B24" s="186"/>
      <c r="C24" s="187"/>
      <c r="D24" s="187"/>
      <c r="E24" s="187"/>
      <c r="F24" s="187"/>
      <c r="G24" s="187"/>
      <c r="H24" s="187"/>
      <c r="I24" s="187"/>
      <c r="J24" s="188"/>
    </row>
    <row r="25" spans="2:10" x14ac:dyDescent="0.25">
      <c r="B25" s="189"/>
      <c r="C25" s="190"/>
      <c r="D25" s="190"/>
      <c r="E25" s="190"/>
      <c r="F25" s="190"/>
      <c r="G25" s="190"/>
      <c r="H25" s="190"/>
      <c r="I25" s="190"/>
      <c r="J25" s="191"/>
    </row>
  </sheetData>
  <customSheetViews>
    <customSheetView guid="{5548FFB4-D490-49E1-BFE6-EDD52FAE47FE}" scale="80" showPageBreaks="1" fitToPage="1" printArea="1">
      <selection activeCell="C2" sqref="C2:C3"/>
      <pageMargins left="0.7" right="0.7" top="0.75" bottom="0.75" header="0.3" footer="0.3"/>
      <pageSetup paperSize="9" scale="74" orientation="landscape" verticalDpi="0" r:id="rId1"/>
    </customSheetView>
    <customSheetView guid="{A5A992E5-A774-408A-88E8-BC6D12B4DBBC}" scale="80" fitToPage="1">
      <selection activeCell="C2" sqref="C2:C3"/>
      <pageMargins left="0.7" right="0.7" top="0.75" bottom="0.75" header="0.3" footer="0.3"/>
      <pageSetup paperSize="9" scale="74" orientation="landscape" verticalDpi="0" r:id="rId2"/>
    </customSheetView>
  </customSheetViews>
  <mergeCells count="19">
    <mergeCell ref="B2:B3"/>
    <mergeCell ref="C2:C3"/>
    <mergeCell ref="E2:J2"/>
    <mergeCell ref="E3:J3"/>
    <mergeCell ref="F4:F5"/>
    <mergeCell ref="G11:H11"/>
    <mergeCell ref="I11:J11"/>
    <mergeCell ref="E10:F10"/>
    <mergeCell ref="B15:J25"/>
    <mergeCell ref="B6:C9"/>
    <mergeCell ref="J7:J9"/>
    <mergeCell ref="B12:C12"/>
    <mergeCell ref="D12:E12"/>
    <mergeCell ref="G12:H12"/>
    <mergeCell ref="I12:J12"/>
    <mergeCell ref="G10:H10"/>
    <mergeCell ref="I10:J10"/>
    <mergeCell ref="B11:C11"/>
    <mergeCell ref="D11:E11"/>
  </mergeCells>
  <pageMargins left="0.7" right="0.7" top="0.75" bottom="0.75" header="0.3" footer="0.3"/>
  <pageSetup paperSize="9" scale="60" orientation="landscape" verticalDpi="0"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2:J23"/>
  <sheetViews>
    <sheetView zoomScale="80" zoomScaleNormal="80" workbookViewId="0"/>
  </sheetViews>
  <sheetFormatPr defaultColWidth="9.140625" defaultRowHeight="15" x14ac:dyDescent="0.25"/>
  <cols>
    <col min="1" max="1" width="3.7109375" style="31" customWidth="1"/>
    <col min="2" max="3" width="18.7109375" style="31" customWidth="1"/>
    <col min="4" max="4" width="20" style="31" customWidth="1"/>
    <col min="5" max="10" width="18.7109375" style="31" customWidth="1"/>
    <col min="11" max="11" width="15.5703125" style="31" customWidth="1"/>
    <col min="12" max="12" width="18.7109375" style="31" customWidth="1"/>
    <col min="13" max="16384" width="9.140625" style="31"/>
  </cols>
  <sheetData>
    <row r="2" spans="2:10" ht="45" customHeight="1" x14ac:dyDescent="0.25">
      <c r="B2" s="149" t="s">
        <v>0</v>
      </c>
      <c r="C2" s="150" t="s">
        <v>177</v>
      </c>
      <c r="D2" s="24" t="s">
        <v>1</v>
      </c>
      <c r="E2" s="151" t="s">
        <v>38</v>
      </c>
      <c r="F2" s="151"/>
      <c r="G2" s="151"/>
      <c r="H2" s="151"/>
      <c r="I2" s="151"/>
      <c r="J2" s="151"/>
    </row>
    <row r="3" spans="2:10" ht="45" customHeight="1" x14ac:dyDescent="0.25">
      <c r="B3" s="149"/>
      <c r="C3" s="150"/>
      <c r="D3" s="24" t="s">
        <v>2</v>
      </c>
      <c r="E3" s="151" t="s">
        <v>83</v>
      </c>
      <c r="F3" s="151"/>
      <c r="G3" s="151"/>
      <c r="H3" s="151"/>
      <c r="I3" s="151"/>
      <c r="J3" s="151"/>
    </row>
    <row r="4" spans="2:10" ht="45" customHeight="1" x14ac:dyDescent="0.25">
      <c r="B4" s="23" t="s">
        <v>141</v>
      </c>
      <c r="C4" s="69">
        <v>42927</v>
      </c>
      <c r="D4" s="23" t="s">
        <v>3</v>
      </c>
      <c r="E4" s="26" t="s">
        <v>19</v>
      </c>
      <c r="F4" s="192" t="s">
        <v>110</v>
      </c>
      <c r="G4" s="24" t="s">
        <v>59</v>
      </c>
      <c r="H4" s="60">
        <v>79</v>
      </c>
      <c r="I4" s="23" t="s">
        <v>95</v>
      </c>
      <c r="J4" s="79">
        <v>1350</v>
      </c>
    </row>
    <row r="5" spans="2:10" ht="45" customHeight="1" x14ac:dyDescent="0.25">
      <c r="B5" s="23" t="s">
        <v>142</v>
      </c>
      <c r="C5" s="69">
        <v>2264141</v>
      </c>
      <c r="D5" s="30" t="s">
        <v>143</v>
      </c>
      <c r="E5" s="26" t="s">
        <v>21</v>
      </c>
      <c r="F5" s="193"/>
      <c r="G5" s="81" t="s">
        <v>60</v>
      </c>
      <c r="H5" s="77" t="s">
        <v>61</v>
      </c>
      <c r="I5" s="24" t="s">
        <v>96</v>
      </c>
      <c r="J5" s="77" t="s">
        <v>61</v>
      </c>
    </row>
    <row r="6" spans="2:10" ht="30" customHeight="1" x14ac:dyDescent="0.25">
      <c r="B6" s="149" t="s">
        <v>14</v>
      </c>
      <c r="C6" s="149"/>
      <c r="D6" s="23"/>
      <c r="E6" s="23" t="s">
        <v>4</v>
      </c>
      <c r="F6" s="23" t="s">
        <v>69</v>
      </c>
      <c r="G6" s="23" t="s">
        <v>5</v>
      </c>
      <c r="H6" s="23" t="s">
        <v>6</v>
      </c>
      <c r="I6" s="23" t="s">
        <v>7</v>
      </c>
      <c r="J6" s="23" t="s">
        <v>8</v>
      </c>
    </row>
    <row r="7" spans="2:10" ht="30" customHeight="1" x14ac:dyDescent="0.25">
      <c r="B7" s="149"/>
      <c r="C7" s="149"/>
      <c r="D7" s="23" t="s">
        <v>9</v>
      </c>
      <c r="E7" s="60">
        <v>2</v>
      </c>
      <c r="F7" s="60">
        <v>4</v>
      </c>
      <c r="G7" s="60" t="s">
        <v>20</v>
      </c>
      <c r="H7" s="60">
        <f>E7*F7</f>
        <v>8</v>
      </c>
      <c r="I7" s="60">
        <f>IF(G7="Not Effective (x1)",E7*F7,IF(G7="Partially Effective (x0.8)",E7*F7*0.8, E7*F7*0.6))</f>
        <v>8</v>
      </c>
      <c r="J7" s="160" t="s">
        <v>117</v>
      </c>
    </row>
    <row r="8" spans="2:10" ht="30" customHeight="1" x14ac:dyDescent="0.25">
      <c r="B8" s="149"/>
      <c r="C8" s="149"/>
      <c r="D8" s="23" t="s">
        <v>10</v>
      </c>
      <c r="E8" s="60">
        <v>2</v>
      </c>
      <c r="F8" s="60">
        <v>3</v>
      </c>
      <c r="G8" s="26" t="s">
        <v>25</v>
      </c>
      <c r="H8" s="60">
        <f t="shared" ref="H8:H9" si="0">E8*F8</f>
        <v>6</v>
      </c>
      <c r="I8" s="60">
        <f t="shared" ref="I8:I9" si="1">IF(G8="Not Effective (x1)",E8*F8,IF(G8="Partially Effective (x0.8)",E8*F8*0.8, E8*F8*0.6))</f>
        <v>4.8000000000000007</v>
      </c>
      <c r="J8" s="160"/>
    </row>
    <row r="9" spans="2:10" ht="30" customHeight="1" x14ac:dyDescent="0.25">
      <c r="B9" s="149"/>
      <c r="C9" s="149"/>
      <c r="D9" s="23" t="s">
        <v>11</v>
      </c>
      <c r="E9" s="60">
        <v>2</v>
      </c>
      <c r="F9" s="60">
        <v>4</v>
      </c>
      <c r="G9" s="60" t="s">
        <v>20</v>
      </c>
      <c r="H9" s="60">
        <f t="shared" si="0"/>
        <v>8</v>
      </c>
      <c r="I9" s="60">
        <f t="shared" si="1"/>
        <v>8</v>
      </c>
      <c r="J9" s="160"/>
    </row>
    <row r="10" spans="2:10" ht="30" customHeight="1" x14ac:dyDescent="0.25">
      <c r="B10" s="23" t="s">
        <v>12</v>
      </c>
      <c r="C10" s="66" t="s">
        <v>22</v>
      </c>
      <c r="D10" s="23" t="s">
        <v>138</v>
      </c>
      <c r="E10" s="155" t="s">
        <v>139</v>
      </c>
      <c r="F10" s="156"/>
      <c r="G10" s="149" t="s">
        <v>15</v>
      </c>
      <c r="H10" s="149"/>
      <c r="I10" s="150" t="s">
        <v>27</v>
      </c>
      <c r="J10" s="150"/>
    </row>
    <row r="11" spans="2:10" ht="45" customHeight="1" x14ac:dyDescent="0.25">
      <c r="B11" s="153" t="s">
        <v>13</v>
      </c>
      <c r="C11" s="153"/>
      <c r="D11" s="153" t="s">
        <v>41</v>
      </c>
      <c r="E11" s="153"/>
      <c r="F11" s="23" t="s">
        <v>16</v>
      </c>
      <c r="G11" s="149" t="s">
        <v>17</v>
      </c>
      <c r="H11" s="149"/>
      <c r="I11" s="149" t="s">
        <v>18</v>
      </c>
      <c r="J11" s="149"/>
    </row>
    <row r="12" spans="2:10" s="76" customFormat="1" ht="369" customHeight="1" x14ac:dyDescent="0.25">
      <c r="B12" s="157" t="s">
        <v>39</v>
      </c>
      <c r="C12" s="158"/>
      <c r="D12" s="161" t="s">
        <v>40</v>
      </c>
      <c r="E12" s="161"/>
      <c r="F12" s="28" t="s">
        <v>150</v>
      </c>
      <c r="G12" s="157" t="s">
        <v>120</v>
      </c>
      <c r="H12" s="158"/>
      <c r="I12" s="163" t="s">
        <v>93</v>
      </c>
      <c r="J12" s="164"/>
    </row>
    <row r="14" spans="2:10" x14ac:dyDescent="0.25">
      <c r="B14" s="68" t="s">
        <v>140</v>
      </c>
    </row>
    <row r="15" spans="2:10" x14ac:dyDescent="0.25">
      <c r="B15" s="183"/>
      <c r="C15" s="184"/>
      <c r="D15" s="184"/>
      <c r="E15" s="184"/>
      <c r="F15" s="184"/>
      <c r="G15" s="184"/>
      <c r="H15" s="184"/>
      <c r="I15" s="184"/>
      <c r="J15" s="185"/>
    </row>
    <row r="16" spans="2:10" x14ac:dyDescent="0.25">
      <c r="B16" s="186"/>
      <c r="C16" s="187"/>
      <c r="D16" s="187"/>
      <c r="E16" s="187"/>
      <c r="F16" s="187"/>
      <c r="G16" s="187"/>
      <c r="H16" s="187"/>
      <c r="I16" s="187"/>
      <c r="J16" s="188"/>
    </row>
    <row r="17" spans="2:10" x14ac:dyDescent="0.25">
      <c r="B17" s="186"/>
      <c r="C17" s="187"/>
      <c r="D17" s="187"/>
      <c r="E17" s="187"/>
      <c r="F17" s="187"/>
      <c r="G17" s="187"/>
      <c r="H17" s="187"/>
      <c r="I17" s="187"/>
      <c r="J17" s="188"/>
    </row>
    <row r="18" spans="2:10" x14ac:dyDescent="0.25">
      <c r="B18" s="186"/>
      <c r="C18" s="187"/>
      <c r="D18" s="187"/>
      <c r="E18" s="187"/>
      <c r="F18" s="187"/>
      <c r="G18" s="187"/>
      <c r="H18" s="187"/>
      <c r="I18" s="187"/>
      <c r="J18" s="188"/>
    </row>
    <row r="19" spans="2:10" x14ac:dyDescent="0.25">
      <c r="B19" s="186"/>
      <c r="C19" s="187"/>
      <c r="D19" s="187"/>
      <c r="E19" s="187"/>
      <c r="F19" s="187"/>
      <c r="G19" s="187"/>
      <c r="H19" s="187"/>
      <c r="I19" s="187"/>
      <c r="J19" s="188"/>
    </row>
    <row r="20" spans="2:10" x14ac:dyDescent="0.25">
      <c r="B20" s="186"/>
      <c r="C20" s="187"/>
      <c r="D20" s="187"/>
      <c r="E20" s="187"/>
      <c r="F20" s="187"/>
      <c r="G20" s="187"/>
      <c r="H20" s="187"/>
      <c r="I20" s="187"/>
      <c r="J20" s="188"/>
    </row>
    <row r="21" spans="2:10" x14ac:dyDescent="0.25">
      <c r="B21" s="186"/>
      <c r="C21" s="187"/>
      <c r="D21" s="187"/>
      <c r="E21" s="187"/>
      <c r="F21" s="187"/>
      <c r="G21" s="187"/>
      <c r="H21" s="187"/>
      <c r="I21" s="187"/>
      <c r="J21" s="188"/>
    </row>
    <row r="22" spans="2:10" x14ac:dyDescent="0.25">
      <c r="B22" s="186"/>
      <c r="C22" s="187"/>
      <c r="D22" s="187"/>
      <c r="E22" s="187"/>
      <c r="F22" s="187"/>
      <c r="G22" s="187"/>
      <c r="H22" s="187"/>
      <c r="I22" s="187"/>
      <c r="J22" s="188"/>
    </row>
    <row r="23" spans="2:10" x14ac:dyDescent="0.25">
      <c r="B23" s="189"/>
      <c r="C23" s="190"/>
      <c r="D23" s="190"/>
      <c r="E23" s="190"/>
      <c r="F23" s="190"/>
      <c r="G23" s="190"/>
      <c r="H23" s="190"/>
      <c r="I23" s="190"/>
      <c r="J23" s="191"/>
    </row>
  </sheetData>
  <customSheetViews>
    <customSheetView guid="{5548FFB4-D490-49E1-BFE6-EDD52FAE47FE}" scale="80" showPageBreaks="1" fitToPage="1" printArea="1">
      <selection activeCell="C2" sqref="C2:C3"/>
      <pageMargins left="0.7" right="0.7" top="0.75" bottom="0.75" header="0.3" footer="0.3"/>
      <pageSetup paperSize="9" scale="62" orientation="landscape" verticalDpi="0" r:id="rId1"/>
    </customSheetView>
    <customSheetView guid="{A5A992E5-A774-408A-88E8-BC6D12B4DBBC}" scale="80" fitToPage="1">
      <selection activeCell="C2" sqref="C2:C3"/>
      <pageMargins left="0.7" right="0.7" top="0.75" bottom="0.75" header="0.3" footer="0.3"/>
      <pageSetup paperSize="9" scale="62" orientation="landscape" verticalDpi="0" r:id="rId2"/>
    </customSheetView>
  </customSheetViews>
  <mergeCells count="19">
    <mergeCell ref="B2:B3"/>
    <mergeCell ref="C2:C3"/>
    <mergeCell ref="E2:J2"/>
    <mergeCell ref="E3:J3"/>
    <mergeCell ref="F4:F5"/>
    <mergeCell ref="G11:H11"/>
    <mergeCell ref="I11:J11"/>
    <mergeCell ref="E10:F10"/>
    <mergeCell ref="B15:J23"/>
    <mergeCell ref="B6:C9"/>
    <mergeCell ref="J7:J9"/>
    <mergeCell ref="B12:C12"/>
    <mergeCell ref="D12:E12"/>
    <mergeCell ref="G12:H12"/>
    <mergeCell ref="I12:J12"/>
    <mergeCell ref="G10:H10"/>
    <mergeCell ref="I10:J10"/>
    <mergeCell ref="B11:C11"/>
    <mergeCell ref="D11:E11"/>
  </mergeCells>
  <pageMargins left="0.7" right="0.7" top="0.75" bottom="0.75" header="0.3" footer="0.3"/>
  <pageSetup paperSize="9" scale="53" orientation="landscape" verticalDpi="0"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2:J23"/>
  <sheetViews>
    <sheetView zoomScale="80" zoomScaleNormal="80" workbookViewId="0"/>
  </sheetViews>
  <sheetFormatPr defaultColWidth="9.140625" defaultRowHeight="15" x14ac:dyDescent="0.25"/>
  <cols>
    <col min="1" max="1" width="3.7109375" style="31" customWidth="1"/>
    <col min="2" max="3" width="18.7109375" style="31" customWidth="1"/>
    <col min="4" max="4" width="20" style="31" customWidth="1"/>
    <col min="5" max="10" width="18.7109375" style="31" customWidth="1"/>
    <col min="11" max="11" width="15.5703125" style="31" customWidth="1"/>
    <col min="12" max="12" width="18.7109375" style="31" customWidth="1"/>
    <col min="13" max="16384" width="9.140625" style="31"/>
  </cols>
  <sheetData>
    <row r="2" spans="2:10" ht="45" customHeight="1" x14ac:dyDescent="0.25">
      <c r="B2" s="149" t="s">
        <v>0</v>
      </c>
      <c r="C2" s="150" t="s">
        <v>178</v>
      </c>
      <c r="D2" s="24" t="s">
        <v>1</v>
      </c>
      <c r="E2" s="151" t="s">
        <v>35</v>
      </c>
      <c r="F2" s="151"/>
      <c r="G2" s="151"/>
      <c r="H2" s="151"/>
      <c r="I2" s="151"/>
      <c r="J2" s="151"/>
    </row>
    <row r="3" spans="2:10" ht="45" customHeight="1" x14ac:dyDescent="0.25">
      <c r="B3" s="149"/>
      <c r="C3" s="150"/>
      <c r="D3" s="24" t="s">
        <v>2</v>
      </c>
      <c r="E3" s="151" t="s">
        <v>84</v>
      </c>
      <c r="F3" s="151"/>
      <c r="G3" s="151"/>
      <c r="H3" s="151"/>
      <c r="I3" s="151"/>
      <c r="J3" s="151"/>
    </row>
    <row r="4" spans="2:10" ht="45" customHeight="1" x14ac:dyDescent="0.25">
      <c r="B4" s="23" t="s">
        <v>141</v>
      </c>
      <c r="C4" s="69">
        <v>42927</v>
      </c>
      <c r="D4" s="23" t="s">
        <v>3</v>
      </c>
      <c r="E4" s="26" t="s">
        <v>19</v>
      </c>
      <c r="F4" s="181" t="s">
        <v>109</v>
      </c>
      <c r="G4" s="24" t="s">
        <v>59</v>
      </c>
      <c r="H4" s="60">
        <v>24</v>
      </c>
      <c r="I4" s="23" t="s">
        <v>95</v>
      </c>
      <c r="J4" s="78">
        <v>408</v>
      </c>
    </row>
    <row r="5" spans="2:10" ht="45" customHeight="1" x14ac:dyDescent="0.25">
      <c r="B5" s="23" t="s">
        <v>142</v>
      </c>
      <c r="C5" s="69">
        <v>2264141</v>
      </c>
      <c r="D5" s="30" t="s">
        <v>143</v>
      </c>
      <c r="E5" s="26" t="s">
        <v>21</v>
      </c>
      <c r="F5" s="182"/>
      <c r="G5" s="81" t="s">
        <v>60</v>
      </c>
      <c r="H5" s="60">
        <v>24</v>
      </c>
      <c r="I5" s="24" t="s">
        <v>96</v>
      </c>
      <c r="J5" s="78">
        <v>410</v>
      </c>
    </row>
    <row r="6" spans="2:10" ht="30" customHeight="1" x14ac:dyDescent="0.25">
      <c r="B6" s="149" t="s">
        <v>14</v>
      </c>
      <c r="C6" s="149"/>
      <c r="D6" s="23"/>
      <c r="E6" s="23" t="s">
        <v>4</v>
      </c>
      <c r="F6" s="23" t="s">
        <v>69</v>
      </c>
      <c r="G6" s="23" t="s">
        <v>5</v>
      </c>
      <c r="H6" s="23" t="s">
        <v>6</v>
      </c>
      <c r="I6" s="23" t="s">
        <v>7</v>
      </c>
      <c r="J6" s="23" t="s">
        <v>8</v>
      </c>
    </row>
    <row r="7" spans="2:10" ht="30" customHeight="1" x14ac:dyDescent="0.25">
      <c r="B7" s="149"/>
      <c r="C7" s="149"/>
      <c r="D7" s="23" t="s">
        <v>9</v>
      </c>
      <c r="E7" s="60">
        <v>1</v>
      </c>
      <c r="F7" s="60">
        <v>3</v>
      </c>
      <c r="G7" s="60" t="s">
        <v>20</v>
      </c>
      <c r="H7" s="60">
        <f>E7*F7</f>
        <v>3</v>
      </c>
      <c r="I7" s="60">
        <f>IF(G7="Not Effective (x1)",E7*F7,IF(G7="Partially Effective (x0.8)",E7*F7*0.8, E7*F7*0.6))</f>
        <v>3</v>
      </c>
      <c r="J7" s="160" t="s">
        <v>117</v>
      </c>
    </row>
    <row r="8" spans="2:10" ht="30" customHeight="1" x14ac:dyDescent="0.25">
      <c r="B8" s="149"/>
      <c r="C8" s="149"/>
      <c r="D8" s="23" t="s">
        <v>10</v>
      </c>
      <c r="E8" s="60">
        <v>1</v>
      </c>
      <c r="F8" s="60">
        <v>2</v>
      </c>
      <c r="G8" s="26" t="s">
        <v>25</v>
      </c>
      <c r="H8" s="60">
        <f t="shared" ref="H8:H9" si="0">E8*F8</f>
        <v>2</v>
      </c>
      <c r="I8" s="60">
        <f t="shared" ref="I8:I9" si="1">IF(G8="Not Effective (x1)",E8*F8,IF(G8="Partially Effective (x0.8)",E8*F8*0.8, E8*F8*0.6))</f>
        <v>1.6</v>
      </c>
      <c r="J8" s="160"/>
    </row>
    <row r="9" spans="2:10" ht="30" customHeight="1" x14ac:dyDescent="0.25">
      <c r="B9" s="149"/>
      <c r="C9" s="149"/>
      <c r="D9" s="23" t="s">
        <v>11</v>
      </c>
      <c r="E9" s="60">
        <v>3</v>
      </c>
      <c r="F9" s="60">
        <v>3</v>
      </c>
      <c r="G9" s="60" t="s">
        <v>20</v>
      </c>
      <c r="H9" s="60">
        <f t="shared" si="0"/>
        <v>9</v>
      </c>
      <c r="I9" s="60">
        <f t="shared" si="1"/>
        <v>9</v>
      </c>
      <c r="J9" s="160"/>
    </row>
    <row r="10" spans="2:10" ht="30" customHeight="1" x14ac:dyDescent="0.25">
      <c r="B10" s="23" t="s">
        <v>12</v>
      </c>
      <c r="C10" s="66" t="s">
        <v>22</v>
      </c>
      <c r="D10" s="23" t="s">
        <v>138</v>
      </c>
      <c r="E10" s="155" t="s">
        <v>139</v>
      </c>
      <c r="F10" s="156"/>
      <c r="G10" s="149" t="s">
        <v>15</v>
      </c>
      <c r="H10" s="149"/>
      <c r="I10" s="150" t="s">
        <v>23</v>
      </c>
      <c r="J10" s="150"/>
    </row>
    <row r="11" spans="2:10" ht="45" customHeight="1" x14ac:dyDescent="0.25">
      <c r="B11" s="153" t="s">
        <v>13</v>
      </c>
      <c r="C11" s="153"/>
      <c r="D11" s="153" t="s">
        <v>41</v>
      </c>
      <c r="E11" s="153"/>
      <c r="F11" s="23" t="s">
        <v>16</v>
      </c>
      <c r="G11" s="149" t="s">
        <v>17</v>
      </c>
      <c r="H11" s="149"/>
      <c r="I11" s="149" t="s">
        <v>18</v>
      </c>
      <c r="J11" s="149"/>
    </row>
    <row r="12" spans="2:10" s="76" customFormat="1" ht="228.75" customHeight="1" x14ac:dyDescent="0.25">
      <c r="B12" s="163" t="s">
        <v>85</v>
      </c>
      <c r="C12" s="164"/>
      <c r="D12" s="163" t="s">
        <v>94</v>
      </c>
      <c r="E12" s="164"/>
      <c r="F12" s="72" t="s">
        <v>151</v>
      </c>
      <c r="G12" s="163" t="s">
        <v>124</v>
      </c>
      <c r="H12" s="164"/>
      <c r="I12" s="163" t="s">
        <v>93</v>
      </c>
      <c r="J12" s="164"/>
    </row>
    <row r="14" spans="2:10" x14ac:dyDescent="0.25">
      <c r="B14" s="68" t="s">
        <v>140</v>
      </c>
    </row>
    <row r="15" spans="2:10" x14ac:dyDescent="0.25">
      <c r="B15" s="183"/>
      <c r="C15" s="184"/>
      <c r="D15" s="184"/>
      <c r="E15" s="184"/>
      <c r="F15" s="184"/>
      <c r="G15" s="184"/>
      <c r="H15" s="184"/>
      <c r="I15" s="184"/>
      <c r="J15" s="185"/>
    </row>
    <row r="16" spans="2:10" x14ac:dyDescent="0.25">
      <c r="B16" s="186"/>
      <c r="C16" s="187"/>
      <c r="D16" s="187"/>
      <c r="E16" s="187"/>
      <c r="F16" s="187"/>
      <c r="G16" s="187"/>
      <c r="H16" s="187"/>
      <c r="I16" s="187"/>
      <c r="J16" s="188"/>
    </row>
    <row r="17" spans="2:10" x14ac:dyDescent="0.25">
      <c r="B17" s="186"/>
      <c r="C17" s="187"/>
      <c r="D17" s="187"/>
      <c r="E17" s="187"/>
      <c r="F17" s="187"/>
      <c r="G17" s="187"/>
      <c r="H17" s="187"/>
      <c r="I17" s="187"/>
      <c r="J17" s="188"/>
    </row>
    <row r="18" spans="2:10" x14ac:dyDescent="0.25">
      <c r="B18" s="186"/>
      <c r="C18" s="187"/>
      <c r="D18" s="187"/>
      <c r="E18" s="187"/>
      <c r="F18" s="187"/>
      <c r="G18" s="187"/>
      <c r="H18" s="187"/>
      <c r="I18" s="187"/>
      <c r="J18" s="188"/>
    </row>
    <row r="19" spans="2:10" x14ac:dyDescent="0.25">
      <c r="B19" s="186"/>
      <c r="C19" s="187"/>
      <c r="D19" s="187"/>
      <c r="E19" s="187"/>
      <c r="F19" s="187"/>
      <c r="G19" s="187"/>
      <c r="H19" s="187"/>
      <c r="I19" s="187"/>
      <c r="J19" s="188"/>
    </row>
    <row r="20" spans="2:10" x14ac:dyDescent="0.25">
      <c r="B20" s="186"/>
      <c r="C20" s="187"/>
      <c r="D20" s="187"/>
      <c r="E20" s="187"/>
      <c r="F20" s="187"/>
      <c r="G20" s="187"/>
      <c r="H20" s="187"/>
      <c r="I20" s="187"/>
      <c r="J20" s="188"/>
    </row>
    <row r="21" spans="2:10" x14ac:dyDescent="0.25">
      <c r="B21" s="186"/>
      <c r="C21" s="187"/>
      <c r="D21" s="187"/>
      <c r="E21" s="187"/>
      <c r="F21" s="187"/>
      <c r="G21" s="187"/>
      <c r="H21" s="187"/>
      <c r="I21" s="187"/>
      <c r="J21" s="188"/>
    </row>
    <row r="22" spans="2:10" x14ac:dyDescent="0.25">
      <c r="B22" s="186"/>
      <c r="C22" s="187"/>
      <c r="D22" s="187"/>
      <c r="E22" s="187"/>
      <c r="F22" s="187"/>
      <c r="G22" s="187"/>
      <c r="H22" s="187"/>
      <c r="I22" s="187"/>
      <c r="J22" s="188"/>
    </row>
    <row r="23" spans="2:10" x14ac:dyDescent="0.25">
      <c r="B23" s="189"/>
      <c r="C23" s="190"/>
      <c r="D23" s="190"/>
      <c r="E23" s="190"/>
      <c r="F23" s="190"/>
      <c r="G23" s="190"/>
      <c r="H23" s="190"/>
      <c r="I23" s="190"/>
      <c r="J23" s="191"/>
    </row>
  </sheetData>
  <customSheetViews>
    <customSheetView guid="{5548FFB4-D490-49E1-BFE6-EDD52FAE47FE}" scale="80" showPageBreaks="1" fitToPage="1" printArea="1">
      <selection activeCell="C2" sqref="C2:C3"/>
      <pageMargins left="0.7" right="0.7" top="0.75" bottom="0.75" header="0.3" footer="0.3"/>
      <pageSetup paperSize="9" scale="74" orientation="landscape" verticalDpi="0" r:id="rId1"/>
    </customSheetView>
    <customSheetView guid="{A5A992E5-A774-408A-88E8-BC6D12B4DBBC}" scale="80" fitToPage="1">
      <selection activeCell="C2" sqref="C2:C3"/>
      <pageMargins left="0.7" right="0.7" top="0.75" bottom="0.75" header="0.3" footer="0.3"/>
      <pageSetup paperSize="9" scale="74" orientation="landscape" verticalDpi="0" r:id="rId2"/>
    </customSheetView>
  </customSheetViews>
  <mergeCells count="19">
    <mergeCell ref="B2:B3"/>
    <mergeCell ref="C2:C3"/>
    <mergeCell ref="E2:J2"/>
    <mergeCell ref="E3:J3"/>
    <mergeCell ref="F4:F5"/>
    <mergeCell ref="G11:H11"/>
    <mergeCell ref="I11:J11"/>
    <mergeCell ref="E10:F10"/>
    <mergeCell ref="B15:J23"/>
    <mergeCell ref="B6:C9"/>
    <mergeCell ref="J7:J9"/>
    <mergeCell ref="B12:C12"/>
    <mergeCell ref="D12:E12"/>
    <mergeCell ref="G12:H12"/>
    <mergeCell ref="I12:J12"/>
    <mergeCell ref="G10:H10"/>
    <mergeCell ref="I10:J10"/>
    <mergeCell ref="B11:C11"/>
    <mergeCell ref="D11:E11"/>
  </mergeCells>
  <pageMargins left="0.7" right="0.7" top="0.75" bottom="0.75" header="0.3" footer="0.3"/>
  <pageSetup paperSize="9" scale="62" orientation="landscape" verticalDpi="0"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B2:J23"/>
  <sheetViews>
    <sheetView zoomScale="80" zoomScaleNormal="80" workbookViewId="0"/>
  </sheetViews>
  <sheetFormatPr defaultColWidth="9.140625" defaultRowHeight="15" x14ac:dyDescent="0.25"/>
  <cols>
    <col min="1" max="1" width="3.7109375" style="31" customWidth="1"/>
    <col min="2" max="3" width="18.7109375" style="31" customWidth="1"/>
    <col min="4" max="4" width="20" style="31" customWidth="1"/>
    <col min="5" max="10" width="18.7109375" style="31" customWidth="1"/>
    <col min="11" max="11" width="15.5703125" style="31" customWidth="1"/>
    <col min="12" max="12" width="18.7109375" style="31" customWidth="1"/>
    <col min="13" max="16384" width="9.140625" style="31"/>
  </cols>
  <sheetData>
    <row r="2" spans="2:10" ht="45" customHeight="1" x14ac:dyDescent="0.25">
      <c r="B2" s="149" t="s">
        <v>0</v>
      </c>
      <c r="C2" s="150" t="s">
        <v>179</v>
      </c>
      <c r="D2" s="24" t="s">
        <v>1</v>
      </c>
      <c r="E2" s="151" t="s">
        <v>29</v>
      </c>
      <c r="F2" s="151"/>
      <c r="G2" s="151"/>
      <c r="H2" s="151"/>
      <c r="I2" s="151"/>
      <c r="J2" s="151"/>
    </row>
    <row r="3" spans="2:10" ht="45" customHeight="1" x14ac:dyDescent="0.25">
      <c r="B3" s="149"/>
      <c r="C3" s="150"/>
      <c r="D3" s="24" t="s">
        <v>2</v>
      </c>
      <c r="E3" s="151" t="s">
        <v>86</v>
      </c>
      <c r="F3" s="151"/>
      <c r="G3" s="151"/>
      <c r="H3" s="151"/>
      <c r="I3" s="151"/>
      <c r="J3" s="151"/>
    </row>
    <row r="4" spans="2:10" ht="45" customHeight="1" x14ac:dyDescent="0.25">
      <c r="B4" s="23" t="s">
        <v>141</v>
      </c>
      <c r="C4" s="69">
        <v>42927</v>
      </c>
      <c r="D4" s="23" t="s">
        <v>3</v>
      </c>
      <c r="E4" s="26" t="s">
        <v>19</v>
      </c>
      <c r="F4" s="181" t="s">
        <v>109</v>
      </c>
      <c r="G4" s="24" t="s">
        <v>59</v>
      </c>
      <c r="H4" s="60">
        <v>5</v>
      </c>
      <c r="I4" s="23" t="s">
        <v>95</v>
      </c>
      <c r="J4" s="78">
        <v>79</v>
      </c>
    </row>
    <row r="5" spans="2:10" ht="45" customHeight="1" x14ac:dyDescent="0.25">
      <c r="B5" s="23" t="s">
        <v>142</v>
      </c>
      <c r="C5" s="69">
        <v>2264141</v>
      </c>
      <c r="D5" s="30" t="s">
        <v>143</v>
      </c>
      <c r="E5" s="26" t="s">
        <v>21</v>
      </c>
      <c r="F5" s="182"/>
      <c r="G5" s="81" t="s">
        <v>60</v>
      </c>
      <c r="H5" s="60">
        <v>5</v>
      </c>
      <c r="I5" s="24" t="s">
        <v>96</v>
      </c>
      <c r="J5" s="78">
        <v>79</v>
      </c>
    </row>
    <row r="6" spans="2:10" ht="30" customHeight="1" x14ac:dyDescent="0.25">
      <c r="B6" s="149" t="s">
        <v>14</v>
      </c>
      <c r="C6" s="149"/>
      <c r="D6" s="23"/>
      <c r="E6" s="23" t="s">
        <v>4</v>
      </c>
      <c r="F6" s="23" t="s">
        <v>69</v>
      </c>
      <c r="G6" s="23" t="s">
        <v>5</v>
      </c>
      <c r="H6" s="23" t="s">
        <v>6</v>
      </c>
      <c r="I6" s="23" t="s">
        <v>7</v>
      </c>
      <c r="J6" s="23" t="s">
        <v>8</v>
      </c>
    </row>
    <row r="7" spans="2:10" ht="30" customHeight="1" x14ac:dyDescent="0.25">
      <c r="B7" s="149"/>
      <c r="C7" s="149"/>
      <c r="D7" s="23" t="s">
        <v>9</v>
      </c>
      <c r="E7" s="60">
        <v>1</v>
      </c>
      <c r="F7" s="60">
        <v>3</v>
      </c>
      <c r="G7" s="60" t="s">
        <v>20</v>
      </c>
      <c r="H7" s="60">
        <f>E7*F7</f>
        <v>3</v>
      </c>
      <c r="I7" s="60">
        <f>IF(G7="Not Effective (x1)",E7*F7,IF(G7="Partially Effective (x0.8)",E7*F7*0.8, E7*F7*0.6))</f>
        <v>3</v>
      </c>
      <c r="J7" s="160" t="s">
        <v>117</v>
      </c>
    </row>
    <row r="8" spans="2:10" ht="30" customHeight="1" x14ac:dyDescent="0.25">
      <c r="B8" s="149"/>
      <c r="C8" s="149"/>
      <c r="D8" s="23" t="s">
        <v>10</v>
      </c>
      <c r="E8" s="60">
        <v>1</v>
      </c>
      <c r="F8" s="60">
        <v>2</v>
      </c>
      <c r="G8" s="26" t="s">
        <v>25</v>
      </c>
      <c r="H8" s="60">
        <f t="shared" ref="H8:H9" si="0">E8*F8</f>
        <v>2</v>
      </c>
      <c r="I8" s="60">
        <f t="shared" ref="I8:I9" si="1">IF(G8="Not Effective (x1)",E8*F8,IF(G8="Partially Effective (x0.8)",E8*F8*0.8, E8*F8*0.6))</f>
        <v>1.6</v>
      </c>
      <c r="J8" s="160"/>
    </row>
    <row r="9" spans="2:10" ht="30" customHeight="1" x14ac:dyDescent="0.25">
      <c r="B9" s="149"/>
      <c r="C9" s="149"/>
      <c r="D9" s="23" t="s">
        <v>11</v>
      </c>
      <c r="E9" s="60">
        <v>2</v>
      </c>
      <c r="F9" s="60">
        <v>3</v>
      </c>
      <c r="G9" s="60" t="s">
        <v>20</v>
      </c>
      <c r="H9" s="60">
        <f t="shared" si="0"/>
        <v>6</v>
      </c>
      <c r="I9" s="60">
        <f t="shared" si="1"/>
        <v>6</v>
      </c>
      <c r="J9" s="160"/>
    </row>
    <row r="10" spans="2:10" ht="30" customHeight="1" x14ac:dyDescent="0.25">
      <c r="B10" s="23" t="s">
        <v>12</v>
      </c>
      <c r="C10" s="66" t="s">
        <v>22</v>
      </c>
      <c r="D10" s="23" t="s">
        <v>138</v>
      </c>
      <c r="E10" s="155" t="s">
        <v>139</v>
      </c>
      <c r="F10" s="156"/>
      <c r="G10" s="149" t="s">
        <v>15</v>
      </c>
      <c r="H10" s="149"/>
      <c r="I10" s="150" t="s">
        <v>23</v>
      </c>
      <c r="J10" s="150"/>
    </row>
    <row r="11" spans="2:10" ht="45" customHeight="1" x14ac:dyDescent="0.25">
      <c r="B11" s="153" t="s">
        <v>13</v>
      </c>
      <c r="C11" s="153"/>
      <c r="D11" s="153" t="s">
        <v>41</v>
      </c>
      <c r="E11" s="153"/>
      <c r="F11" s="23" t="s">
        <v>16</v>
      </c>
      <c r="G11" s="149" t="s">
        <v>17</v>
      </c>
      <c r="H11" s="149"/>
      <c r="I11" s="149" t="s">
        <v>18</v>
      </c>
      <c r="J11" s="149"/>
    </row>
    <row r="12" spans="2:10" s="76" customFormat="1" ht="192.75" customHeight="1" x14ac:dyDescent="0.25">
      <c r="B12" s="157" t="s">
        <v>66</v>
      </c>
      <c r="C12" s="158"/>
      <c r="D12" s="161" t="s">
        <v>87</v>
      </c>
      <c r="E12" s="161"/>
      <c r="F12" s="28" t="s">
        <v>152</v>
      </c>
      <c r="G12" s="163" t="s">
        <v>120</v>
      </c>
      <c r="H12" s="164"/>
      <c r="I12" s="163" t="s">
        <v>92</v>
      </c>
      <c r="J12" s="164"/>
    </row>
    <row r="14" spans="2:10" x14ac:dyDescent="0.25">
      <c r="B14" s="68" t="s">
        <v>140</v>
      </c>
    </row>
    <row r="15" spans="2:10" x14ac:dyDescent="0.25">
      <c r="B15" s="183"/>
      <c r="C15" s="184"/>
      <c r="D15" s="184"/>
      <c r="E15" s="184"/>
      <c r="F15" s="184"/>
      <c r="G15" s="184"/>
      <c r="H15" s="184"/>
      <c r="I15" s="184"/>
      <c r="J15" s="185"/>
    </row>
    <row r="16" spans="2:10" x14ac:dyDescent="0.25">
      <c r="B16" s="186"/>
      <c r="C16" s="187"/>
      <c r="D16" s="187"/>
      <c r="E16" s="187"/>
      <c r="F16" s="187"/>
      <c r="G16" s="187"/>
      <c r="H16" s="187"/>
      <c r="I16" s="187"/>
      <c r="J16" s="188"/>
    </row>
    <row r="17" spans="2:10" x14ac:dyDescent="0.25">
      <c r="B17" s="186"/>
      <c r="C17" s="187"/>
      <c r="D17" s="187"/>
      <c r="E17" s="187"/>
      <c r="F17" s="187"/>
      <c r="G17" s="187"/>
      <c r="H17" s="187"/>
      <c r="I17" s="187"/>
      <c r="J17" s="188"/>
    </row>
    <row r="18" spans="2:10" x14ac:dyDescent="0.25">
      <c r="B18" s="186"/>
      <c r="C18" s="187"/>
      <c r="D18" s="187"/>
      <c r="E18" s="187"/>
      <c r="F18" s="187"/>
      <c r="G18" s="187"/>
      <c r="H18" s="187"/>
      <c r="I18" s="187"/>
      <c r="J18" s="188"/>
    </row>
    <row r="19" spans="2:10" x14ac:dyDescent="0.25">
      <c r="B19" s="186"/>
      <c r="C19" s="187"/>
      <c r="D19" s="187"/>
      <c r="E19" s="187"/>
      <c r="F19" s="187"/>
      <c r="G19" s="187"/>
      <c r="H19" s="187"/>
      <c r="I19" s="187"/>
      <c r="J19" s="188"/>
    </row>
    <row r="20" spans="2:10" x14ac:dyDescent="0.25">
      <c r="B20" s="186"/>
      <c r="C20" s="187"/>
      <c r="D20" s="187"/>
      <c r="E20" s="187"/>
      <c r="F20" s="187"/>
      <c r="G20" s="187"/>
      <c r="H20" s="187"/>
      <c r="I20" s="187"/>
      <c r="J20" s="188"/>
    </row>
    <row r="21" spans="2:10" x14ac:dyDescent="0.25">
      <c r="B21" s="186"/>
      <c r="C21" s="187"/>
      <c r="D21" s="187"/>
      <c r="E21" s="187"/>
      <c r="F21" s="187"/>
      <c r="G21" s="187"/>
      <c r="H21" s="187"/>
      <c r="I21" s="187"/>
      <c r="J21" s="188"/>
    </row>
    <row r="22" spans="2:10" x14ac:dyDescent="0.25">
      <c r="B22" s="186"/>
      <c r="C22" s="187"/>
      <c r="D22" s="187"/>
      <c r="E22" s="187"/>
      <c r="F22" s="187"/>
      <c r="G22" s="187"/>
      <c r="H22" s="187"/>
      <c r="I22" s="187"/>
      <c r="J22" s="188"/>
    </row>
    <row r="23" spans="2:10" x14ac:dyDescent="0.25">
      <c r="B23" s="189"/>
      <c r="C23" s="190"/>
      <c r="D23" s="190"/>
      <c r="E23" s="190"/>
      <c r="F23" s="190"/>
      <c r="G23" s="190"/>
      <c r="H23" s="190"/>
      <c r="I23" s="190"/>
      <c r="J23" s="191"/>
    </row>
  </sheetData>
  <customSheetViews>
    <customSheetView guid="{5548FFB4-D490-49E1-BFE6-EDD52FAE47FE}" scale="80" showPageBreaks="1" fitToPage="1" printArea="1">
      <selection activeCell="C2" sqref="C2:C3"/>
      <pageMargins left="0.7" right="0.7" top="0.75" bottom="0.75" header="0.3" footer="0.3"/>
      <pageSetup paperSize="9" scale="74" orientation="landscape" verticalDpi="0" r:id="rId1"/>
    </customSheetView>
    <customSheetView guid="{A5A992E5-A774-408A-88E8-BC6D12B4DBBC}" scale="80" fitToPage="1">
      <selection activeCell="C2" sqref="C2:C3"/>
      <pageMargins left="0.7" right="0.7" top="0.75" bottom="0.75" header="0.3" footer="0.3"/>
      <pageSetup paperSize="9" scale="74" orientation="landscape" verticalDpi="0" r:id="rId2"/>
    </customSheetView>
  </customSheetViews>
  <mergeCells count="19">
    <mergeCell ref="B2:B3"/>
    <mergeCell ref="C2:C3"/>
    <mergeCell ref="E2:J2"/>
    <mergeCell ref="E3:J3"/>
    <mergeCell ref="F4:F5"/>
    <mergeCell ref="G11:H11"/>
    <mergeCell ref="I11:J11"/>
    <mergeCell ref="E10:F10"/>
    <mergeCell ref="B15:J23"/>
    <mergeCell ref="B6:C9"/>
    <mergeCell ref="J7:J9"/>
    <mergeCell ref="B12:C12"/>
    <mergeCell ref="D12:E12"/>
    <mergeCell ref="G12:H12"/>
    <mergeCell ref="I12:J12"/>
    <mergeCell ref="G10:H10"/>
    <mergeCell ref="I10:J10"/>
    <mergeCell ref="B11:C11"/>
    <mergeCell ref="D11:E11"/>
  </mergeCells>
  <pageMargins left="0.7" right="0.7" top="0.75" bottom="0.75" header="0.3" footer="0.3"/>
  <pageSetup paperSize="9" scale="65" orientation="landscape" verticalDpi="0"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B2:M24"/>
  <sheetViews>
    <sheetView zoomScale="80" zoomScaleNormal="80" workbookViewId="0"/>
  </sheetViews>
  <sheetFormatPr defaultColWidth="9.140625" defaultRowHeight="15" x14ac:dyDescent="0.25"/>
  <cols>
    <col min="1" max="1" width="3.7109375" style="31" customWidth="1"/>
    <col min="2" max="3" width="18.7109375" style="31" customWidth="1"/>
    <col min="4" max="4" width="20" style="31" customWidth="1"/>
    <col min="5" max="10" width="18.7109375" style="31" customWidth="1"/>
    <col min="11" max="11" width="15.5703125" style="31" customWidth="1"/>
    <col min="12" max="12" width="18.7109375" style="31" customWidth="1"/>
    <col min="13" max="16384" width="9.140625" style="31"/>
  </cols>
  <sheetData>
    <row r="2" spans="2:13" ht="45" customHeight="1" x14ac:dyDescent="0.25">
      <c r="B2" s="149" t="s">
        <v>0</v>
      </c>
      <c r="C2" s="150" t="s">
        <v>180</v>
      </c>
      <c r="D2" s="24" t="s">
        <v>1</v>
      </c>
      <c r="E2" s="151" t="s">
        <v>30</v>
      </c>
      <c r="F2" s="151"/>
      <c r="G2" s="151"/>
      <c r="H2" s="151"/>
      <c r="I2" s="151"/>
      <c r="J2" s="151"/>
    </row>
    <row r="3" spans="2:13" ht="45" customHeight="1" x14ac:dyDescent="0.25">
      <c r="B3" s="149"/>
      <c r="C3" s="150"/>
      <c r="D3" s="24" t="s">
        <v>2</v>
      </c>
      <c r="E3" s="151" t="s">
        <v>88</v>
      </c>
      <c r="F3" s="151"/>
      <c r="G3" s="151"/>
      <c r="H3" s="151"/>
      <c r="I3" s="151"/>
      <c r="J3" s="151"/>
    </row>
    <row r="4" spans="2:13" ht="45" customHeight="1" x14ac:dyDescent="0.25">
      <c r="B4" s="23" t="s">
        <v>141</v>
      </c>
      <c r="C4" s="69">
        <v>42927</v>
      </c>
      <c r="D4" s="23" t="s">
        <v>3</v>
      </c>
      <c r="E4" s="26" t="s">
        <v>19</v>
      </c>
      <c r="F4" s="181" t="s">
        <v>109</v>
      </c>
      <c r="G4" s="24" t="s">
        <v>59</v>
      </c>
      <c r="H4" s="77" t="s">
        <v>61</v>
      </c>
      <c r="I4" s="23" t="s">
        <v>95</v>
      </c>
      <c r="J4" s="77" t="s">
        <v>61</v>
      </c>
    </row>
    <row r="5" spans="2:13" ht="45" customHeight="1" x14ac:dyDescent="0.25">
      <c r="B5" s="23" t="s">
        <v>142</v>
      </c>
      <c r="C5" s="82">
        <v>2264141</v>
      </c>
      <c r="D5" s="30" t="s">
        <v>143</v>
      </c>
      <c r="E5" s="26" t="s">
        <v>21</v>
      </c>
      <c r="F5" s="182"/>
      <c r="G5" s="81" t="s">
        <v>60</v>
      </c>
      <c r="H5" s="60">
        <v>0</v>
      </c>
      <c r="I5" s="24" t="s">
        <v>96</v>
      </c>
      <c r="J5" s="78">
        <v>5</v>
      </c>
    </row>
    <row r="6" spans="2:13" ht="30" customHeight="1" x14ac:dyDescent="0.25">
      <c r="B6" s="149" t="s">
        <v>14</v>
      </c>
      <c r="C6" s="149"/>
      <c r="D6" s="23"/>
      <c r="E6" s="23" t="s">
        <v>4</v>
      </c>
      <c r="F6" s="23" t="s">
        <v>69</v>
      </c>
      <c r="G6" s="23" t="s">
        <v>5</v>
      </c>
      <c r="H6" s="23" t="s">
        <v>6</v>
      </c>
      <c r="I6" s="23" t="s">
        <v>7</v>
      </c>
      <c r="J6" s="23" t="s">
        <v>8</v>
      </c>
    </row>
    <row r="7" spans="2:13" ht="30" customHeight="1" x14ac:dyDescent="0.25">
      <c r="B7" s="149"/>
      <c r="C7" s="149"/>
      <c r="D7" s="23" t="s">
        <v>9</v>
      </c>
      <c r="E7" s="60">
        <v>1</v>
      </c>
      <c r="F7" s="60">
        <v>3</v>
      </c>
      <c r="G7" s="60" t="s">
        <v>20</v>
      </c>
      <c r="H7" s="60">
        <f>E7*F7</f>
        <v>3</v>
      </c>
      <c r="I7" s="60">
        <f>IF(G7="Not Effective (x1)",E7*F7,IF(G7="Partially Effective (x0.8)",E7*F7*0.8, E7*F7*0.6))</f>
        <v>3</v>
      </c>
      <c r="J7" s="160" t="s">
        <v>117</v>
      </c>
      <c r="M7" s="49"/>
    </row>
    <row r="8" spans="2:13" ht="30" customHeight="1" x14ac:dyDescent="0.25">
      <c r="B8" s="149"/>
      <c r="C8" s="149"/>
      <c r="D8" s="23" t="s">
        <v>10</v>
      </c>
      <c r="E8" s="60">
        <v>1</v>
      </c>
      <c r="F8" s="60">
        <v>2</v>
      </c>
      <c r="G8" s="26" t="s">
        <v>25</v>
      </c>
      <c r="H8" s="60">
        <f t="shared" ref="H8:H9" si="0">E8*F8</f>
        <v>2</v>
      </c>
      <c r="I8" s="60">
        <f t="shared" ref="I8:I9" si="1">IF(G8="Not Effective (x1)",E8*F8,IF(G8="Partially Effective (x0.8)",E8*F8*0.8, E8*F8*0.6))</f>
        <v>1.6</v>
      </c>
      <c r="J8" s="160"/>
    </row>
    <row r="9" spans="2:13" ht="30" customHeight="1" x14ac:dyDescent="0.25">
      <c r="B9" s="149"/>
      <c r="C9" s="149"/>
      <c r="D9" s="23" t="s">
        <v>11</v>
      </c>
      <c r="E9" s="60">
        <v>1</v>
      </c>
      <c r="F9" s="60">
        <v>3</v>
      </c>
      <c r="G9" s="60" t="s">
        <v>20</v>
      </c>
      <c r="H9" s="60">
        <f t="shared" si="0"/>
        <v>3</v>
      </c>
      <c r="I9" s="60">
        <f t="shared" si="1"/>
        <v>3</v>
      </c>
      <c r="J9" s="160"/>
    </row>
    <row r="10" spans="2:13" ht="30" customHeight="1" x14ac:dyDescent="0.25">
      <c r="B10" s="23" t="s">
        <v>12</v>
      </c>
      <c r="C10" s="66" t="s">
        <v>22</v>
      </c>
      <c r="D10" s="23" t="s">
        <v>138</v>
      </c>
      <c r="E10" s="155" t="s">
        <v>139</v>
      </c>
      <c r="F10" s="156"/>
      <c r="G10" s="149" t="s">
        <v>15</v>
      </c>
      <c r="H10" s="149"/>
      <c r="I10" s="150" t="s">
        <v>27</v>
      </c>
      <c r="J10" s="150"/>
    </row>
    <row r="11" spans="2:13" ht="45" customHeight="1" x14ac:dyDescent="0.25">
      <c r="B11" s="153" t="s">
        <v>13</v>
      </c>
      <c r="C11" s="153"/>
      <c r="D11" s="153" t="s">
        <v>41</v>
      </c>
      <c r="E11" s="153"/>
      <c r="F11" s="23" t="s">
        <v>16</v>
      </c>
      <c r="G11" s="149" t="s">
        <v>17</v>
      </c>
      <c r="H11" s="149"/>
      <c r="I11" s="149" t="s">
        <v>18</v>
      </c>
      <c r="J11" s="149"/>
    </row>
    <row r="12" spans="2:13" s="32" customFormat="1" ht="378.75" customHeight="1" x14ac:dyDescent="0.25">
      <c r="B12" s="157" t="s">
        <v>52</v>
      </c>
      <c r="C12" s="158"/>
      <c r="D12" s="161" t="s">
        <v>89</v>
      </c>
      <c r="E12" s="161"/>
      <c r="F12" s="72" t="s">
        <v>153</v>
      </c>
      <c r="G12" s="163" t="s">
        <v>120</v>
      </c>
      <c r="H12" s="164"/>
      <c r="I12" s="163" t="s">
        <v>92</v>
      </c>
      <c r="J12" s="164"/>
    </row>
    <row r="14" spans="2:13" x14ac:dyDescent="0.25">
      <c r="B14" s="68" t="s">
        <v>140</v>
      </c>
    </row>
    <row r="15" spans="2:13" x14ac:dyDescent="0.25">
      <c r="B15" s="183"/>
      <c r="C15" s="184"/>
      <c r="D15" s="184"/>
      <c r="E15" s="184"/>
      <c r="F15" s="184"/>
      <c r="G15" s="184"/>
      <c r="H15" s="184"/>
      <c r="I15" s="184"/>
      <c r="J15" s="185"/>
    </row>
    <row r="16" spans="2:13" x14ac:dyDescent="0.25">
      <c r="B16" s="186"/>
      <c r="C16" s="187"/>
      <c r="D16" s="187"/>
      <c r="E16" s="187"/>
      <c r="F16" s="187"/>
      <c r="G16" s="187"/>
      <c r="H16" s="187"/>
      <c r="I16" s="187"/>
      <c r="J16" s="188"/>
    </row>
    <row r="17" spans="2:10" x14ac:dyDescent="0.25">
      <c r="B17" s="186"/>
      <c r="C17" s="187"/>
      <c r="D17" s="187"/>
      <c r="E17" s="187"/>
      <c r="F17" s="187"/>
      <c r="G17" s="187"/>
      <c r="H17" s="187"/>
      <c r="I17" s="187"/>
      <c r="J17" s="188"/>
    </row>
    <row r="18" spans="2:10" x14ac:dyDescent="0.25">
      <c r="B18" s="186"/>
      <c r="C18" s="187"/>
      <c r="D18" s="187"/>
      <c r="E18" s="187"/>
      <c r="F18" s="187"/>
      <c r="G18" s="187"/>
      <c r="H18" s="187"/>
      <c r="I18" s="187"/>
      <c r="J18" s="188"/>
    </row>
    <row r="19" spans="2:10" x14ac:dyDescent="0.25">
      <c r="B19" s="186"/>
      <c r="C19" s="187"/>
      <c r="D19" s="187"/>
      <c r="E19" s="187"/>
      <c r="F19" s="187"/>
      <c r="G19" s="187"/>
      <c r="H19" s="187"/>
      <c r="I19" s="187"/>
      <c r="J19" s="188"/>
    </row>
    <row r="20" spans="2:10" x14ac:dyDescent="0.25">
      <c r="B20" s="186"/>
      <c r="C20" s="187"/>
      <c r="D20" s="187"/>
      <c r="E20" s="187"/>
      <c r="F20" s="187"/>
      <c r="G20" s="187"/>
      <c r="H20" s="187"/>
      <c r="I20" s="187"/>
      <c r="J20" s="188"/>
    </row>
    <row r="21" spans="2:10" x14ac:dyDescent="0.25">
      <c r="B21" s="186"/>
      <c r="C21" s="187"/>
      <c r="D21" s="187"/>
      <c r="E21" s="187"/>
      <c r="F21" s="187"/>
      <c r="G21" s="187"/>
      <c r="H21" s="187"/>
      <c r="I21" s="187"/>
      <c r="J21" s="188"/>
    </row>
    <row r="22" spans="2:10" x14ac:dyDescent="0.25">
      <c r="B22" s="186"/>
      <c r="C22" s="187"/>
      <c r="D22" s="187"/>
      <c r="E22" s="187"/>
      <c r="F22" s="187"/>
      <c r="G22" s="187"/>
      <c r="H22" s="187"/>
      <c r="I22" s="187"/>
      <c r="J22" s="188"/>
    </row>
    <row r="23" spans="2:10" x14ac:dyDescent="0.25">
      <c r="B23" s="186"/>
      <c r="C23" s="187"/>
      <c r="D23" s="187"/>
      <c r="E23" s="187"/>
      <c r="F23" s="187"/>
      <c r="G23" s="187"/>
      <c r="H23" s="187"/>
      <c r="I23" s="187"/>
      <c r="J23" s="188"/>
    </row>
    <row r="24" spans="2:10" x14ac:dyDescent="0.25">
      <c r="B24" s="189"/>
      <c r="C24" s="190"/>
      <c r="D24" s="190"/>
      <c r="E24" s="190"/>
      <c r="F24" s="190"/>
      <c r="G24" s="190"/>
      <c r="H24" s="190"/>
      <c r="I24" s="190"/>
      <c r="J24" s="191"/>
    </row>
  </sheetData>
  <customSheetViews>
    <customSheetView guid="{5548FFB4-D490-49E1-BFE6-EDD52FAE47FE}" scale="80" showPageBreaks="1" fitToPage="1" printArea="1">
      <selection activeCell="C2" sqref="C2:C3"/>
      <pageMargins left="0.7" right="0.7" top="0.75" bottom="0.75" header="0.3" footer="0.3"/>
      <pageSetup paperSize="9" scale="62" orientation="landscape" verticalDpi="0" r:id="rId1"/>
    </customSheetView>
    <customSheetView guid="{A5A992E5-A774-408A-88E8-BC6D12B4DBBC}" scale="80" fitToPage="1">
      <selection activeCell="C2" sqref="C2:C3"/>
      <pageMargins left="0.7" right="0.7" top="0.75" bottom="0.75" header="0.3" footer="0.3"/>
      <pageSetup paperSize="9" scale="62" orientation="landscape" verticalDpi="0" r:id="rId2"/>
    </customSheetView>
  </customSheetViews>
  <mergeCells count="19">
    <mergeCell ref="B2:B3"/>
    <mergeCell ref="C2:C3"/>
    <mergeCell ref="E2:J2"/>
    <mergeCell ref="E3:J3"/>
    <mergeCell ref="F4:F5"/>
    <mergeCell ref="G11:H11"/>
    <mergeCell ref="I11:J11"/>
    <mergeCell ref="E10:F10"/>
    <mergeCell ref="B15:J24"/>
    <mergeCell ref="B6:C9"/>
    <mergeCell ref="J7:J9"/>
    <mergeCell ref="B12:C12"/>
    <mergeCell ref="D12:E12"/>
    <mergeCell ref="G12:H12"/>
    <mergeCell ref="I12:J12"/>
    <mergeCell ref="G10:H10"/>
    <mergeCell ref="I10:J10"/>
    <mergeCell ref="B11:C11"/>
    <mergeCell ref="D11:E11"/>
  </mergeCells>
  <pageMargins left="0.7" right="0.7" top="0.75" bottom="0.75" header="0.3" footer="0.3"/>
  <pageSetup paperSize="9" scale="52" orientation="landscape"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2"/>
  <sheetViews>
    <sheetView tabSelected="1" zoomScaleNormal="100" workbookViewId="0"/>
  </sheetViews>
  <sheetFormatPr defaultColWidth="9.140625" defaultRowHeight="15" x14ac:dyDescent="0.25"/>
  <cols>
    <col min="1" max="1" width="3.7109375" style="6" customWidth="1"/>
    <col min="2" max="2" width="28.42578125" style="34" customWidth="1"/>
    <col min="3" max="5" width="19.85546875" style="6" customWidth="1"/>
    <col min="6" max="11" width="18.7109375" style="6" customWidth="1"/>
    <col min="12" max="12" width="15.5703125" style="6" customWidth="1"/>
    <col min="13" max="13" width="18.7109375" style="6" customWidth="1"/>
    <col min="14" max="16384" width="9.140625" style="6"/>
  </cols>
  <sheetData>
    <row r="1" spans="1:9" s="31" customFormat="1" x14ac:dyDescent="0.25">
      <c r="B1" s="32"/>
    </row>
    <row r="2" spans="1:9" ht="23.25" x14ac:dyDescent="0.25">
      <c r="B2" s="33" t="s">
        <v>108</v>
      </c>
    </row>
    <row r="3" spans="1:9" x14ac:dyDescent="0.25">
      <c r="C3" s="35"/>
      <c r="E3" s="36"/>
      <c r="F3" s="35"/>
    </row>
    <row r="4" spans="1:9" x14ac:dyDescent="0.25">
      <c r="B4" s="34" t="s">
        <v>112</v>
      </c>
      <c r="C4" s="35">
        <v>43354</v>
      </c>
      <c r="D4" s="35"/>
    </row>
    <row r="5" spans="1:9" x14ac:dyDescent="0.25">
      <c r="B5" s="34" t="s">
        <v>220</v>
      </c>
      <c r="C5" s="37">
        <v>2018.01</v>
      </c>
      <c r="D5" s="37"/>
    </row>
    <row r="6" spans="1:9" x14ac:dyDescent="0.25">
      <c r="B6" s="34" t="s">
        <v>113</v>
      </c>
      <c r="C6" s="35">
        <v>43009</v>
      </c>
      <c r="D6" s="6" t="s">
        <v>114</v>
      </c>
      <c r="E6" s="36">
        <v>43373</v>
      </c>
      <c r="F6" s="35"/>
    </row>
    <row r="7" spans="1:9" x14ac:dyDescent="0.25">
      <c r="C7" s="35"/>
      <c r="E7" s="36"/>
      <c r="F7" s="35"/>
    </row>
    <row r="8" spans="1:9" x14ac:dyDescent="0.25">
      <c r="B8" s="34" t="s">
        <v>107</v>
      </c>
    </row>
    <row r="9" spans="1:9" ht="46.5" customHeight="1" x14ac:dyDescent="0.25">
      <c r="B9" s="132" t="s">
        <v>219</v>
      </c>
      <c r="C9" s="132"/>
      <c r="D9" s="132"/>
    </row>
    <row r="11" spans="1:9" s="38" customFormat="1" ht="76.5" customHeight="1" x14ac:dyDescent="0.25">
      <c r="A11" s="6"/>
      <c r="B11" s="132" t="s">
        <v>154</v>
      </c>
      <c r="C11" s="132"/>
      <c r="D11" s="132"/>
      <c r="I11" s="39"/>
    </row>
    <row r="12" spans="1:9" s="38" customFormat="1" ht="48.75" customHeight="1" x14ac:dyDescent="0.25">
      <c r="A12" s="6"/>
      <c r="B12" s="132" t="s">
        <v>228</v>
      </c>
      <c r="C12" s="132"/>
      <c r="D12" s="132"/>
      <c r="H12" s="39"/>
      <c r="I12" s="39"/>
    </row>
    <row r="13" spans="1:9" s="38" customFormat="1" x14ac:dyDescent="0.25">
      <c r="A13" s="6"/>
      <c r="B13" s="11"/>
      <c r="C13" s="11"/>
      <c r="D13" s="11"/>
      <c r="I13" s="39"/>
    </row>
    <row r="14" spans="1:9" ht="33" customHeight="1" x14ac:dyDescent="0.25">
      <c r="B14" s="132" t="s">
        <v>196</v>
      </c>
      <c r="C14" s="132"/>
      <c r="D14" s="132"/>
      <c r="H14" s="39"/>
    </row>
    <row r="16" spans="1:9" ht="44.25" customHeight="1" x14ac:dyDescent="0.25">
      <c r="B16" s="132" t="s">
        <v>199</v>
      </c>
      <c r="C16" s="132"/>
      <c r="D16" s="132"/>
    </row>
    <row r="18" spans="2:6" ht="31.5" customHeight="1" x14ac:dyDescent="0.25">
      <c r="B18" s="132" t="s">
        <v>111</v>
      </c>
      <c r="C18" s="132"/>
      <c r="D18" s="132"/>
    </row>
    <row r="19" spans="2:6" ht="30" customHeight="1" x14ac:dyDescent="0.25">
      <c r="B19" s="132" t="s">
        <v>197</v>
      </c>
      <c r="C19" s="132"/>
      <c r="D19" s="132"/>
      <c r="F19" s="40"/>
    </row>
    <row r="20" spans="2:6" x14ac:dyDescent="0.25">
      <c r="B20" s="41" t="s">
        <v>216</v>
      </c>
      <c r="C20" s="11"/>
      <c r="D20" s="11"/>
      <c r="F20" s="40"/>
    </row>
    <row r="21" spans="2:6" ht="33.75" customHeight="1" x14ac:dyDescent="0.25">
      <c r="B21" s="132" t="s">
        <v>198</v>
      </c>
      <c r="C21" s="132"/>
      <c r="D21" s="132"/>
      <c r="F21" s="40"/>
    </row>
    <row r="22" spans="2:6" ht="15" customHeight="1" x14ac:dyDescent="0.25">
      <c r="B22" s="41" t="s">
        <v>128</v>
      </c>
      <c r="C22" s="42"/>
      <c r="D22" s="42"/>
      <c r="F22" s="40"/>
    </row>
  </sheetData>
  <customSheetViews>
    <customSheetView guid="{5548FFB4-D490-49E1-BFE6-EDD52FAE47FE}" fitToPage="1">
      <selection activeCell="B4" sqref="B4:C4"/>
      <pageMargins left="0.7" right="0.7" top="0.75" bottom="0.75" header="0.3" footer="0.3"/>
      <pageSetup paperSize="9" scale="67" orientation="portrait" r:id="rId1"/>
    </customSheetView>
    <customSheetView guid="{A5A992E5-A774-408A-88E8-BC6D12B4DBBC}" fitToPage="1">
      <selection activeCell="E5" sqref="E5"/>
      <pageMargins left="0.7" right="0.7" top="0.75" bottom="0.75" header="0.3" footer="0.3"/>
      <pageSetup paperSize="9" scale="67" orientation="portrait" r:id="rId2"/>
    </customSheetView>
  </customSheetViews>
  <mergeCells count="8">
    <mergeCell ref="B16:D16"/>
    <mergeCell ref="B18:D18"/>
    <mergeCell ref="B19:D19"/>
    <mergeCell ref="B21:D21"/>
    <mergeCell ref="B9:D9"/>
    <mergeCell ref="B11:D11"/>
    <mergeCell ref="B12:D12"/>
    <mergeCell ref="B14:D14"/>
  </mergeCells>
  <hyperlinks>
    <hyperlink ref="B22" r:id="rId3" xr:uid="{00000000-0004-0000-0100-000000000000}"/>
    <hyperlink ref="B20" r:id="rId4" xr:uid="{00000000-0004-0000-0100-000001000000}"/>
  </hyperlinks>
  <pageMargins left="0.7" right="0.7" top="0.75" bottom="0.75" header="0.3" footer="0.3"/>
  <pageSetup paperSize="9" scale="5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DC9D8A-2C97-4BA0-8401-0DB9AE9BCF3D}">
  <sheetPr>
    <pageSetUpPr fitToPage="1"/>
  </sheetPr>
  <dimension ref="B2:M24"/>
  <sheetViews>
    <sheetView zoomScale="80" zoomScaleNormal="80" workbookViewId="0">
      <selection activeCell="J7" sqref="J7:J9"/>
    </sheetView>
  </sheetViews>
  <sheetFormatPr defaultColWidth="9.140625" defaultRowHeight="15" x14ac:dyDescent="0.25"/>
  <cols>
    <col min="1" max="1" width="3.7109375" style="31" customWidth="1"/>
    <col min="2" max="3" width="18.7109375" style="31" customWidth="1"/>
    <col min="4" max="4" width="20" style="31" customWidth="1"/>
    <col min="5" max="10" width="18.7109375" style="31" customWidth="1"/>
    <col min="11" max="11" width="15.5703125" style="31" customWidth="1"/>
    <col min="12" max="12" width="18.7109375" style="31" customWidth="1"/>
    <col min="13" max="16384" width="9.140625" style="31"/>
  </cols>
  <sheetData>
    <row r="2" spans="2:13" ht="45" customHeight="1" x14ac:dyDescent="0.25">
      <c r="B2" s="149" t="s">
        <v>0</v>
      </c>
      <c r="C2" s="150" t="s">
        <v>230</v>
      </c>
      <c r="D2" s="87" t="s">
        <v>1</v>
      </c>
      <c r="E2" s="151" t="s">
        <v>235</v>
      </c>
      <c r="F2" s="151"/>
      <c r="G2" s="151"/>
      <c r="H2" s="151"/>
      <c r="I2" s="151"/>
      <c r="J2" s="151"/>
    </row>
    <row r="3" spans="2:13" ht="45" customHeight="1" x14ac:dyDescent="0.25">
      <c r="B3" s="149"/>
      <c r="C3" s="150"/>
      <c r="D3" s="87" t="s">
        <v>2</v>
      </c>
      <c r="E3" s="151" t="s">
        <v>238</v>
      </c>
      <c r="F3" s="151"/>
      <c r="G3" s="151"/>
      <c r="H3" s="151"/>
      <c r="I3" s="151"/>
      <c r="J3" s="151"/>
    </row>
    <row r="4" spans="2:13" ht="45" customHeight="1" x14ac:dyDescent="0.25">
      <c r="B4" s="84" t="s">
        <v>141</v>
      </c>
      <c r="C4" s="69">
        <v>43354</v>
      </c>
      <c r="D4" s="84" t="s">
        <v>3</v>
      </c>
      <c r="E4" s="86" t="s">
        <v>19</v>
      </c>
      <c r="F4" s="181" t="s">
        <v>109</v>
      </c>
      <c r="G4" s="87" t="s">
        <v>59</v>
      </c>
      <c r="H4" s="77" t="s">
        <v>61</v>
      </c>
      <c r="I4" s="84" t="s">
        <v>95</v>
      </c>
      <c r="J4" s="77" t="s">
        <v>61</v>
      </c>
    </row>
    <row r="5" spans="2:13" ht="45" customHeight="1" x14ac:dyDescent="0.25">
      <c r="B5" s="84" t="s">
        <v>142</v>
      </c>
      <c r="C5" s="82">
        <v>2264141</v>
      </c>
      <c r="D5" s="87" t="s">
        <v>143</v>
      </c>
      <c r="E5" s="86" t="s">
        <v>21</v>
      </c>
      <c r="F5" s="182"/>
      <c r="G5" s="81" t="s">
        <v>60</v>
      </c>
      <c r="H5" s="85">
        <v>148</v>
      </c>
      <c r="I5" s="87" t="s">
        <v>96</v>
      </c>
      <c r="J5" s="8">
        <v>2521</v>
      </c>
    </row>
    <row r="6" spans="2:13" ht="30" customHeight="1" x14ac:dyDescent="0.25">
      <c r="B6" s="149" t="s">
        <v>14</v>
      </c>
      <c r="C6" s="149"/>
      <c r="D6" s="84"/>
      <c r="E6" s="84" t="s">
        <v>4</v>
      </c>
      <c r="F6" s="84" t="s">
        <v>69</v>
      </c>
      <c r="G6" s="84" t="s">
        <v>5</v>
      </c>
      <c r="H6" s="84" t="s">
        <v>6</v>
      </c>
      <c r="I6" s="84" t="s">
        <v>7</v>
      </c>
      <c r="J6" s="84" t="s">
        <v>8</v>
      </c>
    </row>
    <row r="7" spans="2:13" ht="30" customHeight="1" x14ac:dyDescent="0.25">
      <c r="B7" s="149"/>
      <c r="C7" s="149"/>
      <c r="D7" s="84" t="s">
        <v>9</v>
      </c>
      <c r="E7" s="85">
        <v>2</v>
      </c>
      <c r="F7" s="85">
        <v>2</v>
      </c>
      <c r="G7" s="91" t="s">
        <v>20</v>
      </c>
      <c r="H7" s="85">
        <f>E7*F7</f>
        <v>4</v>
      </c>
      <c r="I7" s="85">
        <f>IF(G7="Not Effective (x1)",E7*F7,IF(G7="Partially Effective (x0.8)",E7*F7*0.8, E7*F7*0.6))</f>
        <v>4</v>
      </c>
      <c r="J7" s="160" t="s">
        <v>247</v>
      </c>
      <c r="M7" s="49"/>
    </row>
    <row r="8" spans="2:13" ht="30" customHeight="1" x14ac:dyDescent="0.25">
      <c r="B8" s="149"/>
      <c r="C8" s="149"/>
      <c r="D8" s="84" t="s">
        <v>10</v>
      </c>
      <c r="E8" s="85" t="s">
        <v>61</v>
      </c>
      <c r="F8" s="85" t="s">
        <v>61</v>
      </c>
      <c r="G8" s="86" t="s">
        <v>25</v>
      </c>
      <c r="H8" s="85" t="e">
        <f t="shared" ref="H8:H9" si="0">E8*F8</f>
        <v>#VALUE!</v>
      </c>
      <c r="I8" s="85" t="e">
        <f t="shared" ref="I8:I9" si="1">IF(G8="Not Effective (x1)",E8*F8,IF(G8="Partially Effective (x0.8)",E8*F8*0.8, E8*F8*0.6))</f>
        <v>#VALUE!</v>
      </c>
      <c r="J8" s="160"/>
    </row>
    <row r="9" spans="2:13" ht="30" customHeight="1" x14ac:dyDescent="0.25">
      <c r="B9" s="149"/>
      <c r="C9" s="149"/>
      <c r="D9" s="84" t="s">
        <v>11</v>
      </c>
      <c r="E9" s="89">
        <v>2</v>
      </c>
      <c r="F9" s="89">
        <v>2</v>
      </c>
      <c r="G9" s="85" t="s">
        <v>20</v>
      </c>
      <c r="H9" s="85">
        <f t="shared" si="0"/>
        <v>4</v>
      </c>
      <c r="I9" s="85">
        <f t="shared" si="1"/>
        <v>4</v>
      </c>
      <c r="J9" s="160"/>
    </row>
    <row r="10" spans="2:13" ht="30" customHeight="1" x14ac:dyDescent="0.25">
      <c r="B10" s="84" t="s">
        <v>12</v>
      </c>
      <c r="C10" s="66" t="s">
        <v>22</v>
      </c>
      <c r="D10" s="84" t="s">
        <v>138</v>
      </c>
      <c r="E10" s="155" t="s">
        <v>139</v>
      </c>
      <c r="F10" s="156"/>
      <c r="G10" s="149" t="s">
        <v>15</v>
      </c>
      <c r="H10" s="149"/>
      <c r="I10" s="150" t="s">
        <v>236</v>
      </c>
      <c r="J10" s="150"/>
    </row>
    <row r="11" spans="2:13" ht="45" customHeight="1" x14ac:dyDescent="0.25">
      <c r="B11" s="153" t="s">
        <v>13</v>
      </c>
      <c r="C11" s="153"/>
      <c r="D11" s="153" t="s">
        <v>41</v>
      </c>
      <c r="E11" s="153"/>
      <c r="F11" s="84" t="s">
        <v>16</v>
      </c>
      <c r="G11" s="149" t="s">
        <v>17</v>
      </c>
      <c r="H11" s="149"/>
      <c r="I11" s="149" t="s">
        <v>18</v>
      </c>
      <c r="J11" s="149"/>
    </row>
    <row r="12" spans="2:13" s="32" customFormat="1" ht="116.25" customHeight="1" x14ac:dyDescent="0.25">
      <c r="B12" s="157" t="s">
        <v>242</v>
      </c>
      <c r="C12" s="158"/>
      <c r="D12" s="161" t="s">
        <v>243</v>
      </c>
      <c r="E12" s="161"/>
      <c r="F12" s="88"/>
      <c r="G12" s="163"/>
      <c r="H12" s="164"/>
      <c r="I12" s="163"/>
      <c r="J12" s="164"/>
    </row>
    <row r="14" spans="2:13" x14ac:dyDescent="0.25">
      <c r="B14" s="68" t="s">
        <v>140</v>
      </c>
    </row>
    <row r="15" spans="2:13" x14ac:dyDescent="0.25">
      <c r="B15" s="183"/>
      <c r="C15" s="184"/>
      <c r="D15" s="184"/>
      <c r="E15" s="184"/>
      <c r="F15" s="184"/>
      <c r="G15" s="184"/>
      <c r="H15" s="184"/>
      <c r="I15" s="184"/>
      <c r="J15" s="185"/>
    </row>
    <row r="16" spans="2:13" x14ac:dyDescent="0.25">
      <c r="B16" s="186"/>
      <c r="C16" s="187"/>
      <c r="D16" s="187"/>
      <c r="E16" s="187"/>
      <c r="F16" s="187"/>
      <c r="G16" s="187"/>
      <c r="H16" s="187"/>
      <c r="I16" s="187"/>
      <c r="J16" s="188"/>
    </row>
    <row r="17" spans="2:10" x14ac:dyDescent="0.25">
      <c r="B17" s="186"/>
      <c r="C17" s="187"/>
      <c r="D17" s="187"/>
      <c r="E17" s="187"/>
      <c r="F17" s="187"/>
      <c r="G17" s="187"/>
      <c r="H17" s="187"/>
      <c r="I17" s="187"/>
      <c r="J17" s="188"/>
    </row>
    <row r="18" spans="2:10" x14ac:dyDescent="0.25">
      <c r="B18" s="186"/>
      <c r="C18" s="187"/>
      <c r="D18" s="187"/>
      <c r="E18" s="187"/>
      <c r="F18" s="187"/>
      <c r="G18" s="187"/>
      <c r="H18" s="187"/>
      <c r="I18" s="187"/>
      <c r="J18" s="188"/>
    </row>
    <row r="19" spans="2:10" x14ac:dyDescent="0.25">
      <c r="B19" s="186"/>
      <c r="C19" s="187"/>
      <c r="D19" s="187"/>
      <c r="E19" s="187"/>
      <c r="F19" s="187"/>
      <c r="G19" s="187"/>
      <c r="H19" s="187"/>
      <c r="I19" s="187"/>
      <c r="J19" s="188"/>
    </row>
    <row r="20" spans="2:10" x14ac:dyDescent="0.25">
      <c r="B20" s="186"/>
      <c r="C20" s="187"/>
      <c r="D20" s="187"/>
      <c r="E20" s="187"/>
      <c r="F20" s="187"/>
      <c r="G20" s="187"/>
      <c r="H20" s="187"/>
      <c r="I20" s="187"/>
      <c r="J20" s="188"/>
    </row>
    <row r="21" spans="2:10" x14ac:dyDescent="0.25">
      <c r="B21" s="186"/>
      <c r="C21" s="187"/>
      <c r="D21" s="187"/>
      <c r="E21" s="187"/>
      <c r="F21" s="187"/>
      <c r="G21" s="187"/>
      <c r="H21" s="187"/>
      <c r="I21" s="187"/>
      <c r="J21" s="188"/>
    </row>
    <row r="22" spans="2:10" x14ac:dyDescent="0.25">
      <c r="B22" s="186"/>
      <c r="C22" s="187"/>
      <c r="D22" s="187"/>
      <c r="E22" s="187"/>
      <c r="F22" s="187"/>
      <c r="G22" s="187"/>
      <c r="H22" s="187"/>
      <c r="I22" s="187"/>
      <c r="J22" s="188"/>
    </row>
    <row r="23" spans="2:10" x14ac:dyDescent="0.25">
      <c r="B23" s="186"/>
      <c r="C23" s="187"/>
      <c r="D23" s="187"/>
      <c r="E23" s="187"/>
      <c r="F23" s="187"/>
      <c r="G23" s="187"/>
      <c r="H23" s="187"/>
      <c r="I23" s="187"/>
      <c r="J23" s="188"/>
    </row>
    <row r="24" spans="2:10" x14ac:dyDescent="0.25">
      <c r="B24" s="189"/>
      <c r="C24" s="190"/>
      <c r="D24" s="190"/>
      <c r="E24" s="190"/>
      <c r="F24" s="190"/>
      <c r="G24" s="190"/>
      <c r="H24" s="190"/>
      <c r="I24" s="190"/>
      <c r="J24" s="191"/>
    </row>
  </sheetData>
  <mergeCells count="19">
    <mergeCell ref="B6:C9"/>
    <mergeCell ref="J7:J9"/>
    <mergeCell ref="B2:B3"/>
    <mergeCell ref="C2:C3"/>
    <mergeCell ref="E2:J2"/>
    <mergeCell ref="E3:J3"/>
    <mergeCell ref="F4:F5"/>
    <mergeCell ref="E10:F10"/>
    <mergeCell ref="G10:H10"/>
    <mergeCell ref="I10:J10"/>
    <mergeCell ref="B11:C11"/>
    <mergeCell ref="D11:E11"/>
    <mergeCell ref="G11:H11"/>
    <mergeCell ref="I11:J11"/>
    <mergeCell ref="B12:C12"/>
    <mergeCell ref="D12:E12"/>
    <mergeCell ref="G12:H12"/>
    <mergeCell ref="I12:J12"/>
    <mergeCell ref="B15:J24"/>
  </mergeCells>
  <pageMargins left="0.7" right="0.7" top="0.75" bottom="0.75" header="0.3" footer="0.3"/>
  <pageSetup paperSize="9" scale="52" orientation="landscape"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F7901F-BF63-4832-9EC5-FE94229C388D}">
  <sheetPr>
    <pageSetUpPr fitToPage="1"/>
  </sheetPr>
  <dimension ref="B2:M24"/>
  <sheetViews>
    <sheetView zoomScale="80" zoomScaleNormal="80" workbookViewId="0">
      <selection activeCell="J7" sqref="J7:J9"/>
    </sheetView>
  </sheetViews>
  <sheetFormatPr defaultColWidth="9.140625" defaultRowHeight="15" x14ac:dyDescent="0.25"/>
  <cols>
    <col min="1" max="1" width="3.7109375" style="31" customWidth="1"/>
    <col min="2" max="3" width="18.7109375" style="31" customWidth="1"/>
    <col min="4" max="4" width="20" style="31" customWidth="1"/>
    <col min="5" max="10" width="18.7109375" style="31" customWidth="1"/>
    <col min="11" max="11" width="15.5703125" style="31" customWidth="1"/>
    <col min="12" max="12" width="18.7109375" style="31" customWidth="1"/>
    <col min="13" max="16384" width="9.140625" style="31"/>
  </cols>
  <sheetData>
    <row r="2" spans="2:13" ht="45" customHeight="1" x14ac:dyDescent="0.25">
      <c r="B2" s="149" t="s">
        <v>0</v>
      </c>
      <c r="C2" s="150" t="s">
        <v>231</v>
      </c>
      <c r="D2" s="87" t="s">
        <v>1</v>
      </c>
      <c r="E2" s="151" t="s">
        <v>244</v>
      </c>
      <c r="F2" s="151"/>
      <c r="G2" s="151"/>
      <c r="H2" s="151"/>
      <c r="I2" s="151"/>
      <c r="J2" s="151"/>
    </row>
    <row r="3" spans="2:13" ht="45" customHeight="1" x14ac:dyDescent="0.25">
      <c r="B3" s="149"/>
      <c r="C3" s="150"/>
      <c r="D3" s="87" t="s">
        <v>2</v>
      </c>
      <c r="E3" s="151" t="s">
        <v>245</v>
      </c>
      <c r="F3" s="151"/>
      <c r="G3" s="151"/>
      <c r="H3" s="151"/>
      <c r="I3" s="151"/>
      <c r="J3" s="151"/>
    </row>
    <row r="4" spans="2:13" ht="45" customHeight="1" x14ac:dyDescent="0.25">
      <c r="B4" s="84" t="s">
        <v>141</v>
      </c>
      <c r="C4" s="69">
        <v>42927</v>
      </c>
      <c r="D4" s="84" t="s">
        <v>3</v>
      </c>
      <c r="E4" s="86" t="s">
        <v>19</v>
      </c>
      <c r="F4" s="181" t="s">
        <v>109</v>
      </c>
      <c r="G4" s="87" t="s">
        <v>59</v>
      </c>
      <c r="H4" s="77" t="s">
        <v>61</v>
      </c>
      <c r="I4" s="84" t="s">
        <v>95</v>
      </c>
      <c r="J4" s="77" t="s">
        <v>61</v>
      </c>
    </row>
    <row r="5" spans="2:13" ht="45" customHeight="1" x14ac:dyDescent="0.25">
      <c r="B5" s="84" t="s">
        <v>142</v>
      </c>
      <c r="C5" s="82">
        <v>2264141</v>
      </c>
      <c r="D5" s="87" t="s">
        <v>143</v>
      </c>
      <c r="E5" s="86" t="s">
        <v>21</v>
      </c>
      <c r="F5" s="182"/>
      <c r="G5" s="81" t="s">
        <v>60</v>
      </c>
      <c r="H5" s="79">
        <v>2629</v>
      </c>
      <c r="I5" s="87" t="s">
        <v>96</v>
      </c>
      <c r="J5" s="79">
        <v>44702</v>
      </c>
    </row>
    <row r="6" spans="2:13" ht="30" customHeight="1" x14ac:dyDescent="0.25">
      <c r="B6" s="149" t="s">
        <v>14</v>
      </c>
      <c r="C6" s="149"/>
      <c r="D6" s="84"/>
      <c r="E6" s="84" t="s">
        <v>4</v>
      </c>
      <c r="F6" s="84" t="s">
        <v>69</v>
      </c>
      <c r="G6" s="84" t="s">
        <v>5</v>
      </c>
      <c r="H6" s="84" t="s">
        <v>6</v>
      </c>
      <c r="I6" s="84" t="s">
        <v>7</v>
      </c>
      <c r="J6" s="84" t="s">
        <v>8</v>
      </c>
    </row>
    <row r="7" spans="2:13" ht="30" customHeight="1" x14ac:dyDescent="0.25">
      <c r="B7" s="149"/>
      <c r="C7" s="149"/>
      <c r="D7" s="84" t="s">
        <v>9</v>
      </c>
      <c r="E7" s="85">
        <v>5</v>
      </c>
      <c r="F7" s="85">
        <v>5</v>
      </c>
      <c r="G7" s="85" t="s">
        <v>20</v>
      </c>
      <c r="H7" s="85">
        <f>E7*F7</f>
        <v>25</v>
      </c>
      <c r="I7" s="85">
        <f>IF(G7="Not Effective (x1)",E7*F7,IF(G7="Partially Effective (x0.8)",E7*F7*0.8, E7*F7*0.6))</f>
        <v>25</v>
      </c>
      <c r="J7" s="160" t="s">
        <v>247</v>
      </c>
      <c r="M7" s="49"/>
    </row>
    <row r="8" spans="2:13" ht="30" customHeight="1" x14ac:dyDescent="0.25">
      <c r="B8" s="149"/>
      <c r="C8" s="149"/>
      <c r="D8" s="84" t="s">
        <v>10</v>
      </c>
      <c r="E8" s="85" t="s">
        <v>61</v>
      </c>
      <c r="F8" s="85" t="s">
        <v>61</v>
      </c>
      <c r="G8" s="86" t="s">
        <v>25</v>
      </c>
      <c r="H8" s="85" t="e">
        <f t="shared" ref="H8:H9" si="0">E8*F8</f>
        <v>#VALUE!</v>
      </c>
      <c r="I8" s="85" t="e">
        <f t="shared" ref="I8:I9" si="1">IF(G8="Not Effective (x1)",E8*F8,IF(G8="Partially Effective (x0.8)",E8*F8*0.8, E8*F8*0.6))</f>
        <v>#VALUE!</v>
      </c>
      <c r="J8" s="160"/>
    </row>
    <row r="9" spans="2:13" ht="30" customHeight="1" x14ac:dyDescent="0.25">
      <c r="B9" s="149"/>
      <c r="C9" s="149"/>
      <c r="D9" s="84" t="s">
        <v>11</v>
      </c>
      <c r="E9" s="85">
        <v>5</v>
      </c>
      <c r="F9" s="85">
        <v>5</v>
      </c>
      <c r="G9" s="85" t="s">
        <v>20</v>
      </c>
      <c r="H9" s="85">
        <f t="shared" si="0"/>
        <v>25</v>
      </c>
      <c r="I9" s="85">
        <f t="shared" si="1"/>
        <v>25</v>
      </c>
      <c r="J9" s="160"/>
    </row>
    <row r="10" spans="2:13" ht="30" customHeight="1" x14ac:dyDescent="0.25">
      <c r="B10" s="84" t="s">
        <v>12</v>
      </c>
      <c r="C10" s="66" t="s">
        <v>22</v>
      </c>
      <c r="D10" s="84" t="s">
        <v>138</v>
      </c>
      <c r="E10" s="155" t="s">
        <v>139</v>
      </c>
      <c r="F10" s="156"/>
      <c r="G10" s="149" t="s">
        <v>15</v>
      </c>
      <c r="H10" s="149"/>
      <c r="I10" s="150" t="s">
        <v>236</v>
      </c>
      <c r="J10" s="150"/>
    </row>
    <row r="11" spans="2:13" ht="45" customHeight="1" x14ac:dyDescent="0.25">
      <c r="B11" s="153" t="s">
        <v>13</v>
      </c>
      <c r="C11" s="153"/>
      <c r="D11" s="153" t="s">
        <v>41</v>
      </c>
      <c r="E11" s="153"/>
      <c r="F11" s="84" t="s">
        <v>16</v>
      </c>
      <c r="G11" s="149" t="s">
        <v>17</v>
      </c>
      <c r="H11" s="149"/>
      <c r="I11" s="149" t="s">
        <v>18</v>
      </c>
      <c r="J11" s="149"/>
    </row>
    <row r="12" spans="2:13" s="32" customFormat="1" ht="75" customHeight="1" x14ac:dyDescent="0.25">
      <c r="B12" s="157" t="s">
        <v>237</v>
      </c>
      <c r="C12" s="158"/>
      <c r="D12" s="161" t="s">
        <v>246</v>
      </c>
      <c r="E12" s="161"/>
      <c r="F12" s="88"/>
      <c r="G12" s="163"/>
      <c r="H12" s="164"/>
      <c r="I12" s="163"/>
      <c r="J12" s="164"/>
    </row>
    <row r="14" spans="2:13" x14ac:dyDescent="0.25">
      <c r="B14" s="68" t="s">
        <v>140</v>
      </c>
    </row>
    <row r="15" spans="2:13" x14ac:dyDescent="0.25">
      <c r="B15" s="183"/>
      <c r="C15" s="184"/>
      <c r="D15" s="184"/>
      <c r="E15" s="184"/>
      <c r="F15" s="184"/>
      <c r="G15" s="184"/>
      <c r="H15" s="184"/>
      <c r="I15" s="184"/>
      <c r="J15" s="185"/>
    </row>
    <row r="16" spans="2:13" x14ac:dyDescent="0.25">
      <c r="B16" s="186"/>
      <c r="C16" s="187"/>
      <c r="D16" s="187"/>
      <c r="E16" s="187"/>
      <c r="F16" s="187"/>
      <c r="G16" s="187"/>
      <c r="H16" s="187"/>
      <c r="I16" s="187"/>
      <c r="J16" s="188"/>
    </row>
    <row r="17" spans="2:10" x14ac:dyDescent="0.25">
      <c r="B17" s="186"/>
      <c r="C17" s="187"/>
      <c r="D17" s="187"/>
      <c r="E17" s="187"/>
      <c r="F17" s="187"/>
      <c r="G17" s="187"/>
      <c r="H17" s="187"/>
      <c r="I17" s="187"/>
      <c r="J17" s="188"/>
    </row>
    <row r="18" spans="2:10" x14ac:dyDescent="0.25">
      <c r="B18" s="186"/>
      <c r="C18" s="187"/>
      <c r="D18" s="187"/>
      <c r="E18" s="187"/>
      <c r="F18" s="187"/>
      <c r="G18" s="187"/>
      <c r="H18" s="187"/>
      <c r="I18" s="187"/>
      <c r="J18" s="188"/>
    </row>
    <row r="19" spans="2:10" x14ac:dyDescent="0.25">
      <c r="B19" s="186"/>
      <c r="C19" s="187"/>
      <c r="D19" s="187"/>
      <c r="E19" s="187"/>
      <c r="F19" s="187"/>
      <c r="G19" s="187"/>
      <c r="H19" s="187"/>
      <c r="I19" s="187"/>
      <c r="J19" s="188"/>
    </row>
    <row r="20" spans="2:10" x14ac:dyDescent="0.25">
      <c r="B20" s="186"/>
      <c r="C20" s="187"/>
      <c r="D20" s="187"/>
      <c r="E20" s="187"/>
      <c r="F20" s="187"/>
      <c r="G20" s="187"/>
      <c r="H20" s="187"/>
      <c r="I20" s="187"/>
      <c r="J20" s="188"/>
    </row>
    <row r="21" spans="2:10" x14ac:dyDescent="0.25">
      <c r="B21" s="186"/>
      <c r="C21" s="187"/>
      <c r="D21" s="187"/>
      <c r="E21" s="187"/>
      <c r="F21" s="187"/>
      <c r="G21" s="187"/>
      <c r="H21" s="187"/>
      <c r="I21" s="187"/>
      <c r="J21" s="188"/>
    </row>
    <row r="22" spans="2:10" x14ac:dyDescent="0.25">
      <c r="B22" s="186"/>
      <c r="C22" s="187"/>
      <c r="D22" s="187"/>
      <c r="E22" s="187"/>
      <c r="F22" s="187"/>
      <c r="G22" s="187"/>
      <c r="H22" s="187"/>
      <c r="I22" s="187"/>
      <c r="J22" s="188"/>
    </row>
    <row r="23" spans="2:10" x14ac:dyDescent="0.25">
      <c r="B23" s="186"/>
      <c r="C23" s="187"/>
      <c r="D23" s="187"/>
      <c r="E23" s="187"/>
      <c r="F23" s="187"/>
      <c r="G23" s="187"/>
      <c r="H23" s="187"/>
      <c r="I23" s="187"/>
      <c r="J23" s="188"/>
    </row>
    <row r="24" spans="2:10" x14ac:dyDescent="0.25">
      <c r="B24" s="189"/>
      <c r="C24" s="190"/>
      <c r="D24" s="190"/>
      <c r="E24" s="190"/>
      <c r="F24" s="190"/>
      <c r="G24" s="190"/>
      <c r="H24" s="190"/>
      <c r="I24" s="190"/>
      <c r="J24" s="191"/>
    </row>
  </sheetData>
  <mergeCells count="19">
    <mergeCell ref="B6:C9"/>
    <mergeCell ref="J7:J9"/>
    <mergeCell ref="B2:B3"/>
    <mergeCell ref="C2:C3"/>
    <mergeCell ref="E2:J2"/>
    <mergeCell ref="E3:J3"/>
    <mergeCell ref="F4:F5"/>
    <mergeCell ref="E10:F10"/>
    <mergeCell ref="G10:H10"/>
    <mergeCell ref="I10:J10"/>
    <mergeCell ref="B11:C11"/>
    <mergeCell ref="D11:E11"/>
    <mergeCell ref="G11:H11"/>
    <mergeCell ref="I11:J11"/>
    <mergeCell ref="B12:C12"/>
    <mergeCell ref="D12:E12"/>
    <mergeCell ref="G12:H12"/>
    <mergeCell ref="I12:J12"/>
    <mergeCell ref="B15:J24"/>
  </mergeCells>
  <pageMargins left="0.7" right="0.7" top="0.75" bottom="0.75" header="0.3" footer="0.3"/>
  <pageSetup paperSize="9" scale="52"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22"/>
  <sheetViews>
    <sheetView zoomScale="85" zoomScaleNormal="85" workbookViewId="0">
      <pane ySplit="1" topLeftCell="A8" activePane="bottomLeft" state="frozen"/>
      <selection pane="bottomLeft" activeCell="C17" sqref="C17"/>
    </sheetView>
  </sheetViews>
  <sheetFormatPr defaultRowHeight="15" x14ac:dyDescent="0.25"/>
  <cols>
    <col min="1" max="1" width="13.28515625" style="6" customWidth="1"/>
    <col min="2" max="2" width="25" style="6" customWidth="1"/>
    <col min="3" max="4" width="16.28515625" style="6" customWidth="1"/>
    <col min="5" max="5" width="16.140625" style="6" customWidth="1"/>
    <col min="6" max="7" width="10.28515625" style="6" customWidth="1"/>
    <col min="8" max="11" width="17.85546875" style="6" customWidth="1"/>
    <col min="12" max="13" width="16.28515625" style="6" customWidth="1"/>
    <col min="14" max="14" width="16.140625" style="6" customWidth="1"/>
    <col min="15" max="16" width="10.28515625" style="6" customWidth="1"/>
    <col min="17" max="17" width="11.42578125" style="6" customWidth="1"/>
    <col min="18" max="18" width="12.5703125" style="6" customWidth="1"/>
    <col min="19" max="19" width="12" style="6" customWidth="1"/>
    <col min="20" max="16384" width="9.140625" style="6"/>
  </cols>
  <sheetData>
    <row r="1" spans="1:19" ht="75.75" thickBot="1" x14ac:dyDescent="0.3">
      <c r="A1" s="50" t="s">
        <v>54</v>
      </c>
      <c r="B1" s="5" t="s">
        <v>55</v>
      </c>
      <c r="C1" s="102" t="s">
        <v>63</v>
      </c>
      <c r="D1" s="4" t="s">
        <v>161</v>
      </c>
      <c r="E1" s="4" t="s">
        <v>97</v>
      </c>
      <c r="F1" s="4" t="s">
        <v>101</v>
      </c>
      <c r="G1" s="4" t="s">
        <v>102</v>
      </c>
      <c r="H1" s="4" t="s">
        <v>104</v>
      </c>
      <c r="I1" s="4" t="s">
        <v>103</v>
      </c>
      <c r="J1" s="4" t="s">
        <v>105</v>
      </c>
      <c r="K1" s="5" t="s">
        <v>106</v>
      </c>
      <c r="L1" s="102" t="s">
        <v>91</v>
      </c>
      <c r="M1" s="4" t="s">
        <v>162</v>
      </c>
      <c r="N1" s="4" t="s">
        <v>98</v>
      </c>
      <c r="O1" s="4" t="s">
        <v>99</v>
      </c>
      <c r="P1" s="4" t="s">
        <v>100</v>
      </c>
      <c r="Q1" s="4" t="s">
        <v>12</v>
      </c>
      <c r="R1" s="4" t="s">
        <v>138</v>
      </c>
      <c r="S1" s="5" t="s">
        <v>8</v>
      </c>
    </row>
    <row r="2" spans="1:19" ht="30" x14ac:dyDescent="0.25">
      <c r="A2" s="95" t="s">
        <v>166</v>
      </c>
      <c r="B2" s="96" t="str">
        <f>'001-Theft of Gas'!E2</f>
        <v>Theft of Gas</v>
      </c>
      <c r="C2" s="97">
        <f>'001-Theft of Gas'!E7</f>
        <v>5</v>
      </c>
      <c r="D2" s="98">
        <f>'001-Theft of Gas'!F7</f>
        <v>5</v>
      </c>
      <c r="E2" s="98" t="str">
        <f>'001-Theft of Gas'!G7</f>
        <v>Not Effective (x1)</v>
      </c>
      <c r="F2" s="98">
        <f>'001-Theft of Gas'!H7</f>
        <v>25</v>
      </c>
      <c r="G2" s="98">
        <f>'001-Theft of Gas'!I7</f>
        <v>25</v>
      </c>
      <c r="H2" s="99">
        <f>'001-Theft of Gas'!J4</f>
        <v>42218</v>
      </c>
      <c r="I2" s="99">
        <f>'001-Theft of Gas'!J5</f>
        <v>43046</v>
      </c>
      <c r="J2" s="99">
        <f>'001-Theft of Gas'!H4</f>
        <v>2483</v>
      </c>
      <c r="K2" s="100">
        <f>'001-Theft of Gas'!H5</f>
        <v>2532</v>
      </c>
      <c r="L2" s="97">
        <f>'001-Theft of Gas'!E8</f>
        <v>5</v>
      </c>
      <c r="M2" s="98">
        <f>'001-Theft of Gas'!F8</f>
        <v>4</v>
      </c>
      <c r="N2" s="98" t="str">
        <f>'001-Theft of Gas'!G8</f>
        <v>Partially Effective (x0.8)</v>
      </c>
      <c r="O2" s="98">
        <f>'001-Theft of Gas'!H8</f>
        <v>20</v>
      </c>
      <c r="P2" s="98">
        <f>'001-Theft of Gas'!I8</f>
        <v>16</v>
      </c>
      <c r="Q2" s="101" t="s">
        <v>61</v>
      </c>
      <c r="R2" s="99" t="str">
        <f>'001-Theft of Gas'!E10</f>
        <v>Shipper Performance</v>
      </c>
      <c r="S2" s="100" t="str">
        <f>'001-Theft of Gas'!J7</f>
        <v>Reviewed on 10/10/17</v>
      </c>
    </row>
    <row r="3" spans="1:19" ht="30" x14ac:dyDescent="0.25">
      <c r="A3" s="43" t="s">
        <v>167</v>
      </c>
      <c r="B3" s="45" t="str">
        <f>'002 - Use of the AQ Corrections'!E2</f>
        <v>Use of the AQ Correction Process</v>
      </c>
      <c r="C3" s="93">
        <f>'002 - Use of the AQ Corrections'!E7</f>
        <v>5</v>
      </c>
      <c r="D3" s="90">
        <f>'002 - Use of the AQ Corrections'!F7</f>
        <v>5</v>
      </c>
      <c r="E3" s="90" t="str">
        <f>'002 - Use of the AQ Corrections'!G7</f>
        <v>Not Effective (x1)</v>
      </c>
      <c r="F3" s="90">
        <f>'002 - Use of the AQ Corrections'!H7</f>
        <v>25</v>
      </c>
      <c r="G3" s="90">
        <f>'002 - Use of the AQ Corrections'!I7</f>
        <v>25</v>
      </c>
      <c r="H3" s="8">
        <f>'002 - Use of the AQ Corrections'!J4</f>
        <v>32218</v>
      </c>
      <c r="I3" s="8">
        <f>'002 - Use of the AQ Corrections'!J5</f>
        <v>32286</v>
      </c>
      <c r="J3" s="8">
        <f>'002 - Use of the AQ Corrections'!H4</f>
        <v>1895</v>
      </c>
      <c r="K3" s="44">
        <f>'002 - Use of the AQ Corrections'!H5</f>
        <v>1899</v>
      </c>
      <c r="L3" s="94">
        <f>'002 - Use of the AQ Corrections'!E8</f>
        <v>3</v>
      </c>
      <c r="M3" s="7">
        <f>'002 - Use of the AQ Corrections'!F8</f>
        <v>5</v>
      </c>
      <c r="N3" s="8" t="str">
        <f>'002 - Use of the AQ Corrections'!G8</f>
        <v>Partially Effective (x0.8)</v>
      </c>
      <c r="O3" s="90">
        <f>'002 - Use of the AQ Corrections'!H8</f>
        <v>15</v>
      </c>
      <c r="P3" s="90">
        <f>'002 - Use of the AQ Corrections'!I8</f>
        <v>12</v>
      </c>
      <c r="Q3" s="47" t="s">
        <v>61</v>
      </c>
      <c r="R3" s="8" t="str">
        <f>'002 - Use of the AQ Corrections'!E10</f>
        <v>Shipper Performance</v>
      </c>
      <c r="S3" s="44" t="str">
        <f>'002 - Use of the AQ Corrections'!J7</f>
        <v>Reviewed on 10/10/17</v>
      </c>
    </row>
    <row r="4" spans="1:19" ht="45" x14ac:dyDescent="0.25">
      <c r="A4" s="43" t="s">
        <v>168</v>
      </c>
      <c r="B4" s="45" t="str">
        <f>'003 - Estimated readings'!E2</f>
        <v>Estimated reads used for daily metered sites (Product Class 1 and 2)</v>
      </c>
      <c r="C4" s="93">
        <f>'003 - Estimated readings'!E7</f>
        <v>5</v>
      </c>
      <c r="D4" s="90">
        <f>'003 - Estimated readings'!F7</f>
        <v>4</v>
      </c>
      <c r="E4" s="90" t="str">
        <f>'003 - Estimated readings'!G7</f>
        <v>Not Effective (x1)</v>
      </c>
      <c r="F4" s="90">
        <f>'003 - Estimated readings'!H7</f>
        <v>20</v>
      </c>
      <c r="G4" s="90">
        <f>'003 - Estimated readings'!I7</f>
        <v>20</v>
      </c>
      <c r="H4" s="8">
        <f>'003 - Estimated readings'!J4</f>
        <v>23555</v>
      </c>
      <c r="I4" s="8">
        <f>'003 - Estimated readings'!J5</f>
        <v>47</v>
      </c>
      <c r="J4" s="8">
        <f>'003 - Estimated readings'!H4</f>
        <v>1386</v>
      </c>
      <c r="K4" s="44">
        <f>'003 - Estimated readings'!H5</f>
        <v>3</v>
      </c>
      <c r="L4" s="94">
        <f>'003 - Estimated readings'!E8</f>
        <v>5</v>
      </c>
      <c r="M4" s="7">
        <f>'003 - Estimated readings'!F8</f>
        <v>3</v>
      </c>
      <c r="N4" s="8" t="str">
        <f>'003 - Estimated readings'!G8</f>
        <v>Partially Effective (x0.8)</v>
      </c>
      <c r="O4" s="90">
        <f>'003 - Estimated readings'!H8</f>
        <v>15</v>
      </c>
      <c r="P4" s="90">
        <f>'003 - Estimated readings'!I8</f>
        <v>12</v>
      </c>
      <c r="Q4" s="47" t="s">
        <v>61</v>
      </c>
      <c r="R4" s="90" t="str">
        <f>'003 - Estimated readings'!E10</f>
        <v>Shipper Performance</v>
      </c>
      <c r="S4" s="45" t="str">
        <f>'003 - Estimated readings'!J7</f>
        <v>Reviewed on 10/10/17</v>
      </c>
    </row>
    <row r="5" spans="1:19" ht="30" x14ac:dyDescent="0.25">
      <c r="A5" s="43" t="s">
        <v>169</v>
      </c>
      <c r="B5" s="45" t="str">
        <f>'004 - LDZ Offtake measure error'!E2</f>
        <v>Identified LDZ Offtake Measurement Errors</v>
      </c>
      <c r="C5" s="93">
        <f>'004 - LDZ Offtake measure error'!E7</f>
        <v>5</v>
      </c>
      <c r="D5" s="90">
        <f>'004 - LDZ Offtake measure error'!F7</f>
        <v>3</v>
      </c>
      <c r="E5" s="90" t="str">
        <f>'004 - LDZ Offtake measure error'!G7</f>
        <v>Partially Effective (x0.8)</v>
      </c>
      <c r="F5" s="90">
        <f>'004 - LDZ Offtake measure error'!H7</f>
        <v>15</v>
      </c>
      <c r="G5" s="90">
        <f>'004 - LDZ Offtake measure error'!I7</f>
        <v>12</v>
      </c>
      <c r="H5" s="8">
        <f>'004 - LDZ Offtake measure error'!J4</f>
        <v>21152</v>
      </c>
      <c r="I5" s="8" t="str">
        <f>'004 - LDZ Offtake measure error'!J5</f>
        <v>-</v>
      </c>
      <c r="J5" s="8">
        <f>'004 - LDZ Offtake measure error'!H4</f>
        <v>1244</v>
      </c>
      <c r="K5" s="44" t="str">
        <f>'004 - LDZ Offtake measure error'!H5</f>
        <v>-</v>
      </c>
      <c r="L5" s="94">
        <f>'004 - LDZ Offtake measure error'!E8</f>
        <v>4</v>
      </c>
      <c r="M5" s="7">
        <f>'004 - LDZ Offtake measure error'!F8</f>
        <v>3</v>
      </c>
      <c r="N5" s="90" t="str">
        <f>'004 - LDZ Offtake measure error'!G8</f>
        <v>Partially Effective (x0.8)</v>
      </c>
      <c r="O5" s="90">
        <f>'004 - LDZ Offtake measure error'!H8</f>
        <v>12</v>
      </c>
      <c r="P5" s="90">
        <f>'004 - LDZ Offtake measure error'!I8</f>
        <v>9.6000000000000014</v>
      </c>
      <c r="Q5" s="92" t="s">
        <v>172</v>
      </c>
      <c r="R5" s="46" t="str">
        <f>'004 - LDZ Offtake measure error'!E10</f>
        <v>Transporter Performance</v>
      </c>
      <c r="S5" s="45" t="str">
        <f>'004 - LDZ Offtake measure error'!J7</f>
        <v>Reviewed on 10/10/17</v>
      </c>
    </row>
    <row r="6" spans="1:19" ht="45" x14ac:dyDescent="0.25">
      <c r="A6" s="43" t="s">
        <v>170</v>
      </c>
      <c r="B6" s="45" t="str">
        <f>'005 - Incorrect asset data'!E2</f>
        <v>Incorrect or missing asset data on the Supply Point Register</v>
      </c>
      <c r="C6" s="93">
        <f>'005 - Incorrect asset data'!E7</f>
        <v>4</v>
      </c>
      <c r="D6" s="90">
        <f>'005 - Incorrect asset data'!F7</f>
        <v>4</v>
      </c>
      <c r="E6" s="90" t="str">
        <f>'005 - Incorrect asset data'!G7</f>
        <v>Not Effective (x1)</v>
      </c>
      <c r="F6" s="90">
        <f>'005 - Incorrect asset data'!H7</f>
        <v>16</v>
      </c>
      <c r="G6" s="90">
        <f>'005 - Incorrect asset data'!I7</f>
        <v>16</v>
      </c>
      <c r="H6" s="8">
        <f>'005 - Incorrect asset data'!J4</f>
        <v>13987</v>
      </c>
      <c r="I6" s="8">
        <f>'005 - Incorrect asset data'!J5</f>
        <v>14073</v>
      </c>
      <c r="J6" s="8">
        <f>'005 - Incorrect asset data'!H4</f>
        <v>823</v>
      </c>
      <c r="K6" s="44">
        <f>'005 - Incorrect asset data'!H5</f>
        <v>828</v>
      </c>
      <c r="L6" s="94">
        <f>'005 - Incorrect asset data'!E8</f>
        <v>4</v>
      </c>
      <c r="M6" s="7">
        <f>'005 - Incorrect asset data'!F8</f>
        <v>4</v>
      </c>
      <c r="N6" s="90" t="str">
        <f>'005 - Incorrect asset data'!G8</f>
        <v>Partially Effective (x0.8)</v>
      </c>
      <c r="O6" s="90">
        <f>'005 - Incorrect asset data'!H8</f>
        <v>16</v>
      </c>
      <c r="P6" s="90">
        <f>'005 - Incorrect asset data'!I8</f>
        <v>12.8</v>
      </c>
      <c r="Q6" s="47" t="s">
        <v>61</v>
      </c>
      <c r="R6" s="90" t="str">
        <f>'005 - Incorrect asset data'!E10</f>
        <v>Shipper Performance</v>
      </c>
      <c r="S6" s="45" t="str">
        <f>'005 - Incorrect asset data'!J7</f>
        <v>Reviewed on 10/10/17</v>
      </c>
    </row>
    <row r="7" spans="1:19" ht="45" x14ac:dyDescent="0.25">
      <c r="A7" s="43" t="s">
        <v>171</v>
      </c>
      <c r="B7" s="45" t="str">
        <f>'006 - Site WAR for EUC 3-8'!E2</f>
        <v>Use of Winter Annual Ratio (WAR) for End User Category (EUC) 03-08</v>
      </c>
      <c r="C7" s="93">
        <f>'006 - Site WAR for EUC 3-8'!E7</f>
        <v>4</v>
      </c>
      <c r="D7" s="90">
        <f>'006 - Site WAR for EUC 3-8'!F7</f>
        <v>4</v>
      </c>
      <c r="E7" s="90" t="str">
        <f>'006 - Site WAR for EUC 3-8'!G7</f>
        <v>Not Effective (x1)</v>
      </c>
      <c r="F7" s="90">
        <f>'006 - Site WAR for EUC 3-8'!H7</f>
        <v>16</v>
      </c>
      <c r="G7" s="90">
        <f>'006 - Site WAR for EUC 3-8'!I7</f>
        <v>16</v>
      </c>
      <c r="H7" s="8">
        <f>'006 - Site WAR for EUC 3-8'!J4</f>
        <v>8908</v>
      </c>
      <c r="I7" s="8" t="str">
        <f>'006 - Site WAR for EUC 3-8'!J5</f>
        <v>-</v>
      </c>
      <c r="J7" s="8">
        <f>'006 - Site WAR for EUC 3-8'!H4</f>
        <v>524</v>
      </c>
      <c r="K7" s="44" t="str">
        <f>'006 - Site WAR for EUC 3-8'!H5</f>
        <v>-</v>
      </c>
      <c r="L7" s="94">
        <f>'006 - Site WAR for EUC 3-8'!E8</f>
        <v>4</v>
      </c>
      <c r="M7" s="7">
        <f>'006 - Site WAR for EUC 3-8'!F8</f>
        <v>4</v>
      </c>
      <c r="N7" s="90" t="str">
        <f>'006 - Site WAR for EUC 3-8'!G8</f>
        <v>Partially Effective (x0.8)</v>
      </c>
      <c r="O7" s="90">
        <f>'006 - Site WAR for EUC 3-8'!H8</f>
        <v>16</v>
      </c>
      <c r="P7" s="90">
        <f>'006 - Site WAR for EUC 3-8'!I8</f>
        <v>12.8</v>
      </c>
      <c r="Q7" s="47" t="s">
        <v>61</v>
      </c>
      <c r="R7" s="90" t="str">
        <f>'006 - Site WAR for EUC 3-8'!E10</f>
        <v>Shipper Performance</v>
      </c>
      <c r="S7" s="45" t="str">
        <f>'006 - Site WAR for EUC 3-8'!J7</f>
        <v>Reviewed on 10/10/17</v>
      </c>
    </row>
    <row r="8" spans="1:19" ht="30" x14ac:dyDescent="0.25">
      <c r="A8" s="43" t="s">
        <v>172</v>
      </c>
      <c r="B8" s="45" t="str">
        <f>'007 - Undetected LDZ errors'!E2</f>
        <v>Undetected LDZ Offtake Measurement Errors</v>
      </c>
      <c r="C8" s="93">
        <f>'007 - Undetected LDZ errors'!E7</f>
        <v>3</v>
      </c>
      <c r="D8" s="90">
        <f>'007 - Undetected LDZ errors'!F7</f>
        <v>2</v>
      </c>
      <c r="E8" s="90" t="str">
        <f>'007 - Undetected LDZ errors'!G7</f>
        <v>Not Effective (x1)</v>
      </c>
      <c r="F8" s="90">
        <f>'007 - Undetected LDZ errors'!H7</f>
        <v>6</v>
      </c>
      <c r="G8" s="90">
        <f>'007 - Undetected LDZ errors'!I7</f>
        <v>6</v>
      </c>
      <c r="H8" s="8">
        <f>'007 - Undetected LDZ errors'!J4</f>
        <v>7051</v>
      </c>
      <c r="I8" s="8">
        <f>'007 - Undetected LDZ errors'!J5</f>
        <v>7051</v>
      </c>
      <c r="J8" s="8">
        <f>'007 - Undetected LDZ errors'!H4</f>
        <v>415</v>
      </c>
      <c r="K8" s="44">
        <f>'007 - Undetected LDZ errors'!H5</f>
        <v>415</v>
      </c>
      <c r="L8" s="94">
        <f>'007 - Undetected LDZ errors'!E8</f>
        <v>3</v>
      </c>
      <c r="M8" s="7">
        <f>'007 - Undetected LDZ errors'!F8</f>
        <v>2</v>
      </c>
      <c r="N8" s="90" t="str">
        <f>'007 - Undetected LDZ errors'!G8</f>
        <v>Partially Effective (x0.8)</v>
      </c>
      <c r="O8" s="90">
        <f>'007 - Undetected LDZ errors'!H8</f>
        <v>6</v>
      </c>
      <c r="P8" s="90">
        <f>'007 - Undetected LDZ errors'!I8</f>
        <v>4.8000000000000007</v>
      </c>
      <c r="Q8" s="92" t="s">
        <v>169</v>
      </c>
      <c r="R8" s="46" t="str">
        <f>'007 - Undetected LDZ errors'!E10</f>
        <v>Transporter Performance</v>
      </c>
      <c r="S8" s="45" t="str">
        <f>'007 - Undetected LDZ errors'!J7</f>
        <v>Reviewed on 10/10/17</v>
      </c>
    </row>
    <row r="9" spans="1:19" ht="45" x14ac:dyDescent="0.25">
      <c r="A9" s="43" t="s">
        <v>173</v>
      </c>
      <c r="B9" s="45" t="str">
        <f>'008 - Unregistered Sites'!E2</f>
        <v>Unregistered Sites</v>
      </c>
      <c r="C9" s="93">
        <f>'008 - Unregistered Sites'!E7</f>
        <v>2</v>
      </c>
      <c r="D9" s="90">
        <f>'008 - Unregistered Sites'!F7</f>
        <v>4</v>
      </c>
      <c r="E9" s="90" t="str">
        <f>'008 - Unregistered Sites'!G7</f>
        <v>Not Effective (x1)</v>
      </c>
      <c r="F9" s="90">
        <f>'008 - Unregistered Sites'!H7</f>
        <v>8</v>
      </c>
      <c r="G9" s="90">
        <f>'008 - Unregistered Sites'!I7</f>
        <v>8</v>
      </c>
      <c r="H9" s="8">
        <f>'008 - Unregistered Sites'!J4</f>
        <v>2481</v>
      </c>
      <c r="I9" s="8">
        <f>'008 - Unregistered Sites'!J5</f>
        <v>621</v>
      </c>
      <c r="J9" s="8">
        <f>'008 - Unregistered Sites'!H4</f>
        <v>137</v>
      </c>
      <c r="K9" s="44" t="str">
        <f>'008 - Unregistered Sites'!H5</f>
        <v>-</v>
      </c>
      <c r="L9" s="94">
        <f>'008 - Unregistered Sites'!E8</f>
        <v>2</v>
      </c>
      <c r="M9" s="7">
        <f>'008 - Unregistered Sites'!F8</f>
        <v>3</v>
      </c>
      <c r="N9" s="90" t="str">
        <f>'008 - Unregistered Sites'!G8</f>
        <v>Partially Effective (x0.8)</v>
      </c>
      <c r="O9" s="90">
        <f>'008 - Unregistered Sites'!H8</f>
        <v>6</v>
      </c>
      <c r="P9" s="90">
        <f>'008 - Unregistered Sites'!I8</f>
        <v>4.8000000000000007</v>
      </c>
      <c r="Q9" s="47" t="s">
        <v>61</v>
      </c>
      <c r="R9" s="47" t="str">
        <f>'008 - Unregistered Sites'!E10</f>
        <v>Shipper and Transporter Performance</v>
      </c>
      <c r="S9" s="48" t="str">
        <f>'008 - Unregistered Sites'!J7</f>
        <v>Reviewed on 10/10/17</v>
      </c>
    </row>
    <row r="10" spans="1:19" ht="45" x14ac:dyDescent="0.25">
      <c r="A10" s="43" t="s">
        <v>174</v>
      </c>
      <c r="B10" s="45" t="str">
        <f>'009 - Shipperless Sites'!E2</f>
        <v>Shipperless Sites</v>
      </c>
      <c r="C10" s="93">
        <f>'009 - Shipperless Sites'!E7</f>
        <v>2</v>
      </c>
      <c r="D10" s="90">
        <f>'009 - Shipperless Sites'!F7</f>
        <v>3</v>
      </c>
      <c r="E10" s="90" t="str">
        <f>'009 - Shipperless Sites'!G7</f>
        <v>Partially Effective (x0.8)</v>
      </c>
      <c r="F10" s="90">
        <f>'009 - Shipperless Sites'!H7</f>
        <v>6</v>
      </c>
      <c r="G10" s="90">
        <f>'009 - Shipperless Sites'!I7</f>
        <v>4.8000000000000007</v>
      </c>
      <c r="H10" s="8">
        <f>'009 - Shipperless Sites'!J4</f>
        <v>2326</v>
      </c>
      <c r="I10" s="8" t="str">
        <f>'009 - Shipperless Sites'!J5</f>
        <v>-</v>
      </c>
      <c r="J10" s="8">
        <f>'009 - Shipperless Sites'!H4</f>
        <v>146</v>
      </c>
      <c r="K10" s="44">
        <f>'009 - Shipperless Sites'!H5</f>
        <v>37</v>
      </c>
      <c r="L10" s="94">
        <f>'009 - Shipperless Sites'!E8</f>
        <v>2</v>
      </c>
      <c r="M10" s="7">
        <f>'009 - Shipperless Sites'!F8</f>
        <v>2</v>
      </c>
      <c r="N10" s="90" t="str">
        <f>'009 - Shipperless Sites'!G8</f>
        <v>Partially Effective (x0.8)</v>
      </c>
      <c r="O10" s="90">
        <f>'009 - Shipperless Sites'!H8</f>
        <v>4</v>
      </c>
      <c r="P10" s="90">
        <f>'009 - Shipperless Sites'!I8</f>
        <v>3.2</v>
      </c>
      <c r="Q10" s="47" t="s">
        <v>61</v>
      </c>
      <c r="R10" s="47" t="str">
        <f>'009 - Shipperless Sites'!E10</f>
        <v>Shipper and Transporter Performance</v>
      </c>
      <c r="S10" s="48" t="str">
        <f>'009 - Shipperless Sites'!J7</f>
        <v>Reviewed on 10/10/17</v>
      </c>
    </row>
    <row r="11" spans="1:19" ht="45" customHeight="1" x14ac:dyDescent="0.25">
      <c r="A11" s="43" t="s">
        <v>175</v>
      </c>
      <c r="B11" s="45" t="str">
        <f>'010 - Readings fail validation'!E2</f>
        <v>Meter readings fail validation (Product Class 3 and 4)</v>
      </c>
      <c r="C11" s="93">
        <f>'010 - Readings fail validation'!E7</f>
        <v>2</v>
      </c>
      <c r="D11" s="90">
        <f>'010 - Readings fail validation'!F7</f>
        <v>4</v>
      </c>
      <c r="E11" s="90" t="str">
        <f>'010 - Readings fail validation'!G7</f>
        <v>Not Effective (x1)</v>
      </c>
      <c r="F11" s="90">
        <f>'010 - Readings fail validation'!H7</f>
        <v>8</v>
      </c>
      <c r="G11" s="90">
        <f>'010 - Readings fail validation'!I7</f>
        <v>8</v>
      </c>
      <c r="H11" s="8">
        <f>'010 - Readings fail validation'!J4</f>
        <v>1439</v>
      </c>
      <c r="I11" s="8" t="str">
        <f>'010 - Readings fail validation'!J5</f>
        <v>-</v>
      </c>
      <c r="J11" s="8">
        <f>'010 - Readings fail validation'!H4</f>
        <v>85</v>
      </c>
      <c r="K11" s="44" t="str">
        <f>'010 - Readings fail validation'!H5</f>
        <v>-</v>
      </c>
      <c r="L11" s="94">
        <f>'010 - Readings fail validation'!E8</f>
        <v>2</v>
      </c>
      <c r="M11" s="7">
        <f>'010 - Readings fail validation'!F8</f>
        <v>3</v>
      </c>
      <c r="N11" s="90" t="str">
        <f>'010 - Readings fail validation'!G8</f>
        <v>Effective (x0.6)</v>
      </c>
      <c r="O11" s="90">
        <f>'010 - Readings fail validation'!H8</f>
        <v>6</v>
      </c>
      <c r="P11" s="90">
        <f>'010 - Readings fail validation'!I8</f>
        <v>3.5999999999999996</v>
      </c>
      <c r="Q11" s="47" t="s">
        <v>61</v>
      </c>
      <c r="R11" s="47" t="str">
        <f>'010 - Readings fail validation'!E10</f>
        <v>Shipper Performance</v>
      </c>
      <c r="S11" s="48" t="str">
        <f>'010 - Readings fail validation'!J7</f>
        <v>Reviewed on 10/10/17</v>
      </c>
    </row>
    <row r="12" spans="1:19" ht="30" x14ac:dyDescent="0.25">
      <c r="A12" s="43" t="s">
        <v>176</v>
      </c>
      <c r="B12" s="45" t="str">
        <f>'011 - Late Check Reads'!E2</f>
        <v>Late check reads on meters that derive a read</v>
      </c>
      <c r="C12" s="93">
        <f>'011 - Late Check Reads'!E7</f>
        <v>2</v>
      </c>
      <c r="D12" s="90">
        <f>'011 - Late Check Reads'!F7</f>
        <v>4</v>
      </c>
      <c r="E12" s="90" t="str">
        <f>'011 - Late Check Reads'!G7</f>
        <v>Not Effective (x1)</v>
      </c>
      <c r="F12" s="90">
        <f>'011 - Late Check Reads'!H7</f>
        <v>8</v>
      </c>
      <c r="G12" s="90">
        <f>'011 - Late Check Reads'!I7</f>
        <v>8</v>
      </c>
      <c r="H12" s="8">
        <f>'011 - Late Check Reads'!J4</f>
        <v>1437</v>
      </c>
      <c r="I12" s="8">
        <f>'011 - Late Check Reads'!J5</f>
        <v>467</v>
      </c>
      <c r="J12" s="8">
        <f>'011 - Late Check Reads'!H4</f>
        <v>85</v>
      </c>
      <c r="K12" s="44">
        <f>'011 - Late Check Reads'!H5</f>
        <v>27</v>
      </c>
      <c r="L12" s="94">
        <f>'011 - Late Check Reads'!E8</f>
        <v>2</v>
      </c>
      <c r="M12" s="7">
        <f>'011 - Late Check Reads'!F8</f>
        <v>3</v>
      </c>
      <c r="N12" s="90" t="str">
        <f>'011 - Late Check Reads'!G8</f>
        <v>Partially Effective (x0.8)</v>
      </c>
      <c r="O12" s="90">
        <f>'011 - Late Check Reads'!H8</f>
        <v>6</v>
      </c>
      <c r="P12" s="90">
        <f>'011 - Late Check Reads'!I8</f>
        <v>4.8000000000000007</v>
      </c>
      <c r="Q12" s="47" t="s">
        <v>61</v>
      </c>
      <c r="R12" s="90" t="str">
        <f>'011 - Late Check Reads'!E10</f>
        <v>Shipper Performance</v>
      </c>
      <c r="S12" s="45" t="str">
        <f>'011 - Late Check Reads'!J7</f>
        <v>Reviewed on 10/10/17</v>
      </c>
    </row>
    <row r="13" spans="1:19" ht="45" x14ac:dyDescent="0.25">
      <c r="A13" s="43" t="s">
        <v>177</v>
      </c>
      <c r="B13" s="45" t="str">
        <f>'012 - Meter read submission PC4'!E2</f>
        <v>Meter read submission frequency for Product Class 4 meter points</v>
      </c>
      <c r="C13" s="93">
        <f>'012 - Meter read submission PC4'!E7</f>
        <v>2</v>
      </c>
      <c r="D13" s="90">
        <f>'012 - Meter read submission PC4'!F7</f>
        <v>4</v>
      </c>
      <c r="E13" s="90" t="str">
        <f>'012 - Meter read submission PC4'!G7</f>
        <v>Not Effective (x1)</v>
      </c>
      <c r="F13" s="90">
        <f>'012 - Meter read submission PC4'!H7</f>
        <v>8</v>
      </c>
      <c r="G13" s="90">
        <f>'012 - Meter read submission PC4'!I7</f>
        <v>8</v>
      </c>
      <c r="H13" s="8">
        <f>'012 - Meter read submission PC4'!J4</f>
        <v>1350</v>
      </c>
      <c r="I13" s="8" t="str">
        <f>'012 - Meter read submission PC4'!J5</f>
        <v>-</v>
      </c>
      <c r="J13" s="8">
        <f>'012 - Meter read submission PC4'!H4</f>
        <v>79</v>
      </c>
      <c r="K13" s="44" t="str">
        <f>'012 - Meter read submission PC4'!H5</f>
        <v>-</v>
      </c>
      <c r="L13" s="94">
        <f>'012 - Meter read submission PC4'!E8</f>
        <v>2</v>
      </c>
      <c r="M13" s="7">
        <f>'012 - Meter read submission PC4'!F8</f>
        <v>3</v>
      </c>
      <c r="N13" s="90" t="str">
        <f>'012 - Meter read submission PC4'!G8</f>
        <v>Partially Effective (x0.8)</v>
      </c>
      <c r="O13" s="90">
        <f>'012 - Meter read submission PC4'!H8</f>
        <v>6</v>
      </c>
      <c r="P13" s="90">
        <f>'012 - Meter read submission PC4'!I8</f>
        <v>4.8000000000000007</v>
      </c>
      <c r="Q13" s="47" t="s">
        <v>61</v>
      </c>
      <c r="R13" s="90" t="str">
        <f>'012 - Meter read submission PC4'!E10</f>
        <v>Shipper Performance</v>
      </c>
      <c r="S13" s="45" t="str">
        <f>'012 - Meter read submission PC4'!J7</f>
        <v>Reviewed on 10/10/17</v>
      </c>
    </row>
    <row r="14" spans="1:19" ht="30" x14ac:dyDescent="0.25">
      <c r="A14" s="43" t="s">
        <v>178</v>
      </c>
      <c r="B14" s="45" t="str">
        <f>'013 - Est. Reads Change Shipper'!E2</f>
        <v>Estimated reads at Change of Shipper</v>
      </c>
      <c r="C14" s="93">
        <f>'013 - Est. Reads Change Shipper'!E7</f>
        <v>1</v>
      </c>
      <c r="D14" s="90">
        <f>'013 - Est. Reads Change Shipper'!F7</f>
        <v>3</v>
      </c>
      <c r="E14" s="90" t="str">
        <f>'013 - Est. Reads Change Shipper'!G7</f>
        <v>Not Effective (x1)</v>
      </c>
      <c r="F14" s="90">
        <f>'013 - Est. Reads Change Shipper'!H7</f>
        <v>3</v>
      </c>
      <c r="G14" s="90">
        <f>'013 - Est. Reads Change Shipper'!I7</f>
        <v>3</v>
      </c>
      <c r="H14" s="8">
        <f>'013 - Est. Reads Change Shipper'!J4</f>
        <v>408</v>
      </c>
      <c r="I14" s="8">
        <f>'013 - Est. Reads Change Shipper'!J5</f>
        <v>410</v>
      </c>
      <c r="J14" s="8">
        <f>'013 - Est. Reads Change Shipper'!H4</f>
        <v>24</v>
      </c>
      <c r="K14" s="44">
        <f>'013 - Est. Reads Change Shipper'!H5</f>
        <v>24</v>
      </c>
      <c r="L14" s="94">
        <f>'013 - Est. Reads Change Shipper'!E8</f>
        <v>1</v>
      </c>
      <c r="M14" s="7">
        <f>'013 - Est. Reads Change Shipper'!F8</f>
        <v>2</v>
      </c>
      <c r="N14" s="90" t="str">
        <f>'013 - Est. Reads Change Shipper'!G8</f>
        <v>Partially Effective (x0.8)</v>
      </c>
      <c r="O14" s="90">
        <f>'013 - Est. Reads Change Shipper'!H8</f>
        <v>2</v>
      </c>
      <c r="P14" s="90">
        <f>'013 - Est. Reads Change Shipper'!I8</f>
        <v>1.6</v>
      </c>
      <c r="Q14" s="47" t="s">
        <v>61</v>
      </c>
      <c r="R14" s="47" t="str">
        <f>'013 - Est. Reads Change Shipper'!E10</f>
        <v>Shipper Performance</v>
      </c>
      <c r="S14" s="48" t="str">
        <f>'013 - Est. Reads Change Shipper'!J7</f>
        <v>Reviewed on 10/10/17</v>
      </c>
    </row>
    <row r="15" spans="1:19" ht="45" x14ac:dyDescent="0.25">
      <c r="A15" s="43" t="s">
        <v>179</v>
      </c>
      <c r="B15" s="45" t="str">
        <f>'014 - Failure to obtain read'!E2</f>
        <v>Failure to obtain a meter reading within the settlement window</v>
      </c>
      <c r="C15" s="93">
        <f>'014 - Failure to obtain read'!E7</f>
        <v>1</v>
      </c>
      <c r="D15" s="90">
        <f>'014 - Failure to obtain read'!F7</f>
        <v>3</v>
      </c>
      <c r="E15" s="90" t="str">
        <f>'014 - Failure to obtain read'!G7</f>
        <v>Not Effective (x1)</v>
      </c>
      <c r="F15" s="90">
        <f>'014 - Failure to obtain read'!H7</f>
        <v>3</v>
      </c>
      <c r="G15" s="90">
        <f>'014 - Failure to obtain read'!I7</f>
        <v>3</v>
      </c>
      <c r="H15" s="8">
        <f>'014 - Failure to obtain read'!J4</f>
        <v>79</v>
      </c>
      <c r="I15" s="8">
        <f>'014 - Failure to obtain read'!J5</f>
        <v>79</v>
      </c>
      <c r="J15" s="8">
        <f>'014 - Failure to obtain read'!H4</f>
        <v>5</v>
      </c>
      <c r="K15" s="44">
        <f>'014 - Failure to obtain read'!H5</f>
        <v>5</v>
      </c>
      <c r="L15" s="94">
        <f>'014 - Failure to obtain read'!E8</f>
        <v>1</v>
      </c>
      <c r="M15" s="7">
        <f>'014 - Failure to obtain read'!F8</f>
        <v>2</v>
      </c>
      <c r="N15" s="90" t="str">
        <f>'014 - Failure to obtain read'!G8</f>
        <v>Partially Effective (x0.8)</v>
      </c>
      <c r="O15" s="90">
        <f>'014 - Failure to obtain read'!H8</f>
        <v>2</v>
      </c>
      <c r="P15" s="90">
        <f>'014 - Failure to obtain read'!I8</f>
        <v>1.6</v>
      </c>
      <c r="Q15" s="47" t="s">
        <v>61</v>
      </c>
      <c r="R15" s="47" t="str">
        <f>'014 - Failure to obtain read'!E10</f>
        <v>Shipper Performance</v>
      </c>
      <c r="S15" s="48" t="str">
        <f>'014 - Failure to obtain read'!J7</f>
        <v>Reviewed on 10/10/17</v>
      </c>
    </row>
    <row r="16" spans="1:19" ht="30" x14ac:dyDescent="0.25">
      <c r="A16" s="43" t="s">
        <v>180</v>
      </c>
      <c r="B16" s="45" t="str">
        <f>'015 - Retrospective updates'!E2</f>
        <v xml:space="preserve"> Consistent approach to retrospective updates</v>
      </c>
      <c r="C16" s="93">
        <f>'015 - Retrospective updates'!E7</f>
        <v>1</v>
      </c>
      <c r="D16" s="90">
        <f>'015 - Retrospective updates'!F7</f>
        <v>3</v>
      </c>
      <c r="E16" s="90" t="str">
        <f>'015 - Retrospective updates'!G7</f>
        <v>Not Effective (x1)</v>
      </c>
      <c r="F16" s="90">
        <f>'015 - Retrospective updates'!H7</f>
        <v>3</v>
      </c>
      <c r="G16" s="90">
        <f>'015 - Retrospective updates'!I7</f>
        <v>3</v>
      </c>
      <c r="H16" s="8" t="str">
        <f>'015 - Retrospective updates'!J4</f>
        <v>-</v>
      </c>
      <c r="I16" s="8">
        <f>'015 - Retrospective updates'!J5</f>
        <v>5</v>
      </c>
      <c r="J16" s="8" t="str">
        <f>'015 - Retrospective updates'!H4</f>
        <v>-</v>
      </c>
      <c r="K16" s="44">
        <f>'015 - Retrospective updates'!H5</f>
        <v>0</v>
      </c>
      <c r="L16" s="94">
        <f>'015 - Retrospective updates'!E8</f>
        <v>1</v>
      </c>
      <c r="M16" s="7">
        <f>'015 - Retrospective updates'!F8</f>
        <v>2</v>
      </c>
      <c r="N16" s="90" t="str">
        <f>'015 - Retrospective updates'!G8</f>
        <v>Partially Effective (x0.8)</v>
      </c>
      <c r="O16" s="90">
        <f>'015 - Retrospective updates'!H8</f>
        <v>2</v>
      </c>
      <c r="P16" s="90">
        <f>'015 - Retrospective updates'!I8</f>
        <v>1.6</v>
      </c>
      <c r="Q16" s="47" t="s">
        <v>61</v>
      </c>
      <c r="R16" s="47" t="str">
        <f>'015 - Retrospective updates'!E10</f>
        <v>Shipper Performance</v>
      </c>
      <c r="S16" s="48" t="str">
        <f>'015 - Retrospective updates'!J7</f>
        <v>Reviewed on 10/10/17</v>
      </c>
    </row>
    <row r="17" spans="1:19" ht="60" x14ac:dyDescent="0.25">
      <c r="A17" s="103" t="s">
        <v>230</v>
      </c>
      <c r="B17" s="104" t="str">
        <f>'016D - Site Specific CF'!E2</f>
        <v>Use of Site specific Correction Factors for a sites consuming above 732,000kWh</v>
      </c>
      <c r="C17" s="105">
        <f>'016D - Site Specific CF'!E7</f>
        <v>2</v>
      </c>
      <c r="D17" s="106">
        <f>'016D - Site Specific CF'!F7</f>
        <v>2</v>
      </c>
      <c r="E17" s="106" t="str">
        <f>'016D - Site Specific CF'!G7</f>
        <v>Not Effective (x1)</v>
      </c>
      <c r="F17" s="106">
        <f>'016D - Site Specific CF'!H7</f>
        <v>4</v>
      </c>
      <c r="G17" s="106">
        <f>'016D - Site Specific CF'!I7</f>
        <v>4</v>
      </c>
      <c r="H17" s="107" t="str">
        <f>'016D - Site Specific CF'!J4</f>
        <v>-</v>
      </c>
      <c r="I17" s="107">
        <f>'016D - Site Specific CF'!J5</f>
        <v>2521</v>
      </c>
      <c r="J17" s="107" t="str">
        <f>'016D - Site Specific CF'!H4</f>
        <v>-</v>
      </c>
      <c r="K17" s="108">
        <f>'016D - Site Specific CF'!H5</f>
        <v>148</v>
      </c>
      <c r="L17" s="109" t="str">
        <f>'016D - Site Specific CF'!E8</f>
        <v>-</v>
      </c>
      <c r="M17" s="110" t="str">
        <f>'016D - Site Specific CF'!F8</f>
        <v>-</v>
      </c>
      <c r="N17" s="106" t="str">
        <f>'016D - Site Specific CF'!G8</f>
        <v>Partially Effective (x0.8)</v>
      </c>
      <c r="O17" s="106" t="e">
        <f>'016D - Site Specific CF'!H8</f>
        <v>#VALUE!</v>
      </c>
      <c r="P17" s="106" t="e">
        <f>'016D - Site Specific CF'!I8</f>
        <v>#VALUE!</v>
      </c>
      <c r="Q17" s="111" t="s">
        <v>61</v>
      </c>
      <c r="R17" s="111" t="str">
        <f>'016D - Site Specific CF'!E10</f>
        <v>Shipper Performance</v>
      </c>
      <c r="S17" s="112" t="str">
        <f>'016D - Site Specific CF'!J7</f>
        <v>Reviewed on 11/09/2018</v>
      </c>
    </row>
    <row r="18" spans="1:19" ht="60.75" thickBot="1" x14ac:dyDescent="0.3">
      <c r="A18" s="113" t="s">
        <v>231</v>
      </c>
      <c r="B18" s="114" t="str">
        <f>'017D - Standard CF'!E2</f>
        <v>Use of a standard Correction Factor (1.02264) for sites consuming below 732,000 kWh</v>
      </c>
      <c r="C18" s="115">
        <f>'017D - Standard CF'!E7</f>
        <v>5</v>
      </c>
      <c r="D18" s="116">
        <f>'017D - Standard CF'!F7</f>
        <v>5</v>
      </c>
      <c r="E18" s="116" t="str">
        <f>'017D - Standard CF'!G7</f>
        <v>Not Effective (x1)</v>
      </c>
      <c r="F18" s="116">
        <f>'017D - Standard CF'!H7</f>
        <v>25</v>
      </c>
      <c r="G18" s="116">
        <f>'017D - Standard CF'!I7</f>
        <v>25</v>
      </c>
      <c r="H18" s="117" t="str">
        <f>'017D - Standard CF'!J4</f>
        <v>-</v>
      </c>
      <c r="I18" s="117">
        <f>'017D - Standard CF'!J5</f>
        <v>44702</v>
      </c>
      <c r="J18" s="117" t="str">
        <f>'017D - Standard CF'!H4</f>
        <v>-</v>
      </c>
      <c r="K18" s="118">
        <f>'017D - Standard CF'!H5</f>
        <v>2629</v>
      </c>
      <c r="L18" s="119" t="str">
        <f>'017D - Standard CF'!E8</f>
        <v>-</v>
      </c>
      <c r="M18" s="120" t="str">
        <f>'017D - Standard CF'!F8</f>
        <v>-</v>
      </c>
      <c r="N18" s="116" t="str">
        <f>'017D - Standard CF'!G8</f>
        <v>Partially Effective (x0.8)</v>
      </c>
      <c r="O18" s="116" t="e">
        <f>'017D - Standard CF'!H8</f>
        <v>#VALUE!</v>
      </c>
      <c r="P18" s="116" t="e">
        <f>'017D - Standard CF'!I8</f>
        <v>#VALUE!</v>
      </c>
      <c r="Q18" s="121" t="s">
        <v>61</v>
      </c>
      <c r="R18" s="121" t="str">
        <f>'017D - Standard CF'!E10</f>
        <v>Shipper Performance</v>
      </c>
      <c r="S18" s="122" t="str">
        <f>'017D - Standard CF'!J7</f>
        <v>Reviewed on 11/09/2018</v>
      </c>
    </row>
    <row r="19" spans="1:19" ht="15.75" thickBot="1" x14ac:dyDescent="0.3"/>
    <row r="20" spans="1:19" ht="15.75" thickBot="1" x14ac:dyDescent="0.3">
      <c r="H20" s="133" t="s">
        <v>67</v>
      </c>
      <c r="I20" s="134"/>
      <c r="J20" s="134"/>
      <c r="K20" s="135"/>
      <c r="L20" s="133" t="s">
        <v>200</v>
      </c>
      <c r="M20" s="134"/>
      <c r="N20" s="134"/>
      <c r="O20" s="134"/>
      <c r="P20" s="135"/>
    </row>
    <row r="22" spans="1:19" x14ac:dyDescent="0.25">
      <c r="H22" s="49"/>
    </row>
  </sheetData>
  <autoFilter ref="A1:S16" xr:uid="{00000000-0009-0000-0000-000002000000}"/>
  <customSheetViews>
    <customSheetView guid="{5548FFB4-D490-49E1-BFE6-EDD52FAE47FE}" scale="85" fitToPage="1" topLeftCell="H1">
      <pane ySplit="1" topLeftCell="A2" activePane="bottomLeft" state="frozen"/>
      <selection pane="bottomLeft" activeCell="Q2" sqref="Q2"/>
      <pageMargins left="0.7" right="0.7" top="0.75" bottom="0.75" header="0.3" footer="0.3"/>
      <pageSetup paperSize="9" scale="49" fitToHeight="0" orientation="landscape" r:id="rId1"/>
    </customSheetView>
    <customSheetView guid="{A5A992E5-A774-408A-88E8-BC6D12B4DBBC}" scale="85" fitToPage="1" showAutoFilter="1">
      <pane ySplit="1" topLeftCell="A3" activePane="bottomLeft" state="frozen"/>
      <selection pane="bottomLeft"/>
      <pageMargins left="0.7" right="0.7" top="0.75" bottom="0.75" header="0.3" footer="0.3"/>
      <pageSetup paperSize="9" scale="46" fitToHeight="0" orientation="landscape" r:id="rId2"/>
      <autoFilter ref="A1:S16" xr:uid="{00000000-0000-0000-0000-000000000000}"/>
    </customSheetView>
  </customSheetViews>
  <mergeCells count="2">
    <mergeCell ref="L20:P20"/>
    <mergeCell ref="H20:K20"/>
  </mergeCells>
  <hyperlinks>
    <hyperlink ref="A2" location="'001-Theft of Gas'!A1" display="PACR0001" xr:uid="{00000000-0004-0000-0200-000000000000}"/>
    <hyperlink ref="A3" location="'002 - Use of the AQ Corrections'!A1" display="PACR0002" xr:uid="{00000000-0004-0000-0200-000001000000}"/>
    <hyperlink ref="A4" location="'003 - Estimated readings'!A1" display="'003 - Estimated readings'!A1" xr:uid="{00000000-0004-0000-0200-000002000000}"/>
    <hyperlink ref="A5" location="'004 - LDZ Offtake measure error'!A1" display="'004 - LDZ Offtake measure error'!A1" xr:uid="{00000000-0004-0000-0200-000003000000}"/>
    <hyperlink ref="A6" location="'005 - Incorrect asset data'!A1" display="PACR0005" xr:uid="{00000000-0004-0000-0200-000004000000}"/>
    <hyperlink ref="A7" location="'006 - Site WAR for EUC 3-8'!A1" display="PACR0006" xr:uid="{00000000-0004-0000-0200-000005000000}"/>
    <hyperlink ref="A8" location="'007 - Undetected LDZ errors'!A1" display="'007 - Undetected LDZ errors'!A1" xr:uid="{00000000-0004-0000-0200-000006000000}"/>
    <hyperlink ref="A10" location="'009 - Shipperless Sites'!Print_Area" display="'009 - Shipperless Sites'!Print_Area" xr:uid="{00000000-0004-0000-0200-000007000000}"/>
    <hyperlink ref="A9" location="'008 - Unregistered Sites'!Print_Area" display="PACR0009" xr:uid="{00000000-0004-0000-0200-000008000000}"/>
    <hyperlink ref="A11" location="'010 - Readings fail validation'!A1" display="PACR0010" xr:uid="{00000000-0004-0000-0200-000009000000}"/>
    <hyperlink ref="A12" location="'011 - Late Check Reads'!A1" display="PACR0011" xr:uid="{00000000-0004-0000-0200-00000A000000}"/>
    <hyperlink ref="A13" location="'012 - Meter read submission PC4'!A1" display="PACR0012" xr:uid="{00000000-0004-0000-0200-00000B000000}"/>
    <hyperlink ref="A14" location="'013 - Est. Reads Change Shipper'!A1" display="PACR0013" xr:uid="{00000000-0004-0000-0200-00000C000000}"/>
    <hyperlink ref="A15" location="'014 - Failure to obtain read'!A1" display="PACR0014" xr:uid="{00000000-0004-0000-0200-00000D000000}"/>
    <hyperlink ref="A16" location="'015 - Retrospective updates'!A1" display="PACR0015" xr:uid="{00000000-0004-0000-0200-00000E000000}"/>
  </hyperlinks>
  <pageMargins left="0.7" right="0.7" top="0.75" bottom="0.75" header="0.3" footer="0.3"/>
  <pageSetup paperSize="9" scale="46" fitToHeight="0"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E28"/>
  <sheetViews>
    <sheetView zoomScaleNormal="100" workbookViewId="0">
      <selection activeCell="C5" sqref="C5"/>
    </sheetView>
  </sheetViews>
  <sheetFormatPr defaultColWidth="9.140625" defaultRowHeight="15" x14ac:dyDescent="0.25"/>
  <cols>
    <col min="1" max="1" width="3.140625" style="52" customWidth="1"/>
    <col min="2" max="2" width="16.85546875" style="52" customWidth="1"/>
    <col min="3" max="3" width="25" style="52" customWidth="1"/>
    <col min="4" max="4" width="11.5703125" style="52" customWidth="1"/>
    <col min="5" max="5" width="34.7109375" style="52" bestFit="1" customWidth="1"/>
    <col min="6" max="6" width="9.140625" style="52"/>
    <col min="7" max="7" width="9.140625" style="52" customWidth="1"/>
    <col min="8" max="16384" width="9.140625" style="52"/>
  </cols>
  <sheetData>
    <row r="2" spans="2:5" ht="79.5" customHeight="1" x14ac:dyDescent="0.25">
      <c r="B2" s="138" t="s">
        <v>201</v>
      </c>
      <c r="C2" s="138"/>
      <c r="D2" s="138"/>
      <c r="E2" s="138"/>
    </row>
    <row r="3" spans="2:5" ht="63.75" customHeight="1" x14ac:dyDescent="0.25">
      <c r="B3" s="138" t="s">
        <v>202</v>
      </c>
      <c r="C3" s="138"/>
      <c r="D3" s="138"/>
      <c r="E3" s="138"/>
    </row>
    <row r="5" spans="2:5" x14ac:dyDescent="0.25">
      <c r="B5" s="2" t="s">
        <v>68</v>
      </c>
      <c r="C5" s="3" t="s">
        <v>188</v>
      </c>
      <c r="D5" s="3" t="s">
        <v>194</v>
      </c>
      <c r="E5" s="3" t="s">
        <v>155</v>
      </c>
    </row>
    <row r="6" spans="2:5" ht="30" x14ac:dyDescent="0.25">
      <c r="B6" s="28" t="s">
        <v>130</v>
      </c>
      <c r="C6" s="53" t="s">
        <v>189</v>
      </c>
      <c r="D6" s="54">
        <v>850</v>
      </c>
      <c r="E6" s="12" t="s">
        <v>156</v>
      </c>
    </row>
    <row r="7" spans="2:5" ht="30" x14ac:dyDescent="0.25">
      <c r="B7" s="28">
        <v>2</v>
      </c>
      <c r="C7" s="53" t="s">
        <v>190</v>
      </c>
      <c r="D7" s="54">
        <v>4250</v>
      </c>
      <c r="E7" s="12" t="s">
        <v>157</v>
      </c>
    </row>
    <row r="8" spans="2:5" ht="30" x14ac:dyDescent="0.25">
      <c r="B8" s="28">
        <v>3</v>
      </c>
      <c r="C8" s="53" t="s">
        <v>191</v>
      </c>
      <c r="D8" s="54">
        <v>8500</v>
      </c>
      <c r="E8" s="12" t="s">
        <v>158</v>
      </c>
    </row>
    <row r="9" spans="2:5" ht="30" x14ac:dyDescent="0.25">
      <c r="B9" s="28">
        <v>4</v>
      </c>
      <c r="C9" s="53" t="s">
        <v>192</v>
      </c>
      <c r="D9" s="54">
        <v>17000</v>
      </c>
      <c r="E9" s="12" t="s">
        <v>159</v>
      </c>
    </row>
    <row r="10" spans="2:5" ht="45" x14ac:dyDescent="0.25">
      <c r="B10" s="28" t="s">
        <v>131</v>
      </c>
      <c r="C10" s="53" t="s">
        <v>193</v>
      </c>
      <c r="D10" s="54" t="s">
        <v>195</v>
      </c>
      <c r="E10" s="12" t="s">
        <v>160</v>
      </c>
    </row>
    <row r="12" spans="2:5" ht="48" customHeight="1" x14ac:dyDescent="0.25">
      <c r="B12" s="138" t="s">
        <v>203</v>
      </c>
      <c r="C12" s="138"/>
      <c r="D12" s="138"/>
      <c r="E12" s="138"/>
    </row>
    <row r="13" spans="2:5" x14ac:dyDescent="0.25">
      <c r="B13" s="55"/>
      <c r="C13" s="55"/>
      <c r="D13" s="55"/>
      <c r="E13" s="55"/>
    </row>
    <row r="14" spans="2:5" x14ac:dyDescent="0.25">
      <c r="B14" s="51" t="s">
        <v>212</v>
      </c>
      <c r="C14" s="51" t="s">
        <v>129</v>
      </c>
      <c r="D14" s="137"/>
      <c r="E14" s="137"/>
    </row>
    <row r="15" spans="2:5" ht="61.5" customHeight="1" x14ac:dyDescent="0.25">
      <c r="B15" s="12" t="s">
        <v>137</v>
      </c>
      <c r="C15" s="12" t="s">
        <v>136</v>
      </c>
      <c r="D15" s="136" t="s">
        <v>213</v>
      </c>
      <c r="E15" s="136"/>
    </row>
    <row r="16" spans="2:5" ht="63.75" customHeight="1" x14ac:dyDescent="0.25">
      <c r="B16" s="12" t="s">
        <v>135</v>
      </c>
      <c r="C16" s="12" t="s">
        <v>134</v>
      </c>
      <c r="D16" s="136" t="s">
        <v>214</v>
      </c>
      <c r="E16" s="136"/>
    </row>
    <row r="17" spans="2:5" ht="78" customHeight="1" x14ac:dyDescent="0.25">
      <c r="B17" s="12" t="s">
        <v>133</v>
      </c>
      <c r="C17" s="12" t="s">
        <v>132</v>
      </c>
      <c r="D17" s="136" t="s">
        <v>215</v>
      </c>
      <c r="E17" s="136"/>
    </row>
    <row r="18" spans="2:5" x14ac:dyDescent="0.25">
      <c r="B18" s="56"/>
      <c r="C18" s="56"/>
      <c r="D18" s="56"/>
      <c r="E18" s="56"/>
    </row>
    <row r="19" spans="2:5" x14ac:dyDescent="0.25">
      <c r="B19" s="148" t="s">
        <v>211</v>
      </c>
      <c r="C19" s="148"/>
      <c r="D19" s="148"/>
      <c r="E19" s="148"/>
    </row>
    <row r="20" spans="2:5" ht="57.75" customHeight="1" x14ac:dyDescent="0.25">
      <c r="B20" s="145" t="s">
        <v>204</v>
      </c>
      <c r="C20" s="146"/>
      <c r="D20" s="146"/>
      <c r="E20" s="147"/>
    </row>
    <row r="21" spans="2:5" ht="15" customHeight="1" x14ac:dyDescent="0.25">
      <c r="B21" s="139" t="s">
        <v>205</v>
      </c>
      <c r="C21" s="140"/>
      <c r="D21" s="140"/>
      <c r="E21" s="141"/>
    </row>
    <row r="22" spans="2:5" x14ac:dyDescent="0.25">
      <c r="B22" s="139" t="s">
        <v>206</v>
      </c>
      <c r="C22" s="140"/>
      <c r="D22" s="140"/>
      <c r="E22" s="141"/>
    </row>
    <row r="23" spans="2:5" x14ac:dyDescent="0.25">
      <c r="B23" s="57"/>
      <c r="C23" s="58"/>
      <c r="D23" s="58"/>
      <c r="E23" s="59"/>
    </row>
    <row r="24" spans="2:5" x14ac:dyDescent="0.25">
      <c r="B24" s="139" t="s">
        <v>207</v>
      </c>
      <c r="C24" s="140"/>
      <c r="D24" s="140"/>
      <c r="E24" s="141"/>
    </row>
    <row r="25" spans="2:5" x14ac:dyDescent="0.25">
      <c r="B25" s="139" t="s">
        <v>208</v>
      </c>
      <c r="C25" s="140"/>
      <c r="D25" s="140"/>
      <c r="E25" s="141"/>
    </row>
    <row r="26" spans="2:5" x14ac:dyDescent="0.25">
      <c r="B26" s="57"/>
      <c r="C26" s="58"/>
      <c r="D26" s="58"/>
      <c r="E26" s="59"/>
    </row>
    <row r="27" spans="2:5" x14ac:dyDescent="0.25">
      <c r="B27" s="139" t="s">
        <v>209</v>
      </c>
      <c r="C27" s="140"/>
      <c r="D27" s="140"/>
      <c r="E27" s="141"/>
    </row>
    <row r="28" spans="2:5" x14ac:dyDescent="0.25">
      <c r="B28" s="142" t="s">
        <v>210</v>
      </c>
      <c r="C28" s="143"/>
      <c r="D28" s="143"/>
      <c r="E28" s="144"/>
    </row>
  </sheetData>
  <customSheetViews>
    <customSheetView guid="{5548FFB4-D490-49E1-BFE6-EDD52FAE47FE}" fitToPage="1">
      <selection activeCell="E7" sqref="E7"/>
      <pageMargins left="0.7" right="0.7" top="0.75" bottom="0.75" header="0.3" footer="0.3"/>
      <pageSetup paperSize="9" scale="90" orientation="portrait" verticalDpi="0" r:id="rId1"/>
    </customSheetView>
    <customSheetView guid="{A5A992E5-A774-408A-88E8-BC6D12B4DBBC}" fitToPage="1">
      <selection activeCell="E6" sqref="E6:E10"/>
      <pageMargins left="0.7" right="0.7" top="0.75" bottom="0.75" header="0.3" footer="0.3"/>
      <pageSetup paperSize="9" scale="86" orientation="portrait" verticalDpi="0" r:id="rId2"/>
    </customSheetView>
  </customSheetViews>
  <mergeCells count="15">
    <mergeCell ref="B25:E25"/>
    <mergeCell ref="B27:E27"/>
    <mergeCell ref="B28:E28"/>
    <mergeCell ref="B20:E20"/>
    <mergeCell ref="B19:E19"/>
    <mergeCell ref="B21:E21"/>
    <mergeCell ref="B22:E22"/>
    <mergeCell ref="B24:E24"/>
    <mergeCell ref="D15:E15"/>
    <mergeCell ref="D14:E14"/>
    <mergeCell ref="D17:E17"/>
    <mergeCell ref="D16:E16"/>
    <mergeCell ref="B2:E2"/>
    <mergeCell ref="B12:E12"/>
    <mergeCell ref="B3:E3"/>
  </mergeCells>
  <pageMargins left="0.7" right="0.7" top="0.75" bottom="0.75" header="0.3" footer="0.3"/>
  <pageSetup paperSize="9" scale="88" orientation="portrait" verticalDpi="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K19"/>
  <sheetViews>
    <sheetView zoomScale="80" zoomScaleNormal="80" workbookViewId="0">
      <selection activeCell="J5" sqref="J5"/>
    </sheetView>
  </sheetViews>
  <sheetFormatPr defaultColWidth="9.140625" defaultRowHeight="15" x14ac:dyDescent="0.25"/>
  <cols>
    <col min="1" max="1" width="3.7109375" style="31" customWidth="1"/>
    <col min="2" max="3" width="18.7109375" style="31" customWidth="1"/>
    <col min="4" max="4" width="20" style="31" customWidth="1"/>
    <col min="5" max="10" width="18.7109375" style="31" customWidth="1"/>
    <col min="11" max="11" width="15.5703125" style="31" customWidth="1"/>
    <col min="12" max="12" width="18.7109375" style="31" customWidth="1"/>
    <col min="13" max="16384" width="9.140625" style="31"/>
  </cols>
  <sheetData>
    <row r="2" spans="2:11" ht="45" customHeight="1" x14ac:dyDescent="0.25">
      <c r="B2" s="149" t="s">
        <v>0</v>
      </c>
      <c r="C2" s="150" t="s">
        <v>166</v>
      </c>
      <c r="D2" s="24" t="s">
        <v>1</v>
      </c>
      <c r="E2" s="151" t="s">
        <v>24</v>
      </c>
      <c r="F2" s="151"/>
      <c r="G2" s="151"/>
      <c r="H2" s="151"/>
      <c r="I2" s="151"/>
      <c r="J2" s="151"/>
    </row>
    <row r="3" spans="2:11" ht="45" customHeight="1" x14ac:dyDescent="0.25">
      <c r="B3" s="149"/>
      <c r="C3" s="150"/>
      <c r="D3" s="24" t="s">
        <v>2</v>
      </c>
      <c r="E3" s="151" t="s">
        <v>71</v>
      </c>
      <c r="F3" s="152"/>
      <c r="G3" s="152"/>
      <c r="H3" s="152"/>
      <c r="I3" s="152"/>
      <c r="J3" s="152"/>
    </row>
    <row r="4" spans="2:11" ht="45" customHeight="1" x14ac:dyDescent="0.25">
      <c r="B4" s="23" t="s">
        <v>141</v>
      </c>
      <c r="C4" s="61">
        <v>43003</v>
      </c>
      <c r="D4" s="27" t="s">
        <v>3</v>
      </c>
      <c r="E4" s="62" t="s">
        <v>19</v>
      </c>
      <c r="F4" s="153" t="s">
        <v>109</v>
      </c>
      <c r="G4" s="24" t="s">
        <v>59</v>
      </c>
      <c r="H4" s="8">
        <v>2483</v>
      </c>
      <c r="I4" s="25" t="s">
        <v>95</v>
      </c>
      <c r="J4" s="8">
        <v>42218</v>
      </c>
    </row>
    <row r="5" spans="2:11" ht="45" customHeight="1" x14ac:dyDescent="0.25">
      <c r="B5" s="23" t="s">
        <v>142</v>
      </c>
      <c r="C5" s="63">
        <v>2264141</v>
      </c>
      <c r="D5" s="24" t="s">
        <v>143</v>
      </c>
      <c r="E5" s="26" t="s">
        <v>21</v>
      </c>
      <c r="F5" s="153"/>
      <c r="G5" s="24" t="s">
        <v>60</v>
      </c>
      <c r="H5" s="8">
        <v>2532</v>
      </c>
      <c r="I5" s="25" t="s">
        <v>96</v>
      </c>
      <c r="J5" s="8">
        <v>43046</v>
      </c>
      <c r="K5" s="64"/>
    </row>
    <row r="6" spans="2:11" ht="30" customHeight="1" x14ac:dyDescent="0.25">
      <c r="B6" s="159" t="s">
        <v>14</v>
      </c>
      <c r="C6" s="159"/>
      <c r="D6" s="22"/>
      <c r="E6" s="22" t="s">
        <v>4</v>
      </c>
      <c r="F6" s="22" t="s">
        <v>69</v>
      </c>
      <c r="G6" s="22" t="s">
        <v>5</v>
      </c>
      <c r="H6" s="22" t="s">
        <v>6</v>
      </c>
      <c r="I6" s="22" t="s">
        <v>7</v>
      </c>
      <c r="J6" s="22" t="s">
        <v>8</v>
      </c>
    </row>
    <row r="7" spans="2:11" ht="30" customHeight="1" x14ac:dyDescent="0.25">
      <c r="B7" s="149"/>
      <c r="C7" s="149"/>
      <c r="D7" s="23" t="s">
        <v>9</v>
      </c>
      <c r="E7" s="65">
        <v>5</v>
      </c>
      <c r="F7" s="65">
        <v>5</v>
      </c>
      <c r="G7" s="73" t="s">
        <v>20</v>
      </c>
      <c r="H7" s="65">
        <f>E7*F7</f>
        <v>25</v>
      </c>
      <c r="I7" s="65">
        <f>IF(G7="Not Effective (x1)",E7*F7,IF(G7="Partially Effective (x0.8)",E7*F7*0.8, E7*F7*0.6))</f>
        <v>25</v>
      </c>
      <c r="J7" s="160" t="s">
        <v>117</v>
      </c>
    </row>
    <row r="8" spans="2:11" ht="30" customHeight="1" x14ac:dyDescent="0.25">
      <c r="B8" s="149"/>
      <c r="C8" s="149"/>
      <c r="D8" s="23" t="s">
        <v>10</v>
      </c>
      <c r="E8" s="65">
        <v>5</v>
      </c>
      <c r="F8" s="65">
        <v>4</v>
      </c>
      <c r="G8" s="74" t="s">
        <v>25</v>
      </c>
      <c r="H8" s="65">
        <f t="shared" ref="H8:H9" si="0">E8*F8</f>
        <v>20</v>
      </c>
      <c r="I8" s="65">
        <f t="shared" ref="I8:I9" si="1">IF(G8="Not Effective (x1)",E8*F8,IF(G8="Partially Effective (x0.8)",E8*F8*0.8, E8*F8*0.6))</f>
        <v>16</v>
      </c>
      <c r="J8" s="160"/>
    </row>
    <row r="9" spans="2:11" ht="30" customHeight="1" x14ac:dyDescent="0.25">
      <c r="B9" s="149"/>
      <c r="C9" s="149"/>
      <c r="D9" s="23" t="s">
        <v>11</v>
      </c>
      <c r="E9" s="65">
        <v>5</v>
      </c>
      <c r="F9" s="65">
        <v>5</v>
      </c>
      <c r="G9" s="73" t="s">
        <v>20</v>
      </c>
      <c r="H9" s="65">
        <f t="shared" si="0"/>
        <v>25</v>
      </c>
      <c r="I9" s="65">
        <f t="shared" si="1"/>
        <v>25</v>
      </c>
      <c r="J9" s="160"/>
    </row>
    <row r="10" spans="2:11" ht="30" customHeight="1" x14ac:dyDescent="0.25">
      <c r="B10" s="23" t="s">
        <v>12</v>
      </c>
      <c r="C10" s="66" t="s">
        <v>22</v>
      </c>
      <c r="D10" s="23" t="s">
        <v>138</v>
      </c>
      <c r="E10" s="155" t="s">
        <v>139</v>
      </c>
      <c r="F10" s="156"/>
      <c r="G10" s="149" t="s">
        <v>15</v>
      </c>
      <c r="H10" s="149"/>
      <c r="I10" s="150" t="s">
        <v>23</v>
      </c>
      <c r="J10" s="150"/>
    </row>
    <row r="11" spans="2:11" ht="45" customHeight="1" x14ac:dyDescent="0.25">
      <c r="B11" s="153" t="s">
        <v>13</v>
      </c>
      <c r="C11" s="153"/>
      <c r="D11" s="165" t="s">
        <v>41</v>
      </c>
      <c r="E11" s="166"/>
      <c r="F11" s="23" t="s">
        <v>16</v>
      </c>
      <c r="G11" s="149" t="s">
        <v>17</v>
      </c>
      <c r="H11" s="149"/>
      <c r="I11" s="153" t="s">
        <v>18</v>
      </c>
      <c r="J11" s="153"/>
    </row>
    <row r="12" spans="2:11" s="32" customFormat="1" ht="324" customHeight="1" x14ac:dyDescent="0.25">
      <c r="B12" s="157" t="s">
        <v>33</v>
      </c>
      <c r="C12" s="158"/>
      <c r="D12" s="161" t="s">
        <v>47</v>
      </c>
      <c r="E12" s="161"/>
      <c r="F12" s="28" t="s">
        <v>185</v>
      </c>
      <c r="G12" s="162" t="s">
        <v>125</v>
      </c>
      <c r="H12" s="162"/>
      <c r="I12" s="163" t="s">
        <v>93</v>
      </c>
      <c r="J12" s="164"/>
    </row>
    <row r="13" spans="2:11" s="32" customFormat="1" ht="16.5" customHeight="1" x14ac:dyDescent="0.25">
      <c r="B13" s="10"/>
      <c r="C13" s="10"/>
      <c r="D13" s="10"/>
      <c r="E13" s="10"/>
      <c r="F13" s="10"/>
      <c r="G13" s="67"/>
      <c r="H13" s="67"/>
      <c r="I13" s="67"/>
      <c r="J13" s="67"/>
    </row>
    <row r="14" spans="2:11" x14ac:dyDescent="0.25">
      <c r="B14" s="68" t="s">
        <v>140</v>
      </c>
    </row>
    <row r="15" spans="2:11" x14ac:dyDescent="0.25">
      <c r="B15" s="154"/>
      <c r="C15" s="154"/>
      <c r="D15" s="154"/>
      <c r="E15" s="154"/>
      <c r="F15" s="154"/>
      <c r="G15" s="154"/>
      <c r="H15" s="154"/>
      <c r="I15" s="154"/>
      <c r="J15" s="154"/>
    </row>
    <row r="16" spans="2:11" x14ac:dyDescent="0.25">
      <c r="B16" s="154"/>
      <c r="C16" s="154"/>
      <c r="D16" s="154"/>
      <c r="E16" s="154"/>
      <c r="F16" s="154"/>
      <c r="G16" s="154"/>
      <c r="H16" s="154"/>
      <c r="I16" s="154"/>
      <c r="J16" s="154"/>
    </row>
    <row r="17" spans="2:10" x14ac:dyDescent="0.25">
      <c r="B17" s="154"/>
      <c r="C17" s="154"/>
      <c r="D17" s="154"/>
      <c r="E17" s="154"/>
      <c r="F17" s="154"/>
      <c r="G17" s="154"/>
      <c r="H17" s="154"/>
      <c r="I17" s="154"/>
      <c r="J17" s="154"/>
    </row>
    <row r="18" spans="2:10" x14ac:dyDescent="0.25">
      <c r="B18" s="154"/>
      <c r="C18" s="154"/>
      <c r="D18" s="154"/>
      <c r="E18" s="154"/>
      <c r="F18" s="154"/>
      <c r="G18" s="154"/>
      <c r="H18" s="154"/>
      <c r="I18" s="154"/>
      <c r="J18" s="154"/>
    </row>
    <row r="19" spans="2:10" x14ac:dyDescent="0.25">
      <c r="B19" s="154"/>
      <c r="C19" s="154"/>
      <c r="D19" s="154"/>
      <c r="E19" s="154"/>
      <c r="F19" s="154"/>
      <c r="G19" s="154"/>
      <c r="H19" s="154"/>
      <c r="I19" s="154"/>
      <c r="J19" s="154"/>
    </row>
  </sheetData>
  <customSheetViews>
    <customSheetView guid="{5548FFB4-D490-49E1-BFE6-EDD52FAE47FE}" scale="80" showPageBreaks="1" fitToPage="1" printArea="1">
      <selection activeCell="I11" sqref="I11:J11"/>
      <pageMargins left="0.7" right="0.7" top="0.75" bottom="0.75" header="0.3" footer="0.3"/>
      <pageSetup paperSize="9" scale="65" orientation="landscape" r:id="rId1"/>
    </customSheetView>
    <customSheetView guid="{A5A992E5-A774-408A-88E8-BC6D12B4DBBC}" scale="80" fitToPage="1">
      <selection activeCell="C2" sqref="C2:C3"/>
      <pageMargins left="0.7" right="0.7" top="0.75" bottom="0.75" header="0.3" footer="0.3"/>
      <pageSetup paperSize="9" scale="65" orientation="landscape" r:id="rId2"/>
    </customSheetView>
  </customSheetViews>
  <mergeCells count="19">
    <mergeCell ref="B15:J19"/>
    <mergeCell ref="E10:F10"/>
    <mergeCell ref="B12:C12"/>
    <mergeCell ref="B6:C9"/>
    <mergeCell ref="J7:J9"/>
    <mergeCell ref="B11:C11"/>
    <mergeCell ref="D12:E12"/>
    <mergeCell ref="G11:H11"/>
    <mergeCell ref="G12:H12"/>
    <mergeCell ref="I11:J11"/>
    <mergeCell ref="I12:J12"/>
    <mergeCell ref="G10:H10"/>
    <mergeCell ref="I10:J10"/>
    <mergeCell ref="D11:E11"/>
    <mergeCell ref="B2:B3"/>
    <mergeCell ref="C2:C3"/>
    <mergeCell ref="E2:J2"/>
    <mergeCell ref="E3:J3"/>
    <mergeCell ref="F4:F5"/>
  </mergeCells>
  <pageMargins left="0.7" right="0.7" top="0.75" bottom="0.75" header="0.3" footer="0.3"/>
  <pageSetup paperSize="9" scale="60" orientation="landscap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J22"/>
  <sheetViews>
    <sheetView zoomScale="80" zoomScaleNormal="80" workbookViewId="0">
      <selection activeCell="J5" sqref="J5"/>
    </sheetView>
  </sheetViews>
  <sheetFormatPr defaultColWidth="9.140625" defaultRowHeight="15" x14ac:dyDescent="0.25"/>
  <cols>
    <col min="1" max="1" width="3.7109375" style="31" customWidth="1"/>
    <col min="2" max="3" width="18.7109375" style="31" customWidth="1"/>
    <col min="4" max="4" width="20" style="31" customWidth="1"/>
    <col min="5" max="10" width="18.7109375" style="31" customWidth="1"/>
    <col min="11" max="11" width="15.5703125" style="31" customWidth="1"/>
    <col min="12" max="12" width="18.7109375" style="31" customWidth="1"/>
    <col min="13" max="16384" width="9.140625" style="31"/>
  </cols>
  <sheetData>
    <row r="2" spans="2:10" ht="45" customHeight="1" x14ac:dyDescent="0.25">
      <c r="B2" s="175" t="s">
        <v>0</v>
      </c>
      <c r="C2" s="176" t="s">
        <v>167</v>
      </c>
      <c r="D2" s="24" t="s">
        <v>1</v>
      </c>
      <c r="E2" s="178" t="s">
        <v>26</v>
      </c>
      <c r="F2" s="179"/>
      <c r="G2" s="179"/>
      <c r="H2" s="179"/>
      <c r="I2" s="179"/>
      <c r="J2" s="180"/>
    </row>
    <row r="3" spans="2:10" ht="45" customHeight="1" x14ac:dyDescent="0.25">
      <c r="B3" s="159"/>
      <c r="C3" s="177"/>
      <c r="D3" s="24" t="s">
        <v>2</v>
      </c>
      <c r="E3" s="178" t="s">
        <v>72</v>
      </c>
      <c r="F3" s="179"/>
      <c r="G3" s="179"/>
      <c r="H3" s="179"/>
      <c r="I3" s="179"/>
      <c r="J3" s="180"/>
    </row>
    <row r="4" spans="2:10" ht="45" customHeight="1" x14ac:dyDescent="0.25">
      <c r="B4" s="23" t="s">
        <v>141</v>
      </c>
      <c r="C4" s="69">
        <v>43003</v>
      </c>
      <c r="D4" s="23" t="s">
        <v>3</v>
      </c>
      <c r="E4" s="26" t="s">
        <v>19</v>
      </c>
      <c r="F4" s="181" t="s">
        <v>109</v>
      </c>
      <c r="G4" s="24" t="s">
        <v>59</v>
      </c>
      <c r="H4" s="8">
        <v>1895</v>
      </c>
      <c r="I4" s="23" t="s">
        <v>95</v>
      </c>
      <c r="J4" s="8">
        <v>32218</v>
      </c>
    </row>
    <row r="5" spans="2:10" ht="45" customHeight="1" x14ac:dyDescent="0.25">
      <c r="B5" s="24" t="s">
        <v>142</v>
      </c>
      <c r="C5" s="63">
        <v>2264141</v>
      </c>
      <c r="D5" s="24" t="s">
        <v>143</v>
      </c>
      <c r="E5" s="70" t="s">
        <v>21</v>
      </c>
      <c r="F5" s="182"/>
      <c r="G5" s="75" t="s">
        <v>60</v>
      </c>
      <c r="H5" s="8">
        <v>1899</v>
      </c>
      <c r="I5" s="24" t="s">
        <v>96</v>
      </c>
      <c r="J5" s="8">
        <v>32286</v>
      </c>
    </row>
    <row r="6" spans="2:10" ht="30" customHeight="1" x14ac:dyDescent="0.25">
      <c r="B6" s="169" t="s">
        <v>14</v>
      </c>
      <c r="C6" s="170"/>
      <c r="D6" s="23"/>
      <c r="E6" s="23" t="s">
        <v>4</v>
      </c>
      <c r="F6" s="23" t="s">
        <v>69</v>
      </c>
      <c r="G6" s="23" t="s">
        <v>5</v>
      </c>
      <c r="H6" s="23" t="s">
        <v>6</v>
      </c>
      <c r="I6" s="23" t="s">
        <v>7</v>
      </c>
      <c r="J6" s="23" t="s">
        <v>8</v>
      </c>
    </row>
    <row r="7" spans="2:10" ht="30" customHeight="1" x14ac:dyDescent="0.25">
      <c r="B7" s="171"/>
      <c r="C7" s="172"/>
      <c r="D7" s="23" t="s">
        <v>9</v>
      </c>
      <c r="E7" s="60">
        <v>5</v>
      </c>
      <c r="F7" s="60">
        <v>5</v>
      </c>
      <c r="G7" s="23" t="s">
        <v>20</v>
      </c>
      <c r="H7" s="60">
        <f>E7*F7</f>
        <v>25</v>
      </c>
      <c r="I7" s="60">
        <f>IF(G7="Not Effective (x1)",E7*F7,IF(G7="Partially Effective (x0.8)",E7*F7*0.8, E7*F7*0.6))</f>
        <v>25</v>
      </c>
      <c r="J7" s="160" t="s">
        <v>117</v>
      </c>
    </row>
    <row r="8" spans="2:10" ht="30" customHeight="1" x14ac:dyDescent="0.25">
      <c r="B8" s="171"/>
      <c r="C8" s="172"/>
      <c r="D8" s="23" t="s">
        <v>10</v>
      </c>
      <c r="E8" s="60">
        <v>3</v>
      </c>
      <c r="F8" s="60">
        <v>5</v>
      </c>
      <c r="G8" s="24" t="s">
        <v>25</v>
      </c>
      <c r="H8" s="60">
        <f t="shared" ref="H8:H9" si="0">E8*F8</f>
        <v>15</v>
      </c>
      <c r="I8" s="60">
        <f t="shared" ref="I8:I9" si="1">IF(G8="Not Effective (x1)",E8*F8,IF(G8="Partially Effective (x0.8)",E8*F8*0.8, E8*F8*0.6))</f>
        <v>12</v>
      </c>
      <c r="J8" s="160"/>
    </row>
    <row r="9" spans="2:10" ht="30" customHeight="1" x14ac:dyDescent="0.25">
      <c r="B9" s="173"/>
      <c r="C9" s="174"/>
      <c r="D9" s="23" t="s">
        <v>11</v>
      </c>
      <c r="E9" s="60">
        <v>5</v>
      </c>
      <c r="F9" s="60">
        <v>5</v>
      </c>
      <c r="G9" s="23" t="s">
        <v>20</v>
      </c>
      <c r="H9" s="60">
        <f t="shared" si="0"/>
        <v>25</v>
      </c>
      <c r="I9" s="60">
        <f t="shared" si="1"/>
        <v>25</v>
      </c>
      <c r="J9" s="160"/>
    </row>
    <row r="10" spans="2:10" ht="30" customHeight="1" x14ac:dyDescent="0.25">
      <c r="B10" s="23" t="s">
        <v>12</v>
      </c>
      <c r="C10" s="71" t="s">
        <v>22</v>
      </c>
      <c r="D10" s="23" t="s">
        <v>138</v>
      </c>
      <c r="E10" s="155" t="s">
        <v>139</v>
      </c>
      <c r="F10" s="156"/>
      <c r="G10" s="167" t="s">
        <v>15</v>
      </c>
      <c r="H10" s="168"/>
      <c r="I10" s="155" t="s">
        <v>23</v>
      </c>
      <c r="J10" s="156"/>
    </row>
    <row r="11" spans="2:10" ht="45" customHeight="1" x14ac:dyDescent="0.25">
      <c r="B11" s="165" t="s">
        <v>13</v>
      </c>
      <c r="C11" s="166"/>
      <c r="D11" s="165" t="s">
        <v>41</v>
      </c>
      <c r="E11" s="166"/>
      <c r="F11" s="23" t="s">
        <v>16</v>
      </c>
      <c r="G11" s="167" t="s">
        <v>17</v>
      </c>
      <c r="H11" s="168"/>
      <c r="I11" s="167" t="s">
        <v>18</v>
      </c>
      <c r="J11" s="168"/>
    </row>
    <row r="12" spans="2:10" s="32" customFormat="1" ht="250.5" customHeight="1" x14ac:dyDescent="0.25">
      <c r="B12" s="163" t="s">
        <v>70</v>
      </c>
      <c r="C12" s="164"/>
      <c r="D12" s="162" t="s">
        <v>62</v>
      </c>
      <c r="E12" s="162"/>
      <c r="F12" s="72" t="s">
        <v>183</v>
      </c>
      <c r="G12" s="163" t="s">
        <v>118</v>
      </c>
      <c r="H12" s="164"/>
      <c r="I12" s="163" t="s">
        <v>93</v>
      </c>
      <c r="J12" s="164"/>
    </row>
    <row r="14" spans="2:10" x14ac:dyDescent="0.25">
      <c r="B14" s="68" t="s">
        <v>140</v>
      </c>
    </row>
    <row r="15" spans="2:10" x14ac:dyDescent="0.25">
      <c r="B15" s="154"/>
      <c r="C15" s="154"/>
      <c r="D15" s="154"/>
      <c r="E15" s="154"/>
      <c r="F15" s="154"/>
      <c r="G15" s="154"/>
      <c r="H15" s="154"/>
      <c r="I15" s="154"/>
      <c r="J15" s="154"/>
    </row>
    <row r="16" spans="2:10" x14ac:dyDescent="0.25">
      <c r="B16" s="154"/>
      <c r="C16" s="154"/>
      <c r="D16" s="154"/>
      <c r="E16" s="154"/>
      <c r="F16" s="154"/>
      <c r="G16" s="154"/>
      <c r="H16" s="154"/>
      <c r="I16" s="154"/>
      <c r="J16" s="154"/>
    </row>
    <row r="17" spans="2:10" x14ac:dyDescent="0.25">
      <c r="B17" s="154"/>
      <c r="C17" s="154"/>
      <c r="D17" s="154"/>
      <c r="E17" s="154"/>
      <c r="F17" s="154"/>
      <c r="G17" s="154"/>
      <c r="H17" s="154"/>
      <c r="I17" s="154"/>
      <c r="J17" s="154"/>
    </row>
    <row r="18" spans="2:10" x14ac:dyDescent="0.25">
      <c r="B18" s="154"/>
      <c r="C18" s="154"/>
      <c r="D18" s="154"/>
      <c r="E18" s="154"/>
      <c r="F18" s="154"/>
      <c r="G18" s="154"/>
      <c r="H18" s="154"/>
      <c r="I18" s="154"/>
      <c r="J18" s="154"/>
    </row>
    <row r="19" spans="2:10" x14ac:dyDescent="0.25">
      <c r="B19" s="154"/>
      <c r="C19" s="154"/>
      <c r="D19" s="154"/>
      <c r="E19" s="154"/>
      <c r="F19" s="154"/>
      <c r="G19" s="154"/>
      <c r="H19" s="154"/>
      <c r="I19" s="154"/>
      <c r="J19" s="154"/>
    </row>
    <row r="20" spans="2:10" x14ac:dyDescent="0.25">
      <c r="B20" s="154"/>
      <c r="C20" s="154"/>
      <c r="D20" s="154"/>
      <c r="E20" s="154"/>
      <c r="F20" s="154"/>
      <c r="G20" s="154"/>
      <c r="H20" s="154"/>
      <c r="I20" s="154"/>
      <c r="J20" s="154"/>
    </row>
    <row r="21" spans="2:10" x14ac:dyDescent="0.25">
      <c r="B21" s="154"/>
      <c r="C21" s="154"/>
      <c r="D21" s="154"/>
      <c r="E21" s="154"/>
      <c r="F21" s="154"/>
      <c r="G21" s="154"/>
      <c r="H21" s="154"/>
      <c r="I21" s="154"/>
      <c r="J21" s="154"/>
    </row>
    <row r="22" spans="2:10" x14ac:dyDescent="0.25">
      <c r="B22" s="154"/>
      <c r="C22" s="154"/>
      <c r="D22" s="154"/>
      <c r="E22" s="154"/>
      <c r="F22" s="154"/>
      <c r="G22" s="154"/>
      <c r="H22" s="154"/>
      <c r="I22" s="154"/>
      <c r="J22" s="154"/>
    </row>
  </sheetData>
  <customSheetViews>
    <customSheetView guid="{5548FFB4-D490-49E1-BFE6-EDD52FAE47FE}" scale="80" showPageBreaks="1" fitToPage="1" printArea="1">
      <selection activeCell="C4" sqref="C4"/>
      <pageMargins left="0.7" right="0.7" top="0.75" bottom="0.75" header="0.3" footer="0.3"/>
      <pageSetup paperSize="9" scale="74" orientation="landscape" verticalDpi="0" r:id="rId1"/>
    </customSheetView>
    <customSheetView guid="{A5A992E5-A774-408A-88E8-BC6D12B4DBBC}" scale="80" fitToPage="1">
      <selection activeCell="C2" sqref="C2:C3"/>
      <pageMargins left="0.7" right="0.7" top="0.75" bottom="0.75" header="0.3" footer="0.3"/>
      <pageSetup paperSize="9" scale="74" orientation="landscape" verticalDpi="0" r:id="rId2"/>
    </customSheetView>
  </customSheetViews>
  <mergeCells count="19">
    <mergeCell ref="B2:B3"/>
    <mergeCell ref="C2:C3"/>
    <mergeCell ref="E2:J2"/>
    <mergeCell ref="E3:J3"/>
    <mergeCell ref="F4:F5"/>
    <mergeCell ref="G11:H11"/>
    <mergeCell ref="I11:J11"/>
    <mergeCell ref="E10:F10"/>
    <mergeCell ref="B15:J22"/>
    <mergeCell ref="B6:C9"/>
    <mergeCell ref="J7:J9"/>
    <mergeCell ref="B12:C12"/>
    <mergeCell ref="D12:E12"/>
    <mergeCell ref="G12:H12"/>
    <mergeCell ref="I12:J12"/>
    <mergeCell ref="G10:H10"/>
    <mergeCell ref="I10:J10"/>
    <mergeCell ref="B11:C11"/>
    <mergeCell ref="D11:E11"/>
  </mergeCells>
  <pageMargins left="0.7" right="0.7" top="0.75" bottom="0.75" header="0.3" footer="0.3"/>
  <pageSetup paperSize="9" scale="62" orientation="landscape" verticalDpi="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J22"/>
  <sheetViews>
    <sheetView zoomScale="80" zoomScaleNormal="80" workbookViewId="0"/>
  </sheetViews>
  <sheetFormatPr defaultColWidth="9.140625" defaultRowHeight="15" x14ac:dyDescent="0.25"/>
  <cols>
    <col min="1" max="1" width="3.7109375" style="31" customWidth="1"/>
    <col min="2" max="3" width="18.7109375" style="31" customWidth="1"/>
    <col min="4" max="4" width="20" style="31" customWidth="1"/>
    <col min="5" max="10" width="18.7109375" style="31" customWidth="1"/>
    <col min="11" max="11" width="15.5703125" style="31" customWidth="1"/>
    <col min="12" max="12" width="18.7109375" style="31" customWidth="1"/>
    <col min="13" max="16384" width="9.140625" style="31"/>
  </cols>
  <sheetData>
    <row r="2" spans="2:10" ht="45" customHeight="1" x14ac:dyDescent="0.25">
      <c r="B2" s="149" t="s">
        <v>0</v>
      </c>
      <c r="C2" s="150" t="s">
        <v>181</v>
      </c>
      <c r="D2" s="24" t="s">
        <v>1</v>
      </c>
      <c r="E2" s="151" t="s">
        <v>218</v>
      </c>
      <c r="F2" s="151"/>
      <c r="G2" s="151"/>
      <c r="H2" s="151"/>
      <c r="I2" s="151"/>
      <c r="J2" s="151"/>
    </row>
    <row r="3" spans="2:10" ht="45" customHeight="1" x14ac:dyDescent="0.25">
      <c r="B3" s="149"/>
      <c r="C3" s="150"/>
      <c r="D3" s="24" t="s">
        <v>2</v>
      </c>
      <c r="E3" s="151" t="s">
        <v>73</v>
      </c>
      <c r="F3" s="151"/>
      <c r="G3" s="151"/>
      <c r="H3" s="151"/>
      <c r="I3" s="151"/>
      <c r="J3" s="151"/>
    </row>
    <row r="4" spans="2:10" ht="45" customHeight="1" x14ac:dyDescent="0.25">
      <c r="B4" s="29" t="s">
        <v>141</v>
      </c>
      <c r="C4" s="69">
        <v>43003</v>
      </c>
      <c r="D4" s="23" t="s">
        <v>3</v>
      </c>
      <c r="E4" s="26" t="s">
        <v>19</v>
      </c>
      <c r="F4" s="181" t="s">
        <v>109</v>
      </c>
      <c r="G4" s="24" t="s">
        <v>59</v>
      </c>
      <c r="H4" s="8">
        <v>1386</v>
      </c>
      <c r="I4" s="23" t="s">
        <v>95</v>
      </c>
      <c r="J4" s="8">
        <v>23555</v>
      </c>
    </row>
    <row r="5" spans="2:10" ht="45" customHeight="1" x14ac:dyDescent="0.25">
      <c r="B5" s="30" t="s">
        <v>142</v>
      </c>
      <c r="C5" s="69">
        <v>2264141</v>
      </c>
      <c r="D5" s="24" t="s">
        <v>143</v>
      </c>
      <c r="E5" s="26" t="s">
        <v>21</v>
      </c>
      <c r="F5" s="182"/>
      <c r="G5" s="81" t="s">
        <v>60</v>
      </c>
      <c r="H5" s="8">
        <v>3</v>
      </c>
      <c r="I5" s="24" t="s">
        <v>96</v>
      </c>
      <c r="J5" s="8">
        <v>47</v>
      </c>
    </row>
    <row r="6" spans="2:10" ht="30" customHeight="1" x14ac:dyDescent="0.25">
      <c r="B6" s="149" t="s">
        <v>14</v>
      </c>
      <c r="C6" s="149"/>
      <c r="D6" s="23"/>
      <c r="E6" s="23" t="s">
        <v>4</v>
      </c>
      <c r="F6" s="23" t="s">
        <v>69</v>
      </c>
      <c r="G6" s="23" t="s">
        <v>5</v>
      </c>
      <c r="H6" s="23" t="s">
        <v>6</v>
      </c>
      <c r="I6" s="23" t="s">
        <v>7</v>
      </c>
      <c r="J6" s="23" t="s">
        <v>8</v>
      </c>
    </row>
    <row r="7" spans="2:10" ht="30" customHeight="1" x14ac:dyDescent="0.25">
      <c r="B7" s="149"/>
      <c r="C7" s="149"/>
      <c r="D7" s="23" t="s">
        <v>9</v>
      </c>
      <c r="E7" s="60">
        <v>5</v>
      </c>
      <c r="F7" s="60">
        <v>4</v>
      </c>
      <c r="G7" s="60" t="s">
        <v>20</v>
      </c>
      <c r="H7" s="60">
        <f>E7*F7</f>
        <v>20</v>
      </c>
      <c r="I7" s="60">
        <f>IF(G7="Not Effective (x1)",E7*F7,IF(G7="Partially Effective (x0.8)",E7*F7*0.8, E7*F7*0.6))</f>
        <v>20</v>
      </c>
      <c r="J7" s="160" t="s">
        <v>117</v>
      </c>
    </row>
    <row r="8" spans="2:10" ht="30" customHeight="1" x14ac:dyDescent="0.25">
      <c r="B8" s="149"/>
      <c r="C8" s="149"/>
      <c r="D8" s="23" t="s">
        <v>10</v>
      </c>
      <c r="E8" s="60">
        <v>5</v>
      </c>
      <c r="F8" s="60">
        <v>3</v>
      </c>
      <c r="G8" s="26" t="s">
        <v>25</v>
      </c>
      <c r="H8" s="60">
        <f t="shared" ref="H8:H9" si="0">E8*F8</f>
        <v>15</v>
      </c>
      <c r="I8" s="60">
        <f t="shared" ref="I8:I9" si="1">IF(G8="Not Effective (x1)",E8*F8,IF(G8="Partially Effective (x0.8)",E8*F8*0.8, E8*F8*0.6))</f>
        <v>12</v>
      </c>
      <c r="J8" s="160"/>
    </row>
    <row r="9" spans="2:10" ht="30" customHeight="1" x14ac:dyDescent="0.25">
      <c r="B9" s="149"/>
      <c r="C9" s="149"/>
      <c r="D9" s="23" t="s">
        <v>11</v>
      </c>
      <c r="E9" s="60">
        <v>5</v>
      </c>
      <c r="F9" s="60">
        <v>5</v>
      </c>
      <c r="G9" s="60" t="s">
        <v>20</v>
      </c>
      <c r="H9" s="60">
        <f t="shared" si="0"/>
        <v>25</v>
      </c>
      <c r="I9" s="60">
        <f t="shared" si="1"/>
        <v>25</v>
      </c>
      <c r="J9" s="160"/>
    </row>
    <row r="10" spans="2:10" ht="30" customHeight="1" x14ac:dyDescent="0.25">
      <c r="B10" s="23" t="s">
        <v>12</v>
      </c>
      <c r="C10" s="66" t="s">
        <v>22</v>
      </c>
      <c r="D10" s="23" t="s">
        <v>138</v>
      </c>
      <c r="E10" s="155" t="s">
        <v>139</v>
      </c>
      <c r="F10" s="156"/>
      <c r="G10" s="149" t="s">
        <v>15</v>
      </c>
      <c r="H10" s="149"/>
      <c r="I10" s="150" t="s">
        <v>23</v>
      </c>
      <c r="J10" s="150"/>
    </row>
    <row r="11" spans="2:10" ht="45" customHeight="1" x14ac:dyDescent="0.25">
      <c r="B11" s="153" t="s">
        <v>13</v>
      </c>
      <c r="C11" s="153"/>
      <c r="D11" s="153" t="s">
        <v>41</v>
      </c>
      <c r="E11" s="153"/>
      <c r="F11" s="23" t="s">
        <v>16</v>
      </c>
      <c r="G11" s="149" t="s">
        <v>17</v>
      </c>
      <c r="H11" s="149"/>
      <c r="I11" s="149" t="s">
        <v>18</v>
      </c>
      <c r="J11" s="149"/>
    </row>
    <row r="12" spans="2:10" s="76" customFormat="1" ht="363" customHeight="1" x14ac:dyDescent="0.25">
      <c r="B12" s="163" t="s">
        <v>76</v>
      </c>
      <c r="C12" s="164"/>
      <c r="D12" s="162" t="s">
        <v>116</v>
      </c>
      <c r="E12" s="162"/>
      <c r="F12" s="72" t="s">
        <v>144</v>
      </c>
      <c r="G12" s="163" t="s">
        <v>119</v>
      </c>
      <c r="H12" s="164"/>
      <c r="I12" s="163" t="s">
        <v>93</v>
      </c>
      <c r="J12" s="164"/>
    </row>
    <row r="14" spans="2:10" x14ac:dyDescent="0.25">
      <c r="B14" s="68" t="s">
        <v>140</v>
      </c>
    </row>
    <row r="15" spans="2:10" x14ac:dyDescent="0.25">
      <c r="B15" s="154"/>
      <c r="C15" s="154"/>
      <c r="D15" s="154"/>
      <c r="E15" s="154"/>
      <c r="F15" s="154"/>
      <c r="G15" s="154"/>
      <c r="H15" s="154"/>
      <c r="I15" s="154"/>
      <c r="J15" s="154"/>
    </row>
    <row r="16" spans="2:10" x14ac:dyDescent="0.25">
      <c r="B16" s="154"/>
      <c r="C16" s="154"/>
      <c r="D16" s="154"/>
      <c r="E16" s="154"/>
      <c r="F16" s="154"/>
      <c r="G16" s="154"/>
      <c r="H16" s="154"/>
      <c r="I16" s="154"/>
      <c r="J16" s="154"/>
    </row>
    <row r="17" spans="2:10" x14ac:dyDescent="0.25">
      <c r="B17" s="154"/>
      <c r="C17" s="154"/>
      <c r="D17" s="154"/>
      <c r="E17" s="154"/>
      <c r="F17" s="154"/>
      <c r="G17" s="154"/>
      <c r="H17" s="154"/>
      <c r="I17" s="154"/>
      <c r="J17" s="154"/>
    </row>
    <row r="18" spans="2:10" x14ac:dyDescent="0.25">
      <c r="B18" s="154"/>
      <c r="C18" s="154"/>
      <c r="D18" s="154"/>
      <c r="E18" s="154"/>
      <c r="F18" s="154"/>
      <c r="G18" s="154"/>
      <c r="H18" s="154"/>
      <c r="I18" s="154"/>
      <c r="J18" s="154"/>
    </row>
    <row r="19" spans="2:10" x14ac:dyDescent="0.25">
      <c r="B19" s="154"/>
      <c r="C19" s="154"/>
      <c r="D19" s="154"/>
      <c r="E19" s="154"/>
      <c r="F19" s="154"/>
      <c r="G19" s="154"/>
      <c r="H19" s="154"/>
      <c r="I19" s="154"/>
      <c r="J19" s="154"/>
    </row>
    <row r="20" spans="2:10" x14ac:dyDescent="0.25">
      <c r="B20" s="154"/>
      <c r="C20" s="154"/>
      <c r="D20" s="154"/>
      <c r="E20" s="154"/>
      <c r="F20" s="154"/>
      <c r="G20" s="154"/>
      <c r="H20" s="154"/>
      <c r="I20" s="154"/>
      <c r="J20" s="154"/>
    </row>
    <row r="21" spans="2:10" x14ac:dyDescent="0.25">
      <c r="B21" s="154"/>
      <c r="C21" s="154"/>
      <c r="D21" s="154"/>
      <c r="E21" s="154"/>
      <c r="F21" s="154"/>
      <c r="G21" s="154"/>
      <c r="H21" s="154"/>
      <c r="I21" s="154"/>
      <c r="J21" s="154"/>
    </row>
    <row r="22" spans="2:10" x14ac:dyDescent="0.25">
      <c r="B22" s="154"/>
      <c r="C22" s="154"/>
      <c r="D22" s="154"/>
      <c r="E22" s="154"/>
      <c r="F22" s="154"/>
      <c r="G22" s="154"/>
      <c r="H22" s="154"/>
      <c r="I22" s="154"/>
      <c r="J22" s="154"/>
    </row>
  </sheetData>
  <customSheetViews>
    <customSheetView guid="{5548FFB4-D490-49E1-BFE6-EDD52FAE47FE}" scale="80" showPageBreaks="1" fitToPage="1" printArea="1" topLeftCell="A4">
      <selection activeCell="B12" sqref="B12:C12"/>
      <pageMargins left="0.7" right="0.7" top="0.75" bottom="0.75" header="0.3" footer="0.3"/>
      <pageSetup paperSize="9" scale="63" orientation="landscape" verticalDpi="0" r:id="rId1"/>
    </customSheetView>
    <customSheetView guid="{A5A992E5-A774-408A-88E8-BC6D12B4DBBC}" scale="80" fitToPage="1">
      <selection activeCell="C2" sqref="C2:C3"/>
      <pageMargins left="0.7" right="0.7" top="0.75" bottom="0.75" header="0.3" footer="0.3"/>
      <pageSetup paperSize="9" scale="63" orientation="landscape" verticalDpi="0" r:id="rId2"/>
    </customSheetView>
  </customSheetViews>
  <mergeCells count="19">
    <mergeCell ref="B15:J22"/>
    <mergeCell ref="B12:C12"/>
    <mergeCell ref="D12:E12"/>
    <mergeCell ref="G12:H12"/>
    <mergeCell ref="I12:J12"/>
    <mergeCell ref="G10:H10"/>
    <mergeCell ref="I10:J10"/>
    <mergeCell ref="B11:C11"/>
    <mergeCell ref="D11:E11"/>
    <mergeCell ref="G11:H11"/>
    <mergeCell ref="I11:J11"/>
    <mergeCell ref="E10:F10"/>
    <mergeCell ref="B6:C9"/>
    <mergeCell ref="J7:J9"/>
    <mergeCell ref="B2:B3"/>
    <mergeCell ref="C2:C3"/>
    <mergeCell ref="E2:J2"/>
    <mergeCell ref="E3:J3"/>
    <mergeCell ref="F4:F5"/>
  </mergeCells>
  <pageMargins left="0.7" right="0.7" top="0.75" bottom="0.75" header="0.3" footer="0.3"/>
  <pageSetup paperSize="9" scale="54" orientation="landscape" verticalDpi="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2:J23"/>
  <sheetViews>
    <sheetView zoomScale="80" zoomScaleNormal="80" workbookViewId="0"/>
  </sheetViews>
  <sheetFormatPr defaultColWidth="9.140625" defaultRowHeight="15" x14ac:dyDescent="0.25"/>
  <cols>
    <col min="1" max="1" width="3.7109375" style="31" customWidth="1"/>
    <col min="2" max="3" width="18.7109375" style="31" customWidth="1"/>
    <col min="4" max="4" width="20" style="31" customWidth="1"/>
    <col min="5" max="10" width="18.7109375" style="31" customWidth="1"/>
    <col min="11" max="11" width="15.5703125" style="31" customWidth="1"/>
    <col min="12" max="12" width="18.7109375" style="31" customWidth="1"/>
    <col min="13" max="16384" width="9.140625" style="31"/>
  </cols>
  <sheetData>
    <row r="2" spans="2:10" ht="45" customHeight="1" x14ac:dyDescent="0.25">
      <c r="B2" s="149" t="s">
        <v>0</v>
      </c>
      <c r="C2" s="150" t="s">
        <v>169</v>
      </c>
      <c r="D2" s="24" t="s">
        <v>1</v>
      </c>
      <c r="E2" s="151" t="s">
        <v>58</v>
      </c>
      <c r="F2" s="151"/>
      <c r="G2" s="151"/>
      <c r="H2" s="151"/>
      <c r="I2" s="151"/>
      <c r="J2" s="151"/>
    </row>
    <row r="3" spans="2:10" ht="45" customHeight="1" x14ac:dyDescent="0.25">
      <c r="B3" s="149"/>
      <c r="C3" s="150"/>
      <c r="D3" s="24" t="s">
        <v>2</v>
      </c>
      <c r="E3" s="151" t="s">
        <v>74</v>
      </c>
      <c r="F3" s="151"/>
      <c r="G3" s="151"/>
      <c r="H3" s="151"/>
      <c r="I3" s="151"/>
      <c r="J3" s="151"/>
    </row>
    <row r="4" spans="2:10" ht="45" customHeight="1" x14ac:dyDescent="0.25">
      <c r="B4" s="23" t="s">
        <v>141</v>
      </c>
      <c r="C4" s="69">
        <v>43003</v>
      </c>
      <c r="D4" s="23" t="s">
        <v>3</v>
      </c>
      <c r="E4" s="26" t="s">
        <v>19</v>
      </c>
      <c r="F4" s="181" t="s">
        <v>109</v>
      </c>
      <c r="G4" s="24" t="s">
        <v>59</v>
      </c>
      <c r="H4" s="79">
        <v>1244</v>
      </c>
      <c r="I4" s="23" t="s">
        <v>95</v>
      </c>
      <c r="J4" s="79">
        <v>21152</v>
      </c>
    </row>
    <row r="5" spans="2:10" ht="45" customHeight="1" x14ac:dyDescent="0.25">
      <c r="B5" s="23" t="s">
        <v>142</v>
      </c>
      <c r="C5" s="69">
        <v>2264141</v>
      </c>
      <c r="D5" s="24" t="s">
        <v>143</v>
      </c>
      <c r="E5" s="26" t="s">
        <v>21</v>
      </c>
      <c r="F5" s="182"/>
      <c r="G5" s="81" t="s">
        <v>60</v>
      </c>
      <c r="H5" s="77" t="s">
        <v>61</v>
      </c>
      <c r="I5" s="24" t="s">
        <v>96</v>
      </c>
      <c r="J5" s="77" t="s">
        <v>61</v>
      </c>
    </row>
    <row r="6" spans="2:10" ht="30" customHeight="1" x14ac:dyDescent="0.25">
      <c r="B6" s="149" t="s">
        <v>14</v>
      </c>
      <c r="C6" s="149"/>
      <c r="D6" s="23"/>
      <c r="E6" s="23" t="s">
        <v>4</v>
      </c>
      <c r="F6" s="23" t="s">
        <v>69</v>
      </c>
      <c r="G6" s="23" t="s">
        <v>5</v>
      </c>
      <c r="H6" s="23" t="s">
        <v>6</v>
      </c>
      <c r="I6" s="23" t="s">
        <v>7</v>
      </c>
      <c r="J6" s="23" t="s">
        <v>8</v>
      </c>
    </row>
    <row r="7" spans="2:10" ht="30" customHeight="1" x14ac:dyDescent="0.25">
      <c r="B7" s="149"/>
      <c r="C7" s="149"/>
      <c r="D7" s="23" t="s">
        <v>9</v>
      </c>
      <c r="E7" s="60">
        <v>5</v>
      </c>
      <c r="F7" s="60">
        <v>3</v>
      </c>
      <c r="G7" s="26" t="s">
        <v>25</v>
      </c>
      <c r="H7" s="60">
        <f>E7*F7</f>
        <v>15</v>
      </c>
      <c r="I7" s="60">
        <f>IF(G7="Not Effective (x1)",E7*F7,IF(G7="Partially Effective (x0.8)",E7*F7*0.8, E7*F7*0.6))</f>
        <v>12</v>
      </c>
      <c r="J7" s="160" t="s">
        <v>117</v>
      </c>
    </row>
    <row r="8" spans="2:10" ht="30" customHeight="1" x14ac:dyDescent="0.25">
      <c r="B8" s="149"/>
      <c r="C8" s="149"/>
      <c r="D8" s="23" t="s">
        <v>10</v>
      </c>
      <c r="E8" s="60">
        <v>4</v>
      </c>
      <c r="F8" s="60">
        <v>3</v>
      </c>
      <c r="G8" s="26" t="s">
        <v>25</v>
      </c>
      <c r="H8" s="60">
        <f t="shared" ref="H8:H9" si="0">E8*F8</f>
        <v>12</v>
      </c>
      <c r="I8" s="60">
        <f t="shared" ref="I8:I9" si="1">IF(G8="Not Effective (x1)",E8*F8,IF(G8="Partially Effective (x0.8)",E8*F8*0.8, E8*F8*0.6))</f>
        <v>9.6000000000000014</v>
      </c>
      <c r="J8" s="160"/>
    </row>
    <row r="9" spans="2:10" ht="30" customHeight="1" x14ac:dyDescent="0.25">
      <c r="B9" s="149"/>
      <c r="C9" s="149"/>
      <c r="D9" s="23" t="s">
        <v>11</v>
      </c>
      <c r="E9" s="60">
        <v>5</v>
      </c>
      <c r="F9" s="60">
        <v>5</v>
      </c>
      <c r="G9" s="60" t="s">
        <v>20</v>
      </c>
      <c r="H9" s="60">
        <f t="shared" si="0"/>
        <v>25</v>
      </c>
      <c r="I9" s="60">
        <f t="shared" si="1"/>
        <v>25</v>
      </c>
      <c r="J9" s="160"/>
    </row>
    <row r="10" spans="2:10" ht="30" customHeight="1" x14ac:dyDescent="0.25">
      <c r="B10" s="23" t="s">
        <v>12</v>
      </c>
      <c r="C10" s="66" t="s">
        <v>172</v>
      </c>
      <c r="D10" s="23" t="s">
        <v>138</v>
      </c>
      <c r="E10" s="155" t="s">
        <v>186</v>
      </c>
      <c r="F10" s="156"/>
      <c r="G10" s="149" t="s">
        <v>15</v>
      </c>
      <c r="H10" s="149"/>
      <c r="I10" s="150" t="s">
        <v>27</v>
      </c>
      <c r="J10" s="150"/>
    </row>
    <row r="11" spans="2:10" ht="45" customHeight="1" x14ac:dyDescent="0.25">
      <c r="B11" s="153" t="s">
        <v>13</v>
      </c>
      <c r="C11" s="153"/>
      <c r="D11" s="153" t="s">
        <v>41</v>
      </c>
      <c r="E11" s="153"/>
      <c r="F11" s="23" t="s">
        <v>16</v>
      </c>
      <c r="G11" s="149" t="s">
        <v>17</v>
      </c>
      <c r="H11" s="149"/>
      <c r="I11" s="149" t="s">
        <v>18</v>
      </c>
      <c r="J11" s="149"/>
    </row>
    <row r="12" spans="2:10" s="76" customFormat="1" ht="409.5" x14ac:dyDescent="0.25">
      <c r="B12" s="157" t="s">
        <v>75</v>
      </c>
      <c r="C12" s="158"/>
      <c r="D12" s="157" t="s">
        <v>53</v>
      </c>
      <c r="E12" s="158"/>
      <c r="F12" s="28" t="s">
        <v>182</v>
      </c>
      <c r="G12" s="157" t="s">
        <v>126</v>
      </c>
      <c r="H12" s="158"/>
      <c r="I12" s="163" t="s">
        <v>93</v>
      </c>
      <c r="J12" s="164"/>
    </row>
    <row r="14" spans="2:10" x14ac:dyDescent="0.25">
      <c r="B14" s="68" t="s">
        <v>140</v>
      </c>
    </row>
    <row r="15" spans="2:10" x14ac:dyDescent="0.25">
      <c r="B15" s="154"/>
      <c r="C15" s="154"/>
      <c r="D15" s="154"/>
      <c r="E15" s="154"/>
      <c r="F15" s="154"/>
      <c r="G15" s="154"/>
      <c r="H15" s="154"/>
      <c r="I15" s="154"/>
      <c r="J15" s="154"/>
    </row>
    <row r="16" spans="2:10" x14ac:dyDescent="0.25">
      <c r="B16" s="154"/>
      <c r="C16" s="154"/>
      <c r="D16" s="154"/>
      <c r="E16" s="154"/>
      <c r="F16" s="154"/>
      <c r="G16" s="154"/>
      <c r="H16" s="154"/>
      <c r="I16" s="154"/>
      <c r="J16" s="154"/>
    </row>
    <row r="17" spans="2:10" x14ac:dyDescent="0.25">
      <c r="B17" s="154"/>
      <c r="C17" s="154"/>
      <c r="D17" s="154"/>
      <c r="E17" s="154"/>
      <c r="F17" s="154"/>
      <c r="G17" s="154"/>
      <c r="H17" s="154"/>
      <c r="I17" s="154"/>
      <c r="J17" s="154"/>
    </row>
    <row r="18" spans="2:10" x14ac:dyDescent="0.25">
      <c r="B18" s="154"/>
      <c r="C18" s="154"/>
      <c r="D18" s="154"/>
      <c r="E18" s="154"/>
      <c r="F18" s="154"/>
      <c r="G18" s="154"/>
      <c r="H18" s="154"/>
      <c r="I18" s="154"/>
      <c r="J18" s="154"/>
    </row>
    <row r="19" spans="2:10" x14ac:dyDescent="0.25">
      <c r="B19" s="154"/>
      <c r="C19" s="154"/>
      <c r="D19" s="154"/>
      <c r="E19" s="154"/>
      <c r="F19" s="154"/>
      <c r="G19" s="154"/>
      <c r="H19" s="154"/>
      <c r="I19" s="154"/>
      <c r="J19" s="154"/>
    </row>
    <row r="20" spans="2:10" x14ac:dyDescent="0.25">
      <c r="B20" s="154"/>
      <c r="C20" s="154"/>
      <c r="D20" s="154"/>
      <c r="E20" s="154"/>
      <c r="F20" s="154"/>
      <c r="G20" s="154"/>
      <c r="H20" s="154"/>
      <c r="I20" s="154"/>
      <c r="J20" s="154"/>
    </row>
    <row r="21" spans="2:10" x14ac:dyDescent="0.25">
      <c r="B21" s="154"/>
      <c r="C21" s="154"/>
      <c r="D21" s="154"/>
      <c r="E21" s="154"/>
      <c r="F21" s="154"/>
      <c r="G21" s="154"/>
      <c r="H21" s="154"/>
      <c r="I21" s="154"/>
      <c r="J21" s="154"/>
    </row>
    <row r="22" spans="2:10" x14ac:dyDescent="0.25">
      <c r="B22" s="154"/>
      <c r="C22" s="154"/>
      <c r="D22" s="154"/>
      <c r="E22" s="154"/>
      <c r="F22" s="154"/>
      <c r="G22" s="154"/>
      <c r="H22" s="154"/>
      <c r="I22" s="154"/>
      <c r="J22" s="154"/>
    </row>
    <row r="23" spans="2:10" x14ac:dyDescent="0.25">
      <c r="B23" s="154"/>
      <c r="C23" s="154"/>
      <c r="D23" s="154"/>
      <c r="E23" s="154"/>
      <c r="F23" s="154"/>
      <c r="G23" s="154"/>
      <c r="H23" s="154"/>
      <c r="I23" s="154"/>
      <c r="J23" s="154"/>
    </row>
  </sheetData>
  <customSheetViews>
    <customSheetView guid="{5548FFB4-D490-49E1-BFE6-EDD52FAE47FE}" scale="80" showPageBreaks="1" fitToPage="1" printArea="1">
      <selection activeCell="E2" sqref="E2:J2"/>
      <pageMargins left="0.7" right="0.7" top="0.75" bottom="0.75" header="0.3" footer="0.3"/>
      <pageSetup paperSize="9" scale="68" orientation="landscape" verticalDpi="0" r:id="rId1"/>
    </customSheetView>
    <customSheetView guid="{A5A992E5-A774-408A-88E8-BC6D12B4DBBC}" scale="80" fitToPage="1">
      <selection activeCell="C2" sqref="C2:C3"/>
      <pageMargins left="0.7" right="0.7" top="0.75" bottom="0.75" header="0.3" footer="0.3"/>
      <pageSetup paperSize="9" scale="59" orientation="landscape" verticalDpi="0" r:id="rId2"/>
    </customSheetView>
  </customSheetViews>
  <mergeCells count="19">
    <mergeCell ref="B15:J23"/>
    <mergeCell ref="B12:C12"/>
    <mergeCell ref="D12:E12"/>
    <mergeCell ref="G12:H12"/>
    <mergeCell ref="I12:J12"/>
    <mergeCell ref="G10:H10"/>
    <mergeCell ref="I10:J10"/>
    <mergeCell ref="B11:C11"/>
    <mergeCell ref="D11:E11"/>
    <mergeCell ref="G11:H11"/>
    <mergeCell ref="I11:J11"/>
    <mergeCell ref="E10:F10"/>
    <mergeCell ref="B6:C9"/>
    <mergeCell ref="J7:J9"/>
    <mergeCell ref="B2:B3"/>
    <mergeCell ref="C2:C3"/>
    <mergeCell ref="E2:J2"/>
    <mergeCell ref="E3:J3"/>
    <mergeCell ref="F4:F5"/>
  </mergeCells>
  <pageMargins left="0.7" right="0.7" top="0.75" bottom="0.75" header="0.3" footer="0.3"/>
  <pageSetup paperSize="9" scale="51" orientation="landscape" verticalDpi="0"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J22"/>
  <sheetViews>
    <sheetView zoomScale="80" zoomScaleNormal="80" workbookViewId="0">
      <selection activeCell="H4" sqref="H4"/>
    </sheetView>
  </sheetViews>
  <sheetFormatPr defaultColWidth="9.140625" defaultRowHeight="15" x14ac:dyDescent="0.25"/>
  <cols>
    <col min="1" max="1" width="3.7109375" style="31" customWidth="1"/>
    <col min="2" max="3" width="18.7109375" style="31" customWidth="1"/>
    <col min="4" max="4" width="20" style="31" customWidth="1"/>
    <col min="5" max="10" width="18.7109375" style="31" customWidth="1"/>
    <col min="11" max="11" width="15.5703125" style="31" customWidth="1"/>
    <col min="12" max="12" width="18.7109375" style="31" customWidth="1"/>
    <col min="13" max="16384" width="9.140625" style="31"/>
  </cols>
  <sheetData>
    <row r="2" spans="2:10" ht="45" customHeight="1" x14ac:dyDescent="0.25">
      <c r="B2" s="149" t="s">
        <v>0</v>
      </c>
      <c r="C2" s="150" t="s">
        <v>170</v>
      </c>
      <c r="D2" s="24" t="s">
        <v>1</v>
      </c>
      <c r="E2" s="151" t="s">
        <v>90</v>
      </c>
      <c r="F2" s="151"/>
      <c r="G2" s="151"/>
      <c r="H2" s="151"/>
      <c r="I2" s="151"/>
      <c r="J2" s="151"/>
    </row>
    <row r="3" spans="2:10" ht="45" customHeight="1" x14ac:dyDescent="0.25">
      <c r="B3" s="149"/>
      <c r="C3" s="150"/>
      <c r="D3" s="24" t="s">
        <v>2</v>
      </c>
      <c r="E3" s="151" t="s">
        <v>77</v>
      </c>
      <c r="F3" s="151"/>
      <c r="G3" s="151"/>
      <c r="H3" s="151"/>
      <c r="I3" s="151"/>
      <c r="J3" s="151"/>
    </row>
    <row r="4" spans="2:10" ht="45" customHeight="1" x14ac:dyDescent="0.25">
      <c r="B4" s="23" t="s">
        <v>141</v>
      </c>
      <c r="C4" s="69">
        <v>43003</v>
      </c>
      <c r="D4" s="23" t="s">
        <v>3</v>
      </c>
      <c r="E4" s="26" t="s">
        <v>19</v>
      </c>
      <c r="F4" s="181" t="s">
        <v>109</v>
      </c>
      <c r="G4" s="24" t="s">
        <v>59</v>
      </c>
      <c r="H4" s="78">
        <v>823</v>
      </c>
      <c r="I4" s="23" t="s">
        <v>95</v>
      </c>
      <c r="J4" s="79">
        <v>13987</v>
      </c>
    </row>
    <row r="5" spans="2:10" ht="45" customHeight="1" x14ac:dyDescent="0.25">
      <c r="B5" s="23" t="s">
        <v>142</v>
      </c>
      <c r="C5" s="69">
        <v>2264141</v>
      </c>
      <c r="D5" s="24" t="s">
        <v>143</v>
      </c>
      <c r="E5" s="26" t="s">
        <v>21</v>
      </c>
      <c r="F5" s="182"/>
      <c r="G5" s="81" t="s">
        <v>60</v>
      </c>
      <c r="H5" s="78">
        <v>828</v>
      </c>
      <c r="I5" s="24" t="s">
        <v>96</v>
      </c>
      <c r="J5" s="79">
        <v>14073</v>
      </c>
    </row>
    <row r="6" spans="2:10" ht="30" customHeight="1" x14ac:dyDescent="0.25">
      <c r="B6" s="149" t="s">
        <v>14</v>
      </c>
      <c r="C6" s="149"/>
      <c r="D6" s="23"/>
      <c r="E6" s="23" t="s">
        <v>4</v>
      </c>
      <c r="F6" s="23" t="s">
        <v>69</v>
      </c>
      <c r="G6" s="23" t="s">
        <v>5</v>
      </c>
      <c r="H6" s="23" t="s">
        <v>6</v>
      </c>
      <c r="I6" s="23" t="s">
        <v>7</v>
      </c>
      <c r="J6" s="23" t="s">
        <v>8</v>
      </c>
    </row>
    <row r="7" spans="2:10" ht="30" customHeight="1" x14ac:dyDescent="0.25">
      <c r="B7" s="149"/>
      <c r="C7" s="149"/>
      <c r="D7" s="23" t="s">
        <v>9</v>
      </c>
      <c r="E7" s="60">
        <v>4</v>
      </c>
      <c r="F7" s="60">
        <v>4</v>
      </c>
      <c r="G7" s="60" t="s">
        <v>20</v>
      </c>
      <c r="H7" s="60">
        <f>E7*F7</f>
        <v>16</v>
      </c>
      <c r="I7" s="60">
        <f>IF(G7="Not Effective (x1)",E7*F7,IF(G7="Partially Effective (x0.8)",E7*F7*0.8, E7*F7*0.6))</f>
        <v>16</v>
      </c>
      <c r="J7" s="160" t="s">
        <v>117</v>
      </c>
    </row>
    <row r="8" spans="2:10" ht="30" customHeight="1" x14ac:dyDescent="0.25">
      <c r="B8" s="149"/>
      <c r="C8" s="149"/>
      <c r="D8" s="23" t="s">
        <v>10</v>
      </c>
      <c r="E8" s="60">
        <v>4</v>
      </c>
      <c r="F8" s="60">
        <v>4</v>
      </c>
      <c r="G8" s="26" t="s">
        <v>25</v>
      </c>
      <c r="H8" s="60">
        <f t="shared" ref="H8:H9" si="0">E8*F8</f>
        <v>16</v>
      </c>
      <c r="I8" s="60">
        <f t="shared" ref="I8:I9" si="1">IF(G8="Not Effective (x1)",E8*F8,IF(G8="Partially Effective (x0.8)",E8*F8*0.8, E8*F8*0.6))</f>
        <v>12.8</v>
      </c>
      <c r="J8" s="160"/>
    </row>
    <row r="9" spans="2:10" ht="30" customHeight="1" x14ac:dyDescent="0.25">
      <c r="B9" s="149"/>
      <c r="C9" s="149"/>
      <c r="D9" s="23" t="s">
        <v>11</v>
      </c>
      <c r="E9" s="60">
        <v>5</v>
      </c>
      <c r="F9" s="60">
        <v>5</v>
      </c>
      <c r="G9" s="60" t="s">
        <v>20</v>
      </c>
      <c r="H9" s="60">
        <f t="shared" si="0"/>
        <v>25</v>
      </c>
      <c r="I9" s="60">
        <f t="shared" si="1"/>
        <v>25</v>
      </c>
      <c r="J9" s="160"/>
    </row>
    <row r="10" spans="2:10" ht="30" customHeight="1" x14ac:dyDescent="0.25">
      <c r="B10" s="23" t="s">
        <v>12</v>
      </c>
      <c r="C10" s="66" t="s">
        <v>22</v>
      </c>
      <c r="D10" s="23" t="s">
        <v>138</v>
      </c>
      <c r="E10" s="155" t="s">
        <v>139</v>
      </c>
      <c r="F10" s="156"/>
      <c r="G10" s="149" t="s">
        <v>15</v>
      </c>
      <c r="H10" s="149"/>
      <c r="I10" s="150" t="s">
        <v>23</v>
      </c>
      <c r="J10" s="150"/>
    </row>
    <row r="11" spans="2:10" ht="45" customHeight="1" x14ac:dyDescent="0.25">
      <c r="B11" s="153" t="s">
        <v>13</v>
      </c>
      <c r="C11" s="153"/>
      <c r="D11" s="153" t="s">
        <v>41</v>
      </c>
      <c r="E11" s="153"/>
      <c r="F11" s="23" t="s">
        <v>16</v>
      </c>
      <c r="G11" s="149" t="s">
        <v>17</v>
      </c>
      <c r="H11" s="149"/>
      <c r="I11" s="149" t="s">
        <v>18</v>
      </c>
      <c r="J11" s="149"/>
    </row>
    <row r="12" spans="2:10" s="76" customFormat="1" ht="331.5" customHeight="1" x14ac:dyDescent="0.25">
      <c r="B12" s="157" t="s">
        <v>48</v>
      </c>
      <c r="C12" s="158"/>
      <c r="D12" s="161" t="s">
        <v>56</v>
      </c>
      <c r="E12" s="161"/>
      <c r="F12" s="28" t="s">
        <v>145</v>
      </c>
      <c r="G12" s="157" t="s">
        <v>120</v>
      </c>
      <c r="H12" s="158"/>
      <c r="I12" s="163" t="s">
        <v>93</v>
      </c>
      <c r="J12" s="164"/>
    </row>
    <row r="14" spans="2:10" x14ac:dyDescent="0.25">
      <c r="B14" s="68" t="s">
        <v>140</v>
      </c>
    </row>
    <row r="15" spans="2:10" x14ac:dyDescent="0.25">
      <c r="B15" s="154"/>
      <c r="C15" s="154"/>
      <c r="D15" s="154"/>
      <c r="E15" s="154"/>
      <c r="F15" s="154"/>
      <c r="G15" s="154"/>
      <c r="H15" s="154"/>
      <c r="I15" s="154"/>
      <c r="J15" s="154"/>
    </row>
    <row r="16" spans="2:10" x14ac:dyDescent="0.25">
      <c r="B16" s="154"/>
      <c r="C16" s="154"/>
      <c r="D16" s="154"/>
      <c r="E16" s="154"/>
      <c r="F16" s="154"/>
      <c r="G16" s="154"/>
      <c r="H16" s="154"/>
      <c r="I16" s="154"/>
      <c r="J16" s="154"/>
    </row>
    <row r="17" spans="2:10" x14ac:dyDescent="0.25">
      <c r="B17" s="154"/>
      <c r="C17" s="154"/>
      <c r="D17" s="154"/>
      <c r="E17" s="154"/>
      <c r="F17" s="154"/>
      <c r="G17" s="154"/>
      <c r="H17" s="154"/>
      <c r="I17" s="154"/>
      <c r="J17" s="154"/>
    </row>
    <row r="18" spans="2:10" x14ac:dyDescent="0.25">
      <c r="B18" s="154"/>
      <c r="C18" s="154"/>
      <c r="D18" s="154"/>
      <c r="E18" s="154"/>
      <c r="F18" s="154"/>
      <c r="G18" s="154"/>
      <c r="H18" s="154"/>
      <c r="I18" s="154"/>
      <c r="J18" s="154"/>
    </row>
    <row r="19" spans="2:10" x14ac:dyDescent="0.25">
      <c r="B19" s="154"/>
      <c r="C19" s="154"/>
      <c r="D19" s="154"/>
      <c r="E19" s="154"/>
      <c r="F19" s="154"/>
      <c r="G19" s="154"/>
      <c r="H19" s="154"/>
      <c r="I19" s="154"/>
      <c r="J19" s="154"/>
    </row>
    <row r="20" spans="2:10" x14ac:dyDescent="0.25">
      <c r="B20" s="154"/>
      <c r="C20" s="154"/>
      <c r="D20" s="154"/>
      <c r="E20" s="154"/>
      <c r="F20" s="154"/>
      <c r="G20" s="154"/>
      <c r="H20" s="154"/>
      <c r="I20" s="154"/>
      <c r="J20" s="154"/>
    </row>
    <row r="21" spans="2:10" x14ac:dyDescent="0.25">
      <c r="B21" s="154"/>
      <c r="C21" s="154"/>
      <c r="D21" s="154"/>
      <c r="E21" s="154"/>
      <c r="F21" s="154"/>
      <c r="G21" s="154"/>
      <c r="H21" s="154"/>
      <c r="I21" s="154"/>
      <c r="J21" s="154"/>
    </row>
    <row r="22" spans="2:10" x14ac:dyDescent="0.25">
      <c r="B22" s="154"/>
      <c r="C22" s="154"/>
      <c r="D22" s="154"/>
      <c r="E22" s="154"/>
      <c r="F22" s="154"/>
      <c r="G22" s="154"/>
      <c r="H22" s="154"/>
      <c r="I22" s="154"/>
      <c r="J22" s="154"/>
    </row>
  </sheetData>
  <customSheetViews>
    <customSheetView guid="{5548FFB4-D490-49E1-BFE6-EDD52FAE47FE}" scale="80" showPageBreaks="1" fitToPage="1" printArea="1" topLeftCell="A10">
      <selection activeCell="B11" sqref="B11:C11"/>
      <pageMargins left="0.7" right="0.7" top="0.75" bottom="0.75" header="0.3" footer="0.3"/>
      <pageSetup paperSize="9" scale="66" orientation="landscape" verticalDpi="0" r:id="rId1"/>
    </customSheetView>
    <customSheetView guid="{A5A992E5-A774-408A-88E8-BC6D12B4DBBC}" scale="80" fitToPage="1">
      <selection activeCell="C2" sqref="C2:C3"/>
      <pageMargins left="0.7" right="0.7" top="0.75" bottom="0.75" header="0.3" footer="0.3"/>
      <pageSetup paperSize="9" scale="66" orientation="landscape" verticalDpi="0" r:id="rId2"/>
    </customSheetView>
  </customSheetViews>
  <mergeCells count="19">
    <mergeCell ref="B15:J22"/>
    <mergeCell ref="B12:C12"/>
    <mergeCell ref="D12:E12"/>
    <mergeCell ref="G12:H12"/>
    <mergeCell ref="I12:J12"/>
    <mergeCell ref="G10:H10"/>
    <mergeCell ref="I10:J10"/>
    <mergeCell ref="B11:C11"/>
    <mergeCell ref="D11:E11"/>
    <mergeCell ref="G11:H11"/>
    <mergeCell ref="I11:J11"/>
    <mergeCell ref="E10:F10"/>
    <mergeCell ref="B6:C9"/>
    <mergeCell ref="J7:J9"/>
    <mergeCell ref="B2:B3"/>
    <mergeCell ref="C2:C3"/>
    <mergeCell ref="E2:J2"/>
    <mergeCell ref="E3:J3"/>
    <mergeCell ref="F4:F5"/>
  </mergeCells>
  <pageMargins left="0.7" right="0.7" top="0.75" bottom="0.75" header="0.3" footer="0.3"/>
  <pageSetup paperSize="9" scale="56" orientation="landscape" verticalDpi="0"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19</vt:i4>
      </vt:variant>
    </vt:vector>
  </HeadingPairs>
  <TitlesOfParts>
    <vt:vector size="40" baseType="lpstr">
      <vt:lpstr>Summary Log</vt:lpstr>
      <vt:lpstr>Read Me First</vt:lpstr>
      <vt:lpstr>Risk Summary</vt:lpstr>
      <vt:lpstr>Risk Scores</vt:lpstr>
      <vt:lpstr>001-Theft of Gas</vt:lpstr>
      <vt:lpstr>002 - Use of the AQ Corrections</vt:lpstr>
      <vt:lpstr>003 - Estimated readings</vt:lpstr>
      <vt:lpstr>004 - LDZ Offtake measure error</vt:lpstr>
      <vt:lpstr>005 - Incorrect asset data</vt:lpstr>
      <vt:lpstr>006 - Site WAR for EUC 3-8</vt:lpstr>
      <vt:lpstr>007 - Undetected LDZ errors</vt:lpstr>
      <vt:lpstr>008 - Unregistered Sites</vt:lpstr>
      <vt:lpstr>009 - Shipperless Sites</vt:lpstr>
      <vt:lpstr>010 - Readings fail validation</vt:lpstr>
      <vt:lpstr>011 - Late Check Reads</vt:lpstr>
      <vt:lpstr>012 - Meter read submission PC4</vt:lpstr>
      <vt:lpstr>013 - Est. Reads Change Shipper</vt:lpstr>
      <vt:lpstr>014 - Failure to obtain read</vt:lpstr>
      <vt:lpstr>015 - Retrospective updates</vt:lpstr>
      <vt:lpstr>016D - Site Specific CF</vt:lpstr>
      <vt:lpstr>017D - Standard CF</vt:lpstr>
      <vt:lpstr>'001-Theft of Gas'!Print_Area</vt:lpstr>
      <vt:lpstr>'002 - Use of the AQ Corrections'!Print_Area</vt:lpstr>
      <vt:lpstr>'003 - Estimated readings'!Print_Area</vt:lpstr>
      <vt:lpstr>'004 - LDZ Offtake measure error'!Print_Area</vt:lpstr>
      <vt:lpstr>'005 - Incorrect asset data'!Print_Area</vt:lpstr>
      <vt:lpstr>'006 - Site WAR for EUC 3-8'!Print_Area</vt:lpstr>
      <vt:lpstr>'007 - Undetected LDZ errors'!Print_Area</vt:lpstr>
      <vt:lpstr>'008 - Unregistered Sites'!Print_Area</vt:lpstr>
      <vt:lpstr>'009 - Shipperless Sites'!Print_Area</vt:lpstr>
      <vt:lpstr>'010 - Readings fail validation'!Print_Area</vt:lpstr>
      <vt:lpstr>'011 - Late Check Reads'!Print_Area</vt:lpstr>
      <vt:lpstr>'012 - Meter read submission PC4'!Print_Area</vt:lpstr>
      <vt:lpstr>'013 - Est. Reads Change Shipper'!Print_Area</vt:lpstr>
      <vt:lpstr>'014 - Failure to obtain read'!Print_Area</vt:lpstr>
      <vt:lpstr>'015 - Retrospective updates'!Print_Area</vt:lpstr>
      <vt:lpstr>'016D - Site Specific CF'!Print_Area</vt:lpstr>
      <vt:lpstr>'017D - Standard CF'!Print_Area</vt:lpstr>
      <vt:lpstr>'Read Me First'!Print_Area</vt:lpstr>
      <vt:lpstr>'Summary Log'!Print_Area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Nirav Vyas</dc:creator>
  <cp:lastModifiedBy>Nirav Vyas</cp:lastModifiedBy>
  <cp:lastPrinted>2017-10-19T14:50:17Z</cp:lastPrinted>
  <dcterms:created xsi:type="dcterms:W3CDTF">2015-06-05T18:17:20Z</dcterms:created>
  <dcterms:modified xsi:type="dcterms:W3CDTF">2018-09-05T15:02:00Z</dcterms:modified>
</cp:coreProperties>
</file>