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Clients\PAFA\04 - PAC\02 - Risk Register\02 - Risk Register\"/>
    </mc:Choice>
  </mc:AlternateContent>
  <xr:revisionPtr revIDLastSave="0" documentId="10_ncr:100000_{E6646476-C58F-4BC6-909D-119AE371014D}" xr6:coauthVersionLast="31" xr6:coauthVersionMax="31" xr10:uidLastSave="{00000000-0000-0000-0000-000000000000}"/>
  <bookViews>
    <workbookView xWindow="0" yWindow="0" windowWidth="20490" windowHeight="6645" tabRatio="548" xr2:uid="{00000000-000D-0000-FFFF-FFFF00000000}"/>
  </bookViews>
  <sheets>
    <sheet name="Summary Log" sheetId="1" r:id="rId1"/>
    <sheet name="Read Me First" sheetId="2" r:id="rId2"/>
    <sheet name="Risk Summary" sheetId="3" r:id="rId3"/>
    <sheet name="Risk Scores" sheetId="4" r:id="rId4"/>
    <sheet name="001-Theft of Gas" sheetId="5" r:id="rId5"/>
    <sheet name="002 - Use of the AQ Corrections" sheetId="6" r:id="rId6"/>
    <sheet name="003 - Estimated readings" sheetId="7" r:id="rId7"/>
    <sheet name="004 - LDZ Offtake measure error" sheetId="8" r:id="rId8"/>
    <sheet name="005 - Incorrect asset data" sheetId="9" r:id="rId9"/>
    <sheet name="006 - Site WAR for EUC 3-8" sheetId="10" r:id="rId10"/>
    <sheet name="007 - Undetected LDZ errors" sheetId="11" r:id="rId11"/>
    <sheet name="008 - Unregistered Sites" sheetId="12" r:id="rId12"/>
    <sheet name="009 - Shipperless Sites" sheetId="13" r:id="rId13"/>
    <sheet name="010 - Readings fail validation" sheetId="14" r:id="rId14"/>
    <sheet name="011 - Late Check Reads" sheetId="15" r:id="rId15"/>
    <sheet name="012 - Meter read submission PC4" sheetId="16" r:id="rId16"/>
    <sheet name="013 - Est. Reads Change Shipper" sheetId="17" r:id="rId17"/>
    <sheet name="014 - Failure to obtain read" sheetId="18" r:id="rId18"/>
    <sheet name="015 - Retrospective updates" sheetId="19" r:id="rId19"/>
    <sheet name="016 - Std CF &gt;732,000 kWh" sheetId="20" r:id="rId20"/>
    <sheet name="017 - Std CF &lt; 73,200 kWh" sheetId="21" r:id="rId21"/>
    <sheet name="018 -Std CF&gt;73,200 and &lt;732,000" sheetId="23" r:id="rId22"/>
    <sheet name="019D - Smart Meter Exchanges" sheetId="24" r:id="rId23"/>
    <sheet name="020D - UK Link post issues" sheetId="26" r:id="rId24"/>
  </sheets>
  <definedNames>
    <definedName name="_xlnm._FilterDatabase" localSheetId="2" hidden="1">'Risk Summary'!$A$1:$S$16</definedName>
    <definedName name="_xlnm.Print_Area" localSheetId="4">'001-Theft of Gas'!$A$1:$K$20</definedName>
    <definedName name="_xlnm.Print_Area" localSheetId="5">'002 - Use of the AQ Corrections'!$A$1:$K$23</definedName>
    <definedName name="_xlnm.Print_Area" localSheetId="6">'003 - Estimated readings'!$A$1:$K$23</definedName>
    <definedName name="_xlnm.Print_Area" localSheetId="7">'004 - LDZ Offtake measure error'!$A$1:$K$24</definedName>
    <definedName name="_xlnm.Print_Area" localSheetId="8">'005 - Incorrect asset data'!$A$1:$K$23</definedName>
    <definedName name="_xlnm.Print_Area" localSheetId="9">'006 - Site WAR for EUC 3-8'!$A$1:$K$23</definedName>
    <definedName name="_xlnm.Print_Area" localSheetId="10">'007 - Undetected LDZ errors'!$A$1:$K$23</definedName>
    <definedName name="_xlnm.Print_Area" localSheetId="11">'008 - Unregistered Sites'!$A$1:$K$25</definedName>
    <definedName name="_xlnm.Print_Area" localSheetId="12">'009 - Shipperless Sites'!$A$1:$K$26</definedName>
    <definedName name="_xlnm.Print_Area" localSheetId="13">'010 - Readings fail validation'!$A$1:$K$26</definedName>
    <definedName name="_xlnm.Print_Area" localSheetId="14">'011 - Late Check Reads'!$A$1:$K$26</definedName>
    <definedName name="_xlnm.Print_Area" localSheetId="15">'012 - Meter read submission PC4'!$A$1:$K$24</definedName>
    <definedName name="_xlnm.Print_Area" localSheetId="16">'013 - Est. Reads Change Shipper'!$A$1:$K$24</definedName>
    <definedName name="_xlnm.Print_Area" localSheetId="17">'014 - Failure to obtain read'!$A$1:$K$24</definedName>
    <definedName name="_xlnm.Print_Area" localSheetId="18">'015 - Retrospective updates'!$A$1:$K$25</definedName>
    <definedName name="_xlnm.Print_Area" localSheetId="19">'016 - Std CF &gt;732,000 kWh'!$A$1:$K$25</definedName>
    <definedName name="_xlnm.Print_Area" localSheetId="20">'017 - Std CF &lt; 73,200 kWh'!$A$1:$K$25</definedName>
    <definedName name="_xlnm.Print_Area" localSheetId="21">'018 -Std CF&gt;73,200 and &lt;732,000'!$A$1:$K$25</definedName>
    <definedName name="_xlnm.Print_Area" localSheetId="22">'019D - Smart Meter Exchanges'!$A$1:$K$25</definedName>
    <definedName name="_xlnm.Print_Area" localSheetId="23">'020D - UK Link post issues'!$A$1:$K$25</definedName>
    <definedName name="_xlnm.Print_Area" localSheetId="1">'Read Me First'!$A$1:$H$23</definedName>
    <definedName name="_xlnm.Print_Area" localSheetId="0">'Summary Log'!$A$1:$D$3</definedName>
    <definedName name="Z_5548FFB4_D490_49E1_BFE6_EDD52FAE47FE_.wvu.FilterData" localSheetId="2" hidden="1">'Risk Summary'!$A$1:$J$1</definedName>
    <definedName name="Z_5548FFB4_D490_49E1_BFE6_EDD52FAE47FE_.wvu.PrintArea" localSheetId="4" hidden="1">'001-Theft of Gas'!$A$1:$K$14</definedName>
    <definedName name="Z_5548FFB4_D490_49E1_BFE6_EDD52FAE47FE_.wvu.PrintArea" localSheetId="5" hidden="1">'002 - Use of the AQ Corrections'!$B$1:$K$13</definedName>
    <definedName name="Z_5548FFB4_D490_49E1_BFE6_EDD52FAE47FE_.wvu.PrintArea" localSheetId="6" hidden="1">'003 - Estimated readings'!$A$1:$K$13</definedName>
    <definedName name="Z_5548FFB4_D490_49E1_BFE6_EDD52FAE47FE_.wvu.PrintArea" localSheetId="7" hidden="1">'004 - LDZ Offtake measure error'!$A$1:$K$13</definedName>
    <definedName name="Z_5548FFB4_D490_49E1_BFE6_EDD52FAE47FE_.wvu.PrintArea" localSheetId="8" hidden="1">'005 - Incorrect asset data'!$A$1:$K$13</definedName>
    <definedName name="Z_5548FFB4_D490_49E1_BFE6_EDD52FAE47FE_.wvu.PrintArea" localSheetId="9" hidden="1">'006 - Site WAR for EUC 3-8'!$A$1:$K$13</definedName>
    <definedName name="Z_5548FFB4_D490_49E1_BFE6_EDD52FAE47FE_.wvu.PrintArea" localSheetId="10" hidden="1">'007 - Undetected LDZ errors'!$A$1:$K$13</definedName>
    <definedName name="Z_5548FFB4_D490_49E1_BFE6_EDD52FAE47FE_.wvu.PrintArea" localSheetId="11" hidden="1">'008 - Unregistered Sites'!$A$1:$K$13</definedName>
    <definedName name="Z_5548FFB4_D490_49E1_BFE6_EDD52FAE47FE_.wvu.PrintArea" localSheetId="12" hidden="1">'009 - Shipperless Sites'!$A$1:$K$13</definedName>
    <definedName name="Z_5548FFB4_D490_49E1_BFE6_EDD52FAE47FE_.wvu.PrintArea" localSheetId="13" hidden="1">'010 - Readings fail validation'!$A$1:$K$13</definedName>
    <definedName name="Z_5548FFB4_D490_49E1_BFE6_EDD52FAE47FE_.wvu.PrintArea" localSheetId="14" hidden="1">'011 - Late Check Reads'!$A$1:$K$13</definedName>
    <definedName name="Z_5548FFB4_D490_49E1_BFE6_EDD52FAE47FE_.wvu.PrintArea" localSheetId="15" hidden="1">'012 - Meter read submission PC4'!$A$1:$K$13</definedName>
    <definedName name="Z_5548FFB4_D490_49E1_BFE6_EDD52FAE47FE_.wvu.PrintArea" localSheetId="16" hidden="1">'013 - Est. Reads Change Shipper'!$A$1:$K$13</definedName>
    <definedName name="Z_5548FFB4_D490_49E1_BFE6_EDD52FAE47FE_.wvu.PrintArea" localSheetId="17" hidden="1">'014 - Failure to obtain read'!$A$1:$K$13</definedName>
    <definedName name="Z_5548FFB4_D490_49E1_BFE6_EDD52FAE47FE_.wvu.PrintArea" localSheetId="18" hidden="1">'015 - Retrospective updates'!$A$1:$K$13</definedName>
    <definedName name="Z_5548FFB4_D490_49E1_BFE6_EDD52FAE47FE_.wvu.PrintArea" localSheetId="19" hidden="1">'016 - Std CF &gt;732,000 kWh'!$A$1:$K$13</definedName>
    <definedName name="Z_5548FFB4_D490_49E1_BFE6_EDD52FAE47FE_.wvu.PrintArea" localSheetId="20" hidden="1">'017 - Std CF &lt; 73,200 kWh'!$A$1:$K$13</definedName>
    <definedName name="Z_5548FFB4_D490_49E1_BFE6_EDD52FAE47FE_.wvu.PrintArea" localSheetId="21" hidden="1">'018 -Std CF&gt;73,200 and &lt;732,000'!$A$1:$K$13</definedName>
    <definedName name="Z_5548FFB4_D490_49E1_BFE6_EDD52FAE47FE_.wvu.PrintArea" localSheetId="22" hidden="1">'019D - Smart Meter Exchanges'!$A$1:$K$13</definedName>
    <definedName name="Z_5548FFB4_D490_49E1_BFE6_EDD52FAE47FE_.wvu.PrintArea" localSheetId="23" hidden="1">'020D - UK Link post issues'!$A$1:$K$13</definedName>
    <definedName name="Z_A5A992E5_A774_408A_88E8_BC6D12B4DBBC_.wvu.FilterData" localSheetId="2" hidden="1">'Risk Summary'!$A$1:$S$16</definedName>
    <definedName name="Z_A5A992E5_A774_408A_88E8_BC6D12B4DBBC_.wvu.PrintArea" localSheetId="4" hidden="1">'001-Theft of Gas'!$A$1:$K$20</definedName>
    <definedName name="Z_A5A992E5_A774_408A_88E8_BC6D12B4DBBC_.wvu.PrintArea" localSheetId="5" hidden="1">'002 - Use of the AQ Corrections'!$A$1:$K$23</definedName>
    <definedName name="Z_A5A992E5_A774_408A_88E8_BC6D12B4DBBC_.wvu.PrintArea" localSheetId="6" hidden="1">'003 - Estimated readings'!$A$1:$K$23</definedName>
    <definedName name="Z_A5A992E5_A774_408A_88E8_BC6D12B4DBBC_.wvu.PrintArea" localSheetId="7" hidden="1">'004 - LDZ Offtake measure error'!$A$1:$K$24</definedName>
    <definedName name="Z_A5A992E5_A774_408A_88E8_BC6D12B4DBBC_.wvu.PrintArea" localSheetId="8" hidden="1">'005 - Incorrect asset data'!$A$1:$K$23</definedName>
    <definedName name="Z_A5A992E5_A774_408A_88E8_BC6D12B4DBBC_.wvu.PrintArea" localSheetId="9" hidden="1">'006 - Site WAR for EUC 3-8'!$A$1:$K$23</definedName>
    <definedName name="Z_A5A992E5_A774_408A_88E8_BC6D12B4DBBC_.wvu.PrintArea" localSheetId="10" hidden="1">'007 - Undetected LDZ errors'!$A$1:$K$23</definedName>
    <definedName name="Z_A5A992E5_A774_408A_88E8_BC6D12B4DBBC_.wvu.PrintArea" localSheetId="11" hidden="1">'008 - Unregistered Sites'!$A$1:$K$25</definedName>
    <definedName name="Z_A5A992E5_A774_408A_88E8_BC6D12B4DBBC_.wvu.PrintArea" localSheetId="12" hidden="1">'009 - Shipperless Sites'!$A$1:$K$26</definedName>
    <definedName name="Z_A5A992E5_A774_408A_88E8_BC6D12B4DBBC_.wvu.PrintArea" localSheetId="13" hidden="1">'010 - Readings fail validation'!$A$1:$K$26</definedName>
    <definedName name="Z_A5A992E5_A774_408A_88E8_BC6D12B4DBBC_.wvu.PrintArea" localSheetId="14" hidden="1">'011 - Late Check Reads'!$A$1:$K$26</definedName>
    <definedName name="Z_A5A992E5_A774_408A_88E8_BC6D12B4DBBC_.wvu.PrintArea" localSheetId="15" hidden="1">'012 - Meter read submission PC4'!$A$1:$K$24</definedName>
    <definedName name="Z_A5A992E5_A774_408A_88E8_BC6D12B4DBBC_.wvu.PrintArea" localSheetId="16" hidden="1">'013 - Est. Reads Change Shipper'!$A$1:$K$24</definedName>
    <definedName name="Z_A5A992E5_A774_408A_88E8_BC6D12B4DBBC_.wvu.PrintArea" localSheetId="17" hidden="1">'014 - Failure to obtain read'!$A$1:$K$24</definedName>
    <definedName name="Z_A5A992E5_A774_408A_88E8_BC6D12B4DBBC_.wvu.PrintArea" localSheetId="18" hidden="1">'015 - Retrospective updates'!$A$1:$K$25</definedName>
    <definedName name="Z_A5A992E5_A774_408A_88E8_BC6D12B4DBBC_.wvu.PrintArea" localSheetId="19" hidden="1">'016 - Std CF &gt;732,000 kWh'!$A$1:$K$25</definedName>
    <definedName name="Z_A5A992E5_A774_408A_88E8_BC6D12B4DBBC_.wvu.PrintArea" localSheetId="20" hidden="1">'017 - Std CF &lt; 73,200 kWh'!$A$1:$K$25</definedName>
    <definedName name="Z_A5A992E5_A774_408A_88E8_BC6D12B4DBBC_.wvu.PrintArea" localSheetId="21" hidden="1">'018 -Std CF&gt;73,200 and &lt;732,000'!$A$1:$K$25</definedName>
    <definedName name="Z_A5A992E5_A774_408A_88E8_BC6D12B4DBBC_.wvu.PrintArea" localSheetId="22" hidden="1">'019D - Smart Meter Exchanges'!$A$1:$K$25</definedName>
    <definedName name="Z_A5A992E5_A774_408A_88E8_BC6D12B4DBBC_.wvu.PrintArea" localSheetId="23" hidden="1">'020D - UK Link post issues'!$A$1:$K$25</definedName>
    <definedName name="Z_A5A992E5_A774_408A_88E8_BC6D12B4DBBC_.wvu.PrintArea" localSheetId="1" hidden="1">'Read Me First'!$A$1:$H$23</definedName>
    <definedName name="Z_A5A992E5_A774_408A_88E8_BC6D12B4DBBC_.wvu.PrintArea" localSheetId="0" hidden="1">'Summary Log'!$A$1:$D$3</definedName>
  </definedNames>
  <calcPr calcId="179017" concurrentCalc="0"/>
  <customWorkbookViews>
    <customWorkbookView name="Nirav Vyas - Personal View" guid="{A5A992E5-A774-408A-88E8-BC6D12B4DBBC}" mergeInterval="0" personalView="1" maximized="1" xWindow="-8" yWindow="-8" windowWidth="1696" windowHeight="1026" tabRatio="548" activeSheetId="22" showComments="commIndAndComment"/>
    <customWorkbookView name="Miriam Ellis - Personal View" guid="{5548FFB4-D490-49E1-BFE6-EDD52FAE47FE}" mergeInterval="0" personalView="1" maximized="1" xWindow="-11" yWindow="-11" windowWidth="1942" windowHeight="1042" tabRatio="548"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3" l="1"/>
  <c r="R21" i="3"/>
  <c r="I8" i="26"/>
  <c r="P21" i="3"/>
  <c r="H8" i="26"/>
  <c r="O21" i="3"/>
  <c r="N21" i="3"/>
  <c r="M21" i="3"/>
  <c r="L21" i="3"/>
  <c r="K21" i="3"/>
  <c r="J21" i="3"/>
  <c r="I21" i="3"/>
  <c r="H21" i="3"/>
  <c r="I7" i="26"/>
  <c r="G21" i="3"/>
  <c r="H7" i="26"/>
  <c r="F21" i="3"/>
  <c r="E21" i="3"/>
  <c r="D21" i="3"/>
  <c r="C21" i="3"/>
  <c r="B21" i="3"/>
  <c r="S20" i="3"/>
  <c r="R20" i="3"/>
  <c r="P20" i="3"/>
  <c r="O20" i="3"/>
  <c r="N20" i="3"/>
  <c r="M20" i="3"/>
  <c r="L20" i="3"/>
  <c r="K20" i="3"/>
  <c r="J20" i="3"/>
  <c r="I20" i="3"/>
  <c r="H20" i="3"/>
  <c r="G20" i="3"/>
  <c r="F20" i="3"/>
  <c r="E20" i="3"/>
  <c r="D20" i="3"/>
  <c r="C20" i="3"/>
  <c r="B20" i="3"/>
  <c r="S19" i="3"/>
  <c r="R19" i="3"/>
  <c r="P19" i="3"/>
  <c r="O19" i="3"/>
  <c r="N19" i="3"/>
  <c r="M19" i="3"/>
  <c r="L19" i="3"/>
  <c r="K19" i="3"/>
  <c r="J19" i="3"/>
  <c r="I19" i="3"/>
  <c r="H19" i="3"/>
  <c r="G19" i="3"/>
  <c r="F19" i="3"/>
  <c r="E19" i="3"/>
  <c r="D19" i="3"/>
  <c r="C19" i="3"/>
  <c r="C18" i="3"/>
  <c r="B18" i="3"/>
  <c r="B19" i="3"/>
  <c r="I9" i="26"/>
  <c r="H9" i="26"/>
  <c r="I9" i="24"/>
  <c r="H9" i="24"/>
  <c r="I8" i="24"/>
  <c r="H8" i="24"/>
  <c r="I7" i="24"/>
  <c r="H7" i="24"/>
  <c r="I9" i="23"/>
  <c r="H9" i="23"/>
  <c r="I8" i="23"/>
  <c r="H8" i="23"/>
  <c r="I7" i="23"/>
  <c r="H7" i="23"/>
  <c r="I9" i="21"/>
  <c r="H9" i="21"/>
  <c r="I8" i="21"/>
  <c r="H8" i="21"/>
  <c r="I7" i="21"/>
  <c r="H7" i="21"/>
  <c r="I9" i="20"/>
  <c r="H9" i="20"/>
  <c r="I8" i="20"/>
  <c r="H8" i="20"/>
  <c r="I7" i="20"/>
  <c r="H7" i="20"/>
  <c r="I9" i="19"/>
  <c r="H9" i="19"/>
  <c r="I8" i="19"/>
  <c r="H8" i="19"/>
  <c r="I7" i="19"/>
  <c r="H7" i="19"/>
  <c r="I9" i="18"/>
  <c r="H9" i="18"/>
  <c r="I8" i="18"/>
  <c r="H8" i="18"/>
  <c r="I7" i="18"/>
  <c r="H7" i="18"/>
  <c r="I9" i="17"/>
  <c r="H9" i="17"/>
  <c r="I8" i="17"/>
  <c r="H8" i="17"/>
  <c r="I7" i="17"/>
  <c r="H7" i="17"/>
  <c r="I9" i="16"/>
  <c r="H9" i="16"/>
  <c r="I8" i="16"/>
  <c r="H8" i="16"/>
  <c r="I7" i="16"/>
  <c r="H7" i="16"/>
  <c r="I9" i="15"/>
  <c r="H9" i="15"/>
  <c r="I8" i="15"/>
  <c r="H8" i="15"/>
  <c r="I7" i="15"/>
  <c r="H7" i="15"/>
  <c r="I9" i="14"/>
  <c r="H9" i="14"/>
  <c r="I8" i="14"/>
  <c r="H8" i="14"/>
  <c r="I7" i="14"/>
  <c r="H7" i="14"/>
  <c r="I9" i="13"/>
  <c r="H9" i="13"/>
  <c r="I8" i="13"/>
  <c r="H8" i="13"/>
  <c r="I7" i="13"/>
  <c r="H7" i="13"/>
  <c r="I9" i="12"/>
  <c r="H9" i="12"/>
  <c r="I8" i="12"/>
  <c r="H8" i="12"/>
  <c r="I7" i="12"/>
  <c r="H7" i="12"/>
  <c r="I9" i="11"/>
  <c r="H9" i="11"/>
  <c r="I8" i="11"/>
  <c r="H8" i="11"/>
  <c r="I7" i="11"/>
  <c r="H7" i="11"/>
  <c r="I9" i="10"/>
  <c r="H9" i="10"/>
  <c r="I8" i="10"/>
  <c r="H8" i="10"/>
  <c r="I7" i="10"/>
  <c r="H7" i="10"/>
  <c r="I9" i="9"/>
  <c r="H9" i="9"/>
  <c r="I8" i="9"/>
  <c r="H8" i="9"/>
  <c r="I7" i="9"/>
  <c r="H7" i="9"/>
  <c r="I9" i="8"/>
  <c r="H9" i="8"/>
  <c r="I8" i="8"/>
  <c r="H8" i="8"/>
  <c r="I7" i="8"/>
  <c r="H7" i="8"/>
  <c r="I9" i="7"/>
  <c r="H9" i="7"/>
  <c r="I8" i="7"/>
  <c r="H8" i="7"/>
  <c r="I7" i="7"/>
  <c r="H7" i="7"/>
  <c r="I9" i="6"/>
  <c r="H9" i="6"/>
  <c r="I8" i="6"/>
  <c r="H8" i="6"/>
  <c r="I7" i="6"/>
  <c r="H7" i="6"/>
  <c r="I9" i="5"/>
  <c r="H9" i="5"/>
  <c r="I8" i="5"/>
  <c r="H8" i="5"/>
  <c r="I7" i="5"/>
  <c r="H7" i="5"/>
  <c r="S18" i="3"/>
  <c r="R18" i="3"/>
  <c r="P18" i="3"/>
  <c r="O18" i="3"/>
  <c r="N18" i="3"/>
  <c r="M18" i="3"/>
  <c r="L18" i="3"/>
  <c r="K18" i="3"/>
  <c r="J18" i="3"/>
  <c r="I18" i="3"/>
  <c r="H18" i="3"/>
  <c r="G18" i="3"/>
  <c r="F18" i="3"/>
  <c r="E18" i="3"/>
  <c r="D18" i="3"/>
  <c r="S17" i="3"/>
  <c r="R17" i="3"/>
  <c r="P17" i="3"/>
  <c r="O17" i="3"/>
  <c r="N17" i="3"/>
  <c r="M17" i="3"/>
  <c r="L17" i="3"/>
  <c r="K17" i="3"/>
  <c r="J17" i="3"/>
  <c r="I17" i="3"/>
  <c r="H17" i="3"/>
  <c r="G17" i="3"/>
  <c r="F17" i="3"/>
  <c r="E17" i="3"/>
  <c r="D17" i="3"/>
  <c r="C17" i="3"/>
  <c r="B17" i="3"/>
  <c r="S16" i="3"/>
  <c r="R16" i="3"/>
  <c r="P16" i="3"/>
  <c r="O16" i="3"/>
  <c r="N16" i="3"/>
  <c r="M16" i="3"/>
  <c r="L16" i="3"/>
  <c r="K16" i="3"/>
  <c r="J16" i="3"/>
  <c r="I16" i="3"/>
  <c r="H16" i="3"/>
  <c r="G16" i="3"/>
  <c r="F16" i="3"/>
  <c r="E16" i="3"/>
  <c r="D16" i="3"/>
  <c r="C16" i="3"/>
  <c r="B16" i="3"/>
  <c r="S15" i="3"/>
  <c r="R15" i="3"/>
  <c r="P15" i="3"/>
  <c r="O15" i="3"/>
  <c r="N15" i="3"/>
  <c r="M15" i="3"/>
  <c r="L15" i="3"/>
  <c r="K15" i="3"/>
  <c r="J15" i="3"/>
  <c r="I15" i="3"/>
  <c r="H15" i="3"/>
  <c r="G15" i="3"/>
  <c r="F15" i="3"/>
  <c r="E15" i="3"/>
  <c r="D15" i="3"/>
  <c r="C15" i="3"/>
  <c r="B15" i="3"/>
  <c r="S14" i="3"/>
  <c r="R14" i="3"/>
  <c r="P14" i="3"/>
  <c r="O14" i="3"/>
  <c r="N14" i="3"/>
  <c r="M14" i="3"/>
  <c r="L14" i="3"/>
  <c r="K14" i="3"/>
  <c r="J14" i="3"/>
  <c r="I14" i="3"/>
  <c r="H14" i="3"/>
  <c r="G14" i="3"/>
  <c r="F14" i="3"/>
  <c r="E14" i="3"/>
  <c r="D14" i="3"/>
  <c r="C14" i="3"/>
  <c r="B14" i="3"/>
  <c r="S13" i="3"/>
  <c r="R13" i="3"/>
  <c r="P13" i="3"/>
  <c r="O13" i="3"/>
  <c r="N13" i="3"/>
  <c r="M13" i="3"/>
  <c r="L13" i="3"/>
  <c r="K13" i="3"/>
  <c r="J13" i="3"/>
  <c r="I13" i="3"/>
  <c r="H13" i="3"/>
  <c r="G13" i="3"/>
  <c r="F13" i="3"/>
  <c r="E13" i="3"/>
  <c r="D13" i="3"/>
  <c r="C13" i="3"/>
  <c r="B13" i="3"/>
  <c r="S12" i="3"/>
  <c r="R12" i="3"/>
  <c r="P12" i="3"/>
  <c r="O12" i="3"/>
  <c r="N12" i="3"/>
  <c r="M12" i="3"/>
  <c r="L12" i="3"/>
  <c r="K12" i="3"/>
  <c r="J12" i="3"/>
  <c r="I12" i="3"/>
  <c r="H12" i="3"/>
  <c r="G12" i="3"/>
  <c r="F12" i="3"/>
  <c r="E12" i="3"/>
  <c r="D12" i="3"/>
  <c r="C12" i="3"/>
  <c r="B12" i="3"/>
  <c r="S11" i="3"/>
  <c r="R11" i="3"/>
  <c r="P11" i="3"/>
  <c r="O11" i="3"/>
  <c r="N11" i="3"/>
  <c r="M11" i="3"/>
  <c r="L11" i="3"/>
  <c r="K11" i="3"/>
  <c r="J11" i="3"/>
  <c r="I11" i="3"/>
  <c r="H11" i="3"/>
  <c r="G11" i="3"/>
  <c r="F11" i="3"/>
  <c r="E11" i="3"/>
  <c r="D11" i="3"/>
  <c r="C11" i="3"/>
  <c r="B11" i="3"/>
  <c r="S10" i="3"/>
  <c r="R10" i="3"/>
  <c r="P10" i="3"/>
  <c r="O10" i="3"/>
  <c r="N10" i="3"/>
  <c r="M10" i="3"/>
  <c r="L10" i="3"/>
  <c r="K10" i="3"/>
  <c r="J10" i="3"/>
  <c r="I10" i="3"/>
  <c r="H10" i="3"/>
  <c r="G10" i="3"/>
  <c r="F10" i="3"/>
  <c r="E10" i="3"/>
  <c r="D10" i="3"/>
  <c r="C10" i="3"/>
  <c r="B10" i="3"/>
  <c r="S9" i="3"/>
  <c r="R9" i="3"/>
  <c r="P9" i="3"/>
  <c r="O9" i="3"/>
  <c r="N9" i="3"/>
  <c r="M9" i="3"/>
  <c r="L9" i="3"/>
  <c r="K9" i="3"/>
  <c r="J9" i="3"/>
  <c r="I9" i="3"/>
  <c r="H9" i="3"/>
  <c r="G9" i="3"/>
  <c r="F9" i="3"/>
  <c r="E9" i="3"/>
  <c r="D9" i="3"/>
  <c r="C9" i="3"/>
  <c r="B9" i="3"/>
  <c r="S8" i="3"/>
  <c r="R8" i="3"/>
  <c r="P8" i="3"/>
  <c r="O8" i="3"/>
  <c r="N8" i="3"/>
  <c r="M8" i="3"/>
  <c r="L8" i="3"/>
  <c r="K8" i="3"/>
  <c r="J8" i="3"/>
  <c r="I8" i="3"/>
  <c r="H8" i="3"/>
  <c r="G8" i="3"/>
  <c r="F8" i="3"/>
  <c r="E8" i="3"/>
  <c r="D8" i="3"/>
  <c r="C8" i="3"/>
  <c r="B8" i="3"/>
  <c r="S7" i="3"/>
  <c r="R7" i="3"/>
  <c r="P7" i="3"/>
  <c r="O7" i="3"/>
  <c r="N7" i="3"/>
  <c r="M7" i="3"/>
  <c r="L7" i="3"/>
  <c r="K7" i="3"/>
  <c r="J7" i="3"/>
  <c r="I7" i="3"/>
  <c r="H7" i="3"/>
  <c r="G7" i="3"/>
  <c r="F7" i="3"/>
  <c r="E7" i="3"/>
  <c r="D7" i="3"/>
  <c r="C7" i="3"/>
  <c r="B7" i="3"/>
  <c r="S6" i="3"/>
  <c r="R6" i="3"/>
  <c r="P6" i="3"/>
  <c r="O6" i="3"/>
  <c r="N6" i="3"/>
  <c r="M6" i="3"/>
  <c r="L6" i="3"/>
  <c r="K6" i="3"/>
  <c r="J6" i="3"/>
  <c r="I6" i="3"/>
  <c r="H6" i="3"/>
  <c r="G6" i="3"/>
  <c r="F6" i="3"/>
  <c r="E6" i="3"/>
  <c r="D6" i="3"/>
  <c r="C6" i="3"/>
  <c r="B6" i="3"/>
  <c r="S5" i="3"/>
  <c r="R5" i="3"/>
  <c r="P5" i="3"/>
  <c r="O5" i="3"/>
  <c r="N5" i="3"/>
  <c r="M5" i="3"/>
  <c r="L5" i="3"/>
  <c r="K5" i="3"/>
  <c r="J5" i="3"/>
  <c r="I5" i="3"/>
  <c r="H5" i="3"/>
  <c r="G5" i="3"/>
  <c r="F5" i="3"/>
  <c r="E5" i="3"/>
  <c r="D5" i="3"/>
  <c r="C5" i="3"/>
  <c r="B5" i="3"/>
  <c r="S4" i="3"/>
  <c r="R4" i="3"/>
  <c r="P4" i="3"/>
  <c r="O4" i="3"/>
  <c r="N4" i="3"/>
  <c r="M4" i="3"/>
  <c r="L4" i="3"/>
  <c r="K4" i="3"/>
  <c r="J4" i="3"/>
  <c r="I4" i="3"/>
  <c r="H4" i="3"/>
  <c r="G4" i="3"/>
  <c r="F4" i="3"/>
  <c r="E4" i="3"/>
  <c r="D4" i="3"/>
  <c r="C4" i="3"/>
  <c r="B4" i="3"/>
  <c r="S3" i="3"/>
  <c r="R3" i="3"/>
  <c r="P3" i="3"/>
  <c r="O3" i="3"/>
  <c r="N3" i="3"/>
  <c r="M3" i="3"/>
  <c r="L3" i="3"/>
  <c r="K3" i="3"/>
  <c r="J3" i="3"/>
  <c r="I3" i="3"/>
  <c r="H3" i="3"/>
  <c r="G3" i="3"/>
  <c r="F3" i="3"/>
  <c r="E3" i="3"/>
  <c r="D3" i="3"/>
  <c r="C3" i="3"/>
  <c r="B3" i="3"/>
  <c r="S2" i="3"/>
  <c r="R2" i="3"/>
  <c r="P2" i="3"/>
  <c r="O2" i="3"/>
  <c r="N2" i="3"/>
  <c r="M2" i="3"/>
  <c r="L2" i="3"/>
  <c r="K2" i="3"/>
  <c r="J2" i="3"/>
  <c r="I2" i="3"/>
  <c r="H2" i="3"/>
  <c r="G2" i="3"/>
  <c r="F2" i="3"/>
  <c r="E2" i="3"/>
  <c r="D2" i="3"/>
  <c r="C2" i="3"/>
  <c r="B2" i="3"/>
</calcChain>
</file>

<file path=xl/sharedStrings.xml><?xml version="1.0" encoding="utf-8"?>
<sst xmlns="http://schemas.openxmlformats.org/spreadsheetml/2006/main" count="1155" uniqueCount="278">
  <si>
    <t>Risk Number</t>
  </si>
  <si>
    <t>Risk Description / Title:</t>
  </si>
  <si>
    <t>There is a risk that…</t>
  </si>
  <si>
    <t>Raised by</t>
  </si>
  <si>
    <t>Throughput</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</si>
  <si>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</si>
  <si>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</si>
  <si>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</si>
  <si>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</si>
  <si>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</si>
  <si>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</si>
  <si>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</si>
  <si>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</si>
  <si>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</si>
  <si>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</si>
  <si>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</si>
  <si>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</si>
  <si>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</si>
  <si>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</si>
  <si>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Performance Assurance Committee (PAC)</t>
  </si>
  <si>
    <t>Not Effective (x1)</t>
  </si>
  <si>
    <t>Active</t>
  </si>
  <si>
    <t>n/a</t>
  </si>
  <si>
    <t>Allocation &amp; Settlement</t>
  </si>
  <si>
    <t>Partially Effective (x0.8)</t>
  </si>
  <si>
    <t>Allocation</t>
  </si>
  <si>
    <t xml:space="preserve">Allocation </t>
  </si>
  <si>
    <t xml:space="preserve">Failure to identify consumers and customers who conduct theft of gas. </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</si>
  <si>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</si>
  <si>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</si>
  <si>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</si>
  <si>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</si>
  <si>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</si>
  <si>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</si>
  <si>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Late check readings impact accurate allocation and extend drift periods. Derived readings cannot be verified as being accurate leading to potential consumption inaccuracies.</t>
  </si>
  <si>
    <t>The sites and quantity of gas stolen cannot be identified, gas cannot be allocated and reconciled correctly</t>
  </si>
  <si>
    <t>Insufficient validation and/or assurance of information provided by Shippers (ultimately provided by Suppliers and MAMs)</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</si>
  <si>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</si>
  <si>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</si>
  <si>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</si>
  <si>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</si>
  <si>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</si>
  <si>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</si>
  <si>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</si>
  <si>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</si>
  <si>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Allocation (GWh)</t>
  </si>
  <si>
    <t>Reconciliation (GWh)</t>
  </si>
  <si>
    <t>-</t>
  </si>
  <si>
    <t>The AQ allocated does not provide an accurate reflection of gas consumption; impacts allocation to the shipper and unidentified gas. 
The misallocation will not be corrected until Meter Point Reconciliation takes place.</t>
  </si>
  <si>
    <t>Current Throughput (1-5)</t>
  </si>
  <si>
    <t>Effective (x0.6)</t>
  </si>
  <si>
    <t>Shippers failing to provide timely check reads and providing late reads. 
Shippers not checking converters at the same time as the main meters.</t>
  </si>
  <si>
    <t>Meter readings are not being obtained within the settlements window. Also read validation errors not being corrected by shippers.</t>
  </si>
  <si>
    <t>Cost at average SAP 1.7p for higher threshold (Oct 2012 – Nov 2016)</t>
  </si>
  <si>
    <t>Rating</t>
  </si>
  <si>
    <t>Likelihood</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</si>
  <si>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</si>
  <si>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</si>
  <si>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</si>
  <si>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</si>
  <si>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</si>
  <si>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No reading obtained within the change of transfer window and/or rejected by initial validation due to incorrect AQ. 
Shippers do not have an actual reading to replace the estimate following transfer</t>
  </si>
  <si>
    <t>Incorrect consumption being crystallised due to lack of meter reads</t>
  </si>
  <si>
    <t>An unfair and unbalanced approach to retrospective updates, allocation could be skewed and distorted overall towards greater unidentified gas.</t>
  </si>
  <si>
    <t>Target Throughput (1-5)</t>
  </si>
  <si>
    <t xml:space="preserve"> PAC review meeting on 10/10/2017</t>
  </si>
  <si>
    <t xml:space="preserve"> PAC review meeting on 10/10/17</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</si>
  <si>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</si>
  <si>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Allocation (£ '000)</t>
  </si>
  <si>
    <t>Reconciliation (£ '000)</t>
  </si>
  <si>
    <t>Current Control (Not Effective, Partially Effective, Effective)</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</si>
  <si>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</si>
  <si>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</si>
  <si>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</si>
  <si>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</si>
  <si>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</si>
  <si>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</si>
  <si>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</si>
  <si>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</si>
  <si>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</si>
  <si>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Update History:</t>
  </si>
  <si>
    <t>PAF Risk Register</t>
  </si>
  <si>
    <t>Risk Energy and Financial Estimate</t>
  </si>
  <si>
    <t xml:space="preserve">Risk Energy and Financial Estimate </t>
  </si>
  <si>
    <t>Publication Date</t>
  </si>
  <si>
    <t>Date Range</t>
  </si>
  <si>
    <t>to</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</si>
  <si>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</si>
  <si>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Estimated daily readings being used rather than actuals; allocation and reconciliation will be impacted.  Use of estimated reads for these meters can affect unidentified gas volumes. 
Ultimately the meter point reconciliation corrects the position, though settlement remains inaccurate until then.</t>
  </si>
  <si>
    <t>Monitoring of Report 2A.8 to help show the use of the AQ correction process. 
Consultation to commence 13/10/17</t>
  </si>
  <si>
    <t>Xoserve currently working with Shippers, the DMSP (Daily Metered Service Provider) and the GTs to resolve sites with this issue
Consultation to commence 13/10/17</t>
  </si>
  <si>
    <t>Consultation to commence 13/10/17</t>
  </si>
  <si>
    <t>Xoserve currently investigating what the take up of WAR bands is.
Consultation to commence 13/10/17</t>
  </si>
  <si>
    <t>PAC to obtain reports around unregistered sites for PAC consideration
PAC to ensure there is a clear demarcation between themselves and the Shipperless and Unregistered Sites working group. 
Consultation to commence 13/10/17</t>
  </si>
  <si>
    <t>PAC members to understand issues in the performance reports, should there be any once reports are received.
PAC to ensure there is a clear demarcation between themselves and the Shipperless and Unregistered Sites working group. 
Consultation to commence 13/10/17</t>
  </si>
  <si>
    <t>PAC to review Shipper agreed reads process to see if there are any issues.
Consultation to commence 13/10/17</t>
  </si>
  <si>
    <t>Action 0801: TRAS representative to attend the November PAC meeting to provide an update of activities.
Investigate data provided from AUGE                                                                                                                                                                                             
Consultation to commence 13/10/17</t>
  </si>
  <si>
    <t>4 Transporters have published their quarterly Offtake Meter Performance reports outlining maintenance regime, meter error reports and copy of RRP report
Consultation to commence 13/10/17</t>
  </si>
  <si>
    <t>4 Transporters have published their quarterly Offtake Meter Performance reports outlining maintenance regime, meter error reports and copy of RRP report.
Consultation to commence 13/10/17</t>
  </si>
  <si>
    <t>https://www.gasgovernance.co.uk/sites/default/files/ggf/page/2017-10/PAC%20Document%203%20Risk%20Register%20Approach%20v2.0.pdf</t>
  </si>
  <si>
    <t>Control Factor</t>
  </si>
  <si>
    <r>
      <t xml:space="preserve">1 </t>
    </r>
    <r>
      <rPr>
        <i/>
        <sz val="8"/>
        <color theme="1"/>
        <rFont val="Calibri"/>
        <family val="2"/>
        <scheme val="minor"/>
      </rPr>
      <t>(lowest)</t>
    </r>
  </si>
  <si>
    <r>
      <t xml:space="preserve">5 </t>
    </r>
    <r>
      <rPr>
        <i/>
        <sz val="8"/>
        <color theme="1"/>
        <rFont val="Calibri"/>
        <family val="2"/>
        <scheme val="minor"/>
      </rPr>
      <t>(highest)</t>
    </r>
  </si>
  <si>
    <t>x1</t>
  </si>
  <si>
    <t>Not Effective</t>
  </si>
  <si>
    <t>x0.8</t>
  </si>
  <si>
    <t>Partially Effective</t>
  </si>
  <si>
    <t>x0.6</t>
  </si>
  <si>
    <t>Effective</t>
  </si>
  <si>
    <t>Risk Type</t>
  </si>
  <si>
    <t>Shipper Performance</t>
  </si>
  <si>
    <t>Tracker</t>
  </si>
  <si>
    <t>Effective From</t>
  </si>
  <si>
    <t>Effective To</t>
  </si>
  <si>
    <t>Risk Status (Active/ Monitoring/Closed)</t>
  </si>
  <si>
    <r>
      <rPr>
        <b/>
        <sz val="11"/>
        <rFont val="Calibri"/>
        <family val="2"/>
        <scheme val="minor"/>
      </rPr>
      <t xml:space="preserve">Proposed: </t>
    </r>
    <r>
      <rPr>
        <sz val="11"/>
        <rFont val="Calibri"/>
        <family val="2"/>
        <scheme val="minor"/>
      </rPr>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r>
  </si>
  <si>
    <r>
      <rPr>
        <b/>
        <sz val="11"/>
        <color theme="1"/>
        <rFont val="Calibri"/>
        <family val="2"/>
        <scheme val="minor"/>
      </rPr>
      <t xml:space="preserve">Proposed: </t>
    </r>
    <r>
      <rPr>
        <sz val="11"/>
        <color theme="1"/>
        <rFont val="Calibri"/>
        <family val="2"/>
        <scheme val="minor"/>
      </rPr>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r>
  </si>
  <si>
    <r>
      <rPr>
        <b/>
        <sz val="11"/>
        <rFont val="Calibri"/>
        <family val="2"/>
        <scheme val="minor"/>
      </rPr>
      <t xml:space="preserve">Proposed: </t>
    </r>
    <r>
      <rPr>
        <sz val="11"/>
        <rFont val="Calibri"/>
        <family val="2"/>
        <scheme val="minor"/>
      </rPr>
      <t xml:space="preserve">To be Agreed:
Shippers to manage and monitor, on a monthly basis, the percentage of their MPRNs with a site specific WAR.
Production of shipper performance report 2A.5 and 2B.5 </t>
    </r>
  </si>
  <si>
    <r>
      <rPr>
        <b/>
        <sz val="11"/>
        <color theme="1"/>
        <rFont val="Calibri"/>
        <family val="2"/>
        <scheme val="minor"/>
      </rPr>
      <t>Proposed:</t>
    </r>
    <r>
      <rPr>
        <sz val="11"/>
        <color theme="1"/>
        <rFont val="Calibri"/>
        <family val="2"/>
        <scheme val="minor"/>
      </rPr>
      <t xml:space="preserve"> 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r>
  </si>
  <si>
    <r>
      <rPr>
        <b/>
        <sz val="11"/>
        <rFont val="Calibri"/>
        <family val="2"/>
        <scheme val="minor"/>
      </rPr>
      <t>Proposed:</t>
    </r>
    <r>
      <rPr>
        <sz val="11"/>
        <rFont val="Calibri"/>
        <family val="2"/>
        <scheme val="minor"/>
      </rPr>
      <t xml:space="preserve"> 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r>
  </si>
  <si>
    <r>
      <rPr>
        <b/>
        <sz val="11"/>
        <rFont val="Calibri"/>
        <family val="2"/>
        <scheme val="minor"/>
      </rPr>
      <t>Proposed:</t>
    </r>
    <r>
      <rPr>
        <sz val="11"/>
        <rFont val="Calibri"/>
        <family val="2"/>
        <scheme val="minor"/>
      </rPr>
      <t xml:space="preserve"> To be agreed: Ensure obligation for shippers to check converters at the same time as the main meter is met. Production of shipper performance report 2A.1, 2B.1</t>
    </r>
  </si>
  <si>
    <r>
      <rPr>
        <b/>
        <sz val="11"/>
        <color theme="1"/>
        <rFont val="Calibri"/>
        <family val="2"/>
        <scheme val="minor"/>
      </rPr>
      <t>Proposed:</t>
    </r>
    <r>
      <rPr>
        <sz val="11"/>
        <color theme="1"/>
        <rFont val="Calibri"/>
        <family val="2"/>
        <scheme val="minor"/>
      </rPr>
      <t xml:space="preserve"> 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r>
  </si>
  <si>
    <r>
      <rPr>
        <b/>
        <sz val="11"/>
        <rFont val="Calibri"/>
        <family val="2"/>
        <scheme val="minor"/>
      </rPr>
      <t>Proposed:</t>
    </r>
    <r>
      <rPr>
        <sz val="11"/>
        <rFont val="Calibri"/>
        <family val="2"/>
        <scheme val="minor"/>
      </rPr>
      <t xml:space="preserve"> UNC, SPAA and supply license rules and regulations. SARs process to correct change of supplier reads.
Production of shipper performance report 2A.4, 2B.4
</t>
    </r>
  </si>
  <si>
    <r>
      <rPr>
        <b/>
        <sz val="11"/>
        <color theme="1"/>
        <rFont val="Calibri"/>
        <family val="2"/>
        <scheme val="minor"/>
      </rPr>
      <t>Proposed:</t>
    </r>
    <r>
      <rPr>
        <sz val="11"/>
        <color theme="1"/>
        <rFont val="Calibri"/>
        <family val="2"/>
        <scheme val="minor"/>
      </rPr>
      <t xml:space="preserve"> To be agreed:  Principle of logic checks to approve consumption adjustments.
Production of shipper performance report 2A.7, 2B.7</t>
    </r>
  </si>
  <si>
    <r>
      <rPr>
        <b/>
        <sz val="11"/>
        <rFont val="Calibri"/>
        <family val="2"/>
        <scheme val="minor"/>
      </rPr>
      <t xml:space="preserve">Proposed: </t>
    </r>
    <r>
      <rPr>
        <sz val="11"/>
        <rFont val="Calibri"/>
        <family val="2"/>
        <scheme val="minor"/>
      </rPr>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r>
  </si>
  <si>
    <t xml:space="preserve">The PAF Risk Register sets out operational and financial risk to gas settlement. The PAF and subsequently the PAF Risk Register is limited to energy and supply points within Local Distribution Zones. It does not extend to energy transported through the National Transmission System and supply meter points connected to it.
</t>
  </si>
  <si>
    <t>Likelihood Description</t>
  </si>
  <si>
    <t>Remote
Probability – &lt;10% chance</t>
  </si>
  <si>
    <t>Less Likely
Probability – &gt;=10% and &lt; 40% chance</t>
  </si>
  <si>
    <t>Equally unlikely as likely
Probability – &gt;=40% and &lt; 60% chance</t>
  </si>
  <si>
    <t>More likely
Probability – &gt;=60% and &lt; 90% chance</t>
  </si>
  <si>
    <t>Almost certain
Probability – &gt;=90% chance</t>
  </si>
  <si>
    <t>Current Likelihood (1-5)</t>
  </si>
  <si>
    <t>Target Likelihood (1-5)</t>
  </si>
  <si>
    <r>
      <rPr>
        <b/>
        <sz val="11"/>
        <rFont val="Calibri"/>
        <family val="2"/>
        <scheme val="minor"/>
      </rPr>
      <t xml:space="preserve">Proposed: </t>
    </r>
    <r>
      <rPr>
        <sz val="11"/>
        <rFont val="Calibri"/>
        <family val="2"/>
        <scheme val="minor"/>
      </rPr>
      <t xml:space="preserve">To be Agreed.
Manage and monitor the performance and ensure that the intentions of UNC MOD 410A are achieved.
</t>
    </r>
  </si>
  <si>
    <t xml:space="preserve">Following a new connection, meters are fitted and gas is allowed to flow without a valid supply contract being in place (where they have an MPRN)
Also incorrectly identifying customer owned meters as check meters.
</t>
  </si>
  <si>
    <t>PACR001</t>
  </si>
  <si>
    <t>PACR002</t>
  </si>
  <si>
    <t xml:space="preserve">PACR003
</t>
  </si>
  <si>
    <t>PACR004</t>
  </si>
  <si>
    <t>PACR005</t>
  </si>
  <si>
    <t>PACR006</t>
  </si>
  <si>
    <t>PACR007</t>
  </si>
  <si>
    <t>PACR008</t>
  </si>
  <si>
    <t>PACR009</t>
  </si>
  <si>
    <t>PACR010</t>
  </si>
  <si>
    <t>PACR011</t>
  </si>
  <si>
    <t>PACR012</t>
  </si>
  <si>
    <t>PACR013</t>
  </si>
  <si>
    <t>PACR014</t>
  </si>
  <si>
    <t>PACR015</t>
  </si>
  <si>
    <t>PACR003</t>
  </si>
  <si>
    <r>
      <rPr>
        <b/>
        <sz val="11"/>
        <color theme="1"/>
        <rFont val="Calibri"/>
        <family val="2"/>
        <scheme val="minor"/>
      </rPr>
      <t>Proposed</t>
    </r>
    <r>
      <rPr>
        <sz val="11"/>
        <color theme="1"/>
        <rFont val="Calibri"/>
        <family val="2"/>
        <scheme val="minor"/>
      </rPr>
      <t>: Manage and monitor LDZ Offtake meters to mitigate risk and implement a set of Transporter principles to provide assurance that the UNC Offtake arrangements are being followed.
Performance report to be produced in the future. 
Shippers undertaking active verification of removed meters by using the GSR Notices Reports from Xoserve, as implemented in UNC 0518S
Prevent Undetected errors from being included in both the Identified and Undetected volumes once they are resolved</t>
    </r>
  </si>
  <si>
    <r>
      <rPr>
        <b/>
        <sz val="11"/>
        <rFont val="Calibri"/>
        <family val="2"/>
        <scheme val="minor"/>
      </rPr>
      <t>Proposed:</t>
    </r>
    <r>
      <rPr>
        <sz val="11"/>
        <rFont val="Calibri"/>
        <family val="2"/>
        <scheme val="minor"/>
      </rPr>
      <t xml:space="preserve"> To be Agreed.
Reporting to monitor use of the corrections process and provide assurance that corrections are submitted in a fair and consistent manner. 
Production of shipper performance report 2A.8 and 2B.8
Monitor the progress of XRN4525, which proposes the introduction of additional metrics for the PAC reports.</t>
    </r>
  </si>
  <si>
    <r>
      <rPr>
        <b/>
        <sz val="11"/>
        <rFont val="Calibri"/>
        <family val="2"/>
        <scheme val="minor"/>
      </rPr>
      <t>Proposed:</t>
    </r>
    <r>
      <rPr>
        <sz val="11"/>
        <rFont val="Calibri"/>
        <family val="2"/>
        <scheme val="minor"/>
      </rPr>
      <t xml:space="preserve"> To be Agreed.
Shippers to manage and monitor that UNC MODs 0424 and 0425 are met.
MOD 0469S details Transporter performance. Review outputs from MOD0431.
Also monitoring Shippers follow the correct withdrawal process and Transporters to ensure that GSR visits are completed on time.
Monitor site re-registrations to ensure energy allocation is corrected.
Production of shipper performance report 
</t>
    </r>
  </si>
  <si>
    <r>
      <rPr>
        <b/>
        <sz val="11"/>
        <color theme="1"/>
        <rFont val="Calibri"/>
        <family val="2"/>
        <scheme val="minor"/>
      </rPr>
      <t>Proposed:</t>
    </r>
    <r>
      <rPr>
        <sz val="11"/>
        <color theme="1"/>
        <rFont val="Calibri"/>
        <family val="2"/>
        <scheme val="minor"/>
      </rPr>
      <t xml:space="preserve"> 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r>
  </si>
  <si>
    <t>Transporter Performance</t>
  </si>
  <si>
    <t>Shipper and Transporter Performance</t>
  </si>
  <si>
    <t>Energy Throughput (GWh)</t>
  </si>
  <si>
    <t>0 – 49</t>
  </si>
  <si>
    <t>50 – 249</t>
  </si>
  <si>
    <t>250 – 499</t>
  </si>
  <si>
    <t>500 – 999</t>
  </si>
  <si>
    <t>&gt; 1,000</t>
  </si>
  <si>
    <t>Cost (£ '000)</t>
  </si>
  <si>
    <t>42,500
(no upper limit)</t>
  </si>
  <si>
    <t xml:space="preserve">For information on how risk scores are calculated and on how to raise a risk, please see the PAF Risk Register Guidance. </t>
  </si>
  <si>
    <t>Additional information can also be found within the Risk Register Approach document (link below).</t>
  </si>
  <si>
    <t>Throughout the PAF year risks may remain in the same banding. Progress on those risks would still be made and captured within the Controls, Action and Tracker of the risk.</t>
  </si>
  <si>
    <t xml:space="preserve">Each risk is assigned a rating for both Energy Throughput and Likelihood of occurrence using the matrix below. 
The risk rating is scored based on the financial impacts and the likelihood of the risk occurring. The Cost (£’000) column has been added to provide an estimated monetary amount that relates to each Energy Throughput banding. </t>
  </si>
  <si>
    <t>A rating of 1 represents the lowest rating that equates to either an Energy Throughput of between 0-49 GWh or Likelihood of less than 10% probability. Conversely a rating of 5 represents the highest rating that equates to either an Energy Throughput of above 1,000 GWh or Likelihood of more than or equal to 90% probability.</t>
  </si>
  <si>
    <t>To determine the VAR, the average System Average Price (SAP) across the period of October 2012 and November 2016 of 1.7p was used. The energy volumes associated with the risk is multiplied by the SAP to determine the VAR.</t>
  </si>
  <si>
    <t>If a risk was identified that was less than 50% likely to occur and posed a financial risk of 79 GWh to Allocation and 0 GWh to Reconciliation, the VAR would be: Allocation (79 GWh) x SAP (1.7p) = VAR (£1,350,000): 79,000,000 x 0.017 = £1,350,000.</t>
  </si>
  <si>
    <t>This risk would have an Energy Throughput and Cost banding of 2.</t>
  </si>
  <si>
    <t>This risk would have a Likelihood banding of 3.</t>
  </si>
  <si>
    <t>The Gross risk score would be: Throughput (2) x Likelihood (3) = Gross Score (6): 2 x 3 = 6.</t>
  </si>
  <si>
    <t>Multiplication by the Control Factor would then produce the Net risk score.</t>
  </si>
  <si>
    <t>If the risk had Partially Effective Controls, the Net risk would be:</t>
  </si>
  <si>
    <t>Gross risk (6) x Control Factor (0.8) = Net risk (4.8): 6 x 0.8 = 4.8.</t>
  </si>
  <si>
    <t>Risk Example</t>
  </si>
  <si>
    <t>Risk Control</t>
  </si>
  <si>
    <t>Key controls have not been established or are deemed to be ineffective. Action plans to rectify the fundamental weakness have still to be fully identified and agreed.</t>
  </si>
  <si>
    <t>Key controls are in place but have either not been subject to suitable assurance activity or testing reveals that some control improvements, not deemed to be fundamental, are required.</t>
  </si>
  <si>
    <t>Key controls are in place, are tested periodically as appropriate and are deemed satisfactory.  This testing includes independent challenge where the risk is deemed significant (e.g. from Internal Audit or another independent assurance provider).</t>
  </si>
  <si>
    <t>https://public.huddle.com/a/zDxRXgV/index.html</t>
  </si>
  <si>
    <t>Version Number</t>
  </si>
  <si>
    <t>Area</t>
  </si>
  <si>
    <t>Change</t>
  </si>
  <si>
    <t>Read Me First</t>
  </si>
  <si>
    <t xml:space="preserve">Risk Summary </t>
  </si>
  <si>
    <t>Date</t>
  </si>
  <si>
    <t>Summary of changes to PAF Risk Register from Version 2017.02 to 2018.01</t>
  </si>
  <si>
    <t>Amended "Publication Date" and "Version Number" to latest version</t>
  </si>
  <si>
    <t>The PAF Risk Register is currently baselined using a theoretical view of the identified risks from the initial work completed by a third party.</t>
  </si>
  <si>
    <t>Removed wording "Further refinement of the PAF Risk Register will be completed following the 12 December 2017 PAC meeting."</t>
  </si>
  <si>
    <t>Settlement</t>
  </si>
  <si>
    <t>Standard correction factors don’t necessarily account for all variations of temperature and pressure differences</t>
  </si>
  <si>
    <t>The Correction Factor being defaulted to standard correction factor (1.02264) for sites consuming above 732,000 kWh. Site specific correction factors are intended to account for site specific conditions of temperature and pressure</t>
  </si>
  <si>
    <t xml:space="preserve">Inaccurate settlement allocation for that Shipper. 
Increased/reduced Unidentified Gas smeared across all other Shippers.
</t>
  </si>
  <si>
    <t>Inaccurate settlement energy being recorded across the scale</t>
  </si>
  <si>
    <t xml:space="preserve">This version of the Risk Register reflects the contents following the completion of the PAF Risk Register Consultation and gained approval at the PAC meeting on 9 January 2018. </t>
  </si>
  <si>
    <t>PACR019D</t>
  </si>
  <si>
    <t>Approved title rewording "Undetected LDZ Offtake measurement errors: The gas measured into the network is incorrect and remains undetected available for End User Category (EUC) 03-08 sites"
Previous wording "Undetected LDZ Offtake measurement errors leading to shrinkage and unidentified gas remain permanently inaccurate"
Approved description rewording "The gas being measured into the network is incorrect due to a measurement error impacting settlement, the levels of unidentified gas and shrinkage, which remains whilst the error is undetected" 
Previous wording "LDZ offtake meters develop an error and remain undetected and produces undetected inaccurate readings leading to inaccurate allocation of gas in an LDZ"</t>
  </si>
  <si>
    <r>
      <t xml:space="preserve">Approved rewording "Retrospective updates: Application of an inconsistent approach by Shippers and the industry to retrospective updates" </t>
    </r>
    <r>
      <rPr>
        <strike/>
        <sz val="11"/>
        <color theme="1"/>
        <rFont val="Calibri"/>
        <family val="2"/>
        <scheme val="minor"/>
      </rPr>
      <t>Inconsistent approach taken by Shippers to retrospective updates increases the risk of inaccurate reconciliation periods</t>
    </r>
    <r>
      <rPr>
        <sz val="11"/>
        <color theme="1"/>
        <rFont val="Calibri"/>
        <family val="2"/>
        <scheme val="minor"/>
      </rPr>
      <t xml:space="preserve">
Approved description rewording "The application of an inconsistent approach to retrospective updates introduces a bias and therefore impacts settlement accuracy" </t>
    </r>
    <r>
      <rPr>
        <strike/>
        <sz val="11"/>
        <color theme="1"/>
        <rFont val="Calibri"/>
        <family val="2"/>
        <scheme val="minor"/>
      </rPr>
      <t>The approach taken by shippers to retrospective updates increases the risk of inaccurate reconciliation periods</t>
    </r>
  </si>
  <si>
    <r>
      <t xml:space="preserve">Approved rewording "Correction Factors (CF) – use of a standard CF for sites consuming on or below 73,200kWh" </t>
    </r>
    <r>
      <rPr>
        <strike/>
        <sz val="11"/>
        <color theme="1"/>
        <rFont val="Calibri"/>
        <family val="2"/>
        <scheme val="minor"/>
      </rPr>
      <t>The accuracy in use of a standard Correction Factor (1.02264) for sites consuming below 732,000 kWh</t>
    </r>
    <r>
      <rPr>
        <sz val="11"/>
        <color theme="1"/>
        <rFont val="Calibri"/>
        <family val="2"/>
        <scheme val="minor"/>
      </rPr>
      <t xml:space="preserve">
Approved description rewording "Using a standard correction factor as required in the Thermal Energy Regulations introduces inaccuracy to settlements." </t>
    </r>
    <r>
      <rPr>
        <strike/>
        <sz val="11"/>
        <color theme="1"/>
        <rFont val="Calibri"/>
        <family val="2"/>
        <scheme val="minor"/>
      </rPr>
      <t>There is a risk that across the scale, the use of standard correction factor (1.02264) for sites consuming below 732,000 kWh leads to incorrect attribution of energy</t>
    </r>
  </si>
  <si>
    <r>
      <t xml:space="preserve">Approved rewording "Correction Factors (CF) – incorrect use of standard CF above 732,000 kWh: Incorrectly using standard Correction Factor (1.02264) for sites consuming above 732,000 kWh" </t>
    </r>
    <r>
      <rPr>
        <strike/>
        <sz val="11"/>
        <color theme="1"/>
        <rFont val="Calibri"/>
        <family val="2"/>
        <scheme val="minor"/>
      </rPr>
      <t>Use of standard Correction Factors for a sites consuming above 732,000kWh</t>
    </r>
    <r>
      <rPr>
        <sz val="11"/>
        <color theme="1"/>
        <rFont val="Calibri"/>
        <family val="2"/>
        <scheme val="minor"/>
      </rPr>
      <t xml:space="preserve">
Approved description rewording "The standard correction factor is used when a site-specific correction factor should be applied, leading to incorrect consumptions and ultimately inaccurate settlement" </t>
    </r>
    <r>
      <rPr>
        <strike/>
        <sz val="11"/>
        <color theme="1"/>
        <rFont val="Calibri"/>
        <family val="2"/>
        <scheme val="minor"/>
      </rPr>
      <t>The calculation of gas consumption is incorrect for a site where site specific correction factor (&gt;732,000 kWh) is mandatory under Thermal Regulations</t>
    </r>
  </si>
  <si>
    <t>Approved wording "Correction Factors (CF) – incorrect use of standard CF below 732,000kwh: Incorrectly using standard Correction Factor (1.02264) for sites consuming above 73,200kWh and below 732,000kwh
Approved description wording "The standard correction factor is used when a site-specific correction factor should be applied, leading to incorrect consumptions and ultimately inaccurate settlement"</t>
  </si>
  <si>
    <t>PACR020D</t>
  </si>
  <si>
    <r>
      <t xml:space="preserve">Approved title rewording "Theft of Gas: The consumption recorded at and by the meter does not record the actual consumption at the premise because of theft of gas at that premise." </t>
    </r>
    <r>
      <rPr>
        <strike/>
        <sz val="11"/>
        <color theme="1"/>
        <rFont val="Calibri"/>
        <family val="2"/>
        <scheme val="minor"/>
      </rPr>
      <t>Theft of Gas will lead to the inaccurate identification of gas consumed from an end user and impact the level of Unidentified Gas across settlement</t>
    </r>
    <r>
      <rPr>
        <sz val="11"/>
        <color theme="1"/>
        <rFont val="Calibri"/>
        <family val="2"/>
        <scheme val="minor"/>
      </rPr>
      <t xml:space="preserve">
Approved description rewording "Some energy being consumed at a premise is not being recorded due to theft leading to a higher level of unidentified gas in settlements." </t>
    </r>
    <r>
      <rPr>
        <strike/>
        <sz val="11"/>
        <color theme="1"/>
        <rFont val="Calibri"/>
        <family val="2"/>
        <scheme val="minor"/>
      </rPr>
      <t>The energy consumed at a Shipper's site will not be accounted for and be incorporated into unidentified gas</t>
    </r>
  </si>
  <si>
    <r>
      <t xml:space="preserve">Approved title rewording "AQ Correction Process: The process to correct AQ’s is not used correctly or appropriately thereby applying a bias to the AQ corrections which is not reflective of the AQ corrections needed in any shipper’s portfolio". </t>
    </r>
    <r>
      <rPr>
        <strike/>
        <sz val="11"/>
        <color theme="1"/>
        <rFont val="Calibri"/>
        <family val="2"/>
        <scheme val="minor"/>
      </rPr>
      <t>Misunderstanding and misuse of the AQ correction process will cause a miscalculation of energy</t>
    </r>
    <r>
      <rPr>
        <sz val="11"/>
        <color theme="1"/>
        <rFont val="Calibri"/>
        <family val="2"/>
        <scheme val="minor"/>
      </rPr>
      <t xml:space="preserve">
Approved description rewording "Shippers do not apply AQ corrections in a fair and consistent way thereby introducing a bias, ultimately leading to inaccurate levels of unidentified gas in settlements". </t>
    </r>
    <r>
      <rPr>
        <strike/>
        <sz val="11"/>
        <color theme="1"/>
        <rFont val="Calibri"/>
        <family val="2"/>
        <scheme val="minor"/>
      </rPr>
      <t>Inaccurately calculated AQs will cause a misallocation of energy and the AQ correction process will not be used in a fair and consistent way</t>
    </r>
    <r>
      <rPr>
        <sz val="11"/>
        <color theme="1"/>
        <rFont val="Calibri"/>
        <family val="2"/>
        <scheme val="minor"/>
      </rPr>
      <t xml:space="preserve">
</t>
    </r>
  </si>
  <si>
    <r>
      <t xml:space="preserve">Approved title rewording "Identified LDZ Offtake measurement errors: The gas measured into the network has been identified as being incorrect". </t>
    </r>
    <r>
      <rPr>
        <strike/>
        <sz val="11"/>
        <color theme="1"/>
        <rFont val="Calibri"/>
        <family val="2"/>
        <scheme val="minor"/>
      </rPr>
      <t>Identified LDZ Offtake measurement errors lead to incorrectly measured allocated gas within the LDZ</t>
    </r>
    <r>
      <rPr>
        <sz val="11"/>
        <color theme="1"/>
        <rFont val="Calibri"/>
        <family val="2"/>
        <scheme val="minor"/>
      </rPr>
      <t xml:space="preserve">
Approved description rewording "The gas being measured into the network is incorrect impacting allocation and shrinkage calculations." </t>
    </r>
    <r>
      <rPr>
        <strike/>
        <sz val="11"/>
        <color theme="1"/>
        <rFont val="Calibri"/>
        <family val="2"/>
        <scheme val="minor"/>
      </rPr>
      <t>Offtake meters develop errors and produces inaccurate readings leading to inaccurate allocation of gas in an LDZ</t>
    </r>
  </si>
  <si>
    <r>
      <t xml:space="preserve">Approved title rewording "Use of estimated reads for Daily Metered sites (Product Class 1 and 2) due to an actual daily reading not being loaded onto UKLink". </t>
    </r>
    <r>
      <rPr>
        <strike/>
        <sz val="11"/>
        <color theme="1"/>
        <rFont val="Calibri"/>
        <family val="2"/>
        <scheme val="minor"/>
      </rPr>
      <t>The use of estimated reads for Daily Metered sites (Product Class 1 and 2) will lead to inaccurate energy calculation</t>
    </r>
    <r>
      <rPr>
        <sz val="11"/>
        <color theme="1"/>
        <rFont val="Calibri"/>
        <family val="2"/>
        <scheme val="minor"/>
      </rPr>
      <t xml:space="preserve">
Approved description rewording "The algorithm used to determine the estimated consumption for a DM Site does not reflect the actual consumption at that site leading to inaccurate allocation and settlement". </t>
    </r>
    <r>
      <rPr>
        <strike/>
        <sz val="11"/>
        <color theme="1"/>
        <rFont val="Calibri"/>
        <family val="2"/>
        <scheme val="minor"/>
      </rPr>
      <t>Where estimated reads are used in Product Classes 1 and 2 after D+5, Gas is allocated and reconciled incorrectly</t>
    </r>
  </si>
  <si>
    <r>
      <t xml:space="preserve">Approved title rewording "Incorrect or absent meter asset data: Consumptions are inaccurately derived from the meter billing attributes provided. </t>
    </r>
    <r>
      <rPr>
        <strike/>
        <sz val="11"/>
        <color theme="1"/>
        <rFont val="Calibri"/>
        <family val="2"/>
        <scheme val="minor"/>
      </rPr>
      <t>The use of incorrect asset data or missing asset data on the Supply Point Register leads to delays in and/or missing reconciliation</t>
    </r>
    <r>
      <rPr>
        <sz val="11"/>
        <color theme="1"/>
        <rFont val="Calibri"/>
        <family val="2"/>
        <scheme val="minor"/>
      </rPr>
      <t xml:space="preserve">
Approved description rewording "The billing attributes of a meter are incorrectly recorded or missing leading to incorrect or no consumptions being derived from meter readings, impacting reconciliations and therefore settlement accuracy." </t>
    </r>
    <r>
      <rPr>
        <strike/>
        <sz val="11"/>
        <color theme="1"/>
        <rFont val="Calibri"/>
        <family val="2"/>
        <scheme val="minor"/>
      </rPr>
      <t>The billing attributes of a meter and gas consumption are incorrectly recorded or missing</t>
    </r>
  </si>
  <si>
    <r>
      <t xml:space="preserve">Approved title rewording "Site-specific winter annual ratio (WAR) bands: Site-specific WAR bands are not available for End User Category (EUC) 03-08 sites". </t>
    </r>
    <r>
      <rPr>
        <strike/>
        <sz val="11"/>
        <color theme="1"/>
        <rFont val="Calibri"/>
        <family val="2"/>
        <scheme val="minor"/>
      </rPr>
      <t>There is a risk to accurate daily settlement of meter points that do not having a site-specific winter annual ratio (WAR) band for End User Category (EUC) 03-08</t>
    </r>
    <r>
      <rPr>
        <sz val="11"/>
        <color theme="1"/>
        <rFont val="Calibri"/>
        <family val="2"/>
        <scheme val="minor"/>
      </rPr>
      <t xml:space="preserve">
Approved description rewording "For daily settlement sites, a site-specific WAR band is not available from which more accurate profiles can be derived, leading to more accurate allocation and settlement." </t>
    </r>
    <r>
      <rPr>
        <strike/>
        <sz val="11"/>
        <color theme="1"/>
        <rFont val="Calibri"/>
        <family val="2"/>
        <scheme val="minor"/>
      </rPr>
      <t>The daily settlement of meter points that do not have a site-specific WAR will be inaccurate</t>
    </r>
  </si>
  <si>
    <r>
      <t xml:space="preserve">Approved title rewording "Unregistered Supply Points: The supply point is not registered, but is consuming gas." </t>
    </r>
    <r>
      <rPr>
        <strike/>
        <sz val="11"/>
        <color theme="1"/>
        <rFont val="Calibri"/>
        <family val="2"/>
        <scheme val="minor"/>
      </rPr>
      <t>MPRNs are being created and remain Unregistered by not being registered on the Supply Point Register whilst consuming gas</t>
    </r>
    <r>
      <rPr>
        <sz val="11"/>
        <color theme="1"/>
        <rFont val="Calibri"/>
        <family val="2"/>
        <scheme val="minor"/>
      </rPr>
      <t xml:space="preserve">
Approved description rewording "No shipper is putting gas into the network or paying for gas off-taken thereby directly impacting unidentified gas" </t>
    </r>
    <r>
      <rPr>
        <strike/>
        <sz val="11"/>
        <color theme="1"/>
        <rFont val="Calibri"/>
        <family val="2"/>
        <scheme val="minor"/>
      </rPr>
      <t>An unregistered meter begins consuming gas and adversely impacts the accuracy to Settlement</t>
    </r>
  </si>
  <si>
    <r>
      <t xml:space="preserve">Approved title rewording "Shipperless Supply Points: The supply point exists on the Supply Point Register with no registered Shipper whilst consuming gas" </t>
    </r>
    <r>
      <rPr>
        <strike/>
        <sz val="11"/>
        <color theme="1"/>
        <rFont val="Calibri"/>
        <family val="2"/>
        <scheme val="minor"/>
      </rPr>
      <t>MPRNs exist within the Supply Point Register with no registered Shipper whilst consuming gas</t>
    </r>
    <r>
      <rPr>
        <sz val="11"/>
        <color theme="1"/>
        <rFont val="Calibri"/>
        <family val="2"/>
        <scheme val="minor"/>
      </rPr>
      <t xml:space="preserve">
Approved description rewording "No shipper is putting gas into the network or paying for gas off-taken thereby directly impacting unidentified gas" </t>
    </r>
    <r>
      <rPr>
        <strike/>
        <sz val="11"/>
        <color theme="1"/>
        <rFont val="Calibri"/>
        <family val="2"/>
        <scheme val="minor"/>
      </rPr>
      <t>The accuracy of settlement where a Shipperless site is either still consuming gas or begins to consume at a future date without the Supply Point being reregistered</t>
    </r>
  </si>
  <si>
    <r>
      <t xml:space="preserve">Approved title rewording "Meter readings fail validation (product classes 3 and 4): Insufficient reads are loading into UKLink eroding the accuracy of the AQ" </t>
    </r>
    <r>
      <rPr>
        <strike/>
        <sz val="11"/>
        <color theme="1"/>
        <rFont val="Calibri"/>
        <family val="2"/>
        <scheme val="minor"/>
      </rPr>
      <t xml:space="preserve">Meter readings in Product Classes 3 and 4 are submitted and fail validation, and subsequent reads fail validation; the AQ will become less accurate impacting the timeliness of reconciliation
</t>
    </r>
    <r>
      <rPr>
        <sz val="11"/>
        <color theme="1"/>
        <rFont val="Calibri"/>
        <family val="2"/>
        <scheme val="minor"/>
      </rPr>
      <t xml:space="preserve">
Approved description rewording  "Actual reads are either sent and fail validation or are not sent so that insufficient reads are provided to maintain the AQ accuracy leading to inaccurate allocation and settlement." 
</t>
    </r>
    <r>
      <rPr>
        <strike/>
        <sz val="11"/>
        <color theme="1"/>
        <rFont val="Calibri"/>
        <family val="2"/>
        <scheme val="minor"/>
      </rPr>
      <t>In Product Classes 3 and 4 where accurate meter reads are rejected and inaccurate reads are accepted due to the mismanagement of the meter read validation process</t>
    </r>
  </si>
  <si>
    <r>
      <t xml:space="preserve">Approved title rewording "Required meter read frequency for product 4 meters: The differing required frequency in meter read provision between product class 3 and 4 sites". </t>
    </r>
    <r>
      <rPr>
        <strike/>
        <sz val="11"/>
        <color theme="1"/>
        <rFont val="Calibri"/>
        <family val="2"/>
        <scheme val="minor"/>
      </rPr>
      <t>Infrequent meter read submission of Product Class 4 meters will impact the frequency with which the AQ is recalculated and the number of times a site is individually reconciled</t>
    </r>
    <r>
      <rPr>
        <sz val="11"/>
        <color theme="1"/>
        <rFont val="Calibri"/>
        <family val="2"/>
        <scheme val="minor"/>
      </rPr>
      <t xml:space="preserve">
Approved description rewording "The frequency of submission of meter readings for Product Class 4 meter points could adversely impact the accuracy of the derived AQ and consumption along with the frequency of reconciliation" </t>
    </r>
    <r>
      <rPr>
        <strike/>
        <sz val="11"/>
        <color theme="1"/>
        <rFont val="Calibri"/>
        <family val="2"/>
        <scheme val="minor"/>
      </rPr>
      <t>The frequency of submission of meter readings for Product Class 4 meter points could adversely impact the accuracy of the derived AQ and consumption</t>
    </r>
  </si>
  <si>
    <r>
      <t xml:space="preserve">Approved title rewording "Derived meter read drift: The consumption derived from automatic reads is not reflective of the actual consumption recorded on the meter and this is not identified". </t>
    </r>
    <r>
      <rPr>
        <strike/>
        <sz val="11"/>
        <color theme="1"/>
        <rFont val="Calibri"/>
        <family val="2"/>
        <scheme val="minor"/>
      </rPr>
      <t>Where check reads are not completed, there is a risk that meters are under or over reading for an extended period of time which will impact allocation accuracy</t>
    </r>
    <r>
      <rPr>
        <sz val="11"/>
        <color theme="1"/>
        <rFont val="Calibri"/>
        <family val="2"/>
        <scheme val="minor"/>
      </rPr>
      <t xml:space="preserve">
Approved description rewording "Consumption drift is not identified because check reads are not obtained to identify the issue, leading to incorrect consumptions being used in settlement." </t>
    </r>
    <r>
      <rPr>
        <strike/>
        <sz val="11"/>
        <color theme="1"/>
        <rFont val="Calibri"/>
        <family val="2"/>
        <scheme val="minor"/>
      </rPr>
      <t>Where check reads are not completed within timescales, sites that derive a read will drift and not be identified</t>
    </r>
  </si>
  <si>
    <r>
      <t xml:space="preserve">Approved title rewording "Change of Shipper Reads: Estimated Change of Shipper reads are used and rather than actual reads, creating inaccurate reconciliation to the shippers involved." </t>
    </r>
    <r>
      <rPr>
        <strike/>
        <sz val="11"/>
        <color theme="1"/>
        <rFont val="Calibri"/>
        <family val="2"/>
        <scheme val="minor"/>
      </rPr>
      <t>The risk to allocation is created by estimated Change of Shipper reads being used and not replaced by actual reads creating incorrect periods of reconciliation</t>
    </r>
    <r>
      <rPr>
        <sz val="11"/>
        <color theme="1"/>
        <rFont val="Calibri"/>
        <family val="2"/>
        <scheme val="minor"/>
      </rPr>
      <t xml:space="preserve">
Approved description rewording "The opening and closing periods of reconciliation are not accurately reflected for the two shippers when an actual read is not used impacting reconciliation accuracy." </t>
    </r>
    <r>
      <rPr>
        <strike/>
        <sz val="11"/>
        <color theme="1"/>
        <rFont val="Calibri"/>
        <family val="2"/>
        <scheme val="minor"/>
      </rPr>
      <t>Estimated readings provided by the Transporter are used and not replaced with an actual reading are inaccurate and will create incorrect periods of reconciliation</t>
    </r>
  </si>
  <si>
    <r>
      <t xml:space="preserve">Approved rewording "Meter readings not provided within the settlement window: Sites do not have any reads loaded in the settlement window". </t>
    </r>
    <r>
      <rPr>
        <strike/>
        <sz val="11"/>
        <color theme="1"/>
        <rFont val="Calibri"/>
        <family val="2"/>
        <scheme val="minor"/>
      </rPr>
      <t>Failure to obtain a meter reading within the settlement window will lead to final allocation not reflecting true consumption</t>
    </r>
    <r>
      <rPr>
        <sz val="11"/>
        <color theme="1"/>
        <rFont val="Calibri"/>
        <family val="2"/>
        <scheme val="minor"/>
      </rPr>
      <t xml:space="preserve">
Approved description rewording "Reconciliations will be crystallised based on estimated readings due to the failure to provide a meter reading within the settlement window, impacting settlement accuracy and unidentified gas." </t>
    </r>
    <r>
      <rPr>
        <strike/>
        <sz val="11"/>
        <color theme="1"/>
        <rFont val="Calibri"/>
        <family val="2"/>
        <scheme val="minor"/>
      </rPr>
      <t>Some meter points do not obtain a read within the settlement window and reconciliation periods will crystallise not reflecting true consumption</t>
    </r>
  </si>
  <si>
    <t>New Risk relating to Smart Meter Exchanges added to PAF Risk Register.
Risk description "There is a risk that the scale and number of smart meter installations in the short and medium term could have an impact on settlement."</t>
  </si>
  <si>
    <t>Approved wording "There is a risk that the many post-implementation issues with UK Link leads to incorrect attribution of energy." 
Approved description wording "Such issues include many incorrectly calculated AQs, reconciliation amendments, UIG calculations and other data and processing issues that impact on volume calculations"</t>
  </si>
  <si>
    <t xml:space="preserve">The PAF Risk Register is valid for the PAF year, 1 October 2018 to 30 September 2019 (2018/19). </t>
  </si>
  <si>
    <t>This document will include within-period revisions made at PAC meetings from 1 October 2018 to 30 September 2019.</t>
  </si>
  <si>
    <t>Theft of Gas:
The consumption recorded at and by the meter does not record the actual consumption at the premise because of theft of gas at that premise</t>
  </si>
  <si>
    <t>Some energy being consumed at a premise is not being recorded due to theft leading to a higher level of unidentified gas in settlements</t>
  </si>
  <si>
    <t xml:space="preserve">Shippers do not apply AQ corrections in a fair and consistent way thereby introducing a bias, ultimately leading to inaccurate levels of unidentified gas in settlements </t>
  </si>
  <si>
    <t>Use of estimated reads for Daily Metered sites (Product Class 1 and 2) due to an actual daily reading not being loaded onto UK Link</t>
  </si>
  <si>
    <t xml:space="preserve">The algorithm used to determine the estimated consumption for a DM Site does not reflect the actual consumption at that site leading to inaccurate allocation and settlement </t>
  </si>
  <si>
    <t>Identified LDZ Offtake measurement errors:
The gas measured into the network has been identified as being incorrect</t>
  </si>
  <si>
    <t>The gas being measured into the network is incorrect impacting allocation and shrinkage calculations</t>
  </si>
  <si>
    <t>The billing attributes of a meter are incorrectly recorded or missing leading to incorrect or no consumptions being derived from meter readings, impacting reconciliations and therefore settlement accuracy</t>
  </si>
  <si>
    <t>Incorrect or absent meter asset data: Consumptions are inaccurately derived from the meter billing attributes provided</t>
  </si>
  <si>
    <t>Site-specific winter annual ratio (WAR) bands:
Site-specific WAR bands are not available for End User Category (EUC) 03-08 sites</t>
  </si>
  <si>
    <t>For daily settlement sites, a site-specific WAR band is not available from which more accurate profiles can be derived, leading to more accurate allocation and settlement</t>
  </si>
  <si>
    <t>Undetected LDZ Offtake measurement errors:
The gas measured into the network is incorrect and remains undetected</t>
  </si>
  <si>
    <t xml:space="preserve">The gas being measured into the network is incorrect due to a measurement error impacting settlement, the levels of unidentified gas and shrinkage, which remains whilst the error is undetected </t>
  </si>
  <si>
    <t>Unregistered Supply Points:
The supply point is not registered, but is consuming gas.</t>
  </si>
  <si>
    <t>No shipper is putting gas into the network or paying for gas off-taken thereby directly impacting unidentified gas</t>
  </si>
  <si>
    <t>Shipperless Supply Points:
The supply point exists on the Supply Point Register with no registered Shipper whilst consuming gas</t>
  </si>
  <si>
    <t>Meter readings fail validation (product classes 3 and 4):
Insufficient reads are loading into UKLink eroding the accuracy of the AQ</t>
  </si>
  <si>
    <t>Actual reads are either sent and fail validation or are not sent so that insufficient reads are provided to maintain the AQ accuracy leading to inaccurate allocation and settlement.</t>
  </si>
  <si>
    <t>Derived meter read drift:
The consumption derived from automatic reads is not reflective of the actual consumption recorded on the meter and this is not identified</t>
  </si>
  <si>
    <t>Consumption drift is not identified because check reads are not obtained to identify the issue, leading to incorrect consumptions being used in settlement.</t>
  </si>
  <si>
    <t>Required meter read frequency for product 4 meters:
The differing required frequency in meter read provision between product class 3 and 4 sites</t>
  </si>
  <si>
    <t>The frequency of submission of meter readings for Product Class 4 meter points could adversely impact the accuracy of the derived AQ and consumption along with the frequency of reconciliation</t>
  </si>
  <si>
    <t>Change of Shipper Reads:
Estimated Change of Shipper reads are used and rather than actual reads, creating inaccurate reconciliation to the shippers involved</t>
  </si>
  <si>
    <t>The opening and closing periods of reconciliation are not accurately reflected for the two shippers when an actual read is not used impacting reconciliation accuracy</t>
  </si>
  <si>
    <t>Meter readings not provided within the settlement window:
Sites do not have any reads loaded in the settlement window</t>
  </si>
  <si>
    <t>Reconciliations will be crystallised based on estimated readings due to the failure to provide a meter reading within the settlement window, impacting settlement accuracy and unidentified gas</t>
  </si>
  <si>
    <t>Retrospective updates:
Application of an inconsistent approach by Shippers and the industry to retrospective updates</t>
  </si>
  <si>
    <t>The application of an inconsistent approach to retrospective updates introduces a bias and therefore impacts settlement accuracy</t>
  </si>
  <si>
    <t>The standard correction factor is used when a site-specific correction factor should be applied, leading to incorrect consumptions and ultimately inaccurate settlement</t>
  </si>
  <si>
    <t>Using a standard correction factor as required in the Thermal Energy Regulations introduces inaccuracy to settlements</t>
  </si>
  <si>
    <t>TBD</t>
  </si>
  <si>
    <t>No industry reporting exists to monitor this at present (timeliness of smart meter exchange notifications in settlement systems).</t>
  </si>
  <si>
    <t>Such issues include many incorrectly calculated AQs, reconciliation amendments, UIG calculations and other data and processing issues that impact on volume calculations</t>
  </si>
  <si>
    <t>Incorrect settlement energy being recorded for some or all parties.</t>
  </si>
  <si>
    <t xml:space="preserve">Visibility of progress against plans is scant and new issues over 12 months after Go Live undermines confidence in controls. </t>
  </si>
  <si>
    <t>Meter installations should be correctly recorded in central settlement systems, but inherent complexity with the flow of meter asset data means there will be an underlying error rate of late notified meter exchanges.</t>
  </si>
  <si>
    <t>Incorrect settlement energy being potentially recorded against the affected meters.</t>
  </si>
  <si>
    <t>Correction Factors (CF) – incorrect use of standard CF above 732,000 kWh:
Incorrectly using standard Correction Factor (1.02264) for sites consuming above 732,000 kWh</t>
  </si>
  <si>
    <t>Correction Factors (CF) – use of a standard CF for sites consuming on or below 73,200 kWh</t>
  </si>
  <si>
    <t>Correction Factors (CF) – incorrect use of standard CF below 732,000 kWh:
Incorrectly using standard Correction Factor (1.02264) for sites consuming above 73,200 kWh and below 732,000 kWh</t>
  </si>
  <si>
    <t>There is a risk that the scale and number of smart meter installations in the short and medium term could have an impact on settlement</t>
  </si>
  <si>
    <t xml:space="preserve">Smart Meter exchanges - Late meter exchanges involving smart meters </t>
  </si>
  <si>
    <t xml:space="preserve">Issues with UK Link post new UK Link implementation </t>
  </si>
  <si>
    <t>There is a risk that the many issues identified post new UK Link implementation leads to incorrect attribution of energy</t>
  </si>
  <si>
    <t>Added risks PACR016, PACR017 and PACR018 to the Risk Summary table</t>
  </si>
  <si>
    <t>PACR016</t>
  </si>
  <si>
    <t>PACR017</t>
  </si>
  <si>
    <t>PACR018</t>
  </si>
  <si>
    <t>Target scores are for the PAF year 2018-19</t>
  </si>
  <si>
    <t>Reviewed on 09/10/2018</t>
  </si>
  <si>
    <t>AQ Correction Process:
The process to correct AQ’s is not used correctly or appropriately thereby applying a bias to the AQ corrections which is not reflective of the AQ corrections needed in any shipper’s portfolio</t>
  </si>
  <si>
    <t>To be reviewed on 20/11/2018</t>
  </si>
  <si>
    <t>Initial analysis completed. Further reporting and analysis required to assess risk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</si>
</sst>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1"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
      <i/>
      <sz val="8"/>
      <color theme="1"/>
      <name val="Calibri"/>
      <family val="2"/>
      <scheme val="minor"/>
    </font>
    <font>
      <b/>
      <sz val="11"/>
      <name val="Calibri"/>
      <family val="2"/>
      <scheme val="minor"/>
    </font>
    <font>
      <b/>
      <sz val="9"/>
      <color rgb="FF005420"/>
      <name val="Arial"/>
      <family val="2"/>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14">
    <xf numFmtId="0" fontId="0" fillId="0" borderId="0" xfId="0"/>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0" xfId="0" applyFill="1"/>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ill="1" applyAlignment="1">
      <alignment horizontal="left" vertical="top" wrapText="1"/>
    </xf>
    <xf numFmtId="0" fontId="0" fillId="0" borderId="1" xfId="0" applyFill="1" applyBorder="1" applyAlignment="1">
      <alignment horizontal="center" vertical="top" wrapText="1"/>
    </xf>
    <xf numFmtId="0" fontId="6" fillId="0" borderId="0" xfId="0" applyFont="1" applyAlignment="1">
      <alignment vertical="top"/>
    </xf>
    <xf numFmtId="0" fontId="5" fillId="0" borderId="26" xfId="0" applyFont="1" applyBorder="1" applyAlignment="1">
      <alignment vertical="top"/>
    </xf>
    <xf numFmtId="0" fontId="0" fillId="0" borderId="28" xfId="0" applyBorder="1" applyAlignment="1">
      <alignment vertical="top"/>
    </xf>
    <xf numFmtId="0" fontId="0" fillId="0" borderId="27" xfId="0" applyBorder="1" applyAlignment="1">
      <alignment vertical="top"/>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top"/>
    </xf>
    <xf numFmtId="0" fontId="6" fillId="0" borderId="0" xfId="0" applyFont="1" applyFill="1" applyAlignment="1">
      <alignment vertical="top" wrapText="1"/>
    </xf>
    <xf numFmtId="0" fontId="0" fillId="0" borderId="0" xfId="0" applyFill="1" applyAlignment="1">
      <alignment vertical="top" wrapText="1"/>
    </xf>
    <xf numFmtId="14" fontId="0" fillId="0" borderId="0" xfId="0" applyNumberFormat="1" applyFill="1"/>
    <xf numFmtId="14" fontId="0" fillId="0" borderId="0" xfId="0" applyNumberFormat="1" applyFill="1" applyAlignment="1"/>
    <xf numFmtId="0" fontId="0" fillId="0" borderId="0" xfId="0" applyNumberFormat="1" applyFill="1"/>
    <xf numFmtId="0" fontId="0" fillId="0" borderId="0" xfId="0" applyFill="1" applyAlignment="1"/>
    <xf numFmtId="0" fontId="0" fillId="0" borderId="0" xfId="0" applyFill="1" applyAlignment="1">
      <alignment wrapText="1"/>
    </xf>
    <xf numFmtId="0" fontId="4" fillId="0" borderId="0" xfId="2" applyFill="1"/>
    <xf numFmtId="0" fontId="4" fillId="0" borderId="0" xfId="2" applyFill="1" applyAlignment="1">
      <alignment horizontal="left" vertical="top"/>
    </xf>
    <xf numFmtId="0" fontId="4" fillId="0" borderId="0" xfId="2" applyFill="1" applyAlignment="1">
      <alignment vertical="top" wrapText="1"/>
    </xf>
    <xf numFmtId="0" fontId="4" fillId="0" borderId="13" xfId="2"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41" fontId="0" fillId="0" borderId="1" xfId="1" applyNumberFormat="1" applyFont="1" applyFill="1" applyBorder="1" applyAlignment="1">
      <alignment horizontal="center" vertical="center" wrapText="1"/>
    </xf>
    <xf numFmtId="41" fontId="0" fillId="0" borderId="14" xfId="1" applyNumberFormat="1" applyFont="1" applyFill="1" applyBorder="1" applyAlignment="1">
      <alignment horizontal="center" vertical="center" wrapText="1"/>
    </xf>
    <xf numFmtId="0" fontId="2" fillId="0" borderId="0" xfId="0" applyFont="1" applyFill="1"/>
    <xf numFmtId="0" fontId="0" fillId="2" borderId="18" xfId="0" applyFont="1" applyFill="1" applyBorder="1" applyAlignment="1">
      <alignment horizontal="center" vertical="center"/>
    </xf>
    <xf numFmtId="0" fontId="0" fillId="2" borderId="1" xfId="0" applyFill="1" applyBorder="1" applyAlignment="1">
      <alignment horizontal="center" vertical="top"/>
    </xf>
    <xf numFmtId="0" fontId="0" fillId="0" borderId="0" xfId="0" applyFill="1" applyAlignment="1">
      <alignment vertical="top"/>
    </xf>
    <xf numFmtId="0" fontId="0" fillId="0" borderId="1" xfId="0" applyFill="1" applyBorder="1" applyAlignment="1">
      <alignment horizontal="center" vertical="top"/>
    </xf>
    <xf numFmtId="41" fontId="0" fillId="0" borderId="1" xfId="1" applyNumberFormat="1" applyFont="1" applyFill="1" applyBorder="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 xfId="0" applyFont="1" applyFill="1" applyBorder="1" applyAlignment="1">
      <alignment horizontal="center" vertical="center"/>
    </xf>
    <xf numFmtId="14" fontId="0" fillId="0" borderId="5"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1" fontId="0" fillId="0" borderId="0" xfId="0" applyNumberFormat="1" applyFont="1" applyFill="1"/>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0" xfId="0" applyFont="1" applyFill="1" applyBorder="1" applyAlignment="1">
      <alignment horizontal="center" vertical="top" wrapText="1"/>
    </xf>
    <xf numFmtId="0" fontId="5" fillId="0" borderId="0" xfId="0" applyFont="1" applyFill="1"/>
    <xf numFmtId="14" fontId="0" fillId="0" borderId="1"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2" xfId="0" applyFont="1" applyFill="1" applyBorder="1" applyAlignment="1">
      <alignment vertical="center"/>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0" borderId="0" xfId="0" applyFont="1" applyFill="1" applyAlignment="1">
      <alignment horizontal="center" vertical="top"/>
    </xf>
    <xf numFmtId="4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4" fontId="0" fillId="2" borderId="3" xfId="0" applyNumberFormat="1" applyFont="1" applyFill="1" applyBorder="1" applyAlignment="1">
      <alignment horizontal="center" vertical="center" wrapText="1"/>
    </xf>
    <xf numFmtId="14" fontId="0" fillId="0" borderId="0" xfId="0" applyNumberFormat="1" applyFont="1" applyFill="1" applyAlignment="1">
      <alignment horizontal="center" vertical="center"/>
    </xf>
    <xf numFmtId="0" fontId="0" fillId="0" borderId="1" xfId="0" applyFont="1" applyFill="1" applyBorder="1" applyAlignment="1">
      <alignment horizontal="left"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4" fillId="0" borderId="29" xfId="2"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 xfId="0"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3" fontId="0" fillId="0" borderId="30" xfId="0" applyNumberFormat="1" applyFont="1" applyFill="1" applyBorder="1" applyAlignment="1">
      <alignment horizontal="center" vertical="center" wrapText="1"/>
    </xf>
    <xf numFmtId="41" fontId="0" fillId="0" borderId="6" xfId="1" applyNumberFormat="1"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3" borderId="13" xfId="2"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wrapText="1"/>
    </xf>
    <xf numFmtId="41" fontId="0" fillId="3" borderId="1" xfId="1" applyNumberFormat="1" applyFont="1" applyFill="1" applyBorder="1" applyAlignment="1">
      <alignment horizontal="center" vertical="center" wrapText="1"/>
    </xf>
    <xf numFmtId="41" fontId="0" fillId="3" borderId="14" xfId="1" applyNumberFormat="1" applyFont="1" applyFill="1" applyBorder="1" applyAlignment="1">
      <alignment horizontal="center" vertical="center" wrapText="1"/>
    </xf>
    <xf numFmtId="0" fontId="4" fillId="3" borderId="15" xfId="2"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3" fontId="0" fillId="3" borderId="16" xfId="0" applyNumberFormat="1" applyFont="1" applyFill="1" applyBorder="1" applyAlignment="1">
      <alignment horizontal="center" vertical="center" wrapText="1"/>
    </xf>
    <xf numFmtId="3" fontId="0" fillId="3" borderId="17" xfId="0" applyNumberFormat="1" applyFont="1" applyFill="1" applyBorder="1" applyAlignment="1">
      <alignment horizontal="center" vertical="center" wrapText="1"/>
    </xf>
    <xf numFmtId="41" fontId="0" fillId="3" borderId="16" xfId="1" applyNumberFormat="1" applyFont="1" applyFill="1" applyBorder="1" applyAlignment="1">
      <alignment horizontal="center" vertical="center" wrapText="1"/>
    </xf>
    <xf numFmtId="41" fontId="0" fillId="3" borderId="17" xfId="1" applyNumberFormat="1" applyFont="1" applyFill="1" applyBorder="1" applyAlignment="1">
      <alignment horizontal="center" vertical="center" wrapText="1"/>
    </xf>
    <xf numFmtId="0" fontId="0" fillId="0" borderId="26" xfId="0" applyBorder="1" applyAlignment="1">
      <alignment vertical="top"/>
    </xf>
    <xf numFmtId="14" fontId="0" fillId="0" borderId="26" xfId="0" applyNumberFormat="1" applyBorder="1" applyAlignment="1">
      <alignment vertical="top"/>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0" fillId="0" borderId="23" xfId="0" applyBorder="1" applyAlignment="1">
      <alignment vertical="top" wrapText="1"/>
    </xf>
    <xf numFmtId="0" fontId="5" fillId="0" borderId="23"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4" fillId="0" borderId="33" xfId="2"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3" fontId="0" fillId="0" borderId="34"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1" fontId="0" fillId="0" borderId="5" xfId="1" applyNumberFormat="1" applyFont="1" applyFill="1" applyBorder="1" applyAlignment="1">
      <alignment horizontal="center" vertical="center" wrapText="1"/>
    </xf>
    <xf numFmtId="41" fontId="0" fillId="0" borderId="34" xfId="1" applyNumberFormat="1" applyFont="1" applyFill="1" applyBorder="1" applyAlignment="1">
      <alignment horizontal="center" vertical="center" wrapText="1"/>
    </xf>
    <xf numFmtId="0" fontId="0" fillId="0" borderId="1" xfId="0" applyFill="1" applyBorder="1"/>
    <xf numFmtId="0" fontId="0" fillId="0" borderId="3" xfId="0" applyFill="1" applyBorder="1"/>
    <xf numFmtId="0" fontId="0" fillId="0" borderId="0" xfId="0" applyFill="1" applyAlignment="1">
      <alignment horizontal="center" vertical="top" wrapText="1"/>
    </xf>
    <xf numFmtId="0" fontId="5" fillId="0" borderId="25"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1" fillId="0"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 fillId="0" borderId="0" xfId="0" applyFont="1" applyFill="1" applyAlignment="1">
      <alignment horizontal="left"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7" xfId="0" applyFont="1" applyFill="1" applyBorder="1" applyAlignment="1">
      <alignment horizontal="center"/>
    </xf>
    <xf numFmtId="0" fontId="0" fillId="0" borderId="21"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22" xfId="0" applyFont="1" applyFill="1" applyBorder="1" applyAlignment="1">
      <alignment horizontal="center"/>
    </xf>
    <xf numFmtId="0" fontId="0" fillId="0" borderId="12" xfId="0" applyFont="1" applyFill="1" applyBorder="1" applyAlignment="1">
      <alignment horizontal="center"/>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xf numFmtId="14" fontId="0" fillId="4" borderId="0" xfId="0" applyNumberFormat="1" applyFill="1"/>
    <xf numFmtId="0" fontId="0" fillId="4" borderId="0" xfId="0" applyFill="1"/>
    <xf numFmtId="14" fontId="0" fillId="4" borderId="0" xfId="0" applyNumberFormat="1" applyFill="1" applyAlignment="1"/>
    <xf numFmtId="0" fontId="0" fillId="4" borderId="0" xfId="0" applyNumberFormat="1" applyFill="1"/>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top" wrapText="1"/>
    </xf>
    <xf numFmtId="0" fontId="0" fillId="4" borderId="3" xfId="0" applyFont="1" applyFill="1" applyBorder="1" applyAlignment="1">
      <alignment horizontal="center" vertical="top" wrapText="1"/>
    </xf>
    <xf numFmtId="0" fontId="0" fillId="4"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66675</xdr:rowOff>
    </xdr:from>
    <xdr:to>
      <xdr:col>5</xdr:col>
      <xdr:colOff>406400</xdr:colOff>
      <xdr:row>3</xdr:row>
      <xdr:rowOff>3175</xdr:rowOff>
    </xdr:to>
    <xdr:pic>
      <xdr:nvPicPr>
        <xdr:cNvPr id="2" name="Picture 1" descr="Gemserv Logo Final.png">
          <a:extLst>
            <a:ext uri="{FF2B5EF4-FFF2-40B4-BE49-F238E27FC236}">
              <a16:creationId xmlns:a16="http://schemas.microsoft.com/office/drawing/2014/main"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6667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asgovernance.co.uk/sites/default/files/ggf/page/2017-10/PAC%20Document%203%20Risk%20Register%20Approach%20v2.0.pdf" TargetMode="Externa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hyperlink" Target="https://public.huddle.com/a/zDxRXgV/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zoomScaleNormal="100" workbookViewId="0"/>
  </sheetViews>
  <sheetFormatPr defaultColWidth="35" defaultRowHeight="15" x14ac:dyDescent="0.25"/>
  <cols>
    <col min="1" max="1" width="42.85546875" style="126" customWidth="1"/>
    <col min="2" max="2" width="96.85546875" style="125" customWidth="1"/>
    <col min="3" max="16384" width="35" style="126"/>
  </cols>
  <sheetData>
    <row r="1" spans="1:3" ht="24" thickBot="1" x14ac:dyDescent="0.3">
      <c r="A1" s="11" t="s">
        <v>191</v>
      </c>
    </row>
    <row r="2" spans="1:3" ht="15.75" thickBot="1" x14ac:dyDescent="0.3">
      <c r="A2" s="12" t="s">
        <v>186</v>
      </c>
      <c r="B2" s="128" t="s">
        <v>187</v>
      </c>
      <c r="C2" s="12" t="s">
        <v>190</v>
      </c>
    </row>
    <row r="3" spans="1:3" ht="15.75" thickBot="1" x14ac:dyDescent="0.3">
      <c r="A3" s="13" t="s">
        <v>188</v>
      </c>
      <c r="B3" s="129" t="s">
        <v>192</v>
      </c>
      <c r="C3" s="112">
        <v>43382</v>
      </c>
    </row>
    <row r="4" spans="1:3" ht="30.75" thickBot="1" x14ac:dyDescent="0.3">
      <c r="A4" s="14"/>
      <c r="B4" s="130" t="s">
        <v>194</v>
      </c>
      <c r="C4" s="112">
        <v>43382</v>
      </c>
    </row>
    <row r="5" spans="1:3" ht="15.75" thickBot="1" x14ac:dyDescent="0.3">
      <c r="A5" s="111" t="s">
        <v>189</v>
      </c>
      <c r="B5" s="127" t="s">
        <v>269</v>
      </c>
      <c r="C5" s="112">
        <v>43382</v>
      </c>
    </row>
    <row r="6" spans="1:3" ht="120.75" thickBot="1" x14ac:dyDescent="0.3">
      <c r="A6" s="111" t="s">
        <v>136</v>
      </c>
      <c r="B6" s="127" t="s">
        <v>208</v>
      </c>
      <c r="C6" s="112">
        <v>43382</v>
      </c>
    </row>
    <row r="7" spans="1:3" ht="150.75" thickBot="1" x14ac:dyDescent="0.3">
      <c r="A7" s="111" t="s">
        <v>137</v>
      </c>
      <c r="B7" s="127" t="s">
        <v>209</v>
      </c>
      <c r="C7" s="112">
        <v>43382</v>
      </c>
    </row>
    <row r="8" spans="1:3" ht="120.75" thickBot="1" x14ac:dyDescent="0.3">
      <c r="A8" s="111" t="s">
        <v>138</v>
      </c>
      <c r="B8" s="127" t="s">
        <v>211</v>
      </c>
      <c r="C8" s="112">
        <v>43382</v>
      </c>
    </row>
    <row r="9" spans="1:3" ht="105.75" thickBot="1" x14ac:dyDescent="0.3">
      <c r="A9" s="111" t="s">
        <v>139</v>
      </c>
      <c r="B9" s="127" t="s">
        <v>210</v>
      </c>
      <c r="C9" s="112">
        <v>43382</v>
      </c>
    </row>
    <row r="10" spans="1:3" ht="120.75" thickBot="1" x14ac:dyDescent="0.3">
      <c r="A10" s="111" t="s">
        <v>140</v>
      </c>
      <c r="B10" s="127" t="s">
        <v>212</v>
      </c>
      <c r="C10" s="112">
        <v>43382</v>
      </c>
    </row>
    <row r="11" spans="1:3" ht="105.75" thickBot="1" x14ac:dyDescent="0.3">
      <c r="A11" s="111" t="s">
        <v>141</v>
      </c>
      <c r="B11" s="127" t="s">
        <v>213</v>
      </c>
      <c r="C11" s="112">
        <v>43382</v>
      </c>
    </row>
    <row r="12" spans="1:3" ht="150.75" thickBot="1" x14ac:dyDescent="0.3">
      <c r="A12" s="111" t="s">
        <v>142</v>
      </c>
      <c r="B12" s="127" t="s">
        <v>202</v>
      </c>
      <c r="C12" s="112">
        <v>43382</v>
      </c>
    </row>
    <row r="13" spans="1:3" ht="105.75" thickBot="1" x14ac:dyDescent="0.3">
      <c r="A13" s="111" t="s">
        <v>143</v>
      </c>
      <c r="B13" s="127" t="s">
        <v>214</v>
      </c>
      <c r="C13" s="112">
        <v>43382</v>
      </c>
    </row>
    <row r="14" spans="1:3" ht="105.75" thickBot="1" x14ac:dyDescent="0.3">
      <c r="A14" s="111" t="s">
        <v>144</v>
      </c>
      <c r="B14" s="127" t="s">
        <v>215</v>
      </c>
      <c r="C14" s="112">
        <v>43382</v>
      </c>
    </row>
    <row r="15" spans="1:3" ht="150.75" thickBot="1" x14ac:dyDescent="0.3">
      <c r="A15" s="111" t="s">
        <v>145</v>
      </c>
      <c r="B15" s="127" t="s">
        <v>216</v>
      </c>
      <c r="C15" s="112">
        <v>43382</v>
      </c>
    </row>
    <row r="16" spans="1:3" ht="120.75" thickBot="1" x14ac:dyDescent="0.3">
      <c r="A16" s="111" t="s">
        <v>146</v>
      </c>
      <c r="B16" s="127" t="s">
        <v>218</v>
      </c>
      <c r="C16" s="112">
        <v>43382</v>
      </c>
    </row>
    <row r="17" spans="1:3" ht="135.75" thickBot="1" x14ac:dyDescent="0.3">
      <c r="A17" s="111" t="s">
        <v>147</v>
      </c>
      <c r="B17" s="127" t="s">
        <v>217</v>
      </c>
      <c r="C17" s="112">
        <v>43382</v>
      </c>
    </row>
    <row r="18" spans="1:3" ht="135.75" thickBot="1" x14ac:dyDescent="0.3">
      <c r="A18" s="111" t="s">
        <v>148</v>
      </c>
      <c r="B18" s="127" t="s">
        <v>219</v>
      </c>
      <c r="C18" s="112">
        <v>43382</v>
      </c>
    </row>
    <row r="19" spans="1:3" ht="120.75" thickBot="1" x14ac:dyDescent="0.3">
      <c r="A19" s="111" t="s">
        <v>149</v>
      </c>
      <c r="B19" s="127" t="s">
        <v>220</v>
      </c>
      <c r="C19" s="112">
        <v>43382</v>
      </c>
    </row>
    <row r="20" spans="1:3" ht="105.75" thickBot="1" x14ac:dyDescent="0.3">
      <c r="A20" s="111" t="s">
        <v>150</v>
      </c>
      <c r="B20" s="127" t="s">
        <v>203</v>
      </c>
      <c r="C20" s="112">
        <v>43382</v>
      </c>
    </row>
    <row r="21" spans="1:3" ht="120.75" thickBot="1" x14ac:dyDescent="0.3">
      <c r="A21" s="111" t="s">
        <v>270</v>
      </c>
      <c r="B21" s="127" t="s">
        <v>205</v>
      </c>
      <c r="C21" s="112">
        <v>43382</v>
      </c>
    </row>
    <row r="22" spans="1:3" ht="120.75" thickBot="1" x14ac:dyDescent="0.3">
      <c r="A22" s="111" t="s">
        <v>271</v>
      </c>
      <c r="B22" s="127" t="s">
        <v>204</v>
      </c>
      <c r="C22" s="112">
        <v>43382</v>
      </c>
    </row>
    <row r="23" spans="1:3" ht="75.75" thickBot="1" x14ac:dyDescent="0.3">
      <c r="A23" s="111" t="s">
        <v>272</v>
      </c>
      <c r="B23" s="127" t="s">
        <v>206</v>
      </c>
      <c r="C23" s="112">
        <v>43382</v>
      </c>
    </row>
    <row r="24" spans="1:3" ht="45.75" thickBot="1" x14ac:dyDescent="0.3">
      <c r="A24" s="111" t="s">
        <v>201</v>
      </c>
      <c r="B24" s="127" t="s">
        <v>221</v>
      </c>
      <c r="C24" s="112">
        <v>43382</v>
      </c>
    </row>
    <row r="25" spans="1:3" ht="75.75" thickBot="1" x14ac:dyDescent="0.3">
      <c r="A25" s="111" t="s">
        <v>207</v>
      </c>
      <c r="B25" s="127" t="s">
        <v>222</v>
      </c>
      <c r="C25" s="112">
        <v>43406</v>
      </c>
    </row>
  </sheetData>
  <customSheetViews>
    <customSheetView guid="{A5A992E5-A774-408A-88E8-BC6D12B4DBBC}" scale="85" printArea="1">
      <selection activeCell="B15" sqref="B15"/>
      <pageMargins left="0.7" right="0.7" top="0.75" bottom="0.75" header="0.3" footer="0.3"/>
      <pageSetup paperSize="9" scale="62" orientation="landscape" verticalDpi="0" r:id="rId1"/>
    </customSheetView>
  </customSheetViews>
  <pageMargins left="0.7" right="0.7" top="0.75" bottom="0.75" header="0.3" footer="0.3"/>
  <pageSetup paperSize="9" scale="6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J22"/>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141</v>
      </c>
      <c r="D2" s="17" t="s">
        <v>1</v>
      </c>
      <c r="E2" s="203" t="s">
        <v>234</v>
      </c>
      <c r="F2" s="203"/>
      <c r="G2" s="203"/>
      <c r="H2" s="203"/>
      <c r="I2" s="203"/>
      <c r="J2" s="203"/>
    </row>
    <row r="3" spans="2:10" ht="45" customHeight="1" x14ac:dyDescent="0.25">
      <c r="B3" s="159"/>
      <c r="C3" s="160"/>
      <c r="D3" s="17" t="s">
        <v>2</v>
      </c>
      <c r="E3" s="203" t="s">
        <v>235</v>
      </c>
      <c r="F3" s="203"/>
      <c r="G3" s="203"/>
      <c r="H3" s="203"/>
      <c r="I3" s="203"/>
      <c r="J3" s="203"/>
    </row>
    <row r="4" spans="2:10" ht="45" customHeight="1" x14ac:dyDescent="0.25">
      <c r="B4" s="22" t="s">
        <v>112</v>
      </c>
      <c r="C4" s="62">
        <v>43003</v>
      </c>
      <c r="D4" s="16" t="s">
        <v>3</v>
      </c>
      <c r="E4" s="19" t="s">
        <v>19</v>
      </c>
      <c r="F4" s="186" t="s">
        <v>82</v>
      </c>
      <c r="G4" s="17" t="s">
        <v>45</v>
      </c>
      <c r="H4" s="71">
        <v>524</v>
      </c>
      <c r="I4" s="16" t="s">
        <v>68</v>
      </c>
      <c r="J4" s="72">
        <v>8908</v>
      </c>
    </row>
    <row r="5" spans="2:10" ht="45" customHeight="1" x14ac:dyDescent="0.25">
      <c r="B5" s="23" t="s">
        <v>113</v>
      </c>
      <c r="C5" s="62">
        <v>2264141</v>
      </c>
      <c r="D5" s="23" t="s">
        <v>114</v>
      </c>
      <c r="E5" s="19" t="s">
        <v>21</v>
      </c>
      <c r="F5" s="187"/>
      <c r="G5" s="74" t="s">
        <v>46</v>
      </c>
      <c r="H5" s="73" t="s">
        <v>47</v>
      </c>
      <c r="I5" s="17" t="s">
        <v>69</v>
      </c>
      <c r="J5" s="70" t="s">
        <v>47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4</v>
      </c>
      <c r="F7" s="53">
        <v>4</v>
      </c>
      <c r="G7" s="53" t="s">
        <v>20</v>
      </c>
      <c r="H7" s="53">
        <f>E7*F7</f>
        <v>16</v>
      </c>
      <c r="I7" s="53">
        <f>IF(G7="Not Effective (x1)",E7*F7,IF(G7="Partially Effective (x0.8)",E7*F7*0.8, E7*F7*0.6))</f>
        <v>16</v>
      </c>
      <c r="J7" s="168" t="s">
        <v>274</v>
      </c>
    </row>
    <row r="8" spans="2:10" ht="30" customHeight="1" x14ac:dyDescent="0.25">
      <c r="B8" s="159"/>
      <c r="C8" s="159"/>
      <c r="D8" s="16" t="s">
        <v>10</v>
      </c>
      <c r="E8" s="53">
        <v>4</v>
      </c>
      <c r="F8" s="53">
        <v>4</v>
      </c>
      <c r="G8" s="19" t="s">
        <v>24</v>
      </c>
      <c r="H8" s="53">
        <f>E8*F8</f>
        <v>16</v>
      </c>
      <c r="I8" s="53">
        <f>IF(G8="Not Effective (x1)",E8*F8,IF(G8="Partially Effective (x0.8)",E8*F8*0.8, E8*F8*0.6))</f>
        <v>12.8</v>
      </c>
      <c r="J8" s="168"/>
    </row>
    <row r="9" spans="2:10" ht="30" customHeight="1" x14ac:dyDescent="0.25">
      <c r="B9" s="159"/>
      <c r="C9" s="159"/>
      <c r="D9" s="16" t="s">
        <v>11</v>
      </c>
      <c r="E9" s="53">
        <v>4</v>
      </c>
      <c r="F9" s="53">
        <v>4</v>
      </c>
      <c r="G9" s="53" t="s">
        <v>20</v>
      </c>
      <c r="H9" s="53">
        <f>E9*F9</f>
        <v>16</v>
      </c>
      <c r="I9" s="53">
        <f>IF(G9="Not Effective (x1)",E9*F9,IF(G9="Partially Effective (x0.8)",E9*F9*0.8, E9*F9*0.6))</f>
        <v>16</v>
      </c>
      <c r="J9" s="168"/>
    </row>
    <row r="10" spans="2:10" ht="30" customHeight="1" x14ac:dyDescent="0.25">
      <c r="B10" s="16" t="s">
        <v>12</v>
      </c>
      <c r="C10" s="59" t="s">
        <v>22</v>
      </c>
      <c r="D10" s="16" t="s">
        <v>109</v>
      </c>
      <c r="E10" s="163" t="s">
        <v>110</v>
      </c>
      <c r="F10" s="164"/>
      <c r="G10" s="159" t="s">
        <v>15</v>
      </c>
      <c r="H10" s="159"/>
      <c r="I10" s="160" t="s">
        <v>26</v>
      </c>
      <c r="J10" s="160"/>
    </row>
    <row r="11" spans="2:10" ht="45" customHeight="1" x14ac:dyDescent="0.25">
      <c r="B11" s="161" t="s">
        <v>13</v>
      </c>
      <c r="C11" s="161"/>
      <c r="D11" s="161" t="s">
        <v>30</v>
      </c>
      <c r="E11" s="161"/>
      <c r="F11" s="16" t="s">
        <v>16</v>
      </c>
      <c r="G11" s="159" t="s">
        <v>17</v>
      </c>
      <c r="H11" s="159"/>
      <c r="I11" s="159" t="s">
        <v>18</v>
      </c>
      <c r="J11" s="159"/>
    </row>
    <row r="12" spans="2:10" s="69" customFormat="1" ht="242.25" customHeight="1" x14ac:dyDescent="0.25">
      <c r="B12" s="171" t="s">
        <v>44</v>
      </c>
      <c r="C12" s="172"/>
      <c r="D12" s="170" t="s">
        <v>59</v>
      </c>
      <c r="E12" s="170"/>
      <c r="F12" s="65" t="s">
        <v>117</v>
      </c>
      <c r="G12" s="171" t="s">
        <v>92</v>
      </c>
      <c r="H12" s="172"/>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4"/>
      <c r="C22" s="195"/>
      <c r="D22" s="195"/>
      <c r="E22" s="195"/>
      <c r="F22" s="195"/>
      <c r="G22" s="195"/>
      <c r="H22" s="195"/>
      <c r="I22" s="195"/>
      <c r="J22" s="196"/>
    </row>
  </sheetData>
  <customSheetViews>
    <customSheetView guid="{A5A992E5-A774-408A-88E8-BC6D12B4DBBC}" scale="80" fitToPage="1">
      <pageMargins left="0.7" right="0.7" top="0.75" bottom="0.75" header="0.3" footer="0.3"/>
      <pageSetup paperSize="9" scale="63"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63"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J22"/>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142</v>
      </c>
      <c r="D2" s="17" t="s">
        <v>1</v>
      </c>
      <c r="E2" s="203" t="s">
        <v>236</v>
      </c>
      <c r="F2" s="203"/>
      <c r="G2" s="203"/>
      <c r="H2" s="203"/>
      <c r="I2" s="203"/>
      <c r="J2" s="203"/>
    </row>
    <row r="3" spans="2:10" ht="45" customHeight="1" x14ac:dyDescent="0.25">
      <c r="B3" s="159"/>
      <c r="C3" s="160"/>
      <c r="D3" s="17" t="s">
        <v>2</v>
      </c>
      <c r="E3" s="203" t="s">
        <v>237</v>
      </c>
      <c r="F3" s="203"/>
      <c r="G3" s="203"/>
      <c r="H3" s="203"/>
      <c r="I3" s="203"/>
      <c r="J3" s="203"/>
    </row>
    <row r="4" spans="2:10" ht="45" customHeight="1" x14ac:dyDescent="0.25">
      <c r="B4" s="22" t="s">
        <v>112</v>
      </c>
      <c r="C4" s="62">
        <v>42927</v>
      </c>
      <c r="D4" s="16" t="s">
        <v>3</v>
      </c>
      <c r="E4" s="19" t="s">
        <v>19</v>
      </c>
      <c r="F4" s="186" t="s">
        <v>82</v>
      </c>
      <c r="G4" s="17" t="s">
        <v>45</v>
      </c>
      <c r="H4" s="71">
        <v>415</v>
      </c>
      <c r="I4" s="16" t="s">
        <v>68</v>
      </c>
      <c r="J4" s="72">
        <v>7051</v>
      </c>
    </row>
    <row r="5" spans="2:10" ht="45" customHeight="1" x14ac:dyDescent="0.25">
      <c r="B5" s="23" t="s">
        <v>113</v>
      </c>
      <c r="C5" s="62">
        <v>2264141</v>
      </c>
      <c r="D5" s="23" t="s">
        <v>114</v>
      </c>
      <c r="E5" s="19" t="s">
        <v>21</v>
      </c>
      <c r="F5" s="187"/>
      <c r="G5" s="74" t="s">
        <v>46</v>
      </c>
      <c r="H5" s="71">
        <v>415</v>
      </c>
      <c r="I5" s="17" t="s">
        <v>69</v>
      </c>
      <c r="J5" s="72">
        <v>7051</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3</v>
      </c>
      <c r="F7" s="53">
        <v>2</v>
      </c>
      <c r="G7" s="53" t="s">
        <v>20</v>
      </c>
      <c r="H7" s="53">
        <f>E7*F7</f>
        <v>6</v>
      </c>
      <c r="I7" s="53">
        <f>IF(G7="Not Effective (x1)",E7*F7,IF(G7="Partially Effective (x0.8)",E7*F7*0.8, E7*F7*0.6))</f>
        <v>6</v>
      </c>
      <c r="J7" s="168" t="s">
        <v>274</v>
      </c>
    </row>
    <row r="8" spans="2:10" ht="30" customHeight="1" x14ac:dyDescent="0.25">
      <c r="B8" s="159"/>
      <c r="C8" s="159"/>
      <c r="D8" s="16" t="s">
        <v>10</v>
      </c>
      <c r="E8" s="53">
        <v>3</v>
      </c>
      <c r="F8" s="53">
        <v>2</v>
      </c>
      <c r="G8" s="19" t="s">
        <v>24</v>
      </c>
      <c r="H8" s="53">
        <f>E8*F8</f>
        <v>6</v>
      </c>
      <c r="I8" s="53">
        <f>IF(G8="Not Effective (x1)",E8*F8,IF(G8="Partially Effective (x0.8)",E8*F8*0.8, E8*F8*0.6))</f>
        <v>4.8000000000000007</v>
      </c>
      <c r="J8" s="168"/>
    </row>
    <row r="9" spans="2:10" ht="30" customHeight="1" x14ac:dyDescent="0.25">
      <c r="B9" s="159"/>
      <c r="C9" s="159"/>
      <c r="D9" s="16" t="s">
        <v>11</v>
      </c>
      <c r="E9" s="53">
        <v>4</v>
      </c>
      <c r="F9" s="53">
        <v>4</v>
      </c>
      <c r="G9" s="53" t="s">
        <v>20</v>
      </c>
      <c r="H9" s="53">
        <f>E9*F9</f>
        <v>16</v>
      </c>
      <c r="I9" s="53">
        <f>IF(G9="Not Effective (x1)",E9*F9,IF(G9="Partially Effective (x0.8)",E9*F9*0.8, E9*F9*0.6))</f>
        <v>16</v>
      </c>
      <c r="J9" s="168"/>
    </row>
    <row r="10" spans="2:10" ht="30" customHeight="1" x14ac:dyDescent="0.25">
      <c r="B10" s="16" t="s">
        <v>12</v>
      </c>
      <c r="C10" s="59" t="s">
        <v>139</v>
      </c>
      <c r="D10" s="16" t="s">
        <v>109</v>
      </c>
      <c r="E10" s="163" t="s">
        <v>156</v>
      </c>
      <c r="F10" s="164"/>
      <c r="G10" s="159" t="s">
        <v>15</v>
      </c>
      <c r="H10" s="159"/>
      <c r="I10" s="160" t="s">
        <v>23</v>
      </c>
      <c r="J10" s="160"/>
    </row>
    <row r="11" spans="2:10" ht="45" customHeight="1" x14ac:dyDescent="0.25">
      <c r="B11" s="161" t="s">
        <v>13</v>
      </c>
      <c r="C11" s="161"/>
      <c r="D11" s="161" t="s">
        <v>30</v>
      </c>
      <c r="E11" s="161"/>
      <c r="F11" s="16" t="s">
        <v>16</v>
      </c>
      <c r="G11" s="159" t="s">
        <v>17</v>
      </c>
      <c r="H11" s="159"/>
      <c r="I11" s="159" t="s">
        <v>18</v>
      </c>
      <c r="J11" s="159"/>
    </row>
    <row r="12" spans="2:10" s="69" customFormat="1" ht="371.25" customHeight="1" x14ac:dyDescent="0.25">
      <c r="B12" s="165" t="s">
        <v>87</v>
      </c>
      <c r="C12" s="166"/>
      <c r="D12" s="169" t="s">
        <v>60</v>
      </c>
      <c r="E12" s="169"/>
      <c r="F12" s="21" t="s">
        <v>118</v>
      </c>
      <c r="G12" s="165" t="s">
        <v>98</v>
      </c>
      <c r="H12" s="166"/>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4"/>
      <c r="C22" s="195"/>
      <c r="D22" s="195"/>
      <c r="E22" s="195"/>
      <c r="F22" s="195"/>
      <c r="G22" s="195"/>
      <c r="H22" s="195"/>
      <c r="I22" s="195"/>
      <c r="J22" s="196"/>
    </row>
  </sheetData>
  <customSheetViews>
    <customSheetView guid="{A5A992E5-A774-408A-88E8-BC6D12B4DBBC}" scale="80" fitToPage="1">
      <pageMargins left="0.7" right="0.7" top="0.75" bottom="0.75" header="0.3" footer="0.3"/>
      <pageSetup paperSize="9" scale="54" orientation="landscape" verticalDpi="0" r:id="rId1"/>
    </customSheetView>
    <customSheetView guid="{5548FFB4-D490-49E1-BFE6-EDD52FAE47FE}" scale="80" showPageBreaks="1" fitToPage="1" printArea="1">
      <selection activeCell="C10" sqref="C10"/>
      <pageMargins left="0.7" right="0.7" top="0.75" bottom="0.75" header="0.3" footer="0.3"/>
      <pageSetup paperSize="9" scale="62"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4"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4"/>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143</v>
      </c>
      <c r="D2" s="17" t="s">
        <v>1</v>
      </c>
      <c r="E2" s="203" t="s">
        <v>238</v>
      </c>
      <c r="F2" s="203"/>
      <c r="G2" s="203"/>
      <c r="H2" s="203"/>
      <c r="I2" s="203"/>
      <c r="J2" s="203"/>
    </row>
    <row r="3" spans="2:10" ht="45" customHeight="1" x14ac:dyDescent="0.25">
      <c r="B3" s="159"/>
      <c r="C3" s="160"/>
      <c r="D3" s="17" t="s">
        <v>2</v>
      </c>
      <c r="E3" s="203" t="s">
        <v>239</v>
      </c>
      <c r="F3" s="203"/>
      <c r="G3" s="203"/>
      <c r="H3" s="203"/>
      <c r="I3" s="203"/>
      <c r="J3" s="203"/>
    </row>
    <row r="4" spans="2:10" ht="45" customHeight="1" x14ac:dyDescent="0.25">
      <c r="B4" s="16" t="s">
        <v>112</v>
      </c>
      <c r="C4" s="62">
        <v>42927</v>
      </c>
      <c r="D4" s="16" t="s">
        <v>3</v>
      </c>
      <c r="E4" s="19" t="s">
        <v>19</v>
      </c>
      <c r="F4" s="186" t="s">
        <v>82</v>
      </c>
      <c r="G4" s="17" t="s">
        <v>45</v>
      </c>
      <c r="H4" s="71">
        <v>137</v>
      </c>
      <c r="I4" s="16" t="s">
        <v>68</v>
      </c>
      <c r="J4" s="71">
        <v>2481</v>
      </c>
    </row>
    <row r="5" spans="2:10" ht="45" customHeight="1" x14ac:dyDescent="0.25">
      <c r="B5" s="16" t="s">
        <v>113</v>
      </c>
      <c r="C5" s="62">
        <v>2264141</v>
      </c>
      <c r="D5" s="23" t="s">
        <v>114</v>
      </c>
      <c r="E5" s="19" t="s">
        <v>21</v>
      </c>
      <c r="F5" s="187"/>
      <c r="G5" s="74" t="s">
        <v>46</v>
      </c>
      <c r="H5" s="73" t="s">
        <v>47</v>
      </c>
      <c r="I5" s="17" t="s">
        <v>69</v>
      </c>
      <c r="J5" s="71">
        <v>621</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2</v>
      </c>
      <c r="F7" s="53">
        <v>4</v>
      </c>
      <c r="G7" s="53" t="s">
        <v>20</v>
      </c>
      <c r="H7" s="53">
        <f>E7*F7</f>
        <v>8</v>
      </c>
      <c r="I7" s="53">
        <f>IF(G7="Not Effective (x1)",E7*F7,IF(G7="Partially Effective (x0.8)",E7*F7*0.8, E7*F7*0.6))</f>
        <v>8</v>
      </c>
      <c r="J7" s="168" t="s">
        <v>274</v>
      </c>
    </row>
    <row r="8" spans="2:10" ht="30" customHeight="1" x14ac:dyDescent="0.25">
      <c r="B8" s="159"/>
      <c r="C8" s="159"/>
      <c r="D8" s="16" t="s">
        <v>10</v>
      </c>
      <c r="E8" s="53">
        <v>2</v>
      </c>
      <c r="F8" s="53">
        <v>3</v>
      </c>
      <c r="G8" s="19" t="s">
        <v>24</v>
      </c>
      <c r="H8" s="53">
        <f>E8*F8</f>
        <v>6</v>
      </c>
      <c r="I8" s="53">
        <f>IF(G8="Not Effective (x1)",E8*F8,IF(G8="Partially Effective (x0.8)",E8*F8*0.8, E8*F8*0.6))</f>
        <v>4.8000000000000007</v>
      </c>
      <c r="J8" s="168"/>
    </row>
    <row r="9" spans="2:10" ht="30" customHeight="1" x14ac:dyDescent="0.25">
      <c r="B9" s="159"/>
      <c r="C9" s="159"/>
      <c r="D9" s="16" t="s">
        <v>11</v>
      </c>
      <c r="E9" s="53">
        <v>3</v>
      </c>
      <c r="F9" s="53">
        <v>4</v>
      </c>
      <c r="G9" s="53" t="s">
        <v>20</v>
      </c>
      <c r="H9" s="53">
        <f>E9*F9</f>
        <v>12</v>
      </c>
      <c r="I9" s="53">
        <f>IF(G9="Not Effective (x1)",E9*F9,IF(G9="Partially Effective (x0.8)",E9*F9*0.8, E9*F9*0.6))</f>
        <v>12</v>
      </c>
      <c r="J9" s="168"/>
    </row>
    <row r="10" spans="2:10" ht="30" customHeight="1" x14ac:dyDescent="0.25">
      <c r="B10" s="22" t="s">
        <v>12</v>
      </c>
      <c r="C10" s="76" t="s">
        <v>22</v>
      </c>
      <c r="D10" s="16" t="s">
        <v>109</v>
      </c>
      <c r="E10" s="163" t="s">
        <v>157</v>
      </c>
      <c r="F10" s="164"/>
      <c r="G10" s="159" t="s">
        <v>15</v>
      </c>
      <c r="H10" s="159"/>
      <c r="I10" s="160" t="s">
        <v>26</v>
      </c>
      <c r="J10" s="160"/>
    </row>
    <row r="11" spans="2:10" ht="45" customHeight="1" x14ac:dyDescent="0.25">
      <c r="B11" s="161" t="s">
        <v>13</v>
      </c>
      <c r="C11" s="161"/>
      <c r="D11" s="161" t="s">
        <v>30</v>
      </c>
      <c r="E11" s="161"/>
      <c r="F11" s="16" t="s">
        <v>16</v>
      </c>
      <c r="G11" s="159" t="s">
        <v>17</v>
      </c>
      <c r="H11" s="159"/>
      <c r="I11" s="159" t="s">
        <v>18</v>
      </c>
      <c r="J11" s="159"/>
    </row>
    <row r="12" spans="2:10" s="69" customFormat="1" ht="208.5" customHeight="1" x14ac:dyDescent="0.25">
      <c r="B12" s="171" t="s">
        <v>135</v>
      </c>
      <c r="C12" s="172"/>
      <c r="D12" s="170" t="s">
        <v>31</v>
      </c>
      <c r="E12" s="170"/>
      <c r="F12" s="65" t="s">
        <v>134</v>
      </c>
      <c r="G12" s="171" t="s">
        <v>93</v>
      </c>
      <c r="H12" s="172"/>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customSheetViews>
    <customSheetView guid="{A5A992E5-A774-408A-88E8-BC6D12B4DBBC}" scale="80" fitToPage="1">
      <pageMargins left="0.7" right="0.7" top="0.75" bottom="0.75" header="0.3" footer="0.3"/>
      <pageSetup paperSize="9" scale="63" orientation="landscape" verticalDpi="0" r:id="rId1"/>
    </customSheetView>
    <customSheetView guid="{5548FFB4-D490-49E1-BFE6-EDD52FAE47FE}" scale="80" showPageBreaks="1" fitToPage="1" printArea="1">
      <selection activeCell="J5" sqref="J5"/>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3"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J25"/>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144</v>
      </c>
      <c r="D2" s="17" t="s">
        <v>1</v>
      </c>
      <c r="E2" s="203" t="s">
        <v>240</v>
      </c>
      <c r="F2" s="203"/>
      <c r="G2" s="203"/>
      <c r="H2" s="203"/>
      <c r="I2" s="203"/>
      <c r="J2" s="203"/>
    </row>
    <row r="3" spans="2:10" ht="45" customHeight="1" x14ac:dyDescent="0.25">
      <c r="B3" s="159"/>
      <c r="C3" s="160"/>
      <c r="D3" s="17" t="s">
        <v>2</v>
      </c>
      <c r="E3" s="203" t="s">
        <v>239</v>
      </c>
      <c r="F3" s="203"/>
      <c r="G3" s="203"/>
      <c r="H3" s="203"/>
      <c r="I3" s="203"/>
      <c r="J3" s="203"/>
    </row>
    <row r="4" spans="2:10" ht="45" customHeight="1" x14ac:dyDescent="0.25">
      <c r="B4" s="16" t="s">
        <v>112</v>
      </c>
      <c r="C4" s="62">
        <v>42927</v>
      </c>
      <c r="D4" s="16" t="s">
        <v>3</v>
      </c>
      <c r="E4" s="19" t="s">
        <v>19</v>
      </c>
      <c r="F4" s="186" t="s">
        <v>82</v>
      </c>
      <c r="G4" s="17" t="s">
        <v>45</v>
      </c>
      <c r="H4" s="71">
        <v>146</v>
      </c>
      <c r="I4" s="16" t="s">
        <v>68</v>
      </c>
      <c r="J4" s="73">
        <v>2326</v>
      </c>
    </row>
    <row r="5" spans="2:10" ht="45" customHeight="1" x14ac:dyDescent="0.25">
      <c r="B5" s="16" t="s">
        <v>113</v>
      </c>
      <c r="C5" s="62">
        <v>2264141</v>
      </c>
      <c r="D5" s="23" t="s">
        <v>114</v>
      </c>
      <c r="E5" s="19" t="s">
        <v>21</v>
      </c>
      <c r="F5" s="187"/>
      <c r="G5" s="74" t="s">
        <v>46</v>
      </c>
      <c r="H5" s="71">
        <v>37</v>
      </c>
      <c r="I5" s="17" t="s">
        <v>69</v>
      </c>
      <c r="J5" s="73" t="s">
        <v>47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2</v>
      </c>
      <c r="F7" s="53">
        <v>3</v>
      </c>
      <c r="G7" s="19" t="s">
        <v>24</v>
      </c>
      <c r="H7" s="53">
        <f>E7*F7</f>
        <v>6</v>
      </c>
      <c r="I7" s="53">
        <f>IF(G7="Not Effective (x1)",E7*F7,IF(G7="Partially Effective (x0.8)",E7*F7*0.8, E7*F7*0.6))</f>
        <v>4.8000000000000007</v>
      </c>
      <c r="J7" s="168" t="s">
        <v>274</v>
      </c>
    </row>
    <row r="8" spans="2:10" ht="30" customHeight="1" x14ac:dyDescent="0.25">
      <c r="B8" s="159"/>
      <c r="C8" s="159"/>
      <c r="D8" s="16" t="s">
        <v>10</v>
      </c>
      <c r="E8" s="53">
        <v>2</v>
      </c>
      <c r="F8" s="53">
        <v>2</v>
      </c>
      <c r="G8" s="19" t="s">
        <v>24</v>
      </c>
      <c r="H8" s="53">
        <f>E8*F8</f>
        <v>4</v>
      </c>
      <c r="I8" s="53">
        <f>IF(G8="Not Effective (x1)",E8*F8,IF(G8="Partially Effective (x0.8)",E8*F8*0.8, E8*F8*0.6))</f>
        <v>3.2</v>
      </c>
      <c r="J8" s="168"/>
    </row>
    <row r="9" spans="2:10" ht="30" customHeight="1" x14ac:dyDescent="0.25">
      <c r="B9" s="159"/>
      <c r="C9" s="159"/>
      <c r="D9" s="16" t="s">
        <v>11</v>
      </c>
      <c r="E9" s="53">
        <v>2</v>
      </c>
      <c r="F9" s="53">
        <v>3</v>
      </c>
      <c r="G9" s="53" t="s">
        <v>20</v>
      </c>
      <c r="H9" s="53">
        <f>E9*F9</f>
        <v>6</v>
      </c>
      <c r="I9" s="53">
        <f>IF(G9="Not Effective (x1)",E9*F9,IF(G9="Partially Effective (x0.8)",E9*F9*0.8, E9*F9*0.6))</f>
        <v>6</v>
      </c>
      <c r="J9" s="168"/>
    </row>
    <row r="10" spans="2:10" ht="30" customHeight="1" x14ac:dyDescent="0.25">
      <c r="B10" s="16" t="s">
        <v>12</v>
      </c>
      <c r="C10" s="59" t="s">
        <v>22</v>
      </c>
      <c r="D10" s="16" t="s">
        <v>109</v>
      </c>
      <c r="E10" s="163" t="s">
        <v>157</v>
      </c>
      <c r="F10" s="164"/>
      <c r="G10" s="159" t="s">
        <v>15</v>
      </c>
      <c r="H10" s="159"/>
      <c r="I10" s="160" t="s">
        <v>25</v>
      </c>
      <c r="J10" s="160"/>
    </row>
    <row r="11" spans="2:10" ht="45" customHeight="1" x14ac:dyDescent="0.25">
      <c r="B11" s="161" t="s">
        <v>13</v>
      </c>
      <c r="C11" s="161"/>
      <c r="D11" s="161" t="s">
        <v>30</v>
      </c>
      <c r="E11" s="161"/>
      <c r="F11" s="16" t="s">
        <v>16</v>
      </c>
      <c r="G11" s="159" t="s">
        <v>17</v>
      </c>
      <c r="H11" s="159"/>
      <c r="I11" s="159" t="s">
        <v>18</v>
      </c>
      <c r="J11" s="159"/>
    </row>
    <row r="12" spans="2:10" s="69" customFormat="1" ht="409.5" x14ac:dyDescent="0.25">
      <c r="B12" s="171" t="s">
        <v>33</v>
      </c>
      <c r="C12" s="172"/>
      <c r="D12" s="170" t="s">
        <v>32</v>
      </c>
      <c r="E12" s="170"/>
      <c r="F12" s="65" t="s">
        <v>154</v>
      </c>
      <c r="G12" s="171" t="s">
        <v>94</v>
      </c>
      <c r="H12" s="172"/>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1"/>
      <c r="C24" s="192"/>
      <c r="D24" s="192"/>
      <c r="E24" s="192"/>
      <c r="F24" s="192"/>
      <c r="G24" s="192"/>
      <c r="H24" s="192"/>
      <c r="I24" s="192"/>
      <c r="J24" s="193"/>
    </row>
    <row r="25" spans="2:10" x14ac:dyDescent="0.25">
      <c r="B25" s="194"/>
      <c r="C25" s="195"/>
      <c r="D25" s="195"/>
      <c r="E25" s="195"/>
      <c r="F25" s="195"/>
      <c r="G25" s="195"/>
      <c r="H25" s="195"/>
      <c r="I25" s="195"/>
      <c r="J25" s="196"/>
    </row>
  </sheetData>
  <customSheetViews>
    <customSheetView guid="{A5A992E5-A774-408A-88E8-BC6D12B4DBBC}" scale="80" fitToPage="1">
      <pageMargins left="0.7" right="0.7" top="0.75" bottom="0.75" header="0.3" footer="0.3"/>
      <pageSetup paperSize="9" scale="49" orientation="landscape" verticalDpi="0" r:id="rId1"/>
    </customSheetView>
    <customSheetView guid="{5548FFB4-D490-49E1-BFE6-EDD52FAE47FE}" scale="80" showPageBreaks="1" fitToPage="1" printArea="1">
      <selection activeCell="J4" sqref="J4"/>
      <pageMargins left="0.7" right="0.7" top="0.75" bottom="0.75" header="0.3" footer="0.3"/>
      <pageSetup paperSize="9" scale="62" orientation="landscape" verticalDpi="0" r:id="rId2"/>
    </customSheetView>
  </customSheetViews>
  <mergeCells count="19">
    <mergeCell ref="B2:B3"/>
    <mergeCell ref="C2:C3"/>
    <mergeCell ref="E2:J2"/>
    <mergeCell ref="E3:J3"/>
    <mergeCell ref="F4:F5"/>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J25"/>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145</v>
      </c>
      <c r="D2" s="17" t="s">
        <v>1</v>
      </c>
      <c r="E2" s="203" t="s">
        <v>241</v>
      </c>
      <c r="F2" s="203"/>
      <c r="G2" s="203"/>
      <c r="H2" s="203"/>
      <c r="I2" s="203"/>
      <c r="J2" s="203"/>
    </row>
    <row r="3" spans="2:10" ht="45" customHeight="1" x14ac:dyDescent="0.25">
      <c r="B3" s="159"/>
      <c r="C3" s="160"/>
      <c r="D3" s="17" t="s">
        <v>2</v>
      </c>
      <c r="E3" s="203" t="s">
        <v>242</v>
      </c>
      <c r="F3" s="203"/>
      <c r="G3" s="203"/>
      <c r="H3" s="203"/>
      <c r="I3" s="203"/>
      <c r="J3" s="203"/>
    </row>
    <row r="4" spans="2:10" ht="45" customHeight="1" x14ac:dyDescent="0.25">
      <c r="B4" s="16" t="s">
        <v>112</v>
      </c>
      <c r="C4" s="62">
        <v>42927</v>
      </c>
      <c r="D4" s="16" t="s">
        <v>3</v>
      </c>
      <c r="E4" s="19" t="s">
        <v>19</v>
      </c>
      <c r="F4" s="186" t="s">
        <v>82</v>
      </c>
      <c r="G4" s="17" t="s">
        <v>45</v>
      </c>
      <c r="H4" s="53">
        <v>85</v>
      </c>
      <c r="I4" s="16" t="s">
        <v>68</v>
      </c>
      <c r="J4" s="72">
        <v>1439</v>
      </c>
    </row>
    <row r="5" spans="2:10" ht="45" customHeight="1" x14ac:dyDescent="0.25">
      <c r="B5" s="16" t="s">
        <v>113</v>
      </c>
      <c r="C5" s="62">
        <v>2264141</v>
      </c>
      <c r="D5" s="23" t="s">
        <v>114</v>
      </c>
      <c r="E5" s="19" t="s">
        <v>21</v>
      </c>
      <c r="F5" s="187"/>
      <c r="G5" s="74" t="s">
        <v>46</v>
      </c>
      <c r="H5" s="70" t="s">
        <v>47</v>
      </c>
      <c r="I5" s="17" t="s">
        <v>69</v>
      </c>
      <c r="J5" s="70" t="s">
        <v>47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2</v>
      </c>
      <c r="F7" s="53">
        <v>4</v>
      </c>
      <c r="G7" s="53" t="s">
        <v>20</v>
      </c>
      <c r="H7" s="53">
        <f>E7*F7</f>
        <v>8</v>
      </c>
      <c r="I7" s="53">
        <f>IF(G7="Not Effective (x1)",E7*F7,IF(G7="Partially Effective (x0.8)",E7*F7*0.8, E7*F7*0.6))</f>
        <v>8</v>
      </c>
      <c r="J7" s="168" t="s">
        <v>274</v>
      </c>
    </row>
    <row r="8" spans="2:10" ht="30" customHeight="1" x14ac:dyDescent="0.25">
      <c r="B8" s="159"/>
      <c r="C8" s="159"/>
      <c r="D8" s="16" t="s">
        <v>10</v>
      </c>
      <c r="E8" s="53">
        <v>2</v>
      </c>
      <c r="F8" s="53">
        <v>3</v>
      </c>
      <c r="G8" s="19" t="s">
        <v>50</v>
      </c>
      <c r="H8" s="53">
        <f>E8*F8</f>
        <v>6</v>
      </c>
      <c r="I8" s="53">
        <f>IF(G8="Not Effective (x1)",E8*F8,IF(G8="Partially Effective (x0.8)",E8*F8*0.8, E8*F8*0.6))</f>
        <v>3.5999999999999996</v>
      </c>
      <c r="J8" s="168"/>
    </row>
    <row r="9" spans="2:10" ht="30" customHeight="1" x14ac:dyDescent="0.25">
      <c r="B9" s="159"/>
      <c r="C9" s="159"/>
      <c r="D9" s="16" t="s">
        <v>11</v>
      </c>
      <c r="E9" s="53">
        <v>2</v>
      </c>
      <c r="F9" s="53">
        <v>4</v>
      </c>
      <c r="G9" s="53" t="s">
        <v>20</v>
      </c>
      <c r="H9" s="53">
        <f>E9*F9</f>
        <v>8</v>
      </c>
      <c r="I9" s="53">
        <f>IF(G9="Not Effective (x1)",E9*F9,IF(G9="Partially Effective (x0.8)",E9*F9*0.8, E9*F9*0.6))</f>
        <v>8</v>
      </c>
      <c r="J9" s="168"/>
    </row>
    <row r="10" spans="2:10" ht="30" customHeight="1" x14ac:dyDescent="0.25">
      <c r="B10" s="16" t="s">
        <v>12</v>
      </c>
      <c r="C10" s="59" t="s">
        <v>22</v>
      </c>
      <c r="D10" s="16" t="s">
        <v>109</v>
      </c>
      <c r="E10" s="163" t="s">
        <v>110</v>
      </c>
      <c r="F10" s="164"/>
      <c r="G10" s="159" t="s">
        <v>15</v>
      </c>
      <c r="H10" s="159"/>
      <c r="I10" s="160" t="s">
        <v>25</v>
      </c>
      <c r="J10" s="160"/>
    </row>
    <row r="11" spans="2:10" ht="45" customHeight="1" x14ac:dyDescent="0.25">
      <c r="B11" s="161" t="s">
        <v>13</v>
      </c>
      <c r="C11" s="161"/>
      <c r="D11" s="161" t="s">
        <v>30</v>
      </c>
      <c r="E11" s="161"/>
      <c r="F11" s="16" t="s">
        <v>16</v>
      </c>
      <c r="G11" s="159" t="s">
        <v>17</v>
      </c>
      <c r="H11" s="159"/>
      <c r="I11" s="159" t="s">
        <v>18</v>
      </c>
      <c r="J11" s="159"/>
    </row>
    <row r="12" spans="2:10" s="69" customFormat="1" ht="337.5" customHeight="1" x14ac:dyDescent="0.25">
      <c r="B12" s="165" t="s">
        <v>38</v>
      </c>
      <c r="C12" s="166"/>
      <c r="D12" s="169" t="s">
        <v>37</v>
      </c>
      <c r="E12" s="169"/>
      <c r="F12" s="65" t="s">
        <v>119</v>
      </c>
      <c r="G12" s="165" t="s">
        <v>91</v>
      </c>
      <c r="H12" s="166"/>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1"/>
      <c r="C24" s="192"/>
      <c r="D24" s="192"/>
      <c r="E24" s="192"/>
      <c r="F24" s="192"/>
      <c r="G24" s="192"/>
      <c r="H24" s="192"/>
      <c r="I24" s="192"/>
      <c r="J24" s="193"/>
    </row>
    <row r="25" spans="2:10" x14ac:dyDescent="0.25">
      <c r="B25" s="194"/>
      <c r="C25" s="195"/>
      <c r="D25" s="195"/>
      <c r="E25" s="195"/>
      <c r="F25" s="195"/>
      <c r="G25" s="195"/>
      <c r="H25" s="195"/>
      <c r="I25" s="195"/>
      <c r="J25" s="196"/>
    </row>
  </sheetData>
  <customSheetViews>
    <customSheetView guid="{A5A992E5-A774-408A-88E8-BC6D12B4DBBC}" scale="80" fitToPage="1">
      <pageMargins left="0.7" right="0.7" top="0.75" bottom="0.75" header="0.3" footer="0.3"/>
      <pageSetup paperSize="9" scale="53"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5" orientation="landscape" verticalDpi="0" r:id="rId2"/>
    </customSheetView>
  </customSheetViews>
  <mergeCells count="19">
    <mergeCell ref="B2:B3"/>
    <mergeCell ref="C2:C3"/>
    <mergeCell ref="E2:J2"/>
    <mergeCell ref="E3:J3"/>
    <mergeCell ref="F4:F5"/>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3"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J25"/>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146</v>
      </c>
      <c r="D2" s="17" t="s">
        <v>1</v>
      </c>
      <c r="E2" s="203" t="s">
        <v>243</v>
      </c>
      <c r="F2" s="203"/>
      <c r="G2" s="203"/>
      <c r="H2" s="203"/>
      <c r="I2" s="203"/>
      <c r="J2" s="203"/>
    </row>
    <row r="3" spans="2:10" ht="45" customHeight="1" x14ac:dyDescent="0.25">
      <c r="B3" s="159"/>
      <c r="C3" s="160"/>
      <c r="D3" s="17" t="s">
        <v>2</v>
      </c>
      <c r="E3" s="203" t="s">
        <v>244</v>
      </c>
      <c r="F3" s="203"/>
      <c r="G3" s="203"/>
      <c r="H3" s="203"/>
      <c r="I3" s="203"/>
      <c r="J3" s="203"/>
    </row>
    <row r="4" spans="2:10" ht="45" customHeight="1" x14ac:dyDescent="0.25">
      <c r="B4" s="16" t="s">
        <v>112</v>
      </c>
      <c r="C4" s="62">
        <v>42927</v>
      </c>
      <c r="D4" s="16" t="s">
        <v>3</v>
      </c>
      <c r="E4" s="19" t="s">
        <v>19</v>
      </c>
      <c r="F4" s="186" t="s">
        <v>82</v>
      </c>
      <c r="G4" s="17" t="s">
        <v>45</v>
      </c>
      <c r="H4" s="53">
        <v>85</v>
      </c>
      <c r="I4" s="16" t="s">
        <v>68</v>
      </c>
      <c r="J4" s="72">
        <v>1437</v>
      </c>
    </row>
    <row r="5" spans="2:10" ht="45" customHeight="1" x14ac:dyDescent="0.25">
      <c r="B5" s="16" t="s">
        <v>113</v>
      </c>
      <c r="C5" s="62">
        <v>2264141</v>
      </c>
      <c r="D5" s="23" t="s">
        <v>114</v>
      </c>
      <c r="E5" s="19" t="s">
        <v>21</v>
      </c>
      <c r="F5" s="187"/>
      <c r="G5" s="74" t="s">
        <v>46</v>
      </c>
      <c r="H5" s="53">
        <v>27</v>
      </c>
      <c r="I5" s="17" t="s">
        <v>69</v>
      </c>
      <c r="J5" s="72">
        <v>467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2</v>
      </c>
      <c r="F7" s="53">
        <v>4</v>
      </c>
      <c r="G7" s="53" t="s">
        <v>20</v>
      </c>
      <c r="H7" s="53">
        <f>E7*F7</f>
        <v>8</v>
      </c>
      <c r="I7" s="53">
        <f>IF(G7="Not Effective (x1)",E7*F7,IF(G7="Partially Effective (x0.8)",E7*F7*0.8, E7*F7*0.6))</f>
        <v>8</v>
      </c>
      <c r="J7" s="168" t="s">
        <v>274</v>
      </c>
    </row>
    <row r="8" spans="2:10" ht="30" customHeight="1" x14ac:dyDescent="0.25">
      <c r="B8" s="159"/>
      <c r="C8" s="159"/>
      <c r="D8" s="16" t="s">
        <v>10</v>
      </c>
      <c r="E8" s="53">
        <v>2</v>
      </c>
      <c r="F8" s="53">
        <v>3</v>
      </c>
      <c r="G8" s="19" t="s">
        <v>24</v>
      </c>
      <c r="H8" s="53">
        <f>E8*F8</f>
        <v>6</v>
      </c>
      <c r="I8" s="53">
        <f>IF(G8="Not Effective (x1)",E8*F8,IF(G8="Partially Effective (x0.8)",E8*F8*0.8, E8*F8*0.6))</f>
        <v>4.8000000000000007</v>
      </c>
      <c r="J8" s="168"/>
    </row>
    <row r="9" spans="2:10" ht="30" customHeight="1" x14ac:dyDescent="0.25">
      <c r="B9" s="159"/>
      <c r="C9" s="159"/>
      <c r="D9" s="16" t="s">
        <v>11</v>
      </c>
      <c r="E9" s="53">
        <v>2</v>
      </c>
      <c r="F9" s="53">
        <v>4</v>
      </c>
      <c r="G9" s="53" t="s">
        <v>20</v>
      </c>
      <c r="H9" s="53">
        <f>E9*F9</f>
        <v>8</v>
      </c>
      <c r="I9" s="53">
        <f>IF(G9="Not Effective (x1)",E9*F9,IF(G9="Partially Effective (x0.8)",E9*F9*0.8, E9*F9*0.6))</f>
        <v>8</v>
      </c>
      <c r="J9" s="168"/>
    </row>
    <row r="10" spans="2:10" ht="30" customHeight="1" x14ac:dyDescent="0.25">
      <c r="B10" s="16" t="s">
        <v>12</v>
      </c>
      <c r="C10" s="59" t="s">
        <v>22</v>
      </c>
      <c r="D10" s="16" t="s">
        <v>109</v>
      </c>
      <c r="E10" s="163" t="s">
        <v>110</v>
      </c>
      <c r="F10" s="164"/>
      <c r="G10" s="159" t="s">
        <v>15</v>
      </c>
      <c r="H10" s="159"/>
      <c r="I10" s="160" t="s">
        <v>23</v>
      </c>
      <c r="J10" s="160"/>
    </row>
    <row r="11" spans="2:10" ht="45" customHeight="1" x14ac:dyDescent="0.25">
      <c r="B11" s="161" t="s">
        <v>13</v>
      </c>
      <c r="C11" s="161"/>
      <c r="D11" s="161" t="s">
        <v>30</v>
      </c>
      <c r="E11" s="161"/>
      <c r="F11" s="16" t="s">
        <v>16</v>
      </c>
      <c r="G11" s="159" t="s">
        <v>17</v>
      </c>
      <c r="H11" s="159"/>
      <c r="I11" s="159" t="s">
        <v>18</v>
      </c>
      <c r="J11" s="159"/>
    </row>
    <row r="12" spans="2:10" s="69" customFormat="1" ht="231" customHeight="1" x14ac:dyDescent="0.25">
      <c r="B12" s="165" t="s">
        <v>51</v>
      </c>
      <c r="C12" s="166"/>
      <c r="D12" s="169" t="s">
        <v>34</v>
      </c>
      <c r="E12" s="169"/>
      <c r="F12" s="65" t="s">
        <v>120</v>
      </c>
      <c r="G12" s="165" t="s">
        <v>91</v>
      </c>
      <c r="H12" s="166"/>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1"/>
      <c r="C24" s="192"/>
      <c r="D24" s="192"/>
      <c r="E24" s="192"/>
      <c r="F24" s="192"/>
      <c r="G24" s="192"/>
      <c r="H24" s="192"/>
      <c r="I24" s="192"/>
      <c r="J24" s="193"/>
    </row>
    <row r="25" spans="2:10" x14ac:dyDescent="0.25">
      <c r="B25" s="194"/>
      <c r="C25" s="195"/>
      <c r="D25" s="195"/>
      <c r="E25" s="195"/>
      <c r="F25" s="195"/>
      <c r="G25" s="195"/>
      <c r="H25" s="195"/>
      <c r="I25" s="195"/>
      <c r="J25" s="196"/>
    </row>
  </sheetData>
  <customSheetViews>
    <customSheetView guid="{A5A992E5-A774-408A-88E8-BC6D12B4DBBC}" scale="80" fitToPage="1">
      <pageMargins left="0.7" right="0.7" top="0.75" bottom="0.75" header="0.3" footer="0.3"/>
      <pageSetup paperSize="9" scale="60"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J23"/>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147</v>
      </c>
      <c r="D2" s="17" t="s">
        <v>1</v>
      </c>
      <c r="E2" s="203" t="s">
        <v>245</v>
      </c>
      <c r="F2" s="203"/>
      <c r="G2" s="203"/>
      <c r="H2" s="203"/>
      <c r="I2" s="203"/>
      <c r="J2" s="203"/>
    </row>
    <row r="3" spans="2:10" ht="45" customHeight="1" x14ac:dyDescent="0.25">
      <c r="B3" s="159"/>
      <c r="C3" s="160"/>
      <c r="D3" s="17" t="s">
        <v>2</v>
      </c>
      <c r="E3" s="203" t="s">
        <v>246</v>
      </c>
      <c r="F3" s="203"/>
      <c r="G3" s="203"/>
      <c r="H3" s="203"/>
      <c r="I3" s="203"/>
      <c r="J3" s="203"/>
    </row>
    <row r="4" spans="2:10" ht="45" customHeight="1" x14ac:dyDescent="0.25">
      <c r="B4" s="16" t="s">
        <v>112</v>
      </c>
      <c r="C4" s="62">
        <v>42927</v>
      </c>
      <c r="D4" s="16" t="s">
        <v>3</v>
      </c>
      <c r="E4" s="19" t="s">
        <v>19</v>
      </c>
      <c r="F4" s="197" t="s">
        <v>83</v>
      </c>
      <c r="G4" s="17" t="s">
        <v>45</v>
      </c>
      <c r="H4" s="53">
        <v>79</v>
      </c>
      <c r="I4" s="16" t="s">
        <v>68</v>
      </c>
      <c r="J4" s="72">
        <v>1350</v>
      </c>
    </row>
    <row r="5" spans="2:10" ht="45" customHeight="1" x14ac:dyDescent="0.25">
      <c r="B5" s="16" t="s">
        <v>113</v>
      </c>
      <c r="C5" s="62">
        <v>2264141</v>
      </c>
      <c r="D5" s="23" t="s">
        <v>114</v>
      </c>
      <c r="E5" s="19" t="s">
        <v>21</v>
      </c>
      <c r="F5" s="198"/>
      <c r="G5" s="74" t="s">
        <v>46</v>
      </c>
      <c r="H5" s="70" t="s">
        <v>47</v>
      </c>
      <c r="I5" s="17" t="s">
        <v>69</v>
      </c>
      <c r="J5" s="70" t="s">
        <v>47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2</v>
      </c>
      <c r="F7" s="53">
        <v>4</v>
      </c>
      <c r="G7" s="53" t="s">
        <v>20</v>
      </c>
      <c r="H7" s="53">
        <f>E7*F7</f>
        <v>8</v>
      </c>
      <c r="I7" s="53">
        <f>IF(G7="Not Effective (x1)",E7*F7,IF(G7="Partially Effective (x0.8)",E7*F7*0.8, E7*F7*0.6))</f>
        <v>8</v>
      </c>
      <c r="J7" s="168" t="s">
        <v>274</v>
      </c>
    </row>
    <row r="8" spans="2:10" ht="30" customHeight="1" x14ac:dyDescent="0.25">
      <c r="B8" s="159"/>
      <c r="C8" s="159"/>
      <c r="D8" s="16" t="s">
        <v>10</v>
      </c>
      <c r="E8" s="53">
        <v>2</v>
      </c>
      <c r="F8" s="53">
        <v>3</v>
      </c>
      <c r="G8" s="19" t="s">
        <v>24</v>
      </c>
      <c r="H8" s="53">
        <f>E8*F8</f>
        <v>6</v>
      </c>
      <c r="I8" s="53">
        <f>IF(G8="Not Effective (x1)",E8*F8,IF(G8="Partially Effective (x0.8)",E8*F8*0.8, E8*F8*0.6))</f>
        <v>4.8000000000000007</v>
      </c>
      <c r="J8" s="168"/>
    </row>
    <row r="9" spans="2:10" ht="30" customHeight="1" x14ac:dyDescent="0.25">
      <c r="B9" s="159"/>
      <c r="C9" s="159"/>
      <c r="D9" s="16" t="s">
        <v>11</v>
      </c>
      <c r="E9" s="53">
        <v>2</v>
      </c>
      <c r="F9" s="53">
        <v>4</v>
      </c>
      <c r="G9" s="53" t="s">
        <v>20</v>
      </c>
      <c r="H9" s="53">
        <f>E9*F9</f>
        <v>8</v>
      </c>
      <c r="I9" s="53">
        <f>IF(G9="Not Effective (x1)",E9*F9,IF(G9="Partially Effective (x0.8)",E9*F9*0.8, E9*F9*0.6))</f>
        <v>8</v>
      </c>
      <c r="J9" s="168"/>
    </row>
    <row r="10" spans="2:10" ht="30" customHeight="1" x14ac:dyDescent="0.25">
      <c r="B10" s="16" t="s">
        <v>12</v>
      </c>
      <c r="C10" s="59" t="s">
        <v>22</v>
      </c>
      <c r="D10" s="16" t="s">
        <v>109</v>
      </c>
      <c r="E10" s="163" t="s">
        <v>110</v>
      </c>
      <c r="F10" s="164"/>
      <c r="G10" s="159" t="s">
        <v>15</v>
      </c>
      <c r="H10" s="159"/>
      <c r="I10" s="160" t="s">
        <v>25</v>
      </c>
      <c r="J10" s="160"/>
    </row>
    <row r="11" spans="2:10" ht="45" customHeight="1" x14ac:dyDescent="0.25">
      <c r="B11" s="161" t="s">
        <v>13</v>
      </c>
      <c r="C11" s="161"/>
      <c r="D11" s="161" t="s">
        <v>30</v>
      </c>
      <c r="E11" s="161"/>
      <c r="F11" s="16" t="s">
        <v>16</v>
      </c>
      <c r="G11" s="159" t="s">
        <v>17</v>
      </c>
      <c r="H11" s="159"/>
      <c r="I11" s="159" t="s">
        <v>18</v>
      </c>
      <c r="J11" s="159"/>
    </row>
    <row r="12" spans="2:10" s="69" customFormat="1" ht="369" customHeight="1" x14ac:dyDescent="0.25">
      <c r="B12" s="165" t="s">
        <v>28</v>
      </c>
      <c r="C12" s="166"/>
      <c r="D12" s="169" t="s">
        <v>29</v>
      </c>
      <c r="E12" s="169"/>
      <c r="F12" s="21" t="s">
        <v>121</v>
      </c>
      <c r="G12" s="165" t="s">
        <v>91</v>
      </c>
      <c r="H12" s="166"/>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4"/>
      <c r="C23" s="195"/>
      <c r="D23" s="195"/>
      <c r="E23" s="195"/>
      <c r="F23" s="195"/>
      <c r="G23" s="195"/>
      <c r="H23" s="195"/>
      <c r="I23" s="195"/>
      <c r="J23" s="196"/>
    </row>
  </sheetData>
  <customSheetViews>
    <customSheetView guid="{A5A992E5-A774-408A-88E8-BC6D12B4DBBC}" scale="80" fitToPage="1">
      <pageMargins left="0.7" right="0.7" top="0.75" bottom="0.75" header="0.3" footer="0.3"/>
      <pageSetup paperSize="9" scale="53"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B2:B3"/>
    <mergeCell ref="C2:C3"/>
    <mergeCell ref="E2:J2"/>
    <mergeCell ref="E3:J3"/>
    <mergeCell ref="F4:F5"/>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3"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J23"/>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148</v>
      </c>
      <c r="D2" s="17" t="s">
        <v>1</v>
      </c>
      <c r="E2" s="203" t="s">
        <v>247</v>
      </c>
      <c r="F2" s="203"/>
      <c r="G2" s="203"/>
      <c r="H2" s="203"/>
      <c r="I2" s="203"/>
      <c r="J2" s="203"/>
    </row>
    <row r="3" spans="2:10" ht="45" customHeight="1" x14ac:dyDescent="0.25">
      <c r="B3" s="159"/>
      <c r="C3" s="160"/>
      <c r="D3" s="17" t="s">
        <v>2</v>
      </c>
      <c r="E3" s="203" t="s">
        <v>248</v>
      </c>
      <c r="F3" s="203"/>
      <c r="G3" s="203"/>
      <c r="H3" s="203"/>
      <c r="I3" s="203"/>
      <c r="J3" s="203"/>
    </row>
    <row r="4" spans="2:10" ht="45" customHeight="1" x14ac:dyDescent="0.25">
      <c r="B4" s="16" t="s">
        <v>112</v>
      </c>
      <c r="C4" s="62">
        <v>42927</v>
      </c>
      <c r="D4" s="16" t="s">
        <v>3</v>
      </c>
      <c r="E4" s="19" t="s">
        <v>19</v>
      </c>
      <c r="F4" s="186" t="s">
        <v>82</v>
      </c>
      <c r="G4" s="17" t="s">
        <v>45</v>
      </c>
      <c r="H4" s="53">
        <v>24</v>
      </c>
      <c r="I4" s="16" t="s">
        <v>68</v>
      </c>
      <c r="J4" s="71">
        <v>408</v>
      </c>
    </row>
    <row r="5" spans="2:10" ht="45" customHeight="1" x14ac:dyDescent="0.25">
      <c r="B5" s="16" t="s">
        <v>113</v>
      </c>
      <c r="C5" s="62">
        <v>2264141</v>
      </c>
      <c r="D5" s="23" t="s">
        <v>114</v>
      </c>
      <c r="E5" s="19" t="s">
        <v>21</v>
      </c>
      <c r="F5" s="187"/>
      <c r="G5" s="74" t="s">
        <v>46</v>
      </c>
      <c r="H5" s="53">
        <v>24</v>
      </c>
      <c r="I5" s="17" t="s">
        <v>69</v>
      </c>
      <c r="J5" s="71">
        <v>410</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1</v>
      </c>
      <c r="F7" s="53">
        <v>3</v>
      </c>
      <c r="G7" s="53" t="s">
        <v>20</v>
      </c>
      <c r="H7" s="53">
        <f>E7*F7</f>
        <v>3</v>
      </c>
      <c r="I7" s="53">
        <f>IF(G7="Not Effective (x1)",E7*F7,IF(G7="Partially Effective (x0.8)",E7*F7*0.8, E7*F7*0.6))</f>
        <v>3</v>
      </c>
      <c r="J7" s="168" t="s">
        <v>274</v>
      </c>
    </row>
    <row r="8" spans="2:10" ht="30" customHeight="1" x14ac:dyDescent="0.25">
      <c r="B8" s="159"/>
      <c r="C8" s="159"/>
      <c r="D8" s="16" t="s">
        <v>10</v>
      </c>
      <c r="E8" s="53">
        <v>1</v>
      </c>
      <c r="F8" s="53">
        <v>2</v>
      </c>
      <c r="G8" s="19" t="s">
        <v>24</v>
      </c>
      <c r="H8" s="53">
        <f>E8*F8</f>
        <v>2</v>
      </c>
      <c r="I8" s="53">
        <f>IF(G8="Not Effective (x1)",E8*F8,IF(G8="Partially Effective (x0.8)",E8*F8*0.8, E8*F8*0.6))</f>
        <v>1.6</v>
      </c>
      <c r="J8" s="168"/>
    </row>
    <row r="9" spans="2:10" ht="30" customHeight="1" x14ac:dyDescent="0.25">
      <c r="B9" s="159"/>
      <c r="C9" s="159"/>
      <c r="D9" s="16" t="s">
        <v>11</v>
      </c>
      <c r="E9" s="53">
        <v>3</v>
      </c>
      <c r="F9" s="53">
        <v>3</v>
      </c>
      <c r="G9" s="53" t="s">
        <v>20</v>
      </c>
      <c r="H9" s="53">
        <f>E9*F9</f>
        <v>9</v>
      </c>
      <c r="I9" s="53">
        <f>IF(G9="Not Effective (x1)",E9*F9,IF(G9="Partially Effective (x0.8)",E9*F9*0.8, E9*F9*0.6))</f>
        <v>9</v>
      </c>
      <c r="J9" s="168"/>
    </row>
    <row r="10" spans="2:10" ht="30" customHeight="1" x14ac:dyDescent="0.25">
      <c r="B10" s="16" t="s">
        <v>12</v>
      </c>
      <c r="C10" s="59" t="s">
        <v>22</v>
      </c>
      <c r="D10" s="16" t="s">
        <v>109</v>
      </c>
      <c r="E10" s="163" t="s">
        <v>110</v>
      </c>
      <c r="F10" s="164"/>
      <c r="G10" s="159" t="s">
        <v>15</v>
      </c>
      <c r="H10" s="159"/>
      <c r="I10" s="160" t="s">
        <v>23</v>
      </c>
      <c r="J10" s="160"/>
    </row>
    <row r="11" spans="2:10" ht="45" customHeight="1" x14ac:dyDescent="0.25">
      <c r="B11" s="161" t="s">
        <v>13</v>
      </c>
      <c r="C11" s="161"/>
      <c r="D11" s="161" t="s">
        <v>30</v>
      </c>
      <c r="E11" s="161"/>
      <c r="F11" s="16" t="s">
        <v>16</v>
      </c>
      <c r="G11" s="159" t="s">
        <v>17</v>
      </c>
      <c r="H11" s="159"/>
      <c r="I11" s="159" t="s">
        <v>18</v>
      </c>
      <c r="J11" s="159"/>
    </row>
    <row r="12" spans="2:10" s="69" customFormat="1" ht="228.75" customHeight="1" x14ac:dyDescent="0.25">
      <c r="B12" s="171" t="s">
        <v>61</v>
      </c>
      <c r="C12" s="172"/>
      <c r="D12" s="171" t="s">
        <v>67</v>
      </c>
      <c r="E12" s="172"/>
      <c r="F12" s="65" t="s">
        <v>122</v>
      </c>
      <c r="G12" s="171" t="s">
        <v>95</v>
      </c>
      <c r="H12" s="172"/>
      <c r="I12" s="171" t="s">
        <v>66</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4"/>
      <c r="C23" s="195"/>
      <c r="D23" s="195"/>
      <c r="E23" s="195"/>
      <c r="F23" s="195"/>
      <c r="G23" s="195"/>
      <c r="H23" s="195"/>
      <c r="I23" s="195"/>
      <c r="J23" s="196"/>
    </row>
  </sheetData>
  <customSheetViews>
    <customSheetView guid="{A5A992E5-A774-408A-88E8-BC6D12B4DBBC}" scale="80" fitToPage="1">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3"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J23"/>
  <sheetViews>
    <sheetView zoomScale="80" zoomScaleNormal="80" workbookViewId="0">
      <selection activeCell="E2" sqref="E2:J2"/>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149</v>
      </c>
      <c r="D2" s="17" t="s">
        <v>1</v>
      </c>
      <c r="E2" s="203" t="s">
        <v>249</v>
      </c>
      <c r="F2" s="203"/>
      <c r="G2" s="203"/>
      <c r="H2" s="203"/>
      <c r="I2" s="203"/>
      <c r="J2" s="203"/>
    </row>
    <row r="3" spans="2:10" ht="45" customHeight="1" x14ac:dyDescent="0.25">
      <c r="B3" s="159"/>
      <c r="C3" s="160"/>
      <c r="D3" s="17" t="s">
        <v>2</v>
      </c>
      <c r="E3" s="203" t="s">
        <v>250</v>
      </c>
      <c r="F3" s="203"/>
      <c r="G3" s="203"/>
      <c r="H3" s="203"/>
      <c r="I3" s="203"/>
      <c r="J3" s="203"/>
    </row>
    <row r="4" spans="2:10" ht="45" customHeight="1" x14ac:dyDescent="0.25">
      <c r="B4" s="16" t="s">
        <v>112</v>
      </c>
      <c r="C4" s="62">
        <v>42927</v>
      </c>
      <c r="D4" s="16" t="s">
        <v>3</v>
      </c>
      <c r="E4" s="19" t="s">
        <v>19</v>
      </c>
      <c r="F4" s="186" t="s">
        <v>82</v>
      </c>
      <c r="G4" s="17" t="s">
        <v>45</v>
      </c>
      <c r="H4" s="53">
        <v>5</v>
      </c>
      <c r="I4" s="16" t="s">
        <v>68</v>
      </c>
      <c r="J4" s="71">
        <v>79</v>
      </c>
    </row>
    <row r="5" spans="2:10" ht="45" customHeight="1" x14ac:dyDescent="0.25">
      <c r="B5" s="16" t="s">
        <v>113</v>
      </c>
      <c r="C5" s="62">
        <v>2264141</v>
      </c>
      <c r="D5" s="23" t="s">
        <v>114</v>
      </c>
      <c r="E5" s="19" t="s">
        <v>21</v>
      </c>
      <c r="F5" s="187"/>
      <c r="G5" s="74" t="s">
        <v>46</v>
      </c>
      <c r="H5" s="53">
        <v>5</v>
      </c>
      <c r="I5" s="17" t="s">
        <v>69</v>
      </c>
      <c r="J5" s="71">
        <v>79</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1</v>
      </c>
      <c r="F7" s="53">
        <v>3</v>
      </c>
      <c r="G7" s="53" t="s">
        <v>20</v>
      </c>
      <c r="H7" s="53">
        <f>E7*F7</f>
        <v>3</v>
      </c>
      <c r="I7" s="53">
        <f>IF(G7="Not Effective (x1)",E7*F7,IF(G7="Partially Effective (x0.8)",E7*F7*0.8, E7*F7*0.6))</f>
        <v>3</v>
      </c>
      <c r="J7" s="168" t="s">
        <v>274</v>
      </c>
    </row>
    <row r="8" spans="2:10" ht="30" customHeight="1" x14ac:dyDescent="0.25">
      <c r="B8" s="159"/>
      <c r="C8" s="159"/>
      <c r="D8" s="16" t="s">
        <v>10</v>
      </c>
      <c r="E8" s="53">
        <v>1</v>
      </c>
      <c r="F8" s="53">
        <v>2</v>
      </c>
      <c r="G8" s="19" t="s">
        <v>24</v>
      </c>
      <c r="H8" s="53">
        <f>E8*F8</f>
        <v>2</v>
      </c>
      <c r="I8" s="53">
        <f>IF(G8="Not Effective (x1)",E8*F8,IF(G8="Partially Effective (x0.8)",E8*F8*0.8, E8*F8*0.6))</f>
        <v>1.6</v>
      </c>
      <c r="J8" s="168"/>
    </row>
    <row r="9" spans="2:10" ht="30" customHeight="1" x14ac:dyDescent="0.25">
      <c r="B9" s="159"/>
      <c r="C9" s="159"/>
      <c r="D9" s="16" t="s">
        <v>11</v>
      </c>
      <c r="E9" s="53">
        <v>2</v>
      </c>
      <c r="F9" s="53">
        <v>3</v>
      </c>
      <c r="G9" s="53" t="s">
        <v>20</v>
      </c>
      <c r="H9" s="53">
        <f>E9*F9</f>
        <v>6</v>
      </c>
      <c r="I9" s="53">
        <f>IF(G9="Not Effective (x1)",E9*F9,IF(G9="Partially Effective (x0.8)",E9*F9*0.8, E9*F9*0.6))</f>
        <v>6</v>
      </c>
      <c r="J9" s="168"/>
    </row>
    <row r="10" spans="2:10" ht="30" customHeight="1" x14ac:dyDescent="0.25">
      <c r="B10" s="16" t="s">
        <v>12</v>
      </c>
      <c r="C10" s="59" t="s">
        <v>22</v>
      </c>
      <c r="D10" s="16" t="s">
        <v>109</v>
      </c>
      <c r="E10" s="163" t="s">
        <v>110</v>
      </c>
      <c r="F10" s="164"/>
      <c r="G10" s="159" t="s">
        <v>15</v>
      </c>
      <c r="H10" s="159"/>
      <c r="I10" s="160" t="s">
        <v>23</v>
      </c>
      <c r="J10" s="160"/>
    </row>
    <row r="11" spans="2:10" ht="45" customHeight="1" x14ac:dyDescent="0.25">
      <c r="B11" s="161" t="s">
        <v>13</v>
      </c>
      <c r="C11" s="161"/>
      <c r="D11" s="161" t="s">
        <v>30</v>
      </c>
      <c r="E11" s="161"/>
      <c r="F11" s="16" t="s">
        <v>16</v>
      </c>
      <c r="G11" s="159" t="s">
        <v>17</v>
      </c>
      <c r="H11" s="159"/>
      <c r="I11" s="159" t="s">
        <v>18</v>
      </c>
      <c r="J11" s="159"/>
    </row>
    <row r="12" spans="2:10" s="69" customFormat="1" ht="192.75" customHeight="1" x14ac:dyDescent="0.25">
      <c r="B12" s="165" t="s">
        <v>52</v>
      </c>
      <c r="C12" s="166"/>
      <c r="D12" s="169" t="s">
        <v>62</v>
      </c>
      <c r="E12" s="169"/>
      <c r="F12" s="21" t="s">
        <v>123</v>
      </c>
      <c r="G12" s="171" t="s">
        <v>91</v>
      </c>
      <c r="H12" s="172"/>
      <c r="I12" s="171" t="s">
        <v>65</v>
      </c>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4"/>
      <c r="C23" s="195"/>
      <c r="D23" s="195"/>
      <c r="E23" s="195"/>
      <c r="F23" s="195"/>
      <c r="G23" s="195"/>
      <c r="H23" s="195"/>
      <c r="I23" s="195"/>
      <c r="J23" s="196"/>
    </row>
  </sheetData>
  <customSheetViews>
    <customSheetView guid="{A5A992E5-A774-408A-88E8-BC6D12B4DBBC}" scale="80" fitToPage="1">
      <pageMargins left="0.7" right="0.7" top="0.75" bottom="0.75" header="0.3" footer="0.3"/>
      <pageSetup paperSize="9" scale="65"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6"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M24"/>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3" ht="45" customHeight="1" x14ac:dyDescent="0.25">
      <c r="B2" s="159" t="s">
        <v>0</v>
      </c>
      <c r="C2" s="160" t="s">
        <v>150</v>
      </c>
      <c r="D2" s="17" t="s">
        <v>1</v>
      </c>
      <c r="E2" s="203" t="s">
        <v>251</v>
      </c>
      <c r="F2" s="203"/>
      <c r="G2" s="203"/>
      <c r="H2" s="203"/>
      <c r="I2" s="203"/>
      <c r="J2" s="203"/>
    </row>
    <row r="3" spans="2:13" ht="45" customHeight="1" x14ac:dyDescent="0.25">
      <c r="B3" s="159"/>
      <c r="C3" s="160"/>
      <c r="D3" s="17" t="s">
        <v>2</v>
      </c>
      <c r="E3" s="203" t="s">
        <v>252</v>
      </c>
      <c r="F3" s="203"/>
      <c r="G3" s="203"/>
      <c r="H3" s="203"/>
      <c r="I3" s="203"/>
      <c r="J3" s="203"/>
    </row>
    <row r="4" spans="2:13" ht="45" customHeight="1" x14ac:dyDescent="0.25">
      <c r="B4" s="16" t="s">
        <v>112</v>
      </c>
      <c r="C4" s="62">
        <v>42927</v>
      </c>
      <c r="D4" s="16" t="s">
        <v>3</v>
      </c>
      <c r="E4" s="19" t="s">
        <v>19</v>
      </c>
      <c r="F4" s="186" t="s">
        <v>82</v>
      </c>
      <c r="G4" s="17" t="s">
        <v>45</v>
      </c>
      <c r="H4" s="70" t="s">
        <v>47</v>
      </c>
      <c r="I4" s="16" t="s">
        <v>68</v>
      </c>
      <c r="J4" s="70" t="s">
        <v>47</v>
      </c>
    </row>
    <row r="5" spans="2:13" ht="45" customHeight="1" x14ac:dyDescent="0.25">
      <c r="B5" s="16" t="s">
        <v>113</v>
      </c>
      <c r="C5" s="75">
        <v>2264141</v>
      </c>
      <c r="D5" s="23" t="s">
        <v>114</v>
      </c>
      <c r="E5" s="19" t="s">
        <v>21</v>
      </c>
      <c r="F5" s="187"/>
      <c r="G5" s="74" t="s">
        <v>46</v>
      </c>
      <c r="H5" s="53">
        <v>0</v>
      </c>
      <c r="I5" s="17" t="s">
        <v>69</v>
      </c>
      <c r="J5" s="71">
        <v>5</v>
      </c>
    </row>
    <row r="6" spans="2:13" ht="30" customHeight="1" x14ac:dyDescent="0.25">
      <c r="B6" s="159" t="s">
        <v>14</v>
      </c>
      <c r="C6" s="159"/>
      <c r="D6" s="16"/>
      <c r="E6" s="16" t="s">
        <v>4</v>
      </c>
      <c r="F6" s="16" t="s">
        <v>55</v>
      </c>
      <c r="G6" s="16" t="s">
        <v>5</v>
      </c>
      <c r="H6" s="16" t="s">
        <v>6</v>
      </c>
      <c r="I6" s="16" t="s">
        <v>7</v>
      </c>
      <c r="J6" s="16" t="s">
        <v>8</v>
      </c>
    </row>
    <row r="7" spans="2:13" ht="30" customHeight="1" x14ac:dyDescent="0.25">
      <c r="B7" s="159"/>
      <c r="C7" s="159"/>
      <c r="D7" s="16" t="s">
        <v>9</v>
      </c>
      <c r="E7" s="53">
        <v>1</v>
      </c>
      <c r="F7" s="53">
        <v>3</v>
      </c>
      <c r="G7" s="53" t="s">
        <v>20</v>
      </c>
      <c r="H7" s="53">
        <f>E7*F7</f>
        <v>3</v>
      </c>
      <c r="I7" s="53">
        <f>IF(G7="Not Effective (x1)",E7*F7,IF(G7="Partially Effective (x0.8)",E7*F7*0.8, E7*F7*0.6))</f>
        <v>3</v>
      </c>
      <c r="J7" s="168" t="s">
        <v>274</v>
      </c>
      <c r="M7" s="42"/>
    </row>
    <row r="8" spans="2:13" ht="30" customHeight="1" x14ac:dyDescent="0.25">
      <c r="B8" s="159"/>
      <c r="C8" s="159"/>
      <c r="D8" s="16" t="s">
        <v>10</v>
      </c>
      <c r="E8" s="53">
        <v>1</v>
      </c>
      <c r="F8" s="53">
        <v>2</v>
      </c>
      <c r="G8" s="19" t="s">
        <v>24</v>
      </c>
      <c r="H8" s="53">
        <f>E8*F8</f>
        <v>2</v>
      </c>
      <c r="I8" s="53">
        <f>IF(G8="Not Effective (x1)",E8*F8,IF(G8="Partially Effective (x0.8)",E8*F8*0.8, E8*F8*0.6))</f>
        <v>1.6</v>
      </c>
      <c r="J8" s="168"/>
    </row>
    <row r="9" spans="2:13" ht="30" customHeight="1" x14ac:dyDescent="0.25">
      <c r="B9" s="159"/>
      <c r="C9" s="159"/>
      <c r="D9" s="16" t="s">
        <v>11</v>
      </c>
      <c r="E9" s="53">
        <v>1</v>
      </c>
      <c r="F9" s="53">
        <v>3</v>
      </c>
      <c r="G9" s="53" t="s">
        <v>20</v>
      </c>
      <c r="H9" s="53">
        <f>E9*F9</f>
        <v>3</v>
      </c>
      <c r="I9" s="53">
        <f>IF(G9="Not Effective (x1)",E9*F9,IF(G9="Partially Effective (x0.8)",E9*F9*0.8, E9*F9*0.6))</f>
        <v>3</v>
      </c>
      <c r="J9" s="168"/>
    </row>
    <row r="10" spans="2:13" ht="30" customHeight="1" x14ac:dyDescent="0.25">
      <c r="B10" s="16" t="s">
        <v>12</v>
      </c>
      <c r="C10" s="59" t="s">
        <v>22</v>
      </c>
      <c r="D10" s="16" t="s">
        <v>109</v>
      </c>
      <c r="E10" s="163" t="s">
        <v>110</v>
      </c>
      <c r="F10" s="164"/>
      <c r="G10" s="159" t="s">
        <v>15</v>
      </c>
      <c r="H10" s="159"/>
      <c r="I10" s="160" t="s">
        <v>25</v>
      </c>
      <c r="J10" s="160"/>
    </row>
    <row r="11" spans="2:13" ht="45" customHeight="1" x14ac:dyDescent="0.25">
      <c r="B11" s="161" t="s">
        <v>13</v>
      </c>
      <c r="C11" s="161"/>
      <c r="D11" s="161" t="s">
        <v>30</v>
      </c>
      <c r="E11" s="161"/>
      <c r="F11" s="16" t="s">
        <v>16</v>
      </c>
      <c r="G11" s="159" t="s">
        <v>17</v>
      </c>
      <c r="H11" s="159"/>
      <c r="I11" s="159" t="s">
        <v>18</v>
      </c>
      <c r="J11" s="159"/>
    </row>
    <row r="12" spans="2:13" s="25" customFormat="1" ht="378.75" customHeight="1" x14ac:dyDescent="0.25">
      <c r="B12" s="165" t="s">
        <v>39</v>
      </c>
      <c r="C12" s="166"/>
      <c r="D12" s="169" t="s">
        <v>63</v>
      </c>
      <c r="E12" s="169"/>
      <c r="F12" s="65" t="s">
        <v>124</v>
      </c>
      <c r="G12" s="171" t="s">
        <v>91</v>
      </c>
      <c r="H12" s="172"/>
      <c r="I12" s="171" t="s">
        <v>65</v>
      </c>
      <c r="J12" s="172"/>
    </row>
    <row r="14" spans="2:13" x14ac:dyDescent="0.25">
      <c r="B14" s="61" t="s">
        <v>111</v>
      </c>
    </row>
    <row r="15" spans="2:13" x14ac:dyDescent="0.25">
      <c r="B15" s="188"/>
      <c r="C15" s="189"/>
      <c r="D15" s="189"/>
      <c r="E15" s="189"/>
      <c r="F15" s="189"/>
      <c r="G15" s="189"/>
      <c r="H15" s="189"/>
      <c r="I15" s="189"/>
      <c r="J15" s="190"/>
    </row>
    <row r="16" spans="2:13"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customSheetViews>
    <customSheetView guid="{A5A992E5-A774-408A-88E8-BC6D12B4DBBC}" scale="80" fitToPage="1">
      <selection activeCell="L7" sqref="L7"/>
      <pageMargins left="0.7" right="0.7" top="0.75" bottom="0.75" header="0.3" footer="0.3"/>
      <pageSetup paperSize="9" scale="5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B2:B3"/>
    <mergeCell ref="C2:C3"/>
    <mergeCell ref="E2:J2"/>
    <mergeCell ref="E3:J3"/>
    <mergeCell ref="F4:F5"/>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zoomScaleNormal="100" workbookViewId="0">
      <selection activeCell="B11" sqref="B11:D11"/>
    </sheetView>
  </sheetViews>
  <sheetFormatPr defaultColWidth="9.140625" defaultRowHeight="15" x14ac:dyDescent="0.25"/>
  <cols>
    <col min="1" max="1" width="3.7109375" style="5" customWidth="1"/>
    <col min="2" max="2" width="28.42578125" style="27" customWidth="1"/>
    <col min="3" max="5" width="19.85546875" style="5" customWidth="1"/>
    <col min="6" max="11" width="18.7109375" style="5" customWidth="1"/>
    <col min="12" max="12" width="15.5703125" style="5" customWidth="1"/>
    <col min="13" max="13" width="18.7109375" style="5" customWidth="1"/>
    <col min="14" max="16384" width="9.140625" style="5"/>
  </cols>
  <sheetData>
    <row r="1" spans="1:9" s="24" customFormat="1" x14ac:dyDescent="0.25">
      <c r="B1" s="25"/>
    </row>
    <row r="2" spans="1:9" ht="23.25" x14ac:dyDescent="0.25">
      <c r="B2" s="26" t="s">
        <v>81</v>
      </c>
    </row>
    <row r="3" spans="1:9" x14ac:dyDescent="0.25">
      <c r="C3" s="28"/>
      <c r="E3" s="29"/>
      <c r="F3" s="28"/>
    </row>
    <row r="4" spans="1:9" x14ac:dyDescent="0.25">
      <c r="B4" s="27" t="s">
        <v>84</v>
      </c>
      <c r="C4" s="199">
        <v>43424</v>
      </c>
      <c r="D4" s="28"/>
    </row>
    <row r="5" spans="1:9" x14ac:dyDescent="0.25">
      <c r="B5" s="27" t="s">
        <v>185</v>
      </c>
      <c r="C5" s="202">
        <v>2018.03</v>
      </c>
      <c r="D5" s="30"/>
    </row>
    <row r="6" spans="1:9" x14ac:dyDescent="0.25">
      <c r="B6" s="27" t="s">
        <v>85</v>
      </c>
      <c r="C6" s="199">
        <v>43374</v>
      </c>
      <c r="D6" s="200" t="s">
        <v>86</v>
      </c>
      <c r="E6" s="201">
        <v>43738</v>
      </c>
      <c r="F6" s="28"/>
    </row>
    <row r="7" spans="1:9" x14ac:dyDescent="0.25">
      <c r="C7" s="28"/>
      <c r="E7" s="29"/>
      <c r="F7" s="28"/>
    </row>
    <row r="8" spans="1:9" x14ac:dyDescent="0.25">
      <c r="B8" s="27" t="s">
        <v>80</v>
      </c>
    </row>
    <row r="9" spans="1:9" ht="46.5" customHeight="1" x14ac:dyDescent="0.25">
      <c r="B9" s="142" t="s">
        <v>200</v>
      </c>
      <c r="C9" s="142"/>
      <c r="D9" s="142"/>
    </row>
    <row r="11" spans="1:9" s="31" customFormat="1" ht="76.5" customHeight="1" x14ac:dyDescent="0.25">
      <c r="A11" s="5"/>
      <c r="B11" s="142" t="s">
        <v>125</v>
      </c>
      <c r="C11" s="142"/>
      <c r="D11" s="142"/>
      <c r="I11" s="32"/>
    </row>
    <row r="12" spans="1:9" s="31" customFormat="1" ht="48.75" customHeight="1" x14ac:dyDescent="0.25">
      <c r="A12" s="5"/>
      <c r="B12" s="142" t="s">
        <v>193</v>
      </c>
      <c r="C12" s="142"/>
      <c r="D12" s="142"/>
      <c r="H12" s="32"/>
      <c r="I12" s="32"/>
    </row>
    <row r="13" spans="1:9" s="31" customFormat="1" x14ac:dyDescent="0.25">
      <c r="A13" s="5"/>
      <c r="B13" s="9"/>
      <c r="C13" s="9"/>
      <c r="D13" s="9"/>
      <c r="I13" s="32"/>
    </row>
    <row r="14" spans="1:9" ht="33" customHeight="1" x14ac:dyDescent="0.25">
      <c r="B14" s="142" t="s">
        <v>223</v>
      </c>
      <c r="C14" s="142"/>
      <c r="D14" s="142"/>
      <c r="H14" s="32"/>
    </row>
    <row r="16" spans="1:9" ht="44.25" customHeight="1" x14ac:dyDescent="0.25">
      <c r="B16" s="142" t="s">
        <v>168</v>
      </c>
      <c r="C16" s="142"/>
      <c r="D16" s="142"/>
    </row>
    <row r="18" spans="2:6" ht="31.5" customHeight="1" x14ac:dyDescent="0.25">
      <c r="B18" s="142" t="s">
        <v>224</v>
      </c>
      <c r="C18" s="142"/>
      <c r="D18" s="142"/>
    </row>
    <row r="19" spans="2:6" ht="30" customHeight="1" x14ac:dyDescent="0.25">
      <c r="B19" s="142" t="s">
        <v>166</v>
      </c>
      <c r="C19" s="142"/>
      <c r="D19" s="142"/>
      <c r="F19" s="33"/>
    </row>
    <row r="20" spans="2:6" x14ac:dyDescent="0.25">
      <c r="B20" s="34" t="s">
        <v>184</v>
      </c>
      <c r="C20" s="9"/>
      <c r="D20" s="9"/>
      <c r="F20" s="33"/>
    </row>
    <row r="21" spans="2:6" ht="33.75" customHeight="1" x14ac:dyDescent="0.25">
      <c r="B21" s="142" t="s">
        <v>167</v>
      </c>
      <c r="C21" s="142"/>
      <c r="D21" s="142"/>
      <c r="F21" s="33"/>
    </row>
    <row r="22" spans="2:6" ht="15" customHeight="1" x14ac:dyDescent="0.25">
      <c r="B22" s="34" t="s">
        <v>99</v>
      </c>
      <c r="C22" s="35"/>
      <c r="D22" s="35"/>
      <c r="F22" s="33"/>
    </row>
  </sheetData>
  <customSheetViews>
    <customSheetView guid="{A5A992E5-A774-408A-88E8-BC6D12B4DBBC}" fitToPage="1">
      <selection activeCell="B14" sqref="B14:D14"/>
      <pageMargins left="0.7" right="0.7" top="0.75" bottom="0.75" header="0.3" footer="0.3"/>
      <pageSetup paperSize="9" scale="59" orientation="portrait" r:id="rId1"/>
    </customSheetView>
    <customSheetView guid="{5548FFB4-D490-49E1-BFE6-EDD52FAE47FE}" fitToPage="1">
      <selection activeCell="B4" sqref="B4:C4"/>
      <pageMargins left="0.7" right="0.7" top="0.75" bottom="0.75" header="0.3" footer="0.3"/>
      <pageSetup paperSize="9" scale="67" orientation="portrait" r:id="rId2"/>
    </customSheetView>
  </customSheetViews>
  <mergeCells count="8">
    <mergeCell ref="B16:D16"/>
    <mergeCell ref="B18:D18"/>
    <mergeCell ref="B19:D19"/>
    <mergeCell ref="B21:D21"/>
    <mergeCell ref="B9:D9"/>
    <mergeCell ref="B11:D11"/>
    <mergeCell ref="B12:D12"/>
    <mergeCell ref="B14:D14"/>
  </mergeCells>
  <hyperlinks>
    <hyperlink ref="B22" r:id="rId3" xr:uid="{00000000-0004-0000-0100-000000000000}"/>
    <hyperlink ref="B20" r:id="rId4" xr:uid="{00000000-0004-0000-0100-000001000000}"/>
  </hyperlinks>
  <pageMargins left="0.7" right="0.7" top="0.75" bottom="0.75" header="0.3" footer="0.3"/>
  <pageSetup paperSize="9" scale="5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9D8A-2C97-4BA0-8401-0DB9AE9BCF3D}">
  <sheetPr>
    <pageSetUpPr fitToPage="1"/>
  </sheetPr>
  <dimension ref="B2:M24"/>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3" ht="45" customHeight="1" x14ac:dyDescent="0.25">
      <c r="B2" s="159" t="s">
        <v>0</v>
      </c>
      <c r="C2" s="160" t="s">
        <v>270</v>
      </c>
      <c r="D2" s="80" t="s">
        <v>1</v>
      </c>
      <c r="E2" s="203" t="s">
        <v>262</v>
      </c>
      <c r="F2" s="203"/>
      <c r="G2" s="203"/>
      <c r="H2" s="203"/>
      <c r="I2" s="203"/>
      <c r="J2" s="203"/>
    </row>
    <row r="3" spans="2:13" ht="45" customHeight="1" x14ac:dyDescent="0.25">
      <c r="B3" s="159"/>
      <c r="C3" s="160"/>
      <c r="D3" s="80" t="s">
        <v>2</v>
      </c>
      <c r="E3" s="203" t="s">
        <v>253</v>
      </c>
      <c r="F3" s="203"/>
      <c r="G3" s="203"/>
      <c r="H3" s="203"/>
      <c r="I3" s="203"/>
      <c r="J3" s="203"/>
    </row>
    <row r="4" spans="2:13" ht="45" customHeight="1" x14ac:dyDescent="0.25">
      <c r="B4" s="77" t="s">
        <v>112</v>
      </c>
      <c r="C4" s="62">
        <v>43354</v>
      </c>
      <c r="D4" s="77" t="s">
        <v>3</v>
      </c>
      <c r="E4" s="79" t="s">
        <v>19</v>
      </c>
      <c r="F4" s="186" t="s">
        <v>82</v>
      </c>
      <c r="G4" s="80" t="s">
        <v>45</v>
      </c>
      <c r="H4" s="70" t="s">
        <v>47</v>
      </c>
      <c r="I4" s="77" t="s">
        <v>68</v>
      </c>
      <c r="J4" s="70" t="s">
        <v>47</v>
      </c>
    </row>
    <row r="5" spans="2:13" ht="45" customHeight="1" x14ac:dyDescent="0.25">
      <c r="B5" s="77" t="s">
        <v>113</v>
      </c>
      <c r="C5" s="75">
        <v>2264141</v>
      </c>
      <c r="D5" s="80" t="s">
        <v>114</v>
      </c>
      <c r="E5" s="79" t="s">
        <v>21</v>
      </c>
      <c r="F5" s="187"/>
      <c r="G5" s="74" t="s">
        <v>46</v>
      </c>
      <c r="H5" s="78">
        <v>148</v>
      </c>
      <c r="I5" s="80" t="s">
        <v>69</v>
      </c>
      <c r="J5" s="7">
        <v>2521</v>
      </c>
    </row>
    <row r="6" spans="2:13" ht="30" customHeight="1" x14ac:dyDescent="0.25">
      <c r="B6" s="159" t="s">
        <v>14</v>
      </c>
      <c r="C6" s="159"/>
      <c r="D6" s="77"/>
      <c r="E6" s="77" t="s">
        <v>4</v>
      </c>
      <c r="F6" s="77" t="s">
        <v>55</v>
      </c>
      <c r="G6" s="77" t="s">
        <v>5</v>
      </c>
      <c r="H6" s="77" t="s">
        <v>6</v>
      </c>
      <c r="I6" s="77" t="s">
        <v>7</v>
      </c>
      <c r="J6" s="77" t="s">
        <v>8</v>
      </c>
    </row>
    <row r="7" spans="2:13" ht="30" customHeight="1" x14ac:dyDescent="0.25">
      <c r="B7" s="159"/>
      <c r="C7" s="159"/>
      <c r="D7" s="77" t="s">
        <v>9</v>
      </c>
      <c r="E7" s="78">
        <v>2</v>
      </c>
      <c r="F7" s="78">
        <v>2</v>
      </c>
      <c r="G7" s="83" t="s">
        <v>20</v>
      </c>
      <c r="H7" s="78">
        <f>E7*F7</f>
        <v>4</v>
      </c>
      <c r="I7" s="78">
        <f>IF(G7="Not Effective (x1)",E7*F7,IF(G7="Partially Effective (x0.8)",E7*F7*0.8, E7*F7*0.6))</f>
        <v>4</v>
      </c>
      <c r="J7" s="168" t="s">
        <v>274</v>
      </c>
      <c r="M7" s="42"/>
    </row>
    <row r="8" spans="2:13" ht="30" customHeight="1" x14ac:dyDescent="0.25">
      <c r="B8" s="159"/>
      <c r="C8" s="159"/>
      <c r="D8" s="77" t="s">
        <v>10</v>
      </c>
      <c r="E8" s="78" t="s">
        <v>47</v>
      </c>
      <c r="F8" s="78" t="s">
        <v>47</v>
      </c>
      <c r="G8" s="79" t="s">
        <v>24</v>
      </c>
      <c r="H8" s="78" t="e">
        <f>E8*F8</f>
        <v>#VALUE!</v>
      </c>
      <c r="I8" s="78" t="e">
        <f>IF(G8="Not Effective (x1)",E8*F8,IF(G8="Partially Effective (x0.8)",E8*F8*0.8, E8*F8*0.6))</f>
        <v>#VALUE!</v>
      </c>
      <c r="J8" s="168"/>
    </row>
    <row r="9" spans="2:13" ht="30" customHeight="1" x14ac:dyDescent="0.25">
      <c r="B9" s="159"/>
      <c r="C9" s="159"/>
      <c r="D9" s="77" t="s">
        <v>11</v>
      </c>
      <c r="E9" s="82">
        <v>2</v>
      </c>
      <c r="F9" s="82">
        <v>2</v>
      </c>
      <c r="G9" s="78" t="s">
        <v>20</v>
      </c>
      <c r="H9" s="78">
        <f>E9*F9</f>
        <v>4</v>
      </c>
      <c r="I9" s="78">
        <f>IF(G9="Not Effective (x1)",E9*F9,IF(G9="Partially Effective (x0.8)",E9*F9*0.8, E9*F9*0.6))</f>
        <v>4</v>
      </c>
      <c r="J9" s="168"/>
    </row>
    <row r="10" spans="2:13" ht="30" customHeight="1" x14ac:dyDescent="0.25">
      <c r="B10" s="77" t="s">
        <v>12</v>
      </c>
      <c r="C10" s="59" t="s">
        <v>22</v>
      </c>
      <c r="D10" s="77" t="s">
        <v>109</v>
      </c>
      <c r="E10" s="163" t="s">
        <v>110</v>
      </c>
      <c r="F10" s="164"/>
      <c r="G10" s="159" t="s">
        <v>15</v>
      </c>
      <c r="H10" s="159"/>
      <c r="I10" s="160" t="s">
        <v>195</v>
      </c>
      <c r="J10" s="160"/>
    </row>
    <row r="11" spans="2:13" ht="45" customHeight="1" x14ac:dyDescent="0.25">
      <c r="B11" s="161" t="s">
        <v>13</v>
      </c>
      <c r="C11" s="161"/>
      <c r="D11" s="161" t="s">
        <v>30</v>
      </c>
      <c r="E11" s="161"/>
      <c r="F11" s="77" t="s">
        <v>16</v>
      </c>
      <c r="G11" s="159" t="s">
        <v>17</v>
      </c>
      <c r="H11" s="159"/>
      <c r="I11" s="159" t="s">
        <v>18</v>
      </c>
      <c r="J11" s="159"/>
    </row>
    <row r="12" spans="2:13" s="25" customFormat="1" ht="116.25" customHeight="1" x14ac:dyDescent="0.25">
      <c r="B12" s="165" t="s">
        <v>197</v>
      </c>
      <c r="C12" s="166"/>
      <c r="D12" s="169" t="s">
        <v>198</v>
      </c>
      <c r="E12" s="169"/>
      <c r="F12" s="81"/>
      <c r="G12" s="171" t="s">
        <v>277</v>
      </c>
      <c r="H12" s="172"/>
      <c r="I12" s="171"/>
      <c r="J12" s="172"/>
    </row>
    <row r="14" spans="2:13" x14ac:dyDescent="0.25">
      <c r="B14" s="61" t="s">
        <v>111</v>
      </c>
    </row>
    <row r="15" spans="2:13" x14ac:dyDescent="0.25">
      <c r="B15" s="188"/>
      <c r="C15" s="189"/>
      <c r="D15" s="189"/>
      <c r="E15" s="189"/>
      <c r="F15" s="189"/>
      <c r="G15" s="189"/>
      <c r="H15" s="189"/>
      <c r="I15" s="189"/>
      <c r="J15" s="190"/>
    </row>
    <row r="16" spans="2:13"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customSheetViews>
    <customSheetView guid="{A5A992E5-A774-408A-88E8-BC6D12B4DBBC}" scale="80" fitToPage="1">
      <selection activeCell="J7" sqref="J7:J9"/>
      <pageMargins left="0.7" right="0.7" top="0.75" bottom="0.75" header="0.3" footer="0.3"/>
      <pageSetup paperSize="9" scale="52" orientation="landscape" verticalDpi="0" r:id="rId1"/>
    </customSheetView>
  </customSheetViews>
  <mergeCells count="19">
    <mergeCell ref="B6:C9"/>
    <mergeCell ref="J7:J9"/>
    <mergeCell ref="B2:B3"/>
    <mergeCell ref="C2:C3"/>
    <mergeCell ref="E2:J2"/>
    <mergeCell ref="E3:J3"/>
    <mergeCell ref="F4:F5"/>
    <mergeCell ref="E10:F10"/>
    <mergeCell ref="G10:H10"/>
    <mergeCell ref="I10:J10"/>
    <mergeCell ref="B11:C11"/>
    <mergeCell ref="D11:E11"/>
    <mergeCell ref="G11:H11"/>
    <mergeCell ref="I11:J11"/>
    <mergeCell ref="B12:C12"/>
    <mergeCell ref="D12:E12"/>
    <mergeCell ref="G12:H12"/>
    <mergeCell ref="I12:J12"/>
    <mergeCell ref="B15:J24"/>
  </mergeCells>
  <pageMargins left="0.7" right="0.7" top="0.75" bottom="0.75" header="0.3" footer="0.3"/>
  <pageSetup paperSize="9" scale="6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901F-BF63-4832-9EC5-FE94229C388D}">
  <sheetPr>
    <pageSetUpPr fitToPage="1"/>
  </sheetPr>
  <dimension ref="B2:M24"/>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3" ht="45" customHeight="1" x14ac:dyDescent="0.25">
      <c r="B2" s="159" t="s">
        <v>0</v>
      </c>
      <c r="C2" s="160" t="s">
        <v>271</v>
      </c>
      <c r="D2" s="80" t="s">
        <v>1</v>
      </c>
      <c r="E2" s="203" t="s">
        <v>263</v>
      </c>
      <c r="F2" s="203"/>
      <c r="G2" s="203"/>
      <c r="H2" s="203"/>
      <c r="I2" s="203"/>
      <c r="J2" s="203"/>
    </row>
    <row r="3" spans="2:13" ht="45" customHeight="1" x14ac:dyDescent="0.25">
      <c r="B3" s="159"/>
      <c r="C3" s="160"/>
      <c r="D3" s="80" t="s">
        <v>2</v>
      </c>
      <c r="E3" s="203" t="s">
        <v>254</v>
      </c>
      <c r="F3" s="203"/>
      <c r="G3" s="203"/>
      <c r="H3" s="203"/>
      <c r="I3" s="203"/>
      <c r="J3" s="203"/>
    </row>
    <row r="4" spans="2:13" ht="45" customHeight="1" x14ac:dyDescent="0.25">
      <c r="B4" s="77" t="s">
        <v>112</v>
      </c>
      <c r="C4" s="62">
        <v>43354</v>
      </c>
      <c r="D4" s="77" t="s">
        <v>3</v>
      </c>
      <c r="E4" s="79" t="s">
        <v>19</v>
      </c>
      <c r="F4" s="186" t="s">
        <v>82</v>
      </c>
      <c r="G4" s="80" t="s">
        <v>45</v>
      </c>
      <c r="H4" s="70" t="s">
        <v>47</v>
      </c>
      <c r="I4" s="77" t="s">
        <v>68</v>
      </c>
      <c r="J4" s="70" t="s">
        <v>47</v>
      </c>
    </row>
    <row r="5" spans="2:13" ht="45" customHeight="1" x14ac:dyDescent="0.25">
      <c r="B5" s="77" t="s">
        <v>113</v>
      </c>
      <c r="C5" s="75">
        <v>2264141</v>
      </c>
      <c r="D5" s="80" t="s">
        <v>114</v>
      </c>
      <c r="E5" s="79" t="s">
        <v>21</v>
      </c>
      <c r="F5" s="187"/>
      <c r="G5" s="74" t="s">
        <v>46</v>
      </c>
      <c r="H5" s="72">
        <v>2629</v>
      </c>
      <c r="I5" s="80" t="s">
        <v>69</v>
      </c>
      <c r="J5" s="72">
        <v>44702</v>
      </c>
    </row>
    <row r="6" spans="2:13" ht="30" customHeight="1" x14ac:dyDescent="0.25">
      <c r="B6" s="159" t="s">
        <v>14</v>
      </c>
      <c r="C6" s="159"/>
      <c r="D6" s="77"/>
      <c r="E6" s="77" t="s">
        <v>4</v>
      </c>
      <c r="F6" s="77" t="s">
        <v>55</v>
      </c>
      <c r="G6" s="77" t="s">
        <v>5</v>
      </c>
      <c r="H6" s="77" t="s">
        <v>6</v>
      </c>
      <c r="I6" s="77" t="s">
        <v>7</v>
      </c>
      <c r="J6" s="77" t="s">
        <v>8</v>
      </c>
    </row>
    <row r="7" spans="2:13" ht="30" customHeight="1" x14ac:dyDescent="0.25">
      <c r="B7" s="159"/>
      <c r="C7" s="159"/>
      <c r="D7" s="77" t="s">
        <v>9</v>
      </c>
      <c r="E7" s="78">
        <v>5</v>
      </c>
      <c r="F7" s="78">
        <v>5</v>
      </c>
      <c r="G7" s="78" t="s">
        <v>20</v>
      </c>
      <c r="H7" s="78">
        <f>E7*F7</f>
        <v>25</v>
      </c>
      <c r="I7" s="78">
        <f>IF(G7="Not Effective (x1)",E7*F7,IF(G7="Partially Effective (x0.8)",E7*F7*0.8, E7*F7*0.6))</f>
        <v>25</v>
      </c>
      <c r="J7" s="168" t="s">
        <v>274</v>
      </c>
      <c r="M7" s="42"/>
    </row>
    <row r="8" spans="2:13" ht="30" customHeight="1" x14ac:dyDescent="0.25">
      <c r="B8" s="159"/>
      <c r="C8" s="159"/>
      <c r="D8" s="77" t="s">
        <v>10</v>
      </c>
      <c r="E8" s="78" t="s">
        <v>47</v>
      </c>
      <c r="F8" s="78" t="s">
        <v>47</v>
      </c>
      <c r="G8" s="79" t="s">
        <v>24</v>
      </c>
      <c r="H8" s="78" t="e">
        <f>E8*F8</f>
        <v>#VALUE!</v>
      </c>
      <c r="I8" s="78" t="e">
        <f>IF(G8="Not Effective (x1)",E8*F8,IF(G8="Partially Effective (x0.8)",E8*F8*0.8, E8*F8*0.6))</f>
        <v>#VALUE!</v>
      </c>
      <c r="J8" s="168"/>
    </row>
    <row r="9" spans="2:13" ht="30" customHeight="1" x14ac:dyDescent="0.25">
      <c r="B9" s="159"/>
      <c r="C9" s="159"/>
      <c r="D9" s="77" t="s">
        <v>11</v>
      </c>
      <c r="E9" s="78">
        <v>5</v>
      </c>
      <c r="F9" s="78">
        <v>5</v>
      </c>
      <c r="G9" s="78" t="s">
        <v>20</v>
      </c>
      <c r="H9" s="78">
        <f>E9*F9</f>
        <v>25</v>
      </c>
      <c r="I9" s="78">
        <f>IF(G9="Not Effective (x1)",E9*F9,IF(G9="Partially Effective (x0.8)",E9*F9*0.8, E9*F9*0.6))</f>
        <v>25</v>
      </c>
      <c r="J9" s="168"/>
    </row>
    <row r="10" spans="2:13" ht="30" customHeight="1" x14ac:dyDescent="0.25">
      <c r="B10" s="77" t="s">
        <v>12</v>
      </c>
      <c r="C10" s="59" t="s">
        <v>22</v>
      </c>
      <c r="D10" s="77" t="s">
        <v>109</v>
      </c>
      <c r="E10" s="163" t="s">
        <v>110</v>
      </c>
      <c r="F10" s="164"/>
      <c r="G10" s="159" t="s">
        <v>15</v>
      </c>
      <c r="H10" s="159"/>
      <c r="I10" s="160" t="s">
        <v>195</v>
      </c>
      <c r="J10" s="160"/>
    </row>
    <row r="11" spans="2:13" ht="45" customHeight="1" x14ac:dyDescent="0.25">
      <c r="B11" s="161" t="s">
        <v>13</v>
      </c>
      <c r="C11" s="161"/>
      <c r="D11" s="161" t="s">
        <v>30</v>
      </c>
      <c r="E11" s="161"/>
      <c r="F11" s="77" t="s">
        <v>16</v>
      </c>
      <c r="G11" s="159" t="s">
        <v>17</v>
      </c>
      <c r="H11" s="159"/>
      <c r="I11" s="159" t="s">
        <v>18</v>
      </c>
      <c r="J11" s="159"/>
    </row>
    <row r="12" spans="2:13" s="25" customFormat="1" ht="75" customHeight="1" x14ac:dyDescent="0.25">
      <c r="B12" s="165" t="s">
        <v>196</v>
      </c>
      <c r="C12" s="166"/>
      <c r="D12" s="169" t="s">
        <v>199</v>
      </c>
      <c r="E12" s="169"/>
      <c r="F12" s="81"/>
      <c r="G12" s="171" t="s">
        <v>277</v>
      </c>
      <c r="H12" s="172"/>
      <c r="I12" s="171"/>
      <c r="J12" s="172"/>
    </row>
    <row r="14" spans="2:13" x14ac:dyDescent="0.25">
      <c r="B14" s="61" t="s">
        <v>111</v>
      </c>
    </row>
    <row r="15" spans="2:13" x14ac:dyDescent="0.25">
      <c r="B15" s="188"/>
      <c r="C15" s="189"/>
      <c r="D15" s="189"/>
      <c r="E15" s="189"/>
      <c r="F15" s="189"/>
      <c r="G15" s="189"/>
      <c r="H15" s="189"/>
      <c r="I15" s="189"/>
      <c r="J15" s="190"/>
    </row>
    <row r="16" spans="2:13"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customSheetViews>
    <customSheetView guid="{A5A992E5-A774-408A-88E8-BC6D12B4DBBC}" scale="85" fitToPage="1">
      <selection activeCell="J7" sqref="J7:J9"/>
      <pageMargins left="0.7" right="0.7" top="0.75" bottom="0.75" header="0.3" footer="0.3"/>
      <pageSetup paperSize="9" scale="52" orientation="landscape" verticalDpi="0" r:id="rId1"/>
    </customSheetView>
  </customSheetViews>
  <mergeCells count="19">
    <mergeCell ref="B6:C9"/>
    <mergeCell ref="J7:J9"/>
    <mergeCell ref="B2:B3"/>
    <mergeCell ref="C2:C3"/>
    <mergeCell ref="E2:J2"/>
    <mergeCell ref="E3:J3"/>
    <mergeCell ref="F4:F5"/>
    <mergeCell ref="E10:F10"/>
    <mergeCell ref="G10:H10"/>
    <mergeCell ref="I10:J10"/>
    <mergeCell ref="B11:C11"/>
    <mergeCell ref="D11:E11"/>
    <mergeCell ref="G11:H11"/>
    <mergeCell ref="I11:J11"/>
    <mergeCell ref="B12:C12"/>
    <mergeCell ref="D12:E12"/>
    <mergeCell ref="G12:H12"/>
    <mergeCell ref="I12:J12"/>
    <mergeCell ref="B15:J24"/>
  </mergeCells>
  <pageMargins left="0.7" right="0.7" top="0.75" bottom="0.75" header="0.3" footer="0.3"/>
  <pageSetup paperSize="9" scale="69"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FF3B6-315C-45A2-B018-67B700B0BB89}">
  <sheetPr>
    <pageSetUpPr fitToPage="1"/>
  </sheetPr>
  <dimension ref="B2:M24"/>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3" ht="45" customHeight="1" x14ac:dyDescent="0.25">
      <c r="B2" s="159" t="s">
        <v>0</v>
      </c>
      <c r="C2" s="160" t="s">
        <v>272</v>
      </c>
      <c r="D2" s="116" t="s">
        <v>1</v>
      </c>
      <c r="E2" s="203" t="s">
        <v>264</v>
      </c>
      <c r="F2" s="203"/>
      <c r="G2" s="203"/>
      <c r="H2" s="203"/>
      <c r="I2" s="203"/>
      <c r="J2" s="203"/>
    </row>
    <row r="3" spans="2:13" ht="45" customHeight="1" x14ac:dyDescent="0.25">
      <c r="B3" s="159"/>
      <c r="C3" s="160"/>
      <c r="D3" s="116" t="s">
        <v>2</v>
      </c>
      <c r="E3" s="203" t="s">
        <v>253</v>
      </c>
      <c r="F3" s="203"/>
      <c r="G3" s="203"/>
      <c r="H3" s="203"/>
      <c r="I3" s="203"/>
      <c r="J3" s="203"/>
    </row>
    <row r="4" spans="2:13" ht="45" customHeight="1" x14ac:dyDescent="0.25">
      <c r="B4" s="113" t="s">
        <v>112</v>
      </c>
      <c r="C4" s="62">
        <v>43354</v>
      </c>
      <c r="D4" s="113" t="s">
        <v>3</v>
      </c>
      <c r="E4" s="115" t="s">
        <v>19</v>
      </c>
      <c r="F4" s="186" t="s">
        <v>82</v>
      </c>
      <c r="G4" s="116" t="s">
        <v>45</v>
      </c>
      <c r="H4" s="70" t="s">
        <v>255</v>
      </c>
      <c r="I4" s="113" t="s">
        <v>68</v>
      </c>
      <c r="J4" s="70" t="s">
        <v>255</v>
      </c>
    </row>
    <row r="5" spans="2:13" ht="45" customHeight="1" x14ac:dyDescent="0.25">
      <c r="B5" s="113" t="s">
        <v>113</v>
      </c>
      <c r="C5" s="75">
        <v>2264141</v>
      </c>
      <c r="D5" s="116" t="s">
        <v>114</v>
      </c>
      <c r="E5" s="115" t="s">
        <v>21</v>
      </c>
      <c r="F5" s="187"/>
      <c r="G5" s="74" t="s">
        <v>46</v>
      </c>
      <c r="H5" s="70" t="s">
        <v>255</v>
      </c>
      <c r="I5" s="116" t="s">
        <v>69</v>
      </c>
      <c r="J5" s="70" t="s">
        <v>255</v>
      </c>
    </row>
    <row r="6" spans="2:13" ht="30" customHeight="1" x14ac:dyDescent="0.25">
      <c r="B6" s="159" t="s">
        <v>14</v>
      </c>
      <c r="C6" s="159"/>
      <c r="D6" s="113"/>
      <c r="E6" s="113" t="s">
        <v>4</v>
      </c>
      <c r="F6" s="113" t="s">
        <v>55</v>
      </c>
      <c r="G6" s="113" t="s">
        <v>5</v>
      </c>
      <c r="H6" s="113" t="s">
        <v>6</v>
      </c>
      <c r="I6" s="113" t="s">
        <v>7</v>
      </c>
      <c r="J6" s="113" t="s">
        <v>8</v>
      </c>
    </row>
    <row r="7" spans="2:13" ht="30" customHeight="1" x14ac:dyDescent="0.25">
      <c r="B7" s="159"/>
      <c r="C7" s="159"/>
      <c r="D7" s="113" t="s">
        <v>9</v>
      </c>
      <c r="E7" s="114">
        <v>5</v>
      </c>
      <c r="F7" s="114">
        <v>5</v>
      </c>
      <c r="G7" s="114" t="s">
        <v>20</v>
      </c>
      <c r="H7" s="114">
        <f>E7*F7</f>
        <v>25</v>
      </c>
      <c r="I7" s="114">
        <f>IF(G7="Not Effective (x1)",E7*F7,IF(G7="Partially Effective (x0.8)",E7*F7*0.8, E7*F7*0.6))</f>
        <v>25</v>
      </c>
      <c r="J7" s="168" t="s">
        <v>274</v>
      </c>
      <c r="M7" s="42"/>
    </row>
    <row r="8" spans="2:13" ht="30" customHeight="1" x14ac:dyDescent="0.25">
      <c r="B8" s="159"/>
      <c r="C8" s="159"/>
      <c r="D8" s="113" t="s">
        <v>10</v>
      </c>
      <c r="E8" s="114" t="s">
        <v>47</v>
      </c>
      <c r="F8" s="114" t="s">
        <v>47</v>
      </c>
      <c r="G8" s="115" t="s">
        <v>24</v>
      </c>
      <c r="H8" s="114" t="e">
        <f>E8*F8</f>
        <v>#VALUE!</v>
      </c>
      <c r="I8" s="114" t="e">
        <f>IF(G8="Not Effective (x1)",E8*F8,IF(G8="Partially Effective (x0.8)",E8*F8*0.8, E8*F8*0.6))</f>
        <v>#VALUE!</v>
      </c>
      <c r="J8" s="168"/>
    </row>
    <row r="9" spans="2:13" ht="30" customHeight="1" x14ac:dyDescent="0.25">
      <c r="B9" s="159"/>
      <c r="C9" s="159"/>
      <c r="D9" s="113" t="s">
        <v>11</v>
      </c>
      <c r="E9" s="114">
        <v>5</v>
      </c>
      <c r="F9" s="114">
        <v>5</v>
      </c>
      <c r="G9" s="114" t="s">
        <v>20</v>
      </c>
      <c r="H9" s="114">
        <f>E9*F9</f>
        <v>25</v>
      </c>
      <c r="I9" s="114">
        <f>IF(G9="Not Effective (x1)",E9*F9,IF(G9="Partially Effective (x0.8)",E9*F9*0.8, E9*F9*0.6))</f>
        <v>25</v>
      </c>
      <c r="J9" s="168"/>
    </row>
    <row r="10" spans="2:13" ht="30" customHeight="1" x14ac:dyDescent="0.25">
      <c r="B10" s="113" t="s">
        <v>12</v>
      </c>
      <c r="C10" s="59" t="s">
        <v>22</v>
      </c>
      <c r="D10" s="113" t="s">
        <v>109</v>
      </c>
      <c r="E10" s="163" t="s">
        <v>110</v>
      </c>
      <c r="F10" s="164"/>
      <c r="G10" s="159" t="s">
        <v>15</v>
      </c>
      <c r="H10" s="159"/>
      <c r="I10" s="160" t="s">
        <v>195</v>
      </c>
      <c r="J10" s="160"/>
    </row>
    <row r="11" spans="2:13" ht="45" customHeight="1" x14ac:dyDescent="0.25">
      <c r="B11" s="161" t="s">
        <v>13</v>
      </c>
      <c r="C11" s="161"/>
      <c r="D11" s="161" t="s">
        <v>30</v>
      </c>
      <c r="E11" s="161"/>
      <c r="F11" s="113" t="s">
        <v>16</v>
      </c>
      <c r="G11" s="159" t="s">
        <v>17</v>
      </c>
      <c r="H11" s="159"/>
      <c r="I11" s="159" t="s">
        <v>18</v>
      </c>
      <c r="J11" s="159"/>
    </row>
    <row r="12" spans="2:13" s="25" customFormat="1" ht="75" customHeight="1" x14ac:dyDescent="0.25">
      <c r="B12" s="165" t="s">
        <v>196</v>
      </c>
      <c r="C12" s="166"/>
      <c r="D12" s="169" t="s">
        <v>199</v>
      </c>
      <c r="E12" s="169"/>
      <c r="F12" s="117"/>
      <c r="G12" s="171" t="s">
        <v>277</v>
      </c>
      <c r="H12" s="172"/>
      <c r="I12" s="171"/>
      <c r="J12" s="172"/>
    </row>
    <row r="14" spans="2:13" x14ac:dyDescent="0.25">
      <c r="B14" s="61" t="s">
        <v>111</v>
      </c>
    </row>
    <row r="15" spans="2:13" x14ac:dyDescent="0.25">
      <c r="B15" s="188"/>
      <c r="C15" s="189"/>
      <c r="D15" s="189"/>
      <c r="E15" s="189"/>
      <c r="F15" s="189"/>
      <c r="G15" s="189"/>
      <c r="H15" s="189"/>
      <c r="I15" s="189"/>
      <c r="J15" s="190"/>
    </row>
    <row r="16" spans="2:13"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mergeCells count="19">
    <mergeCell ref="B6:C9"/>
    <mergeCell ref="J7:J9"/>
    <mergeCell ref="B2:B3"/>
    <mergeCell ref="C2:C3"/>
    <mergeCell ref="E2:J2"/>
    <mergeCell ref="E3:J3"/>
    <mergeCell ref="F4:F5"/>
    <mergeCell ref="E10:F10"/>
    <mergeCell ref="G10:H10"/>
    <mergeCell ref="I10:J10"/>
    <mergeCell ref="B11:C11"/>
    <mergeCell ref="D11:E11"/>
    <mergeCell ref="G11:H11"/>
    <mergeCell ref="I11:J11"/>
    <mergeCell ref="B12:C12"/>
    <mergeCell ref="D12:E12"/>
    <mergeCell ref="G12:H12"/>
    <mergeCell ref="I12:J12"/>
    <mergeCell ref="B15:J24"/>
  </mergeCells>
  <pageMargins left="0.7" right="0.7" top="0.75" bottom="0.75" header="0.3" footer="0.3"/>
  <pageSetup paperSize="9" scale="6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5819C-250B-46CF-8EFE-F2A69F4145ED}">
  <sheetPr>
    <pageSetUpPr fitToPage="1"/>
  </sheetPr>
  <dimension ref="B2:M24"/>
  <sheetViews>
    <sheetView zoomScale="80" zoomScaleNormal="80" workbookViewId="0">
      <selection activeCell="E7" sqref="E7:I7"/>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3" ht="45" customHeight="1" x14ac:dyDescent="0.25">
      <c r="B2" s="159" t="s">
        <v>0</v>
      </c>
      <c r="C2" s="160" t="s">
        <v>201</v>
      </c>
      <c r="D2" s="116" t="s">
        <v>1</v>
      </c>
      <c r="E2" s="203" t="s">
        <v>266</v>
      </c>
      <c r="F2" s="203"/>
      <c r="G2" s="203"/>
      <c r="H2" s="203"/>
      <c r="I2" s="203"/>
      <c r="J2" s="203"/>
    </row>
    <row r="3" spans="2:13" ht="45" customHeight="1" x14ac:dyDescent="0.25">
      <c r="B3" s="159"/>
      <c r="C3" s="160"/>
      <c r="D3" s="116" t="s">
        <v>2</v>
      </c>
      <c r="E3" s="203" t="s">
        <v>265</v>
      </c>
      <c r="F3" s="203"/>
      <c r="G3" s="203"/>
      <c r="H3" s="203"/>
      <c r="I3" s="203"/>
      <c r="J3" s="203"/>
    </row>
    <row r="4" spans="2:13" ht="45" customHeight="1" x14ac:dyDescent="0.25">
      <c r="B4" s="113" t="s">
        <v>112</v>
      </c>
      <c r="C4" s="62">
        <v>43424</v>
      </c>
      <c r="D4" s="113" t="s">
        <v>3</v>
      </c>
      <c r="E4" s="115" t="s">
        <v>19</v>
      </c>
      <c r="F4" s="186" t="s">
        <v>82</v>
      </c>
      <c r="G4" s="116" t="s">
        <v>45</v>
      </c>
      <c r="H4" s="70" t="s">
        <v>255</v>
      </c>
      <c r="I4" s="113" t="s">
        <v>68</v>
      </c>
      <c r="J4" s="70" t="s">
        <v>255</v>
      </c>
    </row>
    <row r="5" spans="2:13" ht="45" customHeight="1" x14ac:dyDescent="0.25">
      <c r="B5" s="113" t="s">
        <v>113</v>
      </c>
      <c r="C5" s="75">
        <v>2264141</v>
      </c>
      <c r="D5" s="116" t="s">
        <v>114</v>
      </c>
      <c r="E5" s="115" t="s">
        <v>21</v>
      </c>
      <c r="F5" s="187"/>
      <c r="G5" s="74" t="s">
        <v>46</v>
      </c>
      <c r="H5" s="70" t="s">
        <v>255</v>
      </c>
      <c r="I5" s="116" t="s">
        <v>69</v>
      </c>
      <c r="J5" s="70" t="s">
        <v>255</v>
      </c>
    </row>
    <row r="6" spans="2:13" ht="30" customHeight="1" x14ac:dyDescent="0.25">
      <c r="B6" s="159" t="s">
        <v>14</v>
      </c>
      <c r="C6" s="159"/>
      <c r="D6" s="113"/>
      <c r="E6" s="113" t="s">
        <v>4</v>
      </c>
      <c r="F6" s="113" t="s">
        <v>55</v>
      </c>
      <c r="G6" s="113" t="s">
        <v>5</v>
      </c>
      <c r="H6" s="113" t="s">
        <v>6</v>
      </c>
      <c r="I6" s="113" t="s">
        <v>7</v>
      </c>
      <c r="J6" s="113" t="s">
        <v>8</v>
      </c>
    </row>
    <row r="7" spans="2:13" ht="30" customHeight="1" x14ac:dyDescent="0.25">
      <c r="B7" s="159"/>
      <c r="C7" s="159"/>
      <c r="D7" s="113" t="s">
        <v>9</v>
      </c>
      <c r="E7" s="212">
        <v>3</v>
      </c>
      <c r="F7" s="212">
        <v>3</v>
      </c>
      <c r="G7" s="212" t="s">
        <v>20</v>
      </c>
      <c r="H7" s="212">
        <f>E7*F7</f>
        <v>9</v>
      </c>
      <c r="I7" s="212">
        <f>IF(G7="Not Effective (x1)",E7*F7,IF(G7="Partially Effective (x0.8)",E7*F7*0.8, E7*F7*0.6))</f>
        <v>9</v>
      </c>
      <c r="J7" s="168" t="s">
        <v>276</v>
      </c>
      <c r="M7" s="42"/>
    </row>
    <row r="8" spans="2:13" ht="30" customHeight="1" x14ac:dyDescent="0.25">
      <c r="B8" s="159"/>
      <c r="C8" s="159"/>
      <c r="D8" s="113" t="s">
        <v>10</v>
      </c>
      <c r="E8" s="114" t="s">
        <v>47</v>
      </c>
      <c r="F8" s="114" t="s">
        <v>47</v>
      </c>
      <c r="G8" s="115" t="s">
        <v>24</v>
      </c>
      <c r="H8" s="114" t="e">
        <f>E8*F8</f>
        <v>#VALUE!</v>
      </c>
      <c r="I8" s="114" t="e">
        <f>IF(G8="Not Effective (x1)",E8*F8,IF(G8="Partially Effective (x0.8)",E8*F8*0.8, E8*F8*0.6))</f>
        <v>#VALUE!</v>
      </c>
      <c r="J8" s="168"/>
    </row>
    <row r="9" spans="2:13" ht="30" customHeight="1" x14ac:dyDescent="0.25">
      <c r="B9" s="159"/>
      <c r="C9" s="159"/>
      <c r="D9" s="113" t="s">
        <v>11</v>
      </c>
      <c r="E9" s="114">
        <v>3</v>
      </c>
      <c r="F9" s="114">
        <v>3</v>
      </c>
      <c r="G9" s="114" t="s">
        <v>20</v>
      </c>
      <c r="H9" s="114">
        <f>E9*F9</f>
        <v>9</v>
      </c>
      <c r="I9" s="114">
        <f>IF(G9="Not Effective (x1)",E9*F9,IF(G9="Partially Effective (x0.8)",E9*F9*0.8, E9*F9*0.6))</f>
        <v>9</v>
      </c>
      <c r="J9" s="168"/>
    </row>
    <row r="10" spans="2:13" ht="30" customHeight="1" x14ac:dyDescent="0.25">
      <c r="B10" s="113" t="s">
        <v>12</v>
      </c>
      <c r="C10" s="59" t="s">
        <v>22</v>
      </c>
      <c r="D10" s="113" t="s">
        <v>109</v>
      </c>
      <c r="E10" s="163" t="s">
        <v>110</v>
      </c>
      <c r="F10" s="164"/>
      <c r="G10" s="159" t="s">
        <v>15</v>
      </c>
      <c r="H10" s="159"/>
      <c r="I10" s="160" t="s">
        <v>195</v>
      </c>
      <c r="J10" s="160"/>
    </row>
    <row r="11" spans="2:13" ht="45" customHeight="1" x14ac:dyDescent="0.25">
      <c r="B11" s="161" t="s">
        <v>13</v>
      </c>
      <c r="C11" s="161"/>
      <c r="D11" s="161" t="s">
        <v>30</v>
      </c>
      <c r="E11" s="161"/>
      <c r="F11" s="113" t="s">
        <v>16</v>
      </c>
      <c r="G11" s="159" t="s">
        <v>17</v>
      </c>
      <c r="H11" s="159"/>
      <c r="I11" s="159" t="s">
        <v>18</v>
      </c>
      <c r="J11" s="159"/>
    </row>
    <row r="12" spans="2:13" s="25" customFormat="1" ht="135" x14ac:dyDescent="0.25">
      <c r="B12" s="208" t="s">
        <v>260</v>
      </c>
      <c r="C12" s="209"/>
      <c r="D12" s="210" t="s">
        <v>261</v>
      </c>
      <c r="E12" s="210"/>
      <c r="F12" s="211" t="s">
        <v>256</v>
      </c>
      <c r="G12" s="171" t="s">
        <v>276</v>
      </c>
      <c r="H12" s="172"/>
      <c r="I12" s="171"/>
      <c r="J12" s="172"/>
    </row>
    <row r="14" spans="2:13" x14ac:dyDescent="0.25">
      <c r="B14" s="61" t="s">
        <v>111</v>
      </c>
    </row>
    <row r="15" spans="2:13" x14ac:dyDescent="0.25">
      <c r="B15" s="188"/>
      <c r="C15" s="189"/>
      <c r="D15" s="189"/>
      <c r="E15" s="189"/>
      <c r="F15" s="189"/>
      <c r="G15" s="189"/>
      <c r="H15" s="189"/>
      <c r="I15" s="189"/>
      <c r="J15" s="190"/>
    </row>
    <row r="16" spans="2:13"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mergeCells count="19">
    <mergeCell ref="B6:C9"/>
    <mergeCell ref="J7:J9"/>
    <mergeCell ref="B2:B3"/>
    <mergeCell ref="C2:C3"/>
    <mergeCell ref="E2:J2"/>
    <mergeCell ref="E3:J3"/>
    <mergeCell ref="F4:F5"/>
    <mergeCell ref="E10:F10"/>
    <mergeCell ref="G10:H10"/>
    <mergeCell ref="I10:J10"/>
    <mergeCell ref="B11:C11"/>
    <mergeCell ref="D11:E11"/>
    <mergeCell ref="G11:H11"/>
    <mergeCell ref="I11:J11"/>
    <mergeCell ref="B12:C12"/>
    <mergeCell ref="D12:E12"/>
    <mergeCell ref="G12:H12"/>
    <mergeCell ref="I12:J12"/>
    <mergeCell ref="B15:J24"/>
  </mergeCells>
  <pageMargins left="0.7" right="0.7" top="0.75" bottom="0.75" header="0.3" footer="0.3"/>
  <pageSetup paperSize="9"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0DB3-F8DF-4F80-B4B8-939EC994EF9D}">
  <sheetPr>
    <pageSetUpPr fitToPage="1"/>
  </sheetPr>
  <dimension ref="B2:J24"/>
  <sheetViews>
    <sheetView zoomScale="80" zoomScaleNormal="80" workbookViewId="0">
      <selection activeCell="B12" sqref="B12:F12"/>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6384" width="9.140625" style="24"/>
  </cols>
  <sheetData>
    <row r="2" spans="2:10" ht="45" customHeight="1" x14ac:dyDescent="0.25">
      <c r="B2" s="159" t="s">
        <v>0</v>
      </c>
      <c r="C2" s="160" t="s">
        <v>207</v>
      </c>
      <c r="D2" s="119" t="s">
        <v>1</v>
      </c>
      <c r="E2" s="203" t="s">
        <v>267</v>
      </c>
      <c r="F2" s="203"/>
      <c r="G2" s="203"/>
      <c r="H2" s="203"/>
      <c r="I2" s="203"/>
      <c r="J2" s="203"/>
    </row>
    <row r="3" spans="2:10" ht="45" customHeight="1" x14ac:dyDescent="0.25">
      <c r="B3" s="159"/>
      <c r="C3" s="160"/>
      <c r="D3" s="119" t="s">
        <v>2</v>
      </c>
      <c r="E3" s="203" t="s">
        <v>268</v>
      </c>
      <c r="F3" s="203"/>
      <c r="G3" s="203"/>
      <c r="H3" s="203"/>
      <c r="I3" s="203"/>
      <c r="J3" s="203"/>
    </row>
    <row r="4" spans="2:10" ht="45" customHeight="1" x14ac:dyDescent="0.25">
      <c r="B4" s="118" t="s">
        <v>112</v>
      </c>
      <c r="C4" s="62">
        <v>43424</v>
      </c>
      <c r="D4" s="118" t="s">
        <v>3</v>
      </c>
      <c r="E4" s="122" t="s">
        <v>19</v>
      </c>
      <c r="F4" s="186" t="s">
        <v>82</v>
      </c>
      <c r="G4" s="119" t="s">
        <v>45</v>
      </c>
      <c r="H4" s="70" t="s">
        <v>255</v>
      </c>
      <c r="I4" s="118" t="s">
        <v>68</v>
      </c>
      <c r="J4" s="70" t="s">
        <v>255</v>
      </c>
    </row>
    <row r="5" spans="2:10" ht="45" customHeight="1" x14ac:dyDescent="0.25">
      <c r="B5" s="118" t="s">
        <v>113</v>
      </c>
      <c r="C5" s="75">
        <v>2264141</v>
      </c>
      <c r="D5" s="119" t="s">
        <v>114</v>
      </c>
      <c r="E5" s="122" t="s">
        <v>21</v>
      </c>
      <c r="F5" s="187"/>
      <c r="G5" s="74" t="s">
        <v>46</v>
      </c>
      <c r="H5" s="70" t="s">
        <v>255</v>
      </c>
      <c r="I5" s="119" t="s">
        <v>69</v>
      </c>
      <c r="J5" s="70" t="s">
        <v>255</v>
      </c>
    </row>
    <row r="6" spans="2:10" ht="30" customHeight="1" x14ac:dyDescent="0.25">
      <c r="B6" s="159" t="s">
        <v>14</v>
      </c>
      <c r="C6" s="159"/>
      <c r="D6" s="118"/>
      <c r="E6" s="118" t="s">
        <v>4</v>
      </c>
      <c r="F6" s="118" t="s">
        <v>55</v>
      </c>
      <c r="G6" s="118" t="s">
        <v>5</v>
      </c>
      <c r="H6" s="118" t="s">
        <v>6</v>
      </c>
      <c r="I6" s="118" t="s">
        <v>7</v>
      </c>
      <c r="J6" s="118" t="s">
        <v>8</v>
      </c>
    </row>
    <row r="7" spans="2:10" ht="30" customHeight="1" x14ac:dyDescent="0.25">
      <c r="B7" s="159"/>
      <c r="C7" s="159"/>
      <c r="D7" s="118" t="s">
        <v>9</v>
      </c>
      <c r="E7" s="212">
        <v>3</v>
      </c>
      <c r="F7" s="212">
        <v>4</v>
      </c>
      <c r="G7" s="213" t="s">
        <v>24</v>
      </c>
      <c r="H7" s="212">
        <f>E7*F7</f>
        <v>12</v>
      </c>
      <c r="I7" s="212">
        <f>IF(G7="Not Effective (x1)",E7*F7,IF(G7="Partially Effective (x0.8)",E7*F7*0.8, E7*F7*0.6))</f>
        <v>9.6000000000000014</v>
      </c>
      <c r="J7" s="168" t="s">
        <v>276</v>
      </c>
    </row>
    <row r="8" spans="2:10" ht="30" customHeight="1" x14ac:dyDescent="0.25">
      <c r="B8" s="159"/>
      <c r="C8" s="159"/>
      <c r="D8" s="118" t="s">
        <v>10</v>
      </c>
      <c r="E8" s="121" t="s">
        <v>47</v>
      </c>
      <c r="F8" s="121" t="s">
        <v>47</v>
      </c>
      <c r="G8" s="122" t="s">
        <v>24</v>
      </c>
      <c r="H8" s="121" t="e">
        <f>E8*F8</f>
        <v>#VALUE!</v>
      </c>
      <c r="I8" s="121" t="e">
        <f>IF(G8="Not Effective (x1)",E8*F8,IF(G8="Partially Effective (x0.8)",E8*F8*0.8, E8*F8*0.6))</f>
        <v>#VALUE!</v>
      </c>
      <c r="J8" s="168"/>
    </row>
    <row r="9" spans="2:10" ht="30" customHeight="1" x14ac:dyDescent="0.25">
      <c r="B9" s="159"/>
      <c r="C9" s="159"/>
      <c r="D9" s="118" t="s">
        <v>11</v>
      </c>
      <c r="E9" s="121">
        <v>3</v>
      </c>
      <c r="F9" s="121">
        <v>4</v>
      </c>
      <c r="G9" s="122" t="s">
        <v>24</v>
      </c>
      <c r="H9" s="121">
        <f>E9*F9</f>
        <v>12</v>
      </c>
      <c r="I9" s="121">
        <f>IF(G9="Not Effective (x1)",E9*F9,IF(G9="Partially Effective (x0.8)",E9*F9*0.8, E9*F9*0.6))</f>
        <v>9.6000000000000014</v>
      </c>
      <c r="J9" s="168"/>
    </row>
    <row r="10" spans="2:10" ht="30" customHeight="1" x14ac:dyDescent="0.25">
      <c r="B10" s="118" t="s">
        <v>12</v>
      </c>
      <c r="C10" s="59" t="s">
        <v>22</v>
      </c>
      <c r="D10" s="118" t="s">
        <v>109</v>
      </c>
      <c r="E10" s="163" t="s">
        <v>110</v>
      </c>
      <c r="F10" s="164"/>
      <c r="G10" s="159" t="s">
        <v>15</v>
      </c>
      <c r="H10" s="159"/>
      <c r="I10" s="160" t="s">
        <v>195</v>
      </c>
      <c r="J10" s="160"/>
    </row>
    <row r="11" spans="2:10" ht="45" customHeight="1" x14ac:dyDescent="0.25">
      <c r="B11" s="161" t="s">
        <v>13</v>
      </c>
      <c r="C11" s="161"/>
      <c r="D11" s="161" t="s">
        <v>30</v>
      </c>
      <c r="E11" s="161"/>
      <c r="F11" s="118" t="s">
        <v>16</v>
      </c>
      <c r="G11" s="159" t="s">
        <v>17</v>
      </c>
      <c r="H11" s="159"/>
      <c r="I11" s="159" t="s">
        <v>18</v>
      </c>
      <c r="J11" s="159"/>
    </row>
    <row r="12" spans="2:10" s="25" customFormat="1" ht="75" customHeight="1" x14ac:dyDescent="0.25">
      <c r="B12" s="165" t="s">
        <v>257</v>
      </c>
      <c r="C12" s="166"/>
      <c r="D12" s="169" t="s">
        <v>258</v>
      </c>
      <c r="E12" s="169"/>
      <c r="F12" s="120" t="s">
        <v>259</v>
      </c>
      <c r="G12" s="171" t="s">
        <v>276</v>
      </c>
      <c r="H12" s="172"/>
      <c r="I12" s="171"/>
      <c r="J12" s="172"/>
    </row>
    <row r="14" spans="2:10" x14ac:dyDescent="0.25">
      <c r="B14" s="61" t="s">
        <v>111</v>
      </c>
    </row>
    <row r="15" spans="2:10" x14ac:dyDescent="0.25">
      <c r="B15" s="188"/>
      <c r="C15" s="189"/>
      <c r="D15" s="189"/>
      <c r="E15" s="189"/>
      <c r="F15" s="189"/>
      <c r="G15" s="189"/>
      <c r="H15" s="189"/>
      <c r="I15" s="189"/>
      <c r="J15" s="190"/>
    </row>
    <row r="16" spans="2:10" x14ac:dyDescent="0.25">
      <c r="B16" s="191"/>
      <c r="C16" s="192"/>
      <c r="D16" s="192"/>
      <c r="E16" s="192"/>
      <c r="F16" s="192"/>
      <c r="G16" s="192"/>
      <c r="H16" s="192"/>
      <c r="I16" s="192"/>
      <c r="J16" s="193"/>
    </row>
    <row r="17" spans="2:10" x14ac:dyDescent="0.25">
      <c r="B17" s="191"/>
      <c r="C17" s="192"/>
      <c r="D17" s="192"/>
      <c r="E17" s="192"/>
      <c r="F17" s="192"/>
      <c r="G17" s="192"/>
      <c r="H17" s="192"/>
      <c r="I17" s="192"/>
      <c r="J17" s="193"/>
    </row>
    <row r="18" spans="2:10" x14ac:dyDescent="0.25">
      <c r="B18" s="191"/>
      <c r="C18" s="192"/>
      <c r="D18" s="192"/>
      <c r="E18" s="192"/>
      <c r="F18" s="192"/>
      <c r="G18" s="192"/>
      <c r="H18" s="192"/>
      <c r="I18" s="192"/>
      <c r="J18" s="193"/>
    </row>
    <row r="19" spans="2:10" x14ac:dyDescent="0.25">
      <c r="B19" s="191"/>
      <c r="C19" s="192"/>
      <c r="D19" s="192"/>
      <c r="E19" s="192"/>
      <c r="F19" s="192"/>
      <c r="G19" s="192"/>
      <c r="H19" s="192"/>
      <c r="I19" s="192"/>
      <c r="J19" s="193"/>
    </row>
    <row r="20" spans="2:10" x14ac:dyDescent="0.25">
      <c r="B20" s="191"/>
      <c r="C20" s="192"/>
      <c r="D20" s="192"/>
      <c r="E20" s="192"/>
      <c r="F20" s="192"/>
      <c r="G20" s="192"/>
      <c r="H20" s="192"/>
      <c r="I20" s="192"/>
      <c r="J20" s="193"/>
    </row>
    <row r="21" spans="2:10" x14ac:dyDescent="0.25">
      <c r="B21" s="191"/>
      <c r="C21" s="192"/>
      <c r="D21" s="192"/>
      <c r="E21" s="192"/>
      <c r="F21" s="192"/>
      <c r="G21" s="192"/>
      <c r="H21" s="192"/>
      <c r="I21" s="192"/>
      <c r="J21" s="193"/>
    </row>
    <row r="22" spans="2:10" x14ac:dyDescent="0.25">
      <c r="B22" s="191"/>
      <c r="C22" s="192"/>
      <c r="D22" s="192"/>
      <c r="E22" s="192"/>
      <c r="F22" s="192"/>
      <c r="G22" s="192"/>
      <c r="H22" s="192"/>
      <c r="I22" s="192"/>
      <c r="J22" s="193"/>
    </row>
    <row r="23" spans="2:10" x14ac:dyDescent="0.25">
      <c r="B23" s="191"/>
      <c r="C23" s="192"/>
      <c r="D23" s="192"/>
      <c r="E23" s="192"/>
      <c r="F23" s="192"/>
      <c r="G23" s="192"/>
      <c r="H23" s="192"/>
      <c r="I23" s="192"/>
      <c r="J23" s="193"/>
    </row>
    <row r="24" spans="2:10" x14ac:dyDescent="0.25">
      <c r="B24" s="194"/>
      <c r="C24" s="195"/>
      <c r="D24" s="195"/>
      <c r="E24" s="195"/>
      <c r="F24" s="195"/>
      <c r="G24" s="195"/>
      <c r="H24" s="195"/>
      <c r="I24" s="195"/>
      <c r="J24" s="196"/>
    </row>
  </sheetData>
  <mergeCells count="19">
    <mergeCell ref="B12:C12"/>
    <mergeCell ref="D12:E12"/>
    <mergeCell ref="G12:H12"/>
    <mergeCell ref="I12:J12"/>
    <mergeCell ref="B15:J24"/>
    <mergeCell ref="E10:F10"/>
    <mergeCell ref="G10:H10"/>
    <mergeCell ref="I10:J10"/>
    <mergeCell ref="B11:C11"/>
    <mergeCell ref="D11:E11"/>
    <mergeCell ref="G11:H11"/>
    <mergeCell ref="I11:J11"/>
    <mergeCell ref="B6:C9"/>
    <mergeCell ref="J7:J9"/>
    <mergeCell ref="B2:B3"/>
    <mergeCell ref="C2:C3"/>
    <mergeCell ref="E2:J2"/>
    <mergeCell ref="E3:J3"/>
    <mergeCell ref="F4:F5"/>
  </mergeCell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5"/>
  <sheetViews>
    <sheetView zoomScale="85" zoomScaleNormal="85" workbookViewId="0">
      <pane ySplit="1" topLeftCell="A2" activePane="bottomLeft" state="frozen"/>
      <selection pane="bottomLeft" activeCell="A3" sqref="A3"/>
    </sheetView>
  </sheetViews>
  <sheetFormatPr defaultRowHeight="15" x14ac:dyDescent="0.25"/>
  <cols>
    <col min="1" max="1" width="13.28515625" style="5" customWidth="1"/>
    <col min="2" max="2" width="26.85546875" style="5" customWidth="1"/>
    <col min="3" max="4" width="16.28515625" style="5" customWidth="1"/>
    <col min="5" max="5" width="16.140625" style="5" customWidth="1"/>
    <col min="6" max="7" width="10.28515625" style="5" customWidth="1"/>
    <col min="8" max="11" width="17.85546875" style="5" customWidth="1"/>
    <col min="12" max="13" width="16.28515625" style="5" customWidth="1"/>
    <col min="14" max="14" width="16.140625" style="5" customWidth="1"/>
    <col min="15" max="16" width="10.28515625" style="5" customWidth="1"/>
    <col min="17" max="17" width="11.42578125" style="5" customWidth="1"/>
    <col min="18" max="18" width="12.5703125" style="5" customWidth="1"/>
    <col min="19" max="19" width="12" style="5" customWidth="1"/>
    <col min="20" max="16384" width="9.140625" style="5"/>
  </cols>
  <sheetData>
    <row r="1" spans="1:19" ht="75.75" thickBot="1" x14ac:dyDescent="0.3">
      <c r="A1" s="43" t="s">
        <v>41</v>
      </c>
      <c r="B1" s="4" t="s">
        <v>42</v>
      </c>
      <c r="C1" s="94" t="s">
        <v>49</v>
      </c>
      <c r="D1" s="3" t="s">
        <v>132</v>
      </c>
      <c r="E1" s="3" t="s">
        <v>70</v>
      </c>
      <c r="F1" s="3" t="s">
        <v>74</v>
      </c>
      <c r="G1" s="3" t="s">
        <v>75</v>
      </c>
      <c r="H1" s="3" t="s">
        <v>77</v>
      </c>
      <c r="I1" s="3" t="s">
        <v>76</v>
      </c>
      <c r="J1" s="3" t="s">
        <v>78</v>
      </c>
      <c r="K1" s="4" t="s">
        <v>79</v>
      </c>
      <c r="L1" s="94" t="s">
        <v>64</v>
      </c>
      <c r="M1" s="3" t="s">
        <v>133</v>
      </c>
      <c r="N1" s="3" t="s">
        <v>71</v>
      </c>
      <c r="O1" s="3" t="s">
        <v>72</v>
      </c>
      <c r="P1" s="3" t="s">
        <v>73</v>
      </c>
      <c r="Q1" s="3" t="s">
        <v>12</v>
      </c>
      <c r="R1" s="3" t="s">
        <v>109</v>
      </c>
      <c r="S1" s="4" t="s">
        <v>8</v>
      </c>
    </row>
    <row r="2" spans="1:19" ht="105" x14ac:dyDescent="0.25">
      <c r="A2" s="87" t="s">
        <v>136</v>
      </c>
      <c r="B2" s="88" t="str">
        <f>'001-Theft of Gas'!E2</f>
        <v>Theft of Gas:
The consumption recorded at and by the meter does not record the actual consumption at the premise because of theft of gas at that premise</v>
      </c>
      <c r="C2" s="89">
        <f>'001-Theft of Gas'!E7</f>
        <v>5</v>
      </c>
      <c r="D2" s="90">
        <f>'001-Theft of Gas'!F7</f>
        <v>5</v>
      </c>
      <c r="E2" s="90" t="str">
        <f>'001-Theft of Gas'!G7</f>
        <v>Not Effective (x1)</v>
      </c>
      <c r="F2" s="90">
        <f>'001-Theft of Gas'!H7</f>
        <v>25</v>
      </c>
      <c r="G2" s="90">
        <f>'001-Theft of Gas'!I7</f>
        <v>25</v>
      </c>
      <c r="H2" s="91">
        <f>'001-Theft of Gas'!J4</f>
        <v>42218</v>
      </c>
      <c r="I2" s="91">
        <f>'001-Theft of Gas'!J5</f>
        <v>43046</v>
      </c>
      <c r="J2" s="91">
        <f>'001-Theft of Gas'!H4</f>
        <v>2483</v>
      </c>
      <c r="K2" s="92">
        <f>'001-Theft of Gas'!H5</f>
        <v>2532</v>
      </c>
      <c r="L2" s="89">
        <f>'001-Theft of Gas'!E8</f>
        <v>5</v>
      </c>
      <c r="M2" s="90">
        <f>'001-Theft of Gas'!F8</f>
        <v>4</v>
      </c>
      <c r="N2" s="90" t="str">
        <f>'001-Theft of Gas'!G8</f>
        <v>Partially Effective (x0.8)</v>
      </c>
      <c r="O2" s="90">
        <f>'001-Theft of Gas'!H8</f>
        <v>20</v>
      </c>
      <c r="P2" s="90">
        <f>'001-Theft of Gas'!I8</f>
        <v>16</v>
      </c>
      <c r="Q2" s="93" t="s">
        <v>47</v>
      </c>
      <c r="R2" s="91" t="str">
        <f>'001-Theft of Gas'!E10</f>
        <v>Shipper Performance</v>
      </c>
      <c r="S2" s="92" t="str">
        <f>'001-Theft of Gas'!J7</f>
        <v>Reviewed on 09/10/2018</v>
      </c>
    </row>
    <row r="3" spans="1:19" ht="135" x14ac:dyDescent="0.25">
      <c r="A3" s="36" t="s">
        <v>137</v>
      </c>
      <c r="B3" s="38" t="str">
        <f>'002 - Use of the AQ Corrections'!E2</f>
        <v>AQ Correction Process:
The process to correct AQ’s is not used correctly or appropriately thereby applying a bias to the AQ corrections which is not reflective of the AQ corrections needed in any shipper’s portfolio</v>
      </c>
      <c r="C3" s="85">
        <f>'002 - Use of the AQ Corrections'!E7</f>
        <v>5</v>
      </c>
      <c r="D3" s="123">
        <f>'002 - Use of the AQ Corrections'!F7</f>
        <v>5</v>
      </c>
      <c r="E3" s="123" t="str">
        <f>'002 - Use of the AQ Corrections'!G7</f>
        <v>Not Effective (x1)</v>
      </c>
      <c r="F3" s="123">
        <f>'002 - Use of the AQ Corrections'!H7</f>
        <v>25</v>
      </c>
      <c r="G3" s="123">
        <f>'002 - Use of the AQ Corrections'!I7</f>
        <v>25</v>
      </c>
      <c r="H3" s="7">
        <f>'002 - Use of the AQ Corrections'!J4</f>
        <v>32218</v>
      </c>
      <c r="I3" s="7">
        <f>'002 - Use of the AQ Corrections'!J5</f>
        <v>32286</v>
      </c>
      <c r="J3" s="7">
        <f>'002 - Use of the AQ Corrections'!H4</f>
        <v>1895</v>
      </c>
      <c r="K3" s="37">
        <f>'002 - Use of the AQ Corrections'!H5</f>
        <v>1899</v>
      </c>
      <c r="L3" s="86">
        <f>'002 - Use of the AQ Corrections'!E8</f>
        <v>3</v>
      </c>
      <c r="M3" s="6">
        <f>'002 - Use of the AQ Corrections'!F8</f>
        <v>5</v>
      </c>
      <c r="N3" s="7" t="str">
        <f>'002 - Use of the AQ Corrections'!G8</f>
        <v>Partially Effective (x0.8)</v>
      </c>
      <c r="O3" s="123">
        <f>'002 - Use of the AQ Corrections'!H8</f>
        <v>15</v>
      </c>
      <c r="P3" s="123">
        <f>'002 - Use of the AQ Corrections'!I8</f>
        <v>12</v>
      </c>
      <c r="Q3" s="40" t="s">
        <v>47</v>
      </c>
      <c r="R3" s="7" t="str">
        <f>'002 - Use of the AQ Corrections'!E10</f>
        <v>Shipper Performance</v>
      </c>
      <c r="S3" s="37" t="str">
        <f>'002 - Use of the AQ Corrections'!J7</f>
        <v>Reviewed on 09/10/2018</v>
      </c>
    </row>
    <row r="4" spans="1:19" ht="90" x14ac:dyDescent="0.25">
      <c r="A4" s="36" t="s">
        <v>138</v>
      </c>
      <c r="B4" s="38" t="str">
        <f>'003 - Estimated readings'!E2</f>
        <v>Use of estimated reads for Daily Metered sites (Product Class 1 and 2) due to an actual daily reading not being loaded onto UK Link</v>
      </c>
      <c r="C4" s="85">
        <f>'003 - Estimated readings'!E7</f>
        <v>5</v>
      </c>
      <c r="D4" s="123">
        <f>'003 - Estimated readings'!F7</f>
        <v>4</v>
      </c>
      <c r="E4" s="123" t="str">
        <f>'003 - Estimated readings'!G7</f>
        <v>Not Effective (x1)</v>
      </c>
      <c r="F4" s="123">
        <f>'003 - Estimated readings'!H7</f>
        <v>20</v>
      </c>
      <c r="G4" s="123">
        <f>'003 - Estimated readings'!I7</f>
        <v>20</v>
      </c>
      <c r="H4" s="7">
        <f>'003 - Estimated readings'!J4</f>
        <v>23555</v>
      </c>
      <c r="I4" s="7">
        <f>'003 - Estimated readings'!J5</f>
        <v>47</v>
      </c>
      <c r="J4" s="7">
        <f>'003 - Estimated readings'!H4</f>
        <v>1386</v>
      </c>
      <c r="K4" s="37">
        <f>'003 - Estimated readings'!H5</f>
        <v>3</v>
      </c>
      <c r="L4" s="86">
        <f>'003 - Estimated readings'!E8</f>
        <v>5</v>
      </c>
      <c r="M4" s="6">
        <f>'003 - Estimated readings'!F8</f>
        <v>3</v>
      </c>
      <c r="N4" s="7" t="str">
        <f>'003 - Estimated readings'!G8</f>
        <v>Partially Effective (x0.8)</v>
      </c>
      <c r="O4" s="123">
        <f>'003 - Estimated readings'!H8</f>
        <v>15</v>
      </c>
      <c r="P4" s="123">
        <f>'003 - Estimated readings'!I8</f>
        <v>12</v>
      </c>
      <c r="Q4" s="40" t="s">
        <v>47</v>
      </c>
      <c r="R4" s="123" t="str">
        <f>'003 - Estimated readings'!E10</f>
        <v>Shipper Performance</v>
      </c>
      <c r="S4" s="38" t="str">
        <f>'003 - Estimated readings'!J7</f>
        <v>Reviewed on 09/10/2018</v>
      </c>
    </row>
    <row r="5" spans="1:19" ht="90" x14ac:dyDescent="0.25">
      <c r="A5" s="36" t="s">
        <v>139</v>
      </c>
      <c r="B5" s="38" t="str">
        <f>'004 - LDZ Offtake measure error'!E2</f>
        <v>Identified LDZ Offtake measurement errors:
The gas measured into the network has been identified as being incorrect</v>
      </c>
      <c r="C5" s="85">
        <f>'004 - LDZ Offtake measure error'!E7</f>
        <v>5</v>
      </c>
      <c r="D5" s="123">
        <f>'004 - LDZ Offtake measure error'!F7</f>
        <v>3</v>
      </c>
      <c r="E5" s="123" t="str">
        <f>'004 - LDZ Offtake measure error'!G7</f>
        <v>Partially Effective (x0.8)</v>
      </c>
      <c r="F5" s="123">
        <f>'004 - LDZ Offtake measure error'!H7</f>
        <v>15</v>
      </c>
      <c r="G5" s="123">
        <f>'004 - LDZ Offtake measure error'!I7</f>
        <v>12</v>
      </c>
      <c r="H5" s="7">
        <f>'004 - LDZ Offtake measure error'!J4</f>
        <v>21152</v>
      </c>
      <c r="I5" s="7" t="str">
        <f>'004 - LDZ Offtake measure error'!J5</f>
        <v>-</v>
      </c>
      <c r="J5" s="7">
        <f>'004 - LDZ Offtake measure error'!H4</f>
        <v>1244</v>
      </c>
      <c r="K5" s="37" t="str">
        <f>'004 - LDZ Offtake measure error'!H5</f>
        <v>-</v>
      </c>
      <c r="L5" s="86">
        <f>'004 - LDZ Offtake measure error'!E8</f>
        <v>4</v>
      </c>
      <c r="M5" s="6">
        <f>'004 - LDZ Offtake measure error'!F8</f>
        <v>3</v>
      </c>
      <c r="N5" s="123" t="str">
        <f>'004 - LDZ Offtake measure error'!G8</f>
        <v>Partially Effective (x0.8)</v>
      </c>
      <c r="O5" s="123">
        <f>'004 - LDZ Offtake measure error'!H8</f>
        <v>12</v>
      </c>
      <c r="P5" s="123">
        <f>'004 - LDZ Offtake measure error'!I8</f>
        <v>9.6000000000000014</v>
      </c>
      <c r="Q5" s="84" t="s">
        <v>142</v>
      </c>
      <c r="R5" s="39" t="str">
        <f>'004 - LDZ Offtake measure error'!E10</f>
        <v>Transporter Performance</v>
      </c>
      <c r="S5" s="38" t="str">
        <f>'004 - LDZ Offtake measure error'!J7</f>
        <v>Reviewed on 09/10/2018</v>
      </c>
    </row>
    <row r="6" spans="1:19" ht="75" x14ac:dyDescent="0.25">
      <c r="A6" s="36" t="s">
        <v>140</v>
      </c>
      <c r="B6" s="38" t="str">
        <f>'005 - Incorrect asset data'!E2</f>
        <v>Incorrect or absent meter asset data: Consumptions are inaccurately derived from the meter billing attributes provided</v>
      </c>
      <c r="C6" s="85">
        <f>'005 - Incorrect asset data'!E7</f>
        <v>4</v>
      </c>
      <c r="D6" s="123">
        <f>'005 - Incorrect asset data'!F7</f>
        <v>4</v>
      </c>
      <c r="E6" s="123" t="str">
        <f>'005 - Incorrect asset data'!G7</f>
        <v>Not Effective (x1)</v>
      </c>
      <c r="F6" s="123">
        <f>'005 - Incorrect asset data'!H7</f>
        <v>16</v>
      </c>
      <c r="G6" s="123">
        <f>'005 - Incorrect asset data'!I7</f>
        <v>16</v>
      </c>
      <c r="H6" s="7">
        <f>'005 - Incorrect asset data'!J4</f>
        <v>13987</v>
      </c>
      <c r="I6" s="7">
        <f>'005 - Incorrect asset data'!J5</f>
        <v>14073</v>
      </c>
      <c r="J6" s="7">
        <f>'005 - Incorrect asset data'!H4</f>
        <v>823</v>
      </c>
      <c r="K6" s="37">
        <f>'005 - Incorrect asset data'!H5</f>
        <v>828</v>
      </c>
      <c r="L6" s="86">
        <f>'005 - Incorrect asset data'!E8</f>
        <v>4</v>
      </c>
      <c r="M6" s="6">
        <f>'005 - Incorrect asset data'!F8</f>
        <v>4</v>
      </c>
      <c r="N6" s="123" t="str">
        <f>'005 - Incorrect asset data'!G8</f>
        <v>Partially Effective (x0.8)</v>
      </c>
      <c r="O6" s="123">
        <f>'005 - Incorrect asset data'!H8</f>
        <v>16</v>
      </c>
      <c r="P6" s="123">
        <f>'005 - Incorrect asset data'!I8</f>
        <v>12.8</v>
      </c>
      <c r="Q6" s="40" t="s">
        <v>47</v>
      </c>
      <c r="R6" s="123" t="str">
        <f>'005 - Incorrect asset data'!E10</f>
        <v>Shipper Performance</v>
      </c>
      <c r="S6" s="38" t="str">
        <f>'005 - Incorrect asset data'!J7</f>
        <v>Reviewed on 09/10/2018</v>
      </c>
    </row>
    <row r="7" spans="1:19" ht="90" x14ac:dyDescent="0.25">
      <c r="A7" s="36" t="s">
        <v>141</v>
      </c>
      <c r="B7" s="38" t="str">
        <f>'006 - Site WAR for EUC 3-8'!E2</f>
        <v>Site-specific winter annual ratio (WAR) bands:
Site-specific WAR bands are not available for End User Category (EUC) 03-08 sites</v>
      </c>
      <c r="C7" s="85">
        <f>'006 - Site WAR for EUC 3-8'!E7</f>
        <v>4</v>
      </c>
      <c r="D7" s="123">
        <f>'006 - Site WAR for EUC 3-8'!F7</f>
        <v>4</v>
      </c>
      <c r="E7" s="123" t="str">
        <f>'006 - Site WAR for EUC 3-8'!G7</f>
        <v>Not Effective (x1)</v>
      </c>
      <c r="F7" s="123">
        <f>'006 - Site WAR for EUC 3-8'!H7</f>
        <v>16</v>
      </c>
      <c r="G7" s="123">
        <f>'006 - Site WAR for EUC 3-8'!I7</f>
        <v>16</v>
      </c>
      <c r="H7" s="7">
        <f>'006 - Site WAR for EUC 3-8'!J4</f>
        <v>8908</v>
      </c>
      <c r="I7" s="7" t="str">
        <f>'006 - Site WAR for EUC 3-8'!J5</f>
        <v>-</v>
      </c>
      <c r="J7" s="7">
        <f>'006 - Site WAR for EUC 3-8'!H4</f>
        <v>524</v>
      </c>
      <c r="K7" s="37" t="str">
        <f>'006 - Site WAR for EUC 3-8'!H5</f>
        <v>-</v>
      </c>
      <c r="L7" s="86">
        <f>'006 - Site WAR for EUC 3-8'!E8</f>
        <v>4</v>
      </c>
      <c r="M7" s="6">
        <f>'006 - Site WAR for EUC 3-8'!F8</f>
        <v>4</v>
      </c>
      <c r="N7" s="123" t="str">
        <f>'006 - Site WAR for EUC 3-8'!G8</f>
        <v>Partially Effective (x0.8)</v>
      </c>
      <c r="O7" s="123">
        <f>'006 - Site WAR for EUC 3-8'!H8</f>
        <v>16</v>
      </c>
      <c r="P7" s="123">
        <f>'006 - Site WAR for EUC 3-8'!I8</f>
        <v>12.8</v>
      </c>
      <c r="Q7" s="40" t="s">
        <v>47</v>
      </c>
      <c r="R7" s="123" t="str">
        <f>'006 - Site WAR for EUC 3-8'!E10</f>
        <v>Shipper Performance</v>
      </c>
      <c r="S7" s="38" t="str">
        <f>'006 - Site WAR for EUC 3-8'!J7</f>
        <v>Reviewed on 09/10/2018</v>
      </c>
    </row>
    <row r="8" spans="1:19" ht="75" x14ac:dyDescent="0.25">
      <c r="A8" s="36" t="s">
        <v>142</v>
      </c>
      <c r="B8" s="38" t="str">
        <f>'007 - Undetected LDZ errors'!E2</f>
        <v>Undetected LDZ Offtake measurement errors:
The gas measured into the network is incorrect and remains undetected</v>
      </c>
      <c r="C8" s="85">
        <f>'007 - Undetected LDZ errors'!E7</f>
        <v>3</v>
      </c>
      <c r="D8" s="123">
        <f>'007 - Undetected LDZ errors'!F7</f>
        <v>2</v>
      </c>
      <c r="E8" s="123" t="str">
        <f>'007 - Undetected LDZ errors'!G7</f>
        <v>Not Effective (x1)</v>
      </c>
      <c r="F8" s="123">
        <f>'007 - Undetected LDZ errors'!H7</f>
        <v>6</v>
      </c>
      <c r="G8" s="123">
        <f>'007 - Undetected LDZ errors'!I7</f>
        <v>6</v>
      </c>
      <c r="H8" s="7">
        <f>'007 - Undetected LDZ errors'!J4</f>
        <v>7051</v>
      </c>
      <c r="I8" s="7">
        <f>'007 - Undetected LDZ errors'!J5</f>
        <v>7051</v>
      </c>
      <c r="J8" s="7">
        <f>'007 - Undetected LDZ errors'!H4</f>
        <v>415</v>
      </c>
      <c r="K8" s="37">
        <f>'007 - Undetected LDZ errors'!H5</f>
        <v>415</v>
      </c>
      <c r="L8" s="86">
        <f>'007 - Undetected LDZ errors'!E8</f>
        <v>3</v>
      </c>
      <c r="M8" s="6">
        <f>'007 - Undetected LDZ errors'!F8</f>
        <v>2</v>
      </c>
      <c r="N8" s="123" t="str">
        <f>'007 - Undetected LDZ errors'!G8</f>
        <v>Partially Effective (x0.8)</v>
      </c>
      <c r="O8" s="123">
        <f>'007 - Undetected LDZ errors'!H8</f>
        <v>6</v>
      </c>
      <c r="P8" s="123">
        <f>'007 - Undetected LDZ errors'!I8</f>
        <v>4.8000000000000007</v>
      </c>
      <c r="Q8" s="84" t="s">
        <v>139</v>
      </c>
      <c r="R8" s="39" t="str">
        <f>'007 - Undetected LDZ errors'!E10</f>
        <v>Transporter Performance</v>
      </c>
      <c r="S8" s="38" t="str">
        <f>'007 - Undetected LDZ errors'!J7</f>
        <v>Reviewed on 09/10/2018</v>
      </c>
    </row>
    <row r="9" spans="1:19" ht="60" x14ac:dyDescent="0.25">
      <c r="A9" s="36" t="s">
        <v>143</v>
      </c>
      <c r="B9" s="38" t="str">
        <f>'008 - Unregistered Sites'!E2</f>
        <v>Unregistered Supply Points:
The supply point is not registered, but is consuming gas.</v>
      </c>
      <c r="C9" s="85">
        <f>'008 - Unregistered Sites'!E7</f>
        <v>2</v>
      </c>
      <c r="D9" s="123">
        <f>'008 - Unregistered Sites'!F7</f>
        <v>4</v>
      </c>
      <c r="E9" s="123" t="str">
        <f>'008 - Unregistered Sites'!G7</f>
        <v>Not Effective (x1)</v>
      </c>
      <c r="F9" s="123">
        <f>'008 - Unregistered Sites'!H7</f>
        <v>8</v>
      </c>
      <c r="G9" s="123">
        <f>'008 - Unregistered Sites'!I7</f>
        <v>8</v>
      </c>
      <c r="H9" s="7">
        <f>'008 - Unregistered Sites'!J4</f>
        <v>2481</v>
      </c>
      <c r="I9" s="7">
        <f>'008 - Unregistered Sites'!J5</f>
        <v>621</v>
      </c>
      <c r="J9" s="7">
        <f>'008 - Unregistered Sites'!H4</f>
        <v>137</v>
      </c>
      <c r="K9" s="37" t="str">
        <f>'008 - Unregistered Sites'!H5</f>
        <v>-</v>
      </c>
      <c r="L9" s="86">
        <f>'008 - Unregistered Sites'!E8</f>
        <v>2</v>
      </c>
      <c r="M9" s="6">
        <f>'008 - Unregistered Sites'!F8</f>
        <v>3</v>
      </c>
      <c r="N9" s="123" t="str">
        <f>'008 - Unregistered Sites'!G8</f>
        <v>Partially Effective (x0.8)</v>
      </c>
      <c r="O9" s="123">
        <f>'008 - Unregistered Sites'!H8</f>
        <v>6</v>
      </c>
      <c r="P9" s="123">
        <f>'008 - Unregistered Sites'!I8</f>
        <v>4.8000000000000007</v>
      </c>
      <c r="Q9" s="40" t="s">
        <v>47</v>
      </c>
      <c r="R9" s="40" t="str">
        <f>'008 - Unregistered Sites'!E10</f>
        <v>Shipper and Transporter Performance</v>
      </c>
      <c r="S9" s="41" t="str">
        <f>'008 - Unregistered Sites'!J7</f>
        <v>Reviewed on 09/10/2018</v>
      </c>
    </row>
    <row r="10" spans="1:19" ht="75" x14ac:dyDescent="0.25">
      <c r="A10" s="36" t="s">
        <v>144</v>
      </c>
      <c r="B10" s="38" t="str">
        <f>'009 - Shipperless Sites'!E2</f>
        <v>Shipperless Supply Points:
The supply point exists on the Supply Point Register with no registered Shipper whilst consuming gas</v>
      </c>
      <c r="C10" s="85">
        <f>'009 - Shipperless Sites'!E7</f>
        <v>2</v>
      </c>
      <c r="D10" s="123">
        <f>'009 - Shipperless Sites'!F7</f>
        <v>3</v>
      </c>
      <c r="E10" s="123" t="str">
        <f>'009 - Shipperless Sites'!G7</f>
        <v>Partially Effective (x0.8)</v>
      </c>
      <c r="F10" s="123">
        <f>'009 - Shipperless Sites'!H7</f>
        <v>6</v>
      </c>
      <c r="G10" s="123">
        <f>'009 - Shipperless Sites'!I7</f>
        <v>4.8000000000000007</v>
      </c>
      <c r="H10" s="7">
        <f>'009 - Shipperless Sites'!J4</f>
        <v>2326</v>
      </c>
      <c r="I10" s="7" t="str">
        <f>'009 - Shipperless Sites'!J5</f>
        <v>-</v>
      </c>
      <c r="J10" s="7">
        <f>'009 - Shipperless Sites'!H4</f>
        <v>146</v>
      </c>
      <c r="K10" s="37">
        <f>'009 - Shipperless Sites'!H5</f>
        <v>37</v>
      </c>
      <c r="L10" s="86">
        <f>'009 - Shipperless Sites'!E8</f>
        <v>2</v>
      </c>
      <c r="M10" s="6">
        <f>'009 - Shipperless Sites'!F8</f>
        <v>2</v>
      </c>
      <c r="N10" s="123" t="str">
        <f>'009 - Shipperless Sites'!G8</f>
        <v>Partially Effective (x0.8)</v>
      </c>
      <c r="O10" s="123">
        <f>'009 - Shipperless Sites'!H8</f>
        <v>4</v>
      </c>
      <c r="P10" s="123">
        <f>'009 - Shipperless Sites'!I8</f>
        <v>3.2</v>
      </c>
      <c r="Q10" s="40" t="s">
        <v>47</v>
      </c>
      <c r="R10" s="40" t="str">
        <f>'009 - Shipperless Sites'!E10</f>
        <v>Shipper and Transporter Performance</v>
      </c>
      <c r="S10" s="41" t="str">
        <f>'009 - Shipperless Sites'!J7</f>
        <v>Reviewed on 09/10/2018</v>
      </c>
    </row>
    <row r="11" spans="1:19" ht="90" x14ac:dyDescent="0.25">
      <c r="A11" s="36" t="s">
        <v>145</v>
      </c>
      <c r="B11" s="38" t="str">
        <f>'010 - Readings fail validation'!E2</f>
        <v>Meter readings fail validation (product classes 3 and 4):
Insufficient reads are loading into UKLink eroding the accuracy of the AQ</v>
      </c>
      <c r="C11" s="85">
        <f>'010 - Readings fail validation'!E7</f>
        <v>2</v>
      </c>
      <c r="D11" s="123">
        <f>'010 - Readings fail validation'!F7</f>
        <v>4</v>
      </c>
      <c r="E11" s="123" t="str">
        <f>'010 - Readings fail validation'!G7</f>
        <v>Not Effective (x1)</v>
      </c>
      <c r="F11" s="123">
        <f>'010 - Readings fail validation'!H7</f>
        <v>8</v>
      </c>
      <c r="G11" s="123">
        <f>'010 - Readings fail validation'!I7</f>
        <v>8</v>
      </c>
      <c r="H11" s="7">
        <f>'010 - Readings fail validation'!J4</f>
        <v>1439</v>
      </c>
      <c r="I11" s="7" t="str">
        <f>'010 - Readings fail validation'!J5</f>
        <v>-</v>
      </c>
      <c r="J11" s="7">
        <f>'010 - Readings fail validation'!H4</f>
        <v>85</v>
      </c>
      <c r="K11" s="37" t="str">
        <f>'010 - Readings fail validation'!H5</f>
        <v>-</v>
      </c>
      <c r="L11" s="86">
        <f>'010 - Readings fail validation'!E8</f>
        <v>2</v>
      </c>
      <c r="M11" s="6">
        <f>'010 - Readings fail validation'!F8</f>
        <v>3</v>
      </c>
      <c r="N11" s="123" t="str">
        <f>'010 - Readings fail validation'!G8</f>
        <v>Effective (x0.6)</v>
      </c>
      <c r="O11" s="123">
        <f>'010 - Readings fail validation'!H8</f>
        <v>6</v>
      </c>
      <c r="P11" s="123">
        <f>'010 - Readings fail validation'!I8</f>
        <v>3.5999999999999996</v>
      </c>
      <c r="Q11" s="40" t="s">
        <v>47</v>
      </c>
      <c r="R11" s="40" t="str">
        <f>'010 - Readings fail validation'!E10</f>
        <v>Shipper Performance</v>
      </c>
      <c r="S11" s="41" t="str">
        <f>'010 - Readings fail validation'!J7</f>
        <v>Reviewed on 09/10/2018</v>
      </c>
    </row>
    <row r="12" spans="1:19" ht="105" x14ac:dyDescent="0.25">
      <c r="A12" s="36" t="s">
        <v>146</v>
      </c>
      <c r="B12" s="38" t="str">
        <f>'011 - Late Check Reads'!E2</f>
        <v>Derived meter read drift:
The consumption derived from automatic reads is not reflective of the actual consumption recorded on the meter and this is not identified</v>
      </c>
      <c r="C12" s="85">
        <f>'011 - Late Check Reads'!E7</f>
        <v>2</v>
      </c>
      <c r="D12" s="123">
        <f>'011 - Late Check Reads'!F7</f>
        <v>4</v>
      </c>
      <c r="E12" s="123" t="str">
        <f>'011 - Late Check Reads'!G7</f>
        <v>Not Effective (x1)</v>
      </c>
      <c r="F12" s="123">
        <f>'011 - Late Check Reads'!H7</f>
        <v>8</v>
      </c>
      <c r="G12" s="123">
        <f>'011 - Late Check Reads'!I7</f>
        <v>8</v>
      </c>
      <c r="H12" s="7">
        <f>'011 - Late Check Reads'!J4</f>
        <v>1437</v>
      </c>
      <c r="I12" s="7">
        <f>'011 - Late Check Reads'!J5</f>
        <v>467</v>
      </c>
      <c r="J12" s="7">
        <f>'011 - Late Check Reads'!H4</f>
        <v>85</v>
      </c>
      <c r="K12" s="37">
        <f>'011 - Late Check Reads'!H5</f>
        <v>27</v>
      </c>
      <c r="L12" s="86">
        <f>'011 - Late Check Reads'!E8</f>
        <v>2</v>
      </c>
      <c r="M12" s="6">
        <f>'011 - Late Check Reads'!F8</f>
        <v>3</v>
      </c>
      <c r="N12" s="123" t="str">
        <f>'011 - Late Check Reads'!G8</f>
        <v>Partially Effective (x0.8)</v>
      </c>
      <c r="O12" s="123">
        <f>'011 - Late Check Reads'!H8</f>
        <v>6</v>
      </c>
      <c r="P12" s="123">
        <f>'011 - Late Check Reads'!I8</f>
        <v>4.8000000000000007</v>
      </c>
      <c r="Q12" s="40" t="s">
        <v>47</v>
      </c>
      <c r="R12" s="123" t="str">
        <f>'011 - Late Check Reads'!E10</f>
        <v>Shipper Performance</v>
      </c>
      <c r="S12" s="38" t="str">
        <f>'011 - Late Check Reads'!J7</f>
        <v>Reviewed on 09/10/2018</v>
      </c>
    </row>
    <row r="13" spans="1:19" ht="105" x14ac:dyDescent="0.25">
      <c r="A13" s="36" t="s">
        <v>147</v>
      </c>
      <c r="B13" s="38" t="str">
        <f>'012 - Meter read submission PC4'!E2</f>
        <v>Required meter read frequency for product 4 meters:
The differing required frequency in meter read provision between product class 3 and 4 sites</v>
      </c>
      <c r="C13" s="85">
        <f>'012 - Meter read submission PC4'!E7</f>
        <v>2</v>
      </c>
      <c r="D13" s="123">
        <f>'012 - Meter read submission PC4'!F7</f>
        <v>4</v>
      </c>
      <c r="E13" s="123" t="str">
        <f>'012 - Meter read submission PC4'!G7</f>
        <v>Not Effective (x1)</v>
      </c>
      <c r="F13" s="123">
        <f>'012 - Meter read submission PC4'!H7</f>
        <v>8</v>
      </c>
      <c r="G13" s="123">
        <f>'012 - Meter read submission PC4'!I7</f>
        <v>8</v>
      </c>
      <c r="H13" s="7">
        <f>'012 - Meter read submission PC4'!J4</f>
        <v>1350</v>
      </c>
      <c r="I13" s="7" t="str">
        <f>'012 - Meter read submission PC4'!J5</f>
        <v>-</v>
      </c>
      <c r="J13" s="7">
        <f>'012 - Meter read submission PC4'!H4</f>
        <v>79</v>
      </c>
      <c r="K13" s="37" t="str">
        <f>'012 - Meter read submission PC4'!H5</f>
        <v>-</v>
      </c>
      <c r="L13" s="86">
        <f>'012 - Meter read submission PC4'!E8</f>
        <v>2</v>
      </c>
      <c r="M13" s="6">
        <f>'012 - Meter read submission PC4'!F8</f>
        <v>3</v>
      </c>
      <c r="N13" s="123" t="str">
        <f>'012 - Meter read submission PC4'!G8</f>
        <v>Partially Effective (x0.8)</v>
      </c>
      <c r="O13" s="123">
        <f>'012 - Meter read submission PC4'!H8</f>
        <v>6</v>
      </c>
      <c r="P13" s="123">
        <f>'012 - Meter read submission PC4'!I8</f>
        <v>4.8000000000000007</v>
      </c>
      <c r="Q13" s="40" t="s">
        <v>47</v>
      </c>
      <c r="R13" s="123" t="str">
        <f>'012 - Meter read submission PC4'!E10</f>
        <v>Shipper Performance</v>
      </c>
      <c r="S13" s="38" t="str">
        <f>'012 - Meter read submission PC4'!J7</f>
        <v>Reviewed on 09/10/2018</v>
      </c>
    </row>
    <row r="14" spans="1:19" ht="105" x14ac:dyDescent="0.25">
      <c r="A14" s="36" t="s">
        <v>148</v>
      </c>
      <c r="B14" s="38" t="str">
        <f>'013 - Est. Reads Change Shipper'!E2</f>
        <v>Change of Shipper Reads:
Estimated Change of Shipper reads are used and rather than actual reads, creating inaccurate reconciliation to the shippers involved</v>
      </c>
      <c r="C14" s="85">
        <f>'013 - Est. Reads Change Shipper'!E7</f>
        <v>1</v>
      </c>
      <c r="D14" s="123">
        <f>'013 - Est. Reads Change Shipper'!F7</f>
        <v>3</v>
      </c>
      <c r="E14" s="123" t="str">
        <f>'013 - Est. Reads Change Shipper'!G7</f>
        <v>Not Effective (x1)</v>
      </c>
      <c r="F14" s="123">
        <f>'013 - Est. Reads Change Shipper'!H7</f>
        <v>3</v>
      </c>
      <c r="G14" s="123">
        <f>'013 - Est. Reads Change Shipper'!I7</f>
        <v>3</v>
      </c>
      <c r="H14" s="7">
        <f>'013 - Est. Reads Change Shipper'!J4</f>
        <v>408</v>
      </c>
      <c r="I14" s="7">
        <f>'013 - Est. Reads Change Shipper'!J5</f>
        <v>410</v>
      </c>
      <c r="J14" s="7">
        <f>'013 - Est. Reads Change Shipper'!H4</f>
        <v>24</v>
      </c>
      <c r="K14" s="37">
        <f>'013 - Est. Reads Change Shipper'!H5</f>
        <v>24</v>
      </c>
      <c r="L14" s="86">
        <f>'013 - Est. Reads Change Shipper'!E8</f>
        <v>1</v>
      </c>
      <c r="M14" s="6">
        <f>'013 - Est. Reads Change Shipper'!F8</f>
        <v>2</v>
      </c>
      <c r="N14" s="123" t="str">
        <f>'013 - Est. Reads Change Shipper'!G8</f>
        <v>Partially Effective (x0.8)</v>
      </c>
      <c r="O14" s="123">
        <f>'013 - Est. Reads Change Shipper'!H8</f>
        <v>2</v>
      </c>
      <c r="P14" s="123">
        <f>'013 - Est. Reads Change Shipper'!I8</f>
        <v>1.6</v>
      </c>
      <c r="Q14" s="40" t="s">
        <v>47</v>
      </c>
      <c r="R14" s="40" t="str">
        <f>'013 - Est. Reads Change Shipper'!E10</f>
        <v>Shipper Performance</v>
      </c>
      <c r="S14" s="41" t="str">
        <f>'013 - Est. Reads Change Shipper'!J7</f>
        <v>Reviewed on 09/10/2018</v>
      </c>
    </row>
    <row r="15" spans="1:19" ht="90" x14ac:dyDescent="0.25">
      <c r="A15" s="36" t="s">
        <v>149</v>
      </c>
      <c r="B15" s="38" t="str">
        <f>'014 - Failure to obtain read'!E2</f>
        <v>Meter readings not provided within the settlement window:
Sites do not have any reads loaded in the settlement window</v>
      </c>
      <c r="C15" s="85">
        <f>'014 - Failure to obtain read'!E7</f>
        <v>1</v>
      </c>
      <c r="D15" s="123">
        <f>'014 - Failure to obtain read'!F7</f>
        <v>3</v>
      </c>
      <c r="E15" s="123" t="str">
        <f>'014 - Failure to obtain read'!G7</f>
        <v>Not Effective (x1)</v>
      </c>
      <c r="F15" s="123">
        <f>'014 - Failure to obtain read'!H7</f>
        <v>3</v>
      </c>
      <c r="G15" s="123">
        <f>'014 - Failure to obtain read'!I7</f>
        <v>3</v>
      </c>
      <c r="H15" s="7">
        <f>'014 - Failure to obtain read'!J4</f>
        <v>79</v>
      </c>
      <c r="I15" s="7">
        <f>'014 - Failure to obtain read'!J5</f>
        <v>79</v>
      </c>
      <c r="J15" s="7">
        <f>'014 - Failure to obtain read'!H4</f>
        <v>5</v>
      </c>
      <c r="K15" s="37">
        <f>'014 - Failure to obtain read'!H5</f>
        <v>5</v>
      </c>
      <c r="L15" s="86">
        <f>'014 - Failure to obtain read'!E8</f>
        <v>1</v>
      </c>
      <c r="M15" s="6">
        <f>'014 - Failure to obtain read'!F8</f>
        <v>2</v>
      </c>
      <c r="N15" s="123" t="str">
        <f>'014 - Failure to obtain read'!G8</f>
        <v>Partially Effective (x0.8)</v>
      </c>
      <c r="O15" s="123">
        <f>'014 - Failure to obtain read'!H8</f>
        <v>2</v>
      </c>
      <c r="P15" s="123">
        <f>'014 - Failure to obtain read'!I8</f>
        <v>1.6</v>
      </c>
      <c r="Q15" s="40" t="s">
        <v>47</v>
      </c>
      <c r="R15" s="40" t="str">
        <f>'014 - Failure to obtain read'!E10</f>
        <v>Shipper Performance</v>
      </c>
      <c r="S15" s="41" t="str">
        <f>'014 - Failure to obtain read'!J7</f>
        <v>Reviewed on 09/10/2018</v>
      </c>
    </row>
    <row r="16" spans="1:19" ht="75" x14ac:dyDescent="0.25">
      <c r="A16" s="36" t="s">
        <v>150</v>
      </c>
      <c r="B16" s="38" t="str">
        <f>'015 - Retrospective updates'!E2</f>
        <v>Retrospective updates:
Application of an inconsistent approach by Shippers and the industry to retrospective updates</v>
      </c>
      <c r="C16" s="85">
        <f>'015 - Retrospective updates'!E7</f>
        <v>1</v>
      </c>
      <c r="D16" s="123">
        <f>'015 - Retrospective updates'!F7</f>
        <v>3</v>
      </c>
      <c r="E16" s="123" t="str">
        <f>'015 - Retrospective updates'!G7</f>
        <v>Not Effective (x1)</v>
      </c>
      <c r="F16" s="123">
        <f>'015 - Retrospective updates'!H7</f>
        <v>3</v>
      </c>
      <c r="G16" s="123">
        <f>'015 - Retrospective updates'!I7</f>
        <v>3</v>
      </c>
      <c r="H16" s="7" t="str">
        <f>'015 - Retrospective updates'!J4</f>
        <v>-</v>
      </c>
      <c r="I16" s="7">
        <f>'015 - Retrospective updates'!J5</f>
        <v>5</v>
      </c>
      <c r="J16" s="7" t="str">
        <f>'015 - Retrospective updates'!H4</f>
        <v>-</v>
      </c>
      <c r="K16" s="37">
        <f>'015 - Retrospective updates'!H5</f>
        <v>0</v>
      </c>
      <c r="L16" s="86">
        <f>'015 - Retrospective updates'!E8</f>
        <v>1</v>
      </c>
      <c r="M16" s="6">
        <f>'015 - Retrospective updates'!F8</f>
        <v>2</v>
      </c>
      <c r="N16" s="123" t="str">
        <f>'015 - Retrospective updates'!G8</f>
        <v>Partially Effective (x0.8)</v>
      </c>
      <c r="O16" s="123">
        <f>'015 - Retrospective updates'!H8</f>
        <v>2</v>
      </c>
      <c r="P16" s="123">
        <f>'015 - Retrospective updates'!I8</f>
        <v>1.6</v>
      </c>
      <c r="Q16" s="40" t="s">
        <v>47</v>
      </c>
      <c r="R16" s="40" t="str">
        <f>'015 - Retrospective updates'!E10</f>
        <v>Shipper Performance</v>
      </c>
      <c r="S16" s="41" t="str">
        <f>'015 - Retrospective updates'!J7</f>
        <v>Reviewed on 09/10/2018</v>
      </c>
    </row>
    <row r="17" spans="1:20" ht="105" x14ac:dyDescent="0.25">
      <c r="A17" s="36" t="s">
        <v>270</v>
      </c>
      <c r="B17" s="38" t="str">
        <f>'016 - Std CF &gt;732,000 kWh'!E2</f>
        <v>Correction Factors (CF) – incorrect use of standard CF above 732,000 kWh:
Incorrectly using standard Correction Factor (1.02264) for sites consuming above 732,000 kWh</v>
      </c>
      <c r="C17" s="85">
        <f>'016 - Std CF &gt;732,000 kWh'!E7</f>
        <v>2</v>
      </c>
      <c r="D17" s="123">
        <f>'016 - Std CF &gt;732,000 kWh'!F7</f>
        <v>2</v>
      </c>
      <c r="E17" s="123" t="str">
        <f>'016 - Std CF &gt;732,000 kWh'!G7</f>
        <v>Not Effective (x1)</v>
      </c>
      <c r="F17" s="123">
        <f>'016 - Std CF &gt;732,000 kWh'!H7</f>
        <v>4</v>
      </c>
      <c r="G17" s="123">
        <f>'016 - Std CF &gt;732,000 kWh'!I7</f>
        <v>4</v>
      </c>
      <c r="H17" s="7" t="str">
        <f>'016 - Std CF &gt;732,000 kWh'!J4</f>
        <v>-</v>
      </c>
      <c r="I17" s="7">
        <f>'016 - Std CF &gt;732,000 kWh'!J5</f>
        <v>2521</v>
      </c>
      <c r="J17" s="7" t="str">
        <f>'016 - Std CF &gt;732,000 kWh'!H4</f>
        <v>-</v>
      </c>
      <c r="K17" s="37">
        <f>'016 - Std CF &gt;732,000 kWh'!H5</f>
        <v>148</v>
      </c>
      <c r="L17" s="86" t="str">
        <f>'016 - Std CF &gt;732,000 kWh'!E8</f>
        <v>-</v>
      </c>
      <c r="M17" s="6" t="str">
        <f>'016 - Std CF &gt;732,000 kWh'!F8</f>
        <v>-</v>
      </c>
      <c r="N17" s="123" t="str">
        <f>'016 - Std CF &gt;732,000 kWh'!G8</f>
        <v>Partially Effective (x0.8)</v>
      </c>
      <c r="O17" s="123" t="e">
        <f>'016 - Std CF &gt;732,000 kWh'!H8</f>
        <v>#VALUE!</v>
      </c>
      <c r="P17" s="123" t="e">
        <f>'016 - Std CF &gt;732,000 kWh'!I8</f>
        <v>#VALUE!</v>
      </c>
      <c r="Q17" s="40" t="s">
        <v>47</v>
      </c>
      <c r="R17" s="40" t="str">
        <f>'016 - Std CF &gt;732,000 kWh'!E10</f>
        <v>Shipper Performance</v>
      </c>
      <c r="S17" s="41" t="str">
        <f>'016 - Std CF &gt;732,000 kWh'!J7</f>
        <v>Reviewed on 09/10/2018</v>
      </c>
    </row>
    <row r="18" spans="1:20" ht="60" x14ac:dyDescent="0.25">
      <c r="A18" s="36" t="s">
        <v>271</v>
      </c>
      <c r="B18" s="38" t="str">
        <f>'017 - Std CF &lt; 73,200 kWh'!E2</f>
        <v>Correction Factors (CF) – use of a standard CF for sites consuming on or below 73,200 kWh</v>
      </c>
      <c r="C18" s="85">
        <f>'017 - Std CF &lt; 73,200 kWh'!E7</f>
        <v>5</v>
      </c>
      <c r="D18" s="123">
        <f>'017 - Std CF &lt; 73,200 kWh'!F7</f>
        <v>5</v>
      </c>
      <c r="E18" s="123" t="str">
        <f>'017 - Std CF &lt; 73,200 kWh'!G7</f>
        <v>Not Effective (x1)</v>
      </c>
      <c r="F18" s="123">
        <f>'017 - Std CF &lt; 73,200 kWh'!H7</f>
        <v>25</v>
      </c>
      <c r="G18" s="123">
        <f>'017 - Std CF &lt; 73,200 kWh'!I7</f>
        <v>25</v>
      </c>
      <c r="H18" s="7" t="str">
        <f>'017 - Std CF &lt; 73,200 kWh'!J4</f>
        <v>-</v>
      </c>
      <c r="I18" s="7">
        <f>'017 - Std CF &lt; 73,200 kWh'!J5</f>
        <v>44702</v>
      </c>
      <c r="J18" s="7" t="str">
        <f>'017 - Std CF &lt; 73,200 kWh'!H4</f>
        <v>-</v>
      </c>
      <c r="K18" s="37">
        <f>'017 - Std CF &lt; 73,200 kWh'!H5</f>
        <v>2629</v>
      </c>
      <c r="L18" s="86" t="str">
        <f>'017 - Std CF &lt; 73,200 kWh'!E8</f>
        <v>-</v>
      </c>
      <c r="M18" s="6" t="str">
        <f>'017 - Std CF &lt; 73,200 kWh'!F8</f>
        <v>-</v>
      </c>
      <c r="N18" s="123" t="str">
        <f>'017 - Std CF &lt; 73,200 kWh'!G8</f>
        <v>Partially Effective (x0.8)</v>
      </c>
      <c r="O18" s="123" t="e">
        <f>'017 - Std CF &lt; 73,200 kWh'!H8</f>
        <v>#VALUE!</v>
      </c>
      <c r="P18" s="123" t="e">
        <f>'017 - Std CF &lt; 73,200 kWh'!I8</f>
        <v>#VALUE!</v>
      </c>
      <c r="Q18" s="40" t="s">
        <v>47</v>
      </c>
      <c r="R18" s="40" t="str">
        <f>'017 - Std CF &lt; 73,200 kWh'!E10</f>
        <v>Shipper Performance</v>
      </c>
      <c r="S18" s="41" t="str">
        <f>'017 - Std CF &lt; 73,200 kWh'!J7</f>
        <v>Reviewed on 09/10/2018</v>
      </c>
    </row>
    <row r="19" spans="1:20" ht="120" x14ac:dyDescent="0.25">
      <c r="A19" s="131" t="s">
        <v>272</v>
      </c>
      <c r="B19" s="132" t="str">
        <f>'018 -Std CF&gt;73,200 and &lt;732,000'!E2</f>
        <v>Correction Factors (CF) – incorrect use of standard CF below 732,000 kWh:
Incorrectly using standard Correction Factor (1.02264) for sites consuming above 73,200 kWh and below 732,000 kWh</v>
      </c>
      <c r="C19" s="133">
        <f>'018 -Std CF&gt;73,200 and &lt;732,000'!E7</f>
        <v>5</v>
      </c>
      <c r="D19" s="124">
        <f>'018 -Std CF&gt;73,200 and &lt;732,000'!F7</f>
        <v>5</v>
      </c>
      <c r="E19" s="124" t="str">
        <f>'018 -Std CF&gt;73,200 and &lt;732,000'!G7</f>
        <v>Not Effective (x1)</v>
      </c>
      <c r="F19" s="124">
        <f>'018 -Std CF&gt;73,200 and &lt;732,000'!H7</f>
        <v>25</v>
      </c>
      <c r="G19" s="124">
        <f>'018 -Std CF&gt;73,200 and &lt;732,000'!I7</f>
        <v>25</v>
      </c>
      <c r="H19" s="134" t="str">
        <f>'018 -Std CF&gt;73,200 and &lt;732,000'!J4</f>
        <v>TBD</v>
      </c>
      <c r="I19" s="134" t="str">
        <f>'018 -Std CF&gt;73,200 and &lt;732,000'!J5</f>
        <v>TBD</v>
      </c>
      <c r="J19" s="134" t="str">
        <f>'018 -Std CF&gt;73,200 and &lt;732,000'!H4</f>
        <v>TBD</v>
      </c>
      <c r="K19" s="135" t="str">
        <f>'018 -Std CF&gt;73,200 and &lt;732,000'!H5</f>
        <v>TBD</v>
      </c>
      <c r="L19" s="136" t="str">
        <f>'018 -Std CF&gt;73,200 and &lt;732,000'!E8</f>
        <v>-</v>
      </c>
      <c r="M19" s="137" t="str">
        <f>'018 -Std CF&gt;73,200 and &lt;732,000'!F8</f>
        <v>-</v>
      </c>
      <c r="N19" s="124" t="str">
        <f>'018 -Std CF&gt;73,200 and &lt;732,000'!G8</f>
        <v>Partially Effective (x0.8)</v>
      </c>
      <c r="O19" s="124" t="e">
        <f>'018 -Std CF&gt;73,200 and &lt;732,000'!H8</f>
        <v>#VALUE!</v>
      </c>
      <c r="P19" s="124" t="e">
        <f>'018 -Std CF&gt;73,200 and &lt;732,000'!I8</f>
        <v>#VALUE!</v>
      </c>
      <c r="Q19" s="138" t="s">
        <v>47</v>
      </c>
      <c r="R19" s="138" t="str">
        <f>'018 -Std CF&gt;73,200 and &lt;732,000'!E10</f>
        <v>Shipper Performance</v>
      </c>
      <c r="S19" s="139" t="str">
        <f>'018 -Std CF&gt;73,200 and &lt;732,000'!J7</f>
        <v>Reviewed on 09/10/2018</v>
      </c>
    </row>
    <row r="20" spans="1:20" s="140" customFormat="1" ht="60" x14ac:dyDescent="0.25">
      <c r="A20" s="95" t="s">
        <v>201</v>
      </c>
      <c r="B20" s="96" t="str">
        <f>'019D - Smart Meter Exchanges'!E2</f>
        <v xml:space="preserve">Smart Meter exchanges - Late meter exchanges involving smart meters </v>
      </c>
      <c r="C20" s="97">
        <f>'019D - Smart Meter Exchanges'!E7</f>
        <v>3</v>
      </c>
      <c r="D20" s="98">
        <f>'019D - Smart Meter Exchanges'!F7</f>
        <v>3</v>
      </c>
      <c r="E20" s="98" t="str">
        <f>'019D - Smart Meter Exchanges'!G7</f>
        <v>Not Effective (x1)</v>
      </c>
      <c r="F20" s="98">
        <f>'019D - Smart Meter Exchanges'!H7</f>
        <v>9</v>
      </c>
      <c r="G20" s="98">
        <f>'019D - Smart Meter Exchanges'!I7</f>
        <v>9</v>
      </c>
      <c r="H20" s="99" t="str">
        <f>'019D - Smart Meter Exchanges'!J4</f>
        <v>TBD</v>
      </c>
      <c r="I20" s="99" t="str">
        <f>'019D - Smart Meter Exchanges'!J5</f>
        <v>TBD</v>
      </c>
      <c r="J20" s="99" t="str">
        <f>'019D - Smart Meter Exchanges'!H4</f>
        <v>TBD</v>
      </c>
      <c r="K20" s="100" t="str">
        <f>'019D - Smart Meter Exchanges'!H5</f>
        <v>TBD</v>
      </c>
      <c r="L20" s="97" t="str">
        <f>'019D - Smart Meter Exchanges'!E8</f>
        <v>-</v>
      </c>
      <c r="M20" s="98" t="str">
        <f>'019D - Smart Meter Exchanges'!F8</f>
        <v>-</v>
      </c>
      <c r="N20" s="98" t="str">
        <f>'019D - Smart Meter Exchanges'!G8</f>
        <v>Partially Effective (x0.8)</v>
      </c>
      <c r="O20" s="98" t="e">
        <f>'019D - Smart Meter Exchanges'!H8</f>
        <v>#VALUE!</v>
      </c>
      <c r="P20" s="98" t="e">
        <f>'019D - Smart Meter Exchanges'!I8</f>
        <v>#VALUE!</v>
      </c>
      <c r="Q20" s="101" t="s">
        <v>47</v>
      </c>
      <c r="R20" s="101" t="str">
        <f>'019D - Smart Meter Exchanges'!E10</f>
        <v>Shipper Performance</v>
      </c>
      <c r="S20" s="102" t="str">
        <f>'019D - Smart Meter Exchanges'!J7</f>
        <v>To be reviewed on 20/11/2018</v>
      </c>
      <c r="T20" s="141"/>
    </row>
    <row r="21" spans="1:20" s="140" customFormat="1" ht="60.75" thickBot="1" x14ac:dyDescent="0.3">
      <c r="A21" s="103" t="s">
        <v>207</v>
      </c>
      <c r="B21" s="104" t="str">
        <f>'020D - UK Link post issues'!E2</f>
        <v xml:space="preserve">Issues with UK Link post new UK Link implementation </v>
      </c>
      <c r="C21" s="105">
        <f>'020D - UK Link post issues'!E7</f>
        <v>3</v>
      </c>
      <c r="D21" s="106">
        <f>'020D - UK Link post issues'!F7</f>
        <v>4</v>
      </c>
      <c r="E21" s="106" t="str">
        <f>'020D - UK Link post issues'!G7</f>
        <v>Partially Effective (x0.8)</v>
      </c>
      <c r="F21" s="106">
        <f>'020D - UK Link post issues'!H7</f>
        <v>12</v>
      </c>
      <c r="G21" s="106">
        <f>'020D - UK Link post issues'!I7</f>
        <v>9.6000000000000014</v>
      </c>
      <c r="H21" s="107" t="str">
        <f>'020D - UK Link post issues'!J4</f>
        <v>TBD</v>
      </c>
      <c r="I21" s="107" t="str">
        <f>'020D - UK Link post issues'!J5</f>
        <v>TBD</v>
      </c>
      <c r="J21" s="107" t="str">
        <f>'020D - UK Link post issues'!H4</f>
        <v>TBD</v>
      </c>
      <c r="K21" s="108" t="str">
        <f>'020D - UK Link post issues'!H5</f>
        <v>TBD</v>
      </c>
      <c r="L21" s="105" t="str">
        <f>'020D - UK Link post issues'!E8</f>
        <v>-</v>
      </c>
      <c r="M21" s="106" t="str">
        <f>'020D - UK Link post issues'!F8</f>
        <v>-</v>
      </c>
      <c r="N21" s="106" t="str">
        <f>'020D - UK Link post issues'!G8</f>
        <v>Partially Effective (x0.8)</v>
      </c>
      <c r="O21" s="106" t="e">
        <f>'020D - UK Link post issues'!H8</f>
        <v>#VALUE!</v>
      </c>
      <c r="P21" s="106" t="e">
        <f>'020D - UK Link post issues'!I8</f>
        <v>#VALUE!</v>
      </c>
      <c r="Q21" s="109" t="s">
        <v>47</v>
      </c>
      <c r="R21" s="109" t="str">
        <f>'020D - UK Link post issues'!E10</f>
        <v>Shipper Performance</v>
      </c>
      <c r="S21" s="110" t="str">
        <f>'020D - UK Link post issues'!J7</f>
        <v>To be reviewed on 20/11/2018</v>
      </c>
      <c r="T21" s="141"/>
    </row>
    <row r="22" spans="1:20" ht="15.75" thickBot="1" x14ac:dyDescent="0.3"/>
    <row r="23" spans="1:20" ht="15.75" thickBot="1" x14ac:dyDescent="0.3">
      <c r="H23" s="143" t="s">
        <v>53</v>
      </c>
      <c r="I23" s="144"/>
      <c r="J23" s="144"/>
      <c r="K23" s="145"/>
      <c r="L23" s="143" t="s">
        <v>273</v>
      </c>
      <c r="M23" s="144"/>
      <c r="N23" s="144"/>
      <c r="O23" s="144"/>
      <c r="P23" s="145"/>
    </row>
    <row r="25" spans="1:20" x14ac:dyDescent="0.25">
      <c r="H25" s="42"/>
    </row>
  </sheetData>
  <autoFilter ref="A1:S18" xr:uid="{00000000-0009-0000-0000-000002000000}"/>
  <customSheetViews>
    <customSheetView guid="{A5A992E5-A774-408A-88E8-BC6D12B4DBBC}" scale="85" fitToPage="1" showAutoFilter="1">
      <pane ySplit="1" topLeftCell="A2" activePane="bottomLeft" state="frozen"/>
      <selection pane="bottomLeft" activeCell="A16" sqref="A16"/>
      <pageMargins left="0.7" right="0.7" top="0.75" bottom="0.75" header="0.3" footer="0.3"/>
      <pageSetup paperSize="9" scale="46" fitToHeight="0" orientation="landscape" r:id="rId1"/>
      <autoFilter ref="A1:S16" xr:uid="{00000000-0000-0000-0000-000000000000}"/>
    </customSheetView>
    <customSheetView guid="{5548FFB4-D490-49E1-BFE6-EDD52FAE47FE}" scale="85" fitToPage="1" topLeftCell="H1">
      <pane ySplit="1" topLeftCell="A2" activePane="bottomLeft" state="frozen"/>
      <selection pane="bottomLeft" activeCell="Q2" sqref="Q2"/>
      <pageMargins left="0.7" right="0.7" top="0.75" bottom="0.75" header="0.3" footer="0.3"/>
      <pageSetup paperSize="9" scale="49" fitToHeight="0" orientation="landscape" r:id="rId2"/>
    </customSheetView>
  </customSheetViews>
  <mergeCells count="2">
    <mergeCell ref="L23:P23"/>
    <mergeCell ref="H23:K23"/>
  </mergeCells>
  <hyperlinks>
    <hyperlink ref="A2" location="'001-Theft of Gas'!A1" display="PACR0001" xr:uid="{00000000-0004-0000-0200-000000000000}"/>
    <hyperlink ref="A3" location="'002 - Use of the AQ Corrections'!A1" display="PACR0002" xr:uid="{00000000-0004-0000-0200-000001000000}"/>
    <hyperlink ref="A4" location="'003 - Estimated readings'!A1" display="'003 - Estimated readings'!A1" xr:uid="{00000000-0004-0000-0200-000002000000}"/>
    <hyperlink ref="A5" location="'004 - LDZ Offtake measure error'!A1" display="'004 - LDZ Offtake measure error'!A1" xr:uid="{00000000-0004-0000-0200-000003000000}"/>
    <hyperlink ref="A6" location="'005 - Incorrect asset data'!A1" display="PACR0005" xr:uid="{00000000-0004-0000-0200-000004000000}"/>
    <hyperlink ref="A7" location="'006 - Site WAR for EUC 3-8'!A1" display="PACR0006" xr:uid="{00000000-0004-0000-0200-000005000000}"/>
    <hyperlink ref="A8" location="'007 - Undetected LDZ errors'!A1" display="'007 - Undetected LDZ errors'!A1" xr:uid="{00000000-0004-0000-0200-000006000000}"/>
    <hyperlink ref="A10" location="'009 - Shipperless Sites'!Print_Area" display="'009 - Shipperless Sites'!Print_Area" xr:uid="{00000000-0004-0000-0200-000007000000}"/>
    <hyperlink ref="A9" location="'008 - Unregistered Sites'!Print_Area" display="PACR0009" xr:uid="{00000000-0004-0000-0200-000008000000}"/>
    <hyperlink ref="A11" location="'010 - Readings fail validation'!A1" display="PACR0010" xr:uid="{00000000-0004-0000-0200-000009000000}"/>
    <hyperlink ref="A12" location="'011 - Late Check Reads'!A1" display="PACR0011" xr:uid="{00000000-0004-0000-0200-00000A000000}"/>
    <hyperlink ref="A13" location="'012 - Meter read submission PC4'!A1" display="PACR0012" xr:uid="{00000000-0004-0000-0200-00000B000000}"/>
    <hyperlink ref="A14" location="'013 - Est. Reads Change Shipper'!A1" display="PACR0013" xr:uid="{00000000-0004-0000-0200-00000C000000}"/>
    <hyperlink ref="A15" location="'014 - Failure to obtain read'!A1" display="PACR0014" xr:uid="{00000000-0004-0000-0200-00000D000000}"/>
    <hyperlink ref="A16" location="'015 - Retrospective updates'!A1" display="PACR0015" xr:uid="{00000000-0004-0000-0200-00000E000000}"/>
    <hyperlink ref="A17" location="'016 - Std CF &gt;732,000 kWh'!Print_Area" display="PACR016" xr:uid="{96F40C19-E359-460D-AE09-A7F43D9D2FAB}"/>
    <hyperlink ref="A18" location="'017 - Std CF &lt; 73,200 kWh'!Print_Area" display="PACR017" xr:uid="{056659C5-D7ED-4376-A994-53E542F96A26}"/>
    <hyperlink ref="A19" location="'018 -Std CF&gt;73,200 and &lt;732,000'!Print_Area" display="PACR018" xr:uid="{AC765E16-D5DF-469C-A2D2-08DD25A722FA}"/>
    <hyperlink ref="A20" location="'019D - Smart Meter Exchanges'!Print_Area" display="PACR019D" xr:uid="{6D4FCF63-F9F4-4852-8930-EC95CEC6623A}"/>
    <hyperlink ref="A21" location="'020D - UK Link post issues'!Print_Area" display="PACR020D" xr:uid="{FF5903B2-8762-467E-A3C9-13816C62F355}"/>
  </hyperlinks>
  <pageMargins left="0.7" right="0.7" top="0.75" bottom="0.75" header="0.3" footer="0.3"/>
  <pageSetup paperSize="9" scale="46"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28"/>
  <sheetViews>
    <sheetView zoomScaleNormal="100" workbookViewId="0">
      <selection activeCell="D16" sqref="D16:E16"/>
    </sheetView>
  </sheetViews>
  <sheetFormatPr defaultColWidth="9.140625" defaultRowHeight="15" x14ac:dyDescent="0.25"/>
  <cols>
    <col min="1" max="1" width="3.140625" style="45" customWidth="1"/>
    <col min="2" max="2" width="16.85546875" style="45" customWidth="1"/>
    <col min="3" max="3" width="25" style="45" customWidth="1"/>
    <col min="4" max="4" width="11.5703125" style="45" customWidth="1"/>
    <col min="5" max="5" width="34.7109375" style="45" bestFit="1" customWidth="1"/>
    <col min="6" max="6" width="9.140625" style="45"/>
    <col min="7" max="7" width="9.140625" style="45" customWidth="1"/>
    <col min="8" max="16384" width="9.140625" style="45"/>
  </cols>
  <sheetData>
    <row r="2" spans="2:5" ht="79.5" customHeight="1" x14ac:dyDescent="0.25">
      <c r="B2" s="148" t="s">
        <v>169</v>
      </c>
      <c r="C2" s="148"/>
      <c r="D2" s="148"/>
      <c r="E2" s="148"/>
    </row>
    <row r="3" spans="2:5" ht="63.75" customHeight="1" x14ac:dyDescent="0.25">
      <c r="B3" s="148" t="s">
        <v>170</v>
      </c>
      <c r="C3" s="148"/>
      <c r="D3" s="148"/>
      <c r="E3" s="148"/>
    </row>
    <row r="5" spans="2:5" x14ac:dyDescent="0.25">
      <c r="B5" s="1" t="s">
        <v>54</v>
      </c>
      <c r="C5" s="2" t="s">
        <v>158</v>
      </c>
      <c r="D5" s="2" t="s">
        <v>164</v>
      </c>
      <c r="E5" s="2" t="s">
        <v>126</v>
      </c>
    </row>
    <row r="6" spans="2:5" ht="30" x14ac:dyDescent="0.25">
      <c r="B6" s="21" t="s">
        <v>101</v>
      </c>
      <c r="C6" s="46" t="s">
        <v>159</v>
      </c>
      <c r="D6" s="47">
        <v>850</v>
      </c>
      <c r="E6" s="10" t="s">
        <v>127</v>
      </c>
    </row>
    <row r="7" spans="2:5" ht="30" x14ac:dyDescent="0.25">
      <c r="B7" s="21">
        <v>2</v>
      </c>
      <c r="C7" s="46" t="s">
        <v>160</v>
      </c>
      <c r="D7" s="47">
        <v>4250</v>
      </c>
      <c r="E7" s="10" t="s">
        <v>128</v>
      </c>
    </row>
    <row r="8" spans="2:5" ht="30" x14ac:dyDescent="0.25">
      <c r="B8" s="21">
        <v>3</v>
      </c>
      <c r="C8" s="46" t="s">
        <v>161</v>
      </c>
      <c r="D8" s="47">
        <v>8500</v>
      </c>
      <c r="E8" s="10" t="s">
        <v>129</v>
      </c>
    </row>
    <row r="9" spans="2:5" ht="30" x14ac:dyDescent="0.25">
      <c r="B9" s="21">
        <v>4</v>
      </c>
      <c r="C9" s="46" t="s">
        <v>162</v>
      </c>
      <c r="D9" s="47">
        <v>17000</v>
      </c>
      <c r="E9" s="10" t="s">
        <v>130</v>
      </c>
    </row>
    <row r="10" spans="2:5" ht="45" x14ac:dyDescent="0.25">
      <c r="B10" s="21" t="s">
        <v>102</v>
      </c>
      <c r="C10" s="46" t="s">
        <v>163</v>
      </c>
      <c r="D10" s="47" t="s">
        <v>165</v>
      </c>
      <c r="E10" s="10" t="s">
        <v>131</v>
      </c>
    </row>
    <row r="12" spans="2:5" ht="48" customHeight="1" x14ac:dyDescent="0.25">
      <c r="B12" s="148" t="s">
        <v>171</v>
      </c>
      <c r="C12" s="148"/>
      <c r="D12" s="148"/>
      <c r="E12" s="148"/>
    </row>
    <row r="13" spans="2:5" x14ac:dyDescent="0.25">
      <c r="B13" s="48"/>
      <c r="C13" s="48"/>
      <c r="D13" s="48"/>
      <c r="E13" s="48"/>
    </row>
    <row r="14" spans="2:5" x14ac:dyDescent="0.25">
      <c r="B14" s="44" t="s">
        <v>180</v>
      </c>
      <c r="C14" s="44" t="s">
        <v>100</v>
      </c>
      <c r="D14" s="147"/>
      <c r="E14" s="147"/>
    </row>
    <row r="15" spans="2:5" ht="61.5" customHeight="1" x14ac:dyDescent="0.25">
      <c r="B15" s="10" t="s">
        <v>108</v>
      </c>
      <c r="C15" s="10" t="s">
        <v>107</v>
      </c>
      <c r="D15" s="146" t="s">
        <v>181</v>
      </c>
      <c r="E15" s="146"/>
    </row>
    <row r="16" spans="2:5" ht="63.75" customHeight="1" x14ac:dyDescent="0.25">
      <c r="B16" s="10" t="s">
        <v>106</v>
      </c>
      <c r="C16" s="10" t="s">
        <v>105</v>
      </c>
      <c r="D16" s="146" t="s">
        <v>182</v>
      </c>
      <c r="E16" s="146"/>
    </row>
    <row r="17" spans="2:5" ht="78" customHeight="1" x14ac:dyDescent="0.25">
      <c r="B17" s="10" t="s">
        <v>104</v>
      </c>
      <c r="C17" s="10" t="s">
        <v>103</v>
      </c>
      <c r="D17" s="146" t="s">
        <v>183</v>
      </c>
      <c r="E17" s="146"/>
    </row>
    <row r="18" spans="2:5" x14ac:dyDescent="0.25">
      <c r="B18" s="49"/>
      <c r="C18" s="49"/>
      <c r="D18" s="49"/>
      <c r="E18" s="49"/>
    </row>
    <row r="19" spans="2:5" x14ac:dyDescent="0.25">
      <c r="B19" s="158" t="s">
        <v>179</v>
      </c>
      <c r="C19" s="158"/>
      <c r="D19" s="158"/>
      <c r="E19" s="158"/>
    </row>
    <row r="20" spans="2:5" ht="57.75" customHeight="1" x14ac:dyDescent="0.25">
      <c r="B20" s="155" t="s">
        <v>172</v>
      </c>
      <c r="C20" s="156"/>
      <c r="D20" s="156"/>
      <c r="E20" s="157"/>
    </row>
    <row r="21" spans="2:5" ht="15" customHeight="1" x14ac:dyDescent="0.25">
      <c r="B21" s="149" t="s">
        <v>173</v>
      </c>
      <c r="C21" s="150"/>
      <c r="D21" s="150"/>
      <c r="E21" s="151"/>
    </row>
    <row r="22" spans="2:5" x14ac:dyDescent="0.25">
      <c r="B22" s="149" t="s">
        <v>174</v>
      </c>
      <c r="C22" s="150"/>
      <c r="D22" s="150"/>
      <c r="E22" s="151"/>
    </row>
    <row r="23" spans="2:5" x14ac:dyDescent="0.25">
      <c r="B23" s="50"/>
      <c r="C23" s="51"/>
      <c r="D23" s="51"/>
      <c r="E23" s="52"/>
    </row>
    <row r="24" spans="2:5" x14ac:dyDescent="0.25">
      <c r="B24" s="149" t="s">
        <v>175</v>
      </c>
      <c r="C24" s="150"/>
      <c r="D24" s="150"/>
      <c r="E24" s="151"/>
    </row>
    <row r="25" spans="2:5" x14ac:dyDescent="0.25">
      <c r="B25" s="149" t="s">
        <v>176</v>
      </c>
      <c r="C25" s="150"/>
      <c r="D25" s="150"/>
      <c r="E25" s="151"/>
    </row>
    <row r="26" spans="2:5" x14ac:dyDescent="0.25">
      <c r="B26" s="50"/>
      <c r="C26" s="51"/>
      <c r="D26" s="51"/>
      <c r="E26" s="52"/>
    </row>
    <row r="27" spans="2:5" x14ac:dyDescent="0.25">
      <c r="B27" s="149" t="s">
        <v>177</v>
      </c>
      <c r="C27" s="150"/>
      <c r="D27" s="150"/>
      <c r="E27" s="151"/>
    </row>
    <row r="28" spans="2:5" x14ac:dyDescent="0.25">
      <c r="B28" s="152" t="s">
        <v>178</v>
      </c>
      <c r="C28" s="153"/>
      <c r="D28" s="153"/>
      <c r="E28" s="154"/>
    </row>
  </sheetData>
  <customSheetViews>
    <customSheetView guid="{A5A992E5-A774-408A-88E8-BC6D12B4DBBC}" fitToPage="1">
      <selection activeCell="C15" sqref="C15"/>
      <pageMargins left="0.7" right="0.7" top="0.75" bottom="0.75" header="0.3" footer="0.3"/>
      <pageSetup paperSize="9" scale="88" orientation="portrait" verticalDpi="0" r:id="rId1"/>
    </customSheetView>
    <customSheetView guid="{5548FFB4-D490-49E1-BFE6-EDD52FAE47FE}" fitToPage="1">
      <selection activeCell="E7" sqref="E7"/>
      <pageMargins left="0.7" right="0.7" top="0.75" bottom="0.75" header="0.3" footer="0.3"/>
      <pageSetup paperSize="9" scale="90" orientation="portrait" verticalDpi="0" r:id="rId2"/>
    </customSheetView>
  </customSheetViews>
  <mergeCells count="15">
    <mergeCell ref="B25:E25"/>
    <mergeCell ref="B27:E27"/>
    <mergeCell ref="B28:E28"/>
    <mergeCell ref="B20:E20"/>
    <mergeCell ref="B19:E19"/>
    <mergeCell ref="B21:E21"/>
    <mergeCell ref="B22:E22"/>
    <mergeCell ref="B24:E24"/>
    <mergeCell ref="D15:E15"/>
    <mergeCell ref="D14:E14"/>
    <mergeCell ref="D17:E17"/>
    <mergeCell ref="D16:E16"/>
    <mergeCell ref="B2:E2"/>
    <mergeCell ref="B12:E12"/>
    <mergeCell ref="B3:E3"/>
  </mergeCells>
  <pageMargins left="0.7" right="0.7" top="0.75" bottom="0.75" header="0.3" footer="0.3"/>
  <pageSetup paperSize="9" scale="88"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19"/>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1" ht="45" customHeight="1" x14ac:dyDescent="0.25">
      <c r="B2" s="159" t="s">
        <v>0</v>
      </c>
      <c r="C2" s="160" t="s">
        <v>136</v>
      </c>
      <c r="D2" s="17" t="s">
        <v>1</v>
      </c>
      <c r="E2" s="203" t="s">
        <v>225</v>
      </c>
      <c r="F2" s="203"/>
      <c r="G2" s="203"/>
      <c r="H2" s="203"/>
      <c r="I2" s="203"/>
      <c r="J2" s="203"/>
    </row>
    <row r="3" spans="2:11" ht="45" customHeight="1" x14ac:dyDescent="0.25">
      <c r="B3" s="159"/>
      <c r="C3" s="160"/>
      <c r="D3" s="17" t="s">
        <v>2</v>
      </c>
      <c r="E3" s="203" t="s">
        <v>226</v>
      </c>
      <c r="F3" s="204"/>
      <c r="G3" s="204"/>
      <c r="H3" s="204"/>
      <c r="I3" s="204"/>
      <c r="J3" s="204"/>
    </row>
    <row r="4" spans="2:11" ht="45" customHeight="1" x14ac:dyDescent="0.25">
      <c r="B4" s="16" t="s">
        <v>112</v>
      </c>
      <c r="C4" s="54">
        <v>43003</v>
      </c>
      <c r="D4" s="20" t="s">
        <v>3</v>
      </c>
      <c r="E4" s="55" t="s">
        <v>19</v>
      </c>
      <c r="F4" s="161" t="s">
        <v>82</v>
      </c>
      <c r="G4" s="17" t="s">
        <v>45</v>
      </c>
      <c r="H4" s="7">
        <v>2483</v>
      </c>
      <c r="I4" s="18" t="s">
        <v>68</v>
      </c>
      <c r="J4" s="7">
        <v>42218</v>
      </c>
    </row>
    <row r="5" spans="2:11" ht="45" customHeight="1" x14ac:dyDescent="0.25">
      <c r="B5" s="16" t="s">
        <v>113</v>
      </c>
      <c r="C5" s="56">
        <v>2264141</v>
      </c>
      <c r="D5" s="17" t="s">
        <v>114</v>
      </c>
      <c r="E5" s="19" t="s">
        <v>21</v>
      </c>
      <c r="F5" s="161"/>
      <c r="G5" s="17" t="s">
        <v>46</v>
      </c>
      <c r="H5" s="7">
        <v>2532</v>
      </c>
      <c r="I5" s="18" t="s">
        <v>69</v>
      </c>
      <c r="J5" s="7">
        <v>43046</v>
      </c>
      <c r="K5" s="57"/>
    </row>
    <row r="6" spans="2:11" ht="30" customHeight="1" x14ac:dyDescent="0.25">
      <c r="B6" s="167" t="s">
        <v>14</v>
      </c>
      <c r="C6" s="167"/>
      <c r="D6" s="15"/>
      <c r="E6" s="15" t="s">
        <v>4</v>
      </c>
      <c r="F6" s="15" t="s">
        <v>55</v>
      </c>
      <c r="G6" s="15" t="s">
        <v>5</v>
      </c>
      <c r="H6" s="15" t="s">
        <v>6</v>
      </c>
      <c r="I6" s="15" t="s">
        <v>7</v>
      </c>
      <c r="J6" s="15" t="s">
        <v>8</v>
      </c>
    </row>
    <row r="7" spans="2:11" ht="30" customHeight="1" x14ac:dyDescent="0.25">
      <c r="B7" s="159"/>
      <c r="C7" s="159"/>
      <c r="D7" s="16" t="s">
        <v>9</v>
      </c>
      <c r="E7" s="58">
        <v>5</v>
      </c>
      <c r="F7" s="58">
        <v>5</v>
      </c>
      <c r="G7" s="66" t="s">
        <v>20</v>
      </c>
      <c r="H7" s="58">
        <f>E7*F7</f>
        <v>25</v>
      </c>
      <c r="I7" s="58">
        <f>IF(G7="Not Effective (x1)",E7*F7,IF(G7="Partially Effective (x0.8)",E7*F7*0.8, E7*F7*0.6))</f>
        <v>25</v>
      </c>
      <c r="J7" s="168" t="s">
        <v>274</v>
      </c>
    </row>
    <row r="8" spans="2:11" ht="30" customHeight="1" x14ac:dyDescent="0.25">
      <c r="B8" s="159"/>
      <c r="C8" s="159"/>
      <c r="D8" s="16" t="s">
        <v>10</v>
      </c>
      <c r="E8" s="58">
        <v>5</v>
      </c>
      <c r="F8" s="58">
        <v>4</v>
      </c>
      <c r="G8" s="67" t="s">
        <v>24</v>
      </c>
      <c r="H8" s="58">
        <f>E8*F8</f>
        <v>20</v>
      </c>
      <c r="I8" s="58">
        <f>IF(G8="Not Effective (x1)",E8*F8,IF(G8="Partially Effective (x0.8)",E8*F8*0.8, E8*F8*0.6))</f>
        <v>16</v>
      </c>
      <c r="J8" s="168"/>
    </row>
    <row r="9" spans="2:11" ht="30" customHeight="1" x14ac:dyDescent="0.25">
      <c r="B9" s="159"/>
      <c r="C9" s="159"/>
      <c r="D9" s="16" t="s">
        <v>11</v>
      </c>
      <c r="E9" s="58">
        <v>5</v>
      </c>
      <c r="F9" s="58">
        <v>5</v>
      </c>
      <c r="G9" s="66" t="s">
        <v>20</v>
      </c>
      <c r="H9" s="58">
        <f>E9*F9</f>
        <v>25</v>
      </c>
      <c r="I9" s="58">
        <f>IF(G9="Not Effective (x1)",E9*F9,IF(G9="Partially Effective (x0.8)",E9*F9*0.8, E9*F9*0.6))</f>
        <v>25</v>
      </c>
      <c r="J9" s="168"/>
    </row>
    <row r="10" spans="2:11" ht="30" customHeight="1" x14ac:dyDescent="0.25">
      <c r="B10" s="16" t="s">
        <v>12</v>
      </c>
      <c r="C10" s="59" t="s">
        <v>22</v>
      </c>
      <c r="D10" s="16" t="s">
        <v>109</v>
      </c>
      <c r="E10" s="163" t="s">
        <v>110</v>
      </c>
      <c r="F10" s="164"/>
      <c r="G10" s="159" t="s">
        <v>15</v>
      </c>
      <c r="H10" s="159"/>
      <c r="I10" s="160" t="s">
        <v>23</v>
      </c>
      <c r="J10" s="160"/>
    </row>
    <row r="11" spans="2:11" ht="45" customHeight="1" x14ac:dyDescent="0.25">
      <c r="B11" s="161" t="s">
        <v>13</v>
      </c>
      <c r="C11" s="161"/>
      <c r="D11" s="173" t="s">
        <v>30</v>
      </c>
      <c r="E11" s="174"/>
      <c r="F11" s="16" t="s">
        <v>16</v>
      </c>
      <c r="G11" s="159" t="s">
        <v>17</v>
      </c>
      <c r="H11" s="159"/>
      <c r="I11" s="161" t="s">
        <v>18</v>
      </c>
      <c r="J11" s="161"/>
    </row>
    <row r="12" spans="2:11" s="25" customFormat="1" ht="324" customHeight="1" x14ac:dyDescent="0.25">
      <c r="B12" s="165" t="s">
        <v>27</v>
      </c>
      <c r="C12" s="166"/>
      <c r="D12" s="169" t="s">
        <v>35</v>
      </c>
      <c r="E12" s="169"/>
      <c r="F12" s="21" t="s">
        <v>155</v>
      </c>
      <c r="G12" s="170" t="s">
        <v>96</v>
      </c>
      <c r="H12" s="170"/>
      <c r="I12" s="171" t="s">
        <v>66</v>
      </c>
      <c r="J12" s="172"/>
    </row>
    <row r="13" spans="2:11" s="25" customFormat="1" ht="16.5" customHeight="1" x14ac:dyDescent="0.25">
      <c r="B13" s="8"/>
      <c r="C13" s="8"/>
      <c r="D13" s="8"/>
      <c r="E13" s="8"/>
      <c r="F13" s="8"/>
      <c r="G13" s="60"/>
      <c r="H13" s="60"/>
      <c r="I13" s="60"/>
      <c r="J13" s="60"/>
    </row>
    <row r="14" spans="2:11" x14ac:dyDescent="0.25">
      <c r="B14" s="61" t="s">
        <v>111</v>
      </c>
    </row>
    <row r="15" spans="2:11" x14ac:dyDescent="0.25">
      <c r="B15" s="162"/>
      <c r="C15" s="162"/>
      <c r="D15" s="162"/>
      <c r="E15" s="162"/>
      <c r="F15" s="162"/>
      <c r="G15" s="162"/>
      <c r="H15" s="162"/>
      <c r="I15" s="162"/>
      <c r="J15" s="162"/>
    </row>
    <row r="16" spans="2:11" x14ac:dyDescent="0.25">
      <c r="B16" s="162"/>
      <c r="C16" s="162"/>
      <c r="D16" s="162"/>
      <c r="E16" s="162"/>
      <c r="F16" s="162"/>
      <c r="G16" s="162"/>
      <c r="H16" s="162"/>
      <c r="I16" s="162"/>
      <c r="J16" s="162"/>
    </row>
    <row r="17" spans="2:10" x14ac:dyDescent="0.25">
      <c r="B17" s="162"/>
      <c r="C17" s="162"/>
      <c r="D17" s="162"/>
      <c r="E17" s="162"/>
      <c r="F17" s="162"/>
      <c r="G17" s="162"/>
      <c r="H17" s="162"/>
      <c r="I17" s="162"/>
      <c r="J17" s="162"/>
    </row>
    <row r="18" spans="2:10" x14ac:dyDescent="0.25">
      <c r="B18" s="162"/>
      <c r="C18" s="162"/>
      <c r="D18" s="162"/>
      <c r="E18" s="162"/>
      <c r="F18" s="162"/>
      <c r="G18" s="162"/>
      <c r="H18" s="162"/>
      <c r="I18" s="162"/>
      <c r="J18" s="162"/>
    </row>
    <row r="19" spans="2:10" x14ac:dyDescent="0.25">
      <c r="B19" s="162"/>
      <c r="C19" s="162"/>
      <c r="D19" s="162"/>
      <c r="E19" s="162"/>
      <c r="F19" s="162"/>
      <c r="G19" s="162"/>
      <c r="H19" s="162"/>
      <c r="I19" s="162"/>
      <c r="J19" s="162"/>
    </row>
  </sheetData>
  <customSheetViews>
    <customSheetView guid="{A5A992E5-A774-408A-88E8-BC6D12B4DBBC}" scale="80" fitToPage="1">
      <selection activeCell="E3" sqref="E3:J3"/>
      <pageMargins left="0.7" right="0.7" top="0.75" bottom="0.75" header="0.3" footer="0.3"/>
      <pageSetup paperSize="9" scale="60" orientation="landscape" r:id="rId1"/>
    </customSheetView>
    <customSheetView guid="{5548FFB4-D490-49E1-BFE6-EDD52FAE47FE}" scale="80" showPageBreaks="1" fitToPage="1" printArea="1">
      <selection activeCell="I11" sqref="I11:J11"/>
      <pageMargins left="0.7" right="0.7" top="0.75" bottom="0.75" header="0.3" footer="0.3"/>
      <pageSetup paperSize="9" scale="65" orientation="landscape" r:id="rId2"/>
    </customSheetView>
  </customSheetViews>
  <mergeCells count="19">
    <mergeCell ref="B15:J19"/>
    <mergeCell ref="E10:F10"/>
    <mergeCell ref="B12:C12"/>
    <mergeCell ref="B6:C9"/>
    <mergeCell ref="J7:J9"/>
    <mergeCell ref="B11:C11"/>
    <mergeCell ref="D12:E12"/>
    <mergeCell ref="G11:H11"/>
    <mergeCell ref="G12:H12"/>
    <mergeCell ref="I11:J11"/>
    <mergeCell ref="I12:J12"/>
    <mergeCell ref="G10:H10"/>
    <mergeCell ref="I10:J10"/>
    <mergeCell ref="D11:E11"/>
    <mergeCell ref="B2:B3"/>
    <mergeCell ref="C2:C3"/>
    <mergeCell ref="E2:J2"/>
    <mergeCell ref="E3:J3"/>
    <mergeCell ref="F4:F5"/>
  </mergeCells>
  <pageMargins left="0.7" right="0.7" top="0.75" bottom="0.75" header="0.3" footer="0.3"/>
  <pageSetup paperSize="9" scale="6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22"/>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83" t="s">
        <v>0</v>
      </c>
      <c r="C2" s="184" t="s">
        <v>137</v>
      </c>
      <c r="D2" s="17" t="s">
        <v>1</v>
      </c>
      <c r="E2" s="205" t="s">
        <v>275</v>
      </c>
      <c r="F2" s="206"/>
      <c r="G2" s="206"/>
      <c r="H2" s="206"/>
      <c r="I2" s="206"/>
      <c r="J2" s="207"/>
    </row>
    <row r="3" spans="2:10" ht="45" customHeight="1" x14ac:dyDescent="0.25">
      <c r="B3" s="167"/>
      <c r="C3" s="185"/>
      <c r="D3" s="17" t="s">
        <v>2</v>
      </c>
      <c r="E3" s="205" t="s">
        <v>227</v>
      </c>
      <c r="F3" s="206"/>
      <c r="G3" s="206"/>
      <c r="H3" s="206"/>
      <c r="I3" s="206"/>
      <c r="J3" s="207"/>
    </row>
    <row r="4" spans="2:10" ht="45" customHeight="1" x14ac:dyDescent="0.25">
      <c r="B4" s="16" t="s">
        <v>112</v>
      </c>
      <c r="C4" s="62">
        <v>43003</v>
      </c>
      <c r="D4" s="16" t="s">
        <v>3</v>
      </c>
      <c r="E4" s="19" t="s">
        <v>19</v>
      </c>
      <c r="F4" s="186" t="s">
        <v>82</v>
      </c>
      <c r="G4" s="17" t="s">
        <v>45</v>
      </c>
      <c r="H4" s="7">
        <v>1895</v>
      </c>
      <c r="I4" s="16" t="s">
        <v>68</v>
      </c>
      <c r="J4" s="7">
        <v>32218</v>
      </c>
    </row>
    <row r="5" spans="2:10" ht="45" customHeight="1" x14ac:dyDescent="0.25">
      <c r="B5" s="17" t="s">
        <v>113</v>
      </c>
      <c r="C5" s="56">
        <v>2264141</v>
      </c>
      <c r="D5" s="17" t="s">
        <v>114</v>
      </c>
      <c r="E5" s="63" t="s">
        <v>21</v>
      </c>
      <c r="F5" s="187"/>
      <c r="G5" s="68" t="s">
        <v>46</v>
      </c>
      <c r="H5" s="7">
        <v>1899</v>
      </c>
      <c r="I5" s="17" t="s">
        <v>69</v>
      </c>
      <c r="J5" s="7">
        <v>32286</v>
      </c>
    </row>
    <row r="6" spans="2:10" ht="30" customHeight="1" x14ac:dyDescent="0.25">
      <c r="B6" s="177" t="s">
        <v>14</v>
      </c>
      <c r="C6" s="178"/>
      <c r="D6" s="16"/>
      <c r="E6" s="16" t="s">
        <v>4</v>
      </c>
      <c r="F6" s="16" t="s">
        <v>55</v>
      </c>
      <c r="G6" s="16" t="s">
        <v>5</v>
      </c>
      <c r="H6" s="16" t="s">
        <v>6</v>
      </c>
      <c r="I6" s="16" t="s">
        <v>7</v>
      </c>
      <c r="J6" s="16" t="s">
        <v>8</v>
      </c>
    </row>
    <row r="7" spans="2:10" ht="30" customHeight="1" x14ac:dyDescent="0.25">
      <c r="B7" s="179"/>
      <c r="C7" s="180"/>
      <c r="D7" s="16" t="s">
        <v>9</v>
      </c>
      <c r="E7" s="53">
        <v>5</v>
      </c>
      <c r="F7" s="53">
        <v>5</v>
      </c>
      <c r="G7" s="16" t="s">
        <v>20</v>
      </c>
      <c r="H7" s="53">
        <f>E7*F7</f>
        <v>25</v>
      </c>
      <c r="I7" s="53">
        <f>IF(G7="Not Effective (x1)",E7*F7,IF(G7="Partially Effective (x0.8)",E7*F7*0.8, E7*F7*0.6))</f>
        <v>25</v>
      </c>
      <c r="J7" s="168" t="s">
        <v>274</v>
      </c>
    </row>
    <row r="8" spans="2:10" ht="30" customHeight="1" x14ac:dyDescent="0.25">
      <c r="B8" s="179"/>
      <c r="C8" s="180"/>
      <c r="D8" s="16" t="s">
        <v>10</v>
      </c>
      <c r="E8" s="53">
        <v>3</v>
      </c>
      <c r="F8" s="53">
        <v>5</v>
      </c>
      <c r="G8" s="17" t="s">
        <v>24</v>
      </c>
      <c r="H8" s="53">
        <f>E8*F8</f>
        <v>15</v>
      </c>
      <c r="I8" s="53">
        <f>IF(G8="Not Effective (x1)",E8*F8,IF(G8="Partially Effective (x0.8)",E8*F8*0.8, E8*F8*0.6))</f>
        <v>12</v>
      </c>
      <c r="J8" s="168"/>
    </row>
    <row r="9" spans="2:10" ht="30" customHeight="1" x14ac:dyDescent="0.25">
      <c r="B9" s="181"/>
      <c r="C9" s="182"/>
      <c r="D9" s="16" t="s">
        <v>11</v>
      </c>
      <c r="E9" s="53">
        <v>5</v>
      </c>
      <c r="F9" s="53">
        <v>5</v>
      </c>
      <c r="G9" s="16" t="s">
        <v>20</v>
      </c>
      <c r="H9" s="53">
        <f>E9*F9</f>
        <v>25</v>
      </c>
      <c r="I9" s="53">
        <f>IF(G9="Not Effective (x1)",E9*F9,IF(G9="Partially Effective (x0.8)",E9*F9*0.8, E9*F9*0.6))</f>
        <v>25</v>
      </c>
      <c r="J9" s="168"/>
    </row>
    <row r="10" spans="2:10" ht="30" customHeight="1" x14ac:dyDescent="0.25">
      <c r="B10" s="16" t="s">
        <v>12</v>
      </c>
      <c r="C10" s="64" t="s">
        <v>22</v>
      </c>
      <c r="D10" s="16" t="s">
        <v>109</v>
      </c>
      <c r="E10" s="163" t="s">
        <v>110</v>
      </c>
      <c r="F10" s="164"/>
      <c r="G10" s="175" t="s">
        <v>15</v>
      </c>
      <c r="H10" s="176"/>
      <c r="I10" s="163" t="s">
        <v>23</v>
      </c>
      <c r="J10" s="164"/>
    </row>
    <row r="11" spans="2:10" ht="45" customHeight="1" x14ac:dyDescent="0.25">
      <c r="B11" s="173" t="s">
        <v>13</v>
      </c>
      <c r="C11" s="174"/>
      <c r="D11" s="173" t="s">
        <v>30</v>
      </c>
      <c r="E11" s="174"/>
      <c r="F11" s="16" t="s">
        <v>16</v>
      </c>
      <c r="G11" s="175" t="s">
        <v>17</v>
      </c>
      <c r="H11" s="176"/>
      <c r="I11" s="175" t="s">
        <v>18</v>
      </c>
      <c r="J11" s="176"/>
    </row>
    <row r="12" spans="2:10" s="25" customFormat="1" ht="250.5" customHeight="1" x14ac:dyDescent="0.25">
      <c r="B12" s="171" t="s">
        <v>56</v>
      </c>
      <c r="C12" s="172"/>
      <c r="D12" s="170" t="s">
        <v>48</v>
      </c>
      <c r="E12" s="170"/>
      <c r="F12" s="65" t="s">
        <v>153</v>
      </c>
      <c r="G12" s="171" t="s">
        <v>89</v>
      </c>
      <c r="H12" s="172"/>
      <c r="I12" s="171" t="s">
        <v>66</v>
      </c>
      <c r="J12" s="172"/>
    </row>
    <row r="14" spans="2:10" x14ac:dyDescent="0.25">
      <c r="B14" s="61" t="s">
        <v>111</v>
      </c>
    </row>
    <row r="15" spans="2:10" x14ac:dyDescent="0.25">
      <c r="B15" s="162"/>
      <c r="C15" s="162"/>
      <c r="D15" s="162"/>
      <c r="E15" s="162"/>
      <c r="F15" s="162"/>
      <c r="G15" s="162"/>
      <c r="H15" s="162"/>
      <c r="I15" s="162"/>
      <c r="J15" s="162"/>
    </row>
    <row r="16" spans="2:10" x14ac:dyDescent="0.25">
      <c r="B16" s="162"/>
      <c r="C16" s="162"/>
      <c r="D16" s="162"/>
      <c r="E16" s="162"/>
      <c r="F16" s="162"/>
      <c r="G16" s="162"/>
      <c r="H16" s="162"/>
      <c r="I16" s="162"/>
      <c r="J16" s="162"/>
    </row>
    <row r="17" spans="2:10" x14ac:dyDescent="0.25">
      <c r="B17" s="162"/>
      <c r="C17" s="162"/>
      <c r="D17" s="162"/>
      <c r="E17" s="162"/>
      <c r="F17" s="162"/>
      <c r="G17" s="162"/>
      <c r="H17" s="162"/>
      <c r="I17" s="162"/>
      <c r="J17" s="162"/>
    </row>
    <row r="18" spans="2:10" x14ac:dyDescent="0.25">
      <c r="B18" s="162"/>
      <c r="C18" s="162"/>
      <c r="D18" s="162"/>
      <c r="E18" s="162"/>
      <c r="F18" s="162"/>
      <c r="G18" s="162"/>
      <c r="H18" s="162"/>
      <c r="I18" s="162"/>
      <c r="J18" s="162"/>
    </row>
    <row r="19" spans="2:10" x14ac:dyDescent="0.25">
      <c r="B19" s="162"/>
      <c r="C19" s="162"/>
      <c r="D19" s="162"/>
      <c r="E19" s="162"/>
      <c r="F19" s="162"/>
      <c r="G19" s="162"/>
      <c r="H19" s="162"/>
      <c r="I19" s="162"/>
      <c r="J19" s="162"/>
    </row>
    <row r="20" spans="2:10" x14ac:dyDescent="0.25">
      <c r="B20" s="162"/>
      <c r="C20" s="162"/>
      <c r="D20" s="162"/>
      <c r="E20" s="162"/>
      <c r="F20" s="162"/>
      <c r="G20" s="162"/>
      <c r="H20" s="162"/>
      <c r="I20" s="162"/>
      <c r="J20" s="162"/>
    </row>
    <row r="21" spans="2:10" x14ac:dyDescent="0.25">
      <c r="B21" s="162"/>
      <c r="C21" s="162"/>
      <c r="D21" s="162"/>
      <c r="E21" s="162"/>
      <c r="F21" s="162"/>
      <c r="G21" s="162"/>
      <c r="H21" s="162"/>
      <c r="I21" s="162"/>
      <c r="J21" s="162"/>
    </row>
    <row r="22" spans="2:10" x14ac:dyDescent="0.25">
      <c r="B22" s="162"/>
      <c r="C22" s="162"/>
      <c r="D22" s="162"/>
      <c r="E22" s="162"/>
      <c r="F22" s="162"/>
      <c r="G22" s="162"/>
      <c r="H22" s="162"/>
      <c r="I22" s="162"/>
      <c r="J22" s="162"/>
    </row>
  </sheetData>
  <customSheetViews>
    <customSheetView guid="{A5A992E5-A774-408A-88E8-BC6D12B4DBBC}" scale="80" fitToPage="1">
      <selection activeCell="E2" sqref="E2:J2"/>
      <pageMargins left="0.7" right="0.7" top="0.75" bottom="0.75" header="0.3" footer="0.3"/>
      <pageSetup paperSize="9" scale="62" orientation="landscape" verticalDpi="0" r:id="rId1"/>
    </customSheetView>
    <customSheetView guid="{5548FFB4-D490-49E1-BFE6-EDD52FAE47FE}" scale="80" showPageBreaks="1" fitToPage="1" printArea="1">
      <selection activeCell="C4" sqref="C4"/>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2"/>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J22"/>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151</v>
      </c>
      <c r="D2" s="17" t="s">
        <v>1</v>
      </c>
      <c r="E2" s="203" t="s">
        <v>228</v>
      </c>
      <c r="F2" s="203"/>
      <c r="G2" s="203"/>
      <c r="H2" s="203"/>
      <c r="I2" s="203"/>
      <c r="J2" s="203"/>
    </row>
    <row r="3" spans="2:10" ht="45" customHeight="1" x14ac:dyDescent="0.25">
      <c r="B3" s="159"/>
      <c r="C3" s="160"/>
      <c r="D3" s="17" t="s">
        <v>2</v>
      </c>
      <c r="E3" s="203" t="s">
        <v>229</v>
      </c>
      <c r="F3" s="203"/>
      <c r="G3" s="203"/>
      <c r="H3" s="203"/>
      <c r="I3" s="203"/>
      <c r="J3" s="203"/>
    </row>
    <row r="4" spans="2:10" ht="45" customHeight="1" x14ac:dyDescent="0.25">
      <c r="B4" s="22" t="s">
        <v>112</v>
      </c>
      <c r="C4" s="62">
        <v>43003</v>
      </c>
      <c r="D4" s="16" t="s">
        <v>3</v>
      </c>
      <c r="E4" s="19" t="s">
        <v>19</v>
      </c>
      <c r="F4" s="186" t="s">
        <v>82</v>
      </c>
      <c r="G4" s="17" t="s">
        <v>45</v>
      </c>
      <c r="H4" s="7">
        <v>1386</v>
      </c>
      <c r="I4" s="16" t="s">
        <v>68</v>
      </c>
      <c r="J4" s="7">
        <v>23555</v>
      </c>
    </row>
    <row r="5" spans="2:10" ht="45" customHeight="1" x14ac:dyDescent="0.25">
      <c r="B5" s="23" t="s">
        <v>113</v>
      </c>
      <c r="C5" s="62">
        <v>2264141</v>
      </c>
      <c r="D5" s="17" t="s">
        <v>114</v>
      </c>
      <c r="E5" s="19" t="s">
        <v>21</v>
      </c>
      <c r="F5" s="187"/>
      <c r="G5" s="74" t="s">
        <v>46</v>
      </c>
      <c r="H5" s="7">
        <v>3</v>
      </c>
      <c r="I5" s="17" t="s">
        <v>69</v>
      </c>
      <c r="J5" s="7">
        <v>47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5</v>
      </c>
      <c r="F7" s="53">
        <v>4</v>
      </c>
      <c r="G7" s="53" t="s">
        <v>20</v>
      </c>
      <c r="H7" s="53">
        <f>E7*F7</f>
        <v>20</v>
      </c>
      <c r="I7" s="53">
        <f>IF(G7="Not Effective (x1)",E7*F7,IF(G7="Partially Effective (x0.8)",E7*F7*0.8, E7*F7*0.6))</f>
        <v>20</v>
      </c>
      <c r="J7" s="168" t="s">
        <v>274</v>
      </c>
    </row>
    <row r="8" spans="2:10" ht="30" customHeight="1" x14ac:dyDescent="0.25">
      <c r="B8" s="159"/>
      <c r="C8" s="159"/>
      <c r="D8" s="16" t="s">
        <v>10</v>
      </c>
      <c r="E8" s="53">
        <v>5</v>
      </c>
      <c r="F8" s="53">
        <v>3</v>
      </c>
      <c r="G8" s="19" t="s">
        <v>24</v>
      </c>
      <c r="H8" s="53">
        <f>E8*F8</f>
        <v>15</v>
      </c>
      <c r="I8" s="53">
        <f>IF(G8="Not Effective (x1)",E8*F8,IF(G8="Partially Effective (x0.8)",E8*F8*0.8, E8*F8*0.6))</f>
        <v>12</v>
      </c>
      <c r="J8" s="168"/>
    </row>
    <row r="9" spans="2:10" ht="30" customHeight="1" x14ac:dyDescent="0.25">
      <c r="B9" s="159"/>
      <c r="C9" s="159"/>
      <c r="D9" s="16" t="s">
        <v>11</v>
      </c>
      <c r="E9" s="53">
        <v>5</v>
      </c>
      <c r="F9" s="53">
        <v>5</v>
      </c>
      <c r="G9" s="53" t="s">
        <v>20</v>
      </c>
      <c r="H9" s="53">
        <f>E9*F9</f>
        <v>25</v>
      </c>
      <c r="I9" s="53">
        <f>IF(G9="Not Effective (x1)",E9*F9,IF(G9="Partially Effective (x0.8)",E9*F9*0.8, E9*F9*0.6))</f>
        <v>25</v>
      </c>
      <c r="J9" s="168"/>
    </row>
    <row r="10" spans="2:10" ht="30" customHeight="1" x14ac:dyDescent="0.25">
      <c r="B10" s="16" t="s">
        <v>12</v>
      </c>
      <c r="C10" s="59" t="s">
        <v>22</v>
      </c>
      <c r="D10" s="16" t="s">
        <v>109</v>
      </c>
      <c r="E10" s="163" t="s">
        <v>110</v>
      </c>
      <c r="F10" s="164"/>
      <c r="G10" s="159" t="s">
        <v>15</v>
      </c>
      <c r="H10" s="159"/>
      <c r="I10" s="160" t="s">
        <v>23</v>
      </c>
      <c r="J10" s="160"/>
    </row>
    <row r="11" spans="2:10" ht="45" customHeight="1" x14ac:dyDescent="0.25">
      <c r="B11" s="161" t="s">
        <v>13</v>
      </c>
      <c r="C11" s="161"/>
      <c r="D11" s="161" t="s">
        <v>30</v>
      </c>
      <c r="E11" s="161"/>
      <c r="F11" s="16" t="s">
        <v>16</v>
      </c>
      <c r="G11" s="159" t="s">
        <v>17</v>
      </c>
      <c r="H11" s="159"/>
      <c r="I11" s="159" t="s">
        <v>18</v>
      </c>
      <c r="J11" s="159"/>
    </row>
    <row r="12" spans="2:10" s="69" customFormat="1" ht="363" customHeight="1" x14ac:dyDescent="0.25">
      <c r="B12" s="171" t="s">
        <v>58</v>
      </c>
      <c r="C12" s="172"/>
      <c r="D12" s="170" t="s">
        <v>88</v>
      </c>
      <c r="E12" s="170"/>
      <c r="F12" s="65" t="s">
        <v>115</v>
      </c>
      <c r="G12" s="171" t="s">
        <v>90</v>
      </c>
      <c r="H12" s="172"/>
      <c r="I12" s="171" t="s">
        <v>66</v>
      </c>
      <c r="J12" s="172"/>
    </row>
    <row r="14" spans="2:10" x14ac:dyDescent="0.25">
      <c r="B14" s="61" t="s">
        <v>111</v>
      </c>
    </row>
    <row r="15" spans="2:10" x14ac:dyDescent="0.25">
      <c r="B15" s="162"/>
      <c r="C15" s="162"/>
      <c r="D15" s="162"/>
      <c r="E15" s="162"/>
      <c r="F15" s="162"/>
      <c r="G15" s="162"/>
      <c r="H15" s="162"/>
      <c r="I15" s="162"/>
      <c r="J15" s="162"/>
    </row>
    <row r="16" spans="2:10" x14ac:dyDescent="0.25">
      <c r="B16" s="162"/>
      <c r="C16" s="162"/>
      <c r="D16" s="162"/>
      <c r="E16" s="162"/>
      <c r="F16" s="162"/>
      <c r="G16" s="162"/>
      <c r="H16" s="162"/>
      <c r="I16" s="162"/>
      <c r="J16" s="162"/>
    </row>
    <row r="17" spans="2:10" x14ac:dyDescent="0.25">
      <c r="B17" s="162"/>
      <c r="C17" s="162"/>
      <c r="D17" s="162"/>
      <c r="E17" s="162"/>
      <c r="F17" s="162"/>
      <c r="G17" s="162"/>
      <c r="H17" s="162"/>
      <c r="I17" s="162"/>
      <c r="J17" s="162"/>
    </row>
    <row r="18" spans="2:10" x14ac:dyDescent="0.25">
      <c r="B18" s="162"/>
      <c r="C18" s="162"/>
      <c r="D18" s="162"/>
      <c r="E18" s="162"/>
      <c r="F18" s="162"/>
      <c r="G18" s="162"/>
      <c r="H18" s="162"/>
      <c r="I18" s="162"/>
      <c r="J18" s="162"/>
    </row>
    <row r="19" spans="2:10" x14ac:dyDescent="0.25">
      <c r="B19" s="162"/>
      <c r="C19" s="162"/>
      <c r="D19" s="162"/>
      <c r="E19" s="162"/>
      <c r="F19" s="162"/>
      <c r="G19" s="162"/>
      <c r="H19" s="162"/>
      <c r="I19" s="162"/>
      <c r="J19" s="162"/>
    </row>
    <row r="20" spans="2:10" x14ac:dyDescent="0.25">
      <c r="B20" s="162"/>
      <c r="C20" s="162"/>
      <c r="D20" s="162"/>
      <c r="E20" s="162"/>
      <c r="F20" s="162"/>
      <c r="G20" s="162"/>
      <c r="H20" s="162"/>
      <c r="I20" s="162"/>
      <c r="J20" s="162"/>
    </row>
    <row r="21" spans="2:10" x14ac:dyDescent="0.25">
      <c r="B21" s="162"/>
      <c r="C21" s="162"/>
      <c r="D21" s="162"/>
      <c r="E21" s="162"/>
      <c r="F21" s="162"/>
      <c r="G21" s="162"/>
      <c r="H21" s="162"/>
      <c r="I21" s="162"/>
      <c r="J21" s="162"/>
    </row>
    <row r="22" spans="2:10" x14ac:dyDescent="0.25">
      <c r="B22" s="162"/>
      <c r="C22" s="162"/>
      <c r="D22" s="162"/>
      <c r="E22" s="162"/>
      <c r="F22" s="162"/>
      <c r="G22" s="162"/>
      <c r="H22" s="162"/>
      <c r="I22" s="162"/>
      <c r="J22" s="162"/>
    </row>
  </sheetData>
  <customSheetViews>
    <customSheetView guid="{A5A992E5-A774-408A-88E8-BC6D12B4DBBC}" scale="80" fitToPage="1">
      <selection activeCell="L3" sqref="L3"/>
      <pageMargins left="0.7" right="0.7" top="0.75" bottom="0.75" header="0.3" footer="0.3"/>
      <pageSetup paperSize="9" scale="54" orientation="landscape" verticalDpi="0" r:id="rId1"/>
    </customSheetView>
    <customSheetView guid="{5548FFB4-D490-49E1-BFE6-EDD52FAE47FE}" scale="80" showPageBreaks="1" fitToPage="1" printArea="1" topLeftCell="A4">
      <selection activeCell="B12" sqref="B12:C12"/>
      <pageMargins left="0.7" right="0.7" top="0.75" bottom="0.75" header="0.3" footer="0.3"/>
      <pageSetup paperSize="9" scale="63"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5"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J23"/>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139</v>
      </c>
      <c r="D2" s="17" t="s">
        <v>1</v>
      </c>
      <c r="E2" s="203" t="s">
        <v>230</v>
      </c>
      <c r="F2" s="203"/>
      <c r="G2" s="203"/>
      <c r="H2" s="203"/>
      <c r="I2" s="203"/>
      <c r="J2" s="203"/>
    </row>
    <row r="3" spans="2:10" ht="45" customHeight="1" x14ac:dyDescent="0.25">
      <c r="B3" s="159"/>
      <c r="C3" s="160"/>
      <c r="D3" s="17" t="s">
        <v>2</v>
      </c>
      <c r="E3" s="203" t="s">
        <v>231</v>
      </c>
      <c r="F3" s="203"/>
      <c r="G3" s="203"/>
      <c r="H3" s="203"/>
      <c r="I3" s="203"/>
      <c r="J3" s="203"/>
    </row>
    <row r="4" spans="2:10" ht="45" customHeight="1" x14ac:dyDescent="0.25">
      <c r="B4" s="16" t="s">
        <v>112</v>
      </c>
      <c r="C4" s="62">
        <v>43003</v>
      </c>
      <c r="D4" s="16" t="s">
        <v>3</v>
      </c>
      <c r="E4" s="19" t="s">
        <v>19</v>
      </c>
      <c r="F4" s="186" t="s">
        <v>82</v>
      </c>
      <c r="G4" s="17" t="s">
        <v>45</v>
      </c>
      <c r="H4" s="72">
        <v>1244</v>
      </c>
      <c r="I4" s="16" t="s">
        <v>68</v>
      </c>
      <c r="J4" s="72">
        <v>21152</v>
      </c>
    </row>
    <row r="5" spans="2:10" ht="45" customHeight="1" x14ac:dyDescent="0.25">
      <c r="B5" s="16" t="s">
        <v>113</v>
      </c>
      <c r="C5" s="62">
        <v>2264141</v>
      </c>
      <c r="D5" s="17" t="s">
        <v>114</v>
      </c>
      <c r="E5" s="19" t="s">
        <v>21</v>
      </c>
      <c r="F5" s="187"/>
      <c r="G5" s="74" t="s">
        <v>46</v>
      </c>
      <c r="H5" s="70" t="s">
        <v>47</v>
      </c>
      <c r="I5" s="17" t="s">
        <v>69</v>
      </c>
      <c r="J5" s="70" t="s">
        <v>47</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5</v>
      </c>
      <c r="F7" s="53">
        <v>3</v>
      </c>
      <c r="G7" s="19" t="s">
        <v>24</v>
      </c>
      <c r="H7" s="53">
        <f>E7*F7</f>
        <v>15</v>
      </c>
      <c r="I7" s="53">
        <f>IF(G7="Not Effective (x1)",E7*F7,IF(G7="Partially Effective (x0.8)",E7*F7*0.8, E7*F7*0.6))</f>
        <v>12</v>
      </c>
      <c r="J7" s="168" t="s">
        <v>274</v>
      </c>
    </row>
    <row r="8" spans="2:10" ht="30" customHeight="1" x14ac:dyDescent="0.25">
      <c r="B8" s="159"/>
      <c r="C8" s="159"/>
      <c r="D8" s="16" t="s">
        <v>10</v>
      </c>
      <c r="E8" s="53">
        <v>4</v>
      </c>
      <c r="F8" s="53">
        <v>3</v>
      </c>
      <c r="G8" s="19" t="s">
        <v>24</v>
      </c>
      <c r="H8" s="53">
        <f>E8*F8</f>
        <v>12</v>
      </c>
      <c r="I8" s="53">
        <f>IF(G8="Not Effective (x1)",E8*F8,IF(G8="Partially Effective (x0.8)",E8*F8*0.8, E8*F8*0.6))</f>
        <v>9.6000000000000014</v>
      </c>
      <c r="J8" s="168"/>
    </row>
    <row r="9" spans="2:10" ht="30" customHeight="1" x14ac:dyDescent="0.25">
      <c r="B9" s="159"/>
      <c r="C9" s="159"/>
      <c r="D9" s="16" t="s">
        <v>11</v>
      </c>
      <c r="E9" s="53">
        <v>5</v>
      </c>
      <c r="F9" s="53">
        <v>5</v>
      </c>
      <c r="G9" s="53" t="s">
        <v>20</v>
      </c>
      <c r="H9" s="53">
        <f>E9*F9</f>
        <v>25</v>
      </c>
      <c r="I9" s="53">
        <f>IF(G9="Not Effective (x1)",E9*F9,IF(G9="Partially Effective (x0.8)",E9*F9*0.8, E9*F9*0.6))</f>
        <v>25</v>
      </c>
      <c r="J9" s="168"/>
    </row>
    <row r="10" spans="2:10" ht="30" customHeight="1" x14ac:dyDescent="0.25">
      <c r="B10" s="16" t="s">
        <v>12</v>
      </c>
      <c r="C10" s="59" t="s">
        <v>142</v>
      </c>
      <c r="D10" s="16" t="s">
        <v>109</v>
      </c>
      <c r="E10" s="163" t="s">
        <v>156</v>
      </c>
      <c r="F10" s="164"/>
      <c r="G10" s="159" t="s">
        <v>15</v>
      </c>
      <c r="H10" s="159"/>
      <c r="I10" s="160" t="s">
        <v>25</v>
      </c>
      <c r="J10" s="160"/>
    </row>
    <row r="11" spans="2:10" ht="45" customHeight="1" x14ac:dyDescent="0.25">
      <c r="B11" s="161" t="s">
        <v>13</v>
      </c>
      <c r="C11" s="161"/>
      <c r="D11" s="161" t="s">
        <v>30</v>
      </c>
      <c r="E11" s="161"/>
      <c r="F11" s="16" t="s">
        <v>16</v>
      </c>
      <c r="G11" s="159" t="s">
        <v>17</v>
      </c>
      <c r="H11" s="159"/>
      <c r="I11" s="159" t="s">
        <v>18</v>
      </c>
      <c r="J11" s="159"/>
    </row>
    <row r="12" spans="2:10" s="69" customFormat="1" ht="409.5" x14ac:dyDescent="0.25">
      <c r="B12" s="165" t="s">
        <v>57</v>
      </c>
      <c r="C12" s="166"/>
      <c r="D12" s="165" t="s">
        <v>40</v>
      </c>
      <c r="E12" s="166"/>
      <c r="F12" s="21" t="s">
        <v>152</v>
      </c>
      <c r="G12" s="165" t="s">
        <v>97</v>
      </c>
      <c r="H12" s="166"/>
      <c r="I12" s="171" t="s">
        <v>66</v>
      </c>
      <c r="J12" s="172"/>
    </row>
    <row r="14" spans="2:10" x14ac:dyDescent="0.25">
      <c r="B14" s="61" t="s">
        <v>111</v>
      </c>
    </row>
    <row r="15" spans="2:10" x14ac:dyDescent="0.25">
      <c r="B15" s="162"/>
      <c r="C15" s="162"/>
      <c r="D15" s="162"/>
      <c r="E15" s="162"/>
      <c r="F15" s="162"/>
      <c r="G15" s="162"/>
      <c r="H15" s="162"/>
      <c r="I15" s="162"/>
      <c r="J15" s="162"/>
    </row>
    <row r="16" spans="2:10" x14ac:dyDescent="0.25">
      <c r="B16" s="162"/>
      <c r="C16" s="162"/>
      <c r="D16" s="162"/>
      <c r="E16" s="162"/>
      <c r="F16" s="162"/>
      <c r="G16" s="162"/>
      <c r="H16" s="162"/>
      <c r="I16" s="162"/>
      <c r="J16" s="162"/>
    </row>
    <row r="17" spans="2:10" x14ac:dyDescent="0.25">
      <c r="B17" s="162"/>
      <c r="C17" s="162"/>
      <c r="D17" s="162"/>
      <c r="E17" s="162"/>
      <c r="F17" s="162"/>
      <c r="G17" s="162"/>
      <c r="H17" s="162"/>
      <c r="I17" s="162"/>
      <c r="J17" s="162"/>
    </row>
    <row r="18" spans="2:10" x14ac:dyDescent="0.25">
      <c r="B18" s="162"/>
      <c r="C18" s="162"/>
      <c r="D18" s="162"/>
      <c r="E18" s="162"/>
      <c r="F18" s="162"/>
      <c r="G18" s="162"/>
      <c r="H18" s="162"/>
      <c r="I18" s="162"/>
      <c r="J18" s="162"/>
    </row>
    <row r="19" spans="2:10" x14ac:dyDescent="0.25">
      <c r="B19" s="162"/>
      <c r="C19" s="162"/>
      <c r="D19" s="162"/>
      <c r="E19" s="162"/>
      <c r="F19" s="162"/>
      <c r="G19" s="162"/>
      <c r="H19" s="162"/>
      <c r="I19" s="162"/>
      <c r="J19" s="162"/>
    </row>
    <row r="20" spans="2:10" x14ac:dyDescent="0.25">
      <c r="B20" s="162"/>
      <c r="C20" s="162"/>
      <c r="D20" s="162"/>
      <c r="E20" s="162"/>
      <c r="F20" s="162"/>
      <c r="G20" s="162"/>
      <c r="H20" s="162"/>
      <c r="I20" s="162"/>
      <c r="J20" s="162"/>
    </row>
    <row r="21" spans="2:10" x14ac:dyDescent="0.25">
      <c r="B21" s="162"/>
      <c r="C21" s="162"/>
      <c r="D21" s="162"/>
      <c r="E21" s="162"/>
      <c r="F21" s="162"/>
      <c r="G21" s="162"/>
      <c r="H21" s="162"/>
      <c r="I21" s="162"/>
      <c r="J21" s="162"/>
    </row>
    <row r="22" spans="2:10" x14ac:dyDescent="0.25">
      <c r="B22" s="162"/>
      <c r="C22" s="162"/>
      <c r="D22" s="162"/>
      <c r="E22" s="162"/>
      <c r="F22" s="162"/>
      <c r="G22" s="162"/>
      <c r="H22" s="162"/>
      <c r="I22" s="162"/>
      <c r="J22" s="162"/>
    </row>
    <row r="23" spans="2:10" x14ac:dyDescent="0.25">
      <c r="B23" s="162"/>
      <c r="C23" s="162"/>
      <c r="D23" s="162"/>
      <c r="E23" s="162"/>
      <c r="F23" s="162"/>
      <c r="G23" s="162"/>
      <c r="H23" s="162"/>
      <c r="I23" s="162"/>
      <c r="J23" s="162"/>
    </row>
  </sheetData>
  <customSheetViews>
    <customSheetView guid="{A5A992E5-A774-408A-88E8-BC6D12B4DBBC}" scale="80" fitToPage="1">
      <selection activeCell="E2" sqref="E2:J2"/>
      <pageMargins left="0.7" right="0.7" top="0.75" bottom="0.75" header="0.3" footer="0.3"/>
      <pageSetup paperSize="9" scale="51" orientation="landscape" verticalDpi="0" r:id="rId1"/>
    </customSheetView>
    <customSheetView guid="{5548FFB4-D490-49E1-BFE6-EDD52FAE47FE}" scale="80" showPageBreaks="1" fitToPage="1" printArea="1">
      <selection activeCell="E2" sqref="E2:J2"/>
      <pageMargins left="0.7" right="0.7" top="0.75" bottom="0.75" header="0.3" footer="0.3"/>
      <pageSetup paperSize="9" scale="68" orientation="landscape" verticalDpi="0" r:id="rId2"/>
    </customSheetView>
  </customSheetViews>
  <mergeCells count="19">
    <mergeCell ref="B15:J23"/>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1"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2"/>
  <sheetViews>
    <sheetView zoomScale="80" zoomScaleNormal="80" workbookViewId="0">
      <selection activeCell="E2" sqref="E2:J3"/>
    </sheetView>
  </sheetViews>
  <sheetFormatPr defaultColWidth="9.140625" defaultRowHeight="15" x14ac:dyDescent="0.25"/>
  <cols>
    <col min="1" max="1" width="3.7109375" style="24" customWidth="1"/>
    <col min="2" max="3" width="18.7109375" style="24" customWidth="1"/>
    <col min="4" max="4" width="20" style="24" customWidth="1"/>
    <col min="5" max="10" width="18.7109375" style="24" customWidth="1"/>
    <col min="11" max="11" width="15.5703125" style="24" customWidth="1"/>
    <col min="12" max="12" width="18.7109375" style="24" customWidth="1"/>
    <col min="13" max="16384" width="9.140625" style="24"/>
  </cols>
  <sheetData>
    <row r="2" spans="2:10" ht="45" customHeight="1" x14ac:dyDescent="0.25">
      <c r="B2" s="159" t="s">
        <v>0</v>
      </c>
      <c r="C2" s="160" t="s">
        <v>140</v>
      </c>
      <c r="D2" s="17" t="s">
        <v>1</v>
      </c>
      <c r="E2" s="203" t="s">
        <v>233</v>
      </c>
      <c r="F2" s="203"/>
      <c r="G2" s="203"/>
      <c r="H2" s="203"/>
      <c r="I2" s="203"/>
      <c r="J2" s="203"/>
    </row>
    <row r="3" spans="2:10" ht="45" customHeight="1" x14ac:dyDescent="0.25">
      <c r="B3" s="159"/>
      <c r="C3" s="160"/>
      <c r="D3" s="17" t="s">
        <v>2</v>
      </c>
      <c r="E3" s="203" t="s">
        <v>232</v>
      </c>
      <c r="F3" s="203"/>
      <c r="G3" s="203"/>
      <c r="H3" s="203"/>
      <c r="I3" s="203"/>
      <c r="J3" s="203"/>
    </row>
    <row r="4" spans="2:10" ht="45" customHeight="1" x14ac:dyDescent="0.25">
      <c r="B4" s="16" t="s">
        <v>112</v>
      </c>
      <c r="C4" s="62">
        <v>43003</v>
      </c>
      <c r="D4" s="16" t="s">
        <v>3</v>
      </c>
      <c r="E4" s="19" t="s">
        <v>19</v>
      </c>
      <c r="F4" s="186" t="s">
        <v>82</v>
      </c>
      <c r="G4" s="17" t="s">
        <v>45</v>
      </c>
      <c r="H4" s="71">
        <v>823</v>
      </c>
      <c r="I4" s="16" t="s">
        <v>68</v>
      </c>
      <c r="J4" s="72">
        <v>13987</v>
      </c>
    </row>
    <row r="5" spans="2:10" ht="45" customHeight="1" x14ac:dyDescent="0.25">
      <c r="B5" s="16" t="s">
        <v>113</v>
      </c>
      <c r="C5" s="62">
        <v>2264141</v>
      </c>
      <c r="D5" s="17" t="s">
        <v>114</v>
      </c>
      <c r="E5" s="19" t="s">
        <v>21</v>
      </c>
      <c r="F5" s="187"/>
      <c r="G5" s="74" t="s">
        <v>46</v>
      </c>
      <c r="H5" s="71">
        <v>828</v>
      </c>
      <c r="I5" s="17" t="s">
        <v>69</v>
      </c>
      <c r="J5" s="72">
        <v>14073</v>
      </c>
    </row>
    <row r="6" spans="2:10" ht="30" customHeight="1" x14ac:dyDescent="0.25">
      <c r="B6" s="159" t="s">
        <v>14</v>
      </c>
      <c r="C6" s="159"/>
      <c r="D6" s="16"/>
      <c r="E6" s="16" t="s">
        <v>4</v>
      </c>
      <c r="F6" s="16" t="s">
        <v>55</v>
      </c>
      <c r="G6" s="16" t="s">
        <v>5</v>
      </c>
      <c r="H6" s="16" t="s">
        <v>6</v>
      </c>
      <c r="I6" s="16" t="s">
        <v>7</v>
      </c>
      <c r="J6" s="16" t="s">
        <v>8</v>
      </c>
    </row>
    <row r="7" spans="2:10" ht="30" customHeight="1" x14ac:dyDescent="0.25">
      <c r="B7" s="159"/>
      <c r="C7" s="159"/>
      <c r="D7" s="16" t="s">
        <v>9</v>
      </c>
      <c r="E7" s="53">
        <v>4</v>
      </c>
      <c r="F7" s="53">
        <v>4</v>
      </c>
      <c r="G7" s="53" t="s">
        <v>20</v>
      </c>
      <c r="H7" s="53">
        <f>E7*F7</f>
        <v>16</v>
      </c>
      <c r="I7" s="53">
        <f>IF(G7="Not Effective (x1)",E7*F7,IF(G7="Partially Effective (x0.8)",E7*F7*0.8, E7*F7*0.6))</f>
        <v>16</v>
      </c>
      <c r="J7" s="168" t="s">
        <v>274</v>
      </c>
    </row>
    <row r="8" spans="2:10" ht="30" customHeight="1" x14ac:dyDescent="0.25">
      <c r="B8" s="159"/>
      <c r="C8" s="159"/>
      <c r="D8" s="16" t="s">
        <v>10</v>
      </c>
      <c r="E8" s="53">
        <v>4</v>
      </c>
      <c r="F8" s="53">
        <v>4</v>
      </c>
      <c r="G8" s="19" t="s">
        <v>24</v>
      </c>
      <c r="H8" s="53">
        <f>E8*F8</f>
        <v>16</v>
      </c>
      <c r="I8" s="53">
        <f>IF(G8="Not Effective (x1)",E8*F8,IF(G8="Partially Effective (x0.8)",E8*F8*0.8, E8*F8*0.6))</f>
        <v>12.8</v>
      </c>
      <c r="J8" s="168"/>
    </row>
    <row r="9" spans="2:10" ht="30" customHeight="1" x14ac:dyDescent="0.25">
      <c r="B9" s="159"/>
      <c r="C9" s="159"/>
      <c r="D9" s="16" t="s">
        <v>11</v>
      </c>
      <c r="E9" s="53">
        <v>5</v>
      </c>
      <c r="F9" s="53">
        <v>5</v>
      </c>
      <c r="G9" s="53" t="s">
        <v>20</v>
      </c>
      <c r="H9" s="53">
        <f>E9*F9</f>
        <v>25</v>
      </c>
      <c r="I9" s="53">
        <f>IF(G9="Not Effective (x1)",E9*F9,IF(G9="Partially Effective (x0.8)",E9*F9*0.8, E9*F9*0.6))</f>
        <v>25</v>
      </c>
      <c r="J9" s="168"/>
    </row>
    <row r="10" spans="2:10" ht="30" customHeight="1" x14ac:dyDescent="0.25">
      <c r="B10" s="16" t="s">
        <v>12</v>
      </c>
      <c r="C10" s="59" t="s">
        <v>22</v>
      </c>
      <c r="D10" s="16" t="s">
        <v>109</v>
      </c>
      <c r="E10" s="163" t="s">
        <v>110</v>
      </c>
      <c r="F10" s="164"/>
      <c r="G10" s="159" t="s">
        <v>15</v>
      </c>
      <c r="H10" s="159"/>
      <c r="I10" s="160" t="s">
        <v>23</v>
      </c>
      <c r="J10" s="160"/>
    </row>
    <row r="11" spans="2:10" ht="45" customHeight="1" x14ac:dyDescent="0.25">
      <c r="B11" s="161" t="s">
        <v>13</v>
      </c>
      <c r="C11" s="161"/>
      <c r="D11" s="161" t="s">
        <v>30</v>
      </c>
      <c r="E11" s="161"/>
      <c r="F11" s="16" t="s">
        <v>16</v>
      </c>
      <c r="G11" s="159" t="s">
        <v>17</v>
      </c>
      <c r="H11" s="159"/>
      <c r="I11" s="159" t="s">
        <v>18</v>
      </c>
      <c r="J11" s="159"/>
    </row>
    <row r="12" spans="2:10" s="69" customFormat="1" ht="331.5" customHeight="1" x14ac:dyDescent="0.25">
      <c r="B12" s="165" t="s">
        <v>36</v>
      </c>
      <c r="C12" s="166"/>
      <c r="D12" s="169" t="s">
        <v>43</v>
      </c>
      <c r="E12" s="169"/>
      <c r="F12" s="21" t="s">
        <v>116</v>
      </c>
      <c r="G12" s="165" t="s">
        <v>91</v>
      </c>
      <c r="H12" s="166"/>
      <c r="I12" s="171" t="s">
        <v>66</v>
      </c>
      <c r="J12" s="172"/>
    </row>
    <row r="14" spans="2:10" x14ac:dyDescent="0.25">
      <c r="B14" s="61" t="s">
        <v>111</v>
      </c>
    </row>
    <row r="15" spans="2:10" x14ac:dyDescent="0.25">
      <c r="B15" s="162"/>
      <c r="C15" s="162"/>
      <c r="D15" s="162"/>
      <c r="E15" s="162"/>
      <c r="F15" s="162"/>
      <c r="G15" s="162"/>
      <c r="H15" s="162"/>
      <c r="I15" s="162"/>
      <c r="J15" s="162"/>
    </row>
    <row r="16" spans="2:10" x14ac:dyDescent="0.25">
      <c r="B16" s="162"/>
      <c r="C16" s="162"/>
      <c r="D16" s="162"/>
      <c r="E16" s="162"/>
      <c r="F16" s="162"/>
      <c r="G16" s="162"/>
      <c r="H16" s="162"/>
      <c r="I16" s="162"/>
      <c r="J16" s="162"/>
    </row>
    <row r="17" spans="2:10" x14ac:dyDescent="0.25">
      <c r="B17" s="162"/>
      <c r="C17" s="162"/>
      <c r="D17" s="162"/>
      <c r="E17" s="162"/>
      <c r="F17" s="162"/>
      <c r="G17" s="162"/>
      <c r="H17" s="162"/>
      <c r="I17" s="162"/>
      <c r="J17" s="162"/>
    </row>
    <row r="18" spans="2:10" x14ac:dyDescent="0.25">
      <c r="B18" s="162"/>
      <c r="C18" s="162"/>
      <c r="D18" s="162"/>
      <c r="E18" s="162"/>
      <c r="F18" s="162"/>
      <c r="G18" s="162"/>
      <c r="H18" s="162"/>
      <c r="I18" s="162"/>
      <c r="J18" s="162"/>
    </row>
    <row r="19" spans="2:10" x14ac:dyDescent="0.25">
      <c r="B19" s="162"/>
      <c r="C19" s="162"/>
      <c r="D19" s="162"/>
      <c r="E19" s="162"/>
      <c r="F19" s="162"/>
      <c r="G19" s="162"/>
      <c r="H19" s="162"/>
      <c r="I19" s="162"/>
      <c r="J19" s="162"/>
    </row>
    <row r="20" spans="2:10" x14ac:dyDescent="0.25">
      <c r="B20" s="162"/>
      <c r="C20" s="162"/>
      <c r="D20" s="162"/>
      <c r="E20" s="162"/>
      <c r="F20" s="162"/>
      <c r="G20" s="162"/>
      <c r="H20" s="162"/>
      <c r="I20" s="162"/>
      <c r="J20" s="162"/>
    </row>
    <row r="21" spans="2:10" x14ac:dyDescent="0.25">
      <c r="B21" s="162"/>
      <c r="C21" s="162"/>
      <c r="D21" s="162"/>
      <c r="E21" s="162"/>
      <c r="F21" s="162"/>
      <c r="G21" s="162"/>
      <c r="H21" s="162"/>
      <c r="I21" s="162"/>
      <c r="J21" s="162"/>
    </row>
    <row r="22" spans="2:10" x14ac:dyDescent="0.25">
      <c r="B22" s="162"/>
      <c r="C22" s="162"/>
      <c r="D22" s="162"/>
      <c r="E22" s="162"/>
      <c r="F22" s="162"/>
      <c r="G22" s="162"/>
      <c r="H22" s="162"/>
      <c r="I22" s="162"/>
      <c r="J22" s="162"/>
    </row>
  </sheetData>
  <customSheetViews>
    <customSheetView guid="{A5A992E5-A774-408A-88E8-BC6D12B4DBBC}" scale="80" fitToPage="1">
      <selection activeCell="E2" sqref="E2:J2"/>
      <pageMargins left="0.7" right="0.7" top="0.75" bottom="0.75" header="0.3" footer="0.3"/>
      <pageSetup paperSize="9" scale="56" orientation="landscape" verticalDpi="0" r:id="rId1"/>
    </customSheetView>
    <customSheetView guid="{5548FFB4-D490-49E1-BFE6-EDD52FAE47FE}" scale="80" showPageBreaks="1" fitToPage="1" printArea="1" topLeftCell="A10">
      <selection activeCell="B11" sqref="B11:C11"/>
      <pageMargins left="0.7" right="0.7" top="0.75" bottom="0.75" header="0.3" footer="0.3"/>
      <pageSetup paperSize="9" scale="66"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Summary Log</vt: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lpstr>016 - Std CF &gt;732,000 kWh</vt:lpstr>
      <vt:lpstr>017 - Std CF &lt; 73,200 kWh</vt:lpstr>
      <vt:lpstr>018 -Std CF&gt;73,200 and &lt;732,000</vt:lpstr>
      <vt:lpstr>019D - Smart Meter Exchanges</vt:lpstr>
      <vt:lpstr>020D - UK Link post issues</vt:lpstr>
      <vt:lpstr>'001-Theft of Gas'!Print_Area</vt:lpstr>
      <vt:lpstr>'002 - Use of the AQ Corrections'!Print_Area</vt:lpstr>
      <vt:lpstr>'003 - Estimated readings'!Print_Area</vt:lpstr>
      <vt:lpstr>'004 - LDZ Offtake measure error'!Print_Area</vt:lpstr>
      <vt:lpstr>'005 - Incorrect asset data'!Print_Area</vt:lpstr>
      <vt:lpstr>'006 - Site WAR for EUC 3-8'!Print_Area</vt:lpstr>
      <vt:lpstr>'007 - Undetected LDZ errors'!Print_Area</vt:lpstr>
      <vt:lpstr>'008 - Unregistered Sites'!Print_Area</vt:lpstr>
      <vt:lpstr>'009 - Shipperless Sites'!Print_Area</vt:lpstr>
      <vt:lpstr>'010 - Readings fail validation'!Print_Area</vt:lpstr>
      <vt:lpstr>'011 - Late Check Reads'!Print_Area</vt:lpstr>
      <vt:lpstr>'012 - Meter read submission PC4'!Print_Area</vt:lpstr>
      <vt:lpstr>'013 - Est. Reads Change Shipper'!Print_Area</vt:lpstr>
      <vt:lpstr>'014 - Failure to obtain read'!Print_Area</vt:lpstr>
      <vt:lpstr>'015 - Retrospective updates'!Print_Area</vt:lpstr>
      <vt:lpstr>'016 - Std CF &gt;732,000 kWh'!Print_Area</vt:lpstr>
      <vt:lpstr>'017 - Std CF &lt; 73,200 kWh'!Print_Area</vt:lpstr>
      <vt:lpstr>'018 -Std CF&gt;73,200 and &lt;732,000'!Print_Area</vt:lpstr>
      <vt:lpstr>'019D - Smart Meter Exchanges'!Print_Area</vt:lpstr>
      <vt:lpstr>'020D - UK Link post issues'!Print_Area</vt:lpstr>
      <vt:lpstr>'Read Me First'!Print_Area</vt:lpstr>
      <vt:lpstr>'Summary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Nirav Vyas</cp:lastModifiedBy>
  <cp:lastPrinted>2017-10-19T14:50:17Z</cp:lastPrinted>
  <dcterms:created xsi:type="dcterms:W3CDTF">2015-06-05T18:17:20Z</dcterms:created>
  <dcterms:modified xsi:type="dcterms:W3CDTF">2018-11-14T17:15:23Z</dcterms:modified>
</cp:coreProperties>
</file>