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gasgov.sharepoint.com/sites/JOTechTeam/Workgroup/DNCMF/Meetings 2021/d 21 September/"/>
    </mc:Choice>
  </mc:AlternateContent>
  <xr:revisionPtr revIDLastSave="0" documentId="8_{82BB24C1-AB23-4F47-960E-3D73A3126DAD}" xr6:coauthVersionLast="47" xr6:coauthVersionMax="47" xr10:uidLastSave="{00000000-0000-0000-0000-000000000000}"/>
  <bookViews>
    <workbookView xWindow="-110" yWindow="-110" windowWidth="19420" windowHeight="10420" xr2:uid="{8658C3CE-8089-4A10-8E96-CD106954CE11}"/>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7" i="1" l="1"/>
  <c r="E107" i="1"/>
  <c r="D107" i="1"/>
  <c r="D106" i="1"/>
  <c r="F94" i="1"/>
  <c r="F95" i="1" s="1"/>
  <c r="F96" i="1" s="1"/>
  <c r="F97" i="1" s="1"/>
  <c r="F98" i="1" s="1"/>
  <c r="F99" i="1" s="1"/>
  <c r="F100" i="1" s="1"/>
  <c r="F101" i="1" s="1"/>
  <c r="F102" i="1" s="1"/>
  <c r="F103" i="1" s="1"/>
  <c r="F104" i="1" s="1"/>
  <c r="F105" i="1" s="1"/>
  <c r="E88" i="1"/>
  <c r="E106" i="1" s="1"/>
  <c r="D88" i="1"/>
  <c r="D87" i="1"/>
  <c r="D89" i="1" s="1"/>
  <c r="F85" i="1"/>
  <c r="F86" i="1" s="1"/>
  <c r="F87" i="1" s="1"/>
  <c r="F57" i="1"/>
  <c r="E31" i="1"/>
  <c r="B11" i="1"/>
  <c r="B12" i="1" s="1"/>
  <c r="B13" i="1" s="1"/>
  <c r="B14" i="1" s="1"/>
  <c r="B15" i="1" s="1"/>
  <c r="B16" i="1" s="1"/>
  <c r="B17" i="1" s="1"/>
  <c r="B22" i="1" s="1"/>
  <c r="B23" i="1" s="1"/>
  <c r="B24" i="1" s="1"/>
  <c r="B25" i="1" s="1"/>
  <c r="B26" i="1" s="1"/>
  <c r="B27" i="1" s="1"/>
  <c r="B29" i="1" s="1"/>
  <c r="B30" i="1" s="1"/>
  <c r="B31" i="1" s="1"/>
  <c r="B33" i="1" s="1"/>
  <c r="B34" i="1" s="1"/>
  <c r="B35" i="1" s="1"/>
  <c r="B36" i="1" s="1"/>
  <c r="B37" i="1" s="1"/>
  <c r="B39" i="1" s="1"/>
  <c r="B40" i="1" s="1"/>
  <c r="B44" i="1" s="1"/>
  <c r="B45" i="1" s="1"/>
  <c r="B46" i="1" s="1"/>
  <c r="B47" i="1" s="1"/>
  <c r="B51" i="1" s="1"/>
  <c r="B52" i="1" s="1"/>
  <c r="B53" i="1" s="1"/>
  <c r="B54" i="1" s="1"/>
  <c r="B55" i="1" s="1"/>
  <c r="B56" i="1" s="1"/>
  <c r="B59" i="1" s="1"/>
  <c r="B60" i="1" s="1"/>
  <c r="B62" i="1" s="1"/>
  <c r="B63" i="1" s="1"/>
  <c r="B64" i="1" s="1"/>
  <c r="B65" i="1" s="1"/>
  <c r="B66" i="1" s="1"/>
  <c r="B70" i="1" s="1"/>
  <c r="B71" i="1" s="1"/>
  <c r="B72" i="1" s="1"/>
  <c r="B74" i="1" s="1"/>
  <c r="B75" i="1" s="1"/>
  <c r="B76" i="1" s="1"/>
  <c r="B77" i="1" s="1"/>
  <c r="B78" i="1" s="1"/>
  <c r="B82" i="1" s="1"/>
  <c r="B83" i="1" s="1"/>
  <c r="B84" i="1" s="1"/>
  <c r="B85" i="1" s="1"/>
  <c r="B86" i="1" s="1"/>
  <c r="B87" i="1" s="1"/>
  <c r="B93" i="1" s="1"/>
  <c r="B94" i="1" s="1"/>
  <c r="B95" i="1" s="1"/>
  <c r="B96" i="1" s="1"/>
  <c r="B97" i="1" s="1"/>
  <c r="B98" i="1" s="1"/>
  <c r="B99" i="1" s="1"/>
  <c r="B100" i="1" s="1"/>
  <c r="B101" i="1" s="1"/>
  <c r="B102" i="1" s="1"/>
  <c r="B103" i="1" s="1"/>
  <c r="B104" i="1" s="1"/>
  <c r="B105" i="1" s="1"/>
  <c r="B111" i="1" s="1"/>
  <c r="B112" i="1" s="1"/>
  <c r="B113" i="1" s="1"/>
  <c r="B114" i="1" s="1"/>
  <c r="D8" i="1"/>
</calcChain>
</file>

<file path=xl/sharedStrings.xml><?xml version="1.0" encoding="utf-8"?>
<sst xmlns="http://schemas.openxmlformats.org/spreadsheetml/2006/main" count="221" uniqueCount="144">
  <si>
    <t xml:space="preserve"> </t>
  </si>
  <si>
    <t>Wales &amp; West Utilities</t>
  </si>
  <si>
    <t>SEPT-21  MOD0186</t>
  </si>
  <si>
    <t>JUNE-21  MOD0186</t>
  </si>
  <si>
    <t>DELTA</t>
  </si>
  <si>
    <t>NOTES</t>
  </si>
  <si>
    <t>DESCRIPTION</t>
  </si>
  <si>
    <t>LICENCE 
TERM</t>
  </si>
  <si>
    <t>PRICE BASE</t>
  </si>
  <si>
    <t>2021/22</t>
  </si>
  <si>
    <t>2022/23</t>
  </si>
  <si>
    <t>2023/24</t>
  </si>
  <si>
    <t>2024/25</t>
  </si>
  <si>
    <t>2025/26</t>
  </si>
  <si>
    <t>ROW REF</t>
  </si>
  <si>
    <t>TABLE 1: ALLOWED REVENUE &amp; ARITHMETICAL PRICE CHANGE</t>
  </si>
  <si>
    <t>ARt</t>
  </si>
  <si>
    <t>NOMINAL</t>
  </si>
  <si>
    <t>memo;  Allowed Revenue (as published) used for Price setting</t>
  </si>
  <si>
    <t>YEAR ON YEAR MOVEMENT IN ALLOWED REVENUE</t>
  </si>
  <si>
    <t>%</t>
  </si>
  <si>
    <t>Updated in line with first submission of PCFM for AIP 2021</t>
  </si>
  <si>
    <t>ADJUSTMENT FOR PRIOR YEAR OVER / UNDER RECOVERY</t>
  </si>
  <si>
    <t>TOTAL % PRICE CHANGE BASED ON REVENUE</t>
  </si>
  <si>
    <t>IMPACT OF CHANGE IN ANNUAL LOAD FACTORS</t>
  </si>
  <si>
    <t>Initial view on 22/23 load factors provided by DESC in August 21</t>
  </si>
  <si>
    <t>YEAR ON YEAR MOVEMENT IN AGGREGATE DEMAND</t>
  </si>
  <si>
    <t>TOTAL % PRICE CHANGE BASED ON DEMAND/VOLUME</t>
  </si>
  <si>
    <t>TOTAL DISTRIBUTION CHARGES ARITHMETICAL PRICE CHANGE</t>
  </si>
  <si>
    <t xml:space="preserve">TABLE 2: ALLOWED REVENUE COMPOSITION </t>
  </si>
  <si>
    <t xml:space="preserve">BASE REVENUE (INCLUDING TAX ALLOWANCE) </t>
  </si>
  <si>
    <t>18/19</t>
  </si>
  <si>
    <t>In years where the AIP has been completed, the calculated revenue figures reflect those as per the set Allowed Revenue, in line with the AR tab of the PCFM.  These may differ from the live calculation of base revenues  revenue in table 6.  For years where the AIP has not yet been completed the values reflect the 'live' calculation of calculated revenue in table 6</t>
  </si>
  <si>
    <t xml:space="preserve">TOTAL OUTPUT DELIVERY INCENTIVE  </t>
  </si>
  <si>
    <t>ODIt</t>
  </si>
  <si>
    <t>BUSINESS PLAN INCENTIVE</t>
  </si>
  <si>
    <t>BPIt</t>
  </si>
  <si>
    <t xml:space="preserve">OTHER REVENUE ALLOWANCES </t>
  </si>
  <si>
    <t>ORAt</t>
  </si>
  <si>
    <t>OTHER REVENUE TOTAL (inc. SIU/Cross subsidy adj.)</t>
  </si>
  <si>
    <t>CSUBt/DRSt</t>
  </si>
  <si>
    <t>TOTAL CALCULATED REVENUE (FIXED 18/19 PRICES)</t>
  </si>
  <si>
    <t>Rt</t>
  </si>
  <si>
    <t>FORECAST INFLATION FACTOR; CPIH</t>
  </si>
  <si>
    <t>PIt / PI2018/19</t>
  </si>
  <si>
    <t>INFLATION TRUE-UP TO NOMINAL PRICES</t>
  </si>
  <si>
    <t>TOTAL CALCULATED REVENUE NOMINAL</t>
  </si>
  <si>
    <t>ADJUSTMENT TERM</t>
  </si>
  <si>
    <t>ADJt</t>
  </si>
  <si>
    <t>Adjustment term includes difference in live calculation of revenue allowance for 21/22 compared with the calculation of revenue allowance as per 21/22 price setting</t>
  </si>
  <si>
    <t>CORRECTION TERM; K FACTOR</t>
  </si>
  <si>
    <t>Kt</t>
  </si>
  <si>
    <t>June value based on an out of date PCFM which reflected a forecast of 20/21 recovered revenue in error</t>
  </si>
  <si>
    <t>LEGACY REVENUE</t>
  </si>
  <si>
    <t>LARt</t>
  </si>
  <si>
    <t>Updated following submission of legacy revenue return in July 21, including a legacy PCFM for calculating the MOD adjustment stemming from 2020/21 actuals</t>
  </si>
  <si>
    <t>CURRENT ASSESSMENT OF ALLOWED REVENUE</t>
  </si>
  <si>
    <t>RECOVERED REVENUE  (+ FORECAST)</t>
  </si>
  <si>
    <t>RRt</t>
  </si>
  <si>
    <t>UNDER / OVER RECOVERY CARRIED FORWARDS</t>
  </si>
  <si>
    <t>ARt - RRt</t>
  </si>
  <si>
    <t>TABLE 3: DOMESTIC CUSTOMER BILL IMPACT (EXCL ECN CHARGES)</t>
  </si>
  <si>
    <t>AVERAGE AQ PER DOMESTIC CUSTOMER</t>
  </si>
  <si>
    <t>Kwh</t>
  </si>
  <si>
    <t>Movement reflects latest supply point data from Xoserve</t>
  </si>
  <si>
    <t xml:space="preserve">TOTAL ANNUAL CHARGE (EXCL. ECN) </t>
  </si>
  <si>
    <t>TOTAL ANNUAL CHARGE (EXCL. ECN)</t>
  </si>
  <si>
    <t>% MOVEMENT IN DOMESTIC CUSTOMER BILL</t>
  </si>
  <si>
    <t>TABLE 4: ECN CHARGE ELEMENTS (NTS EXIT CAPACITY ONLY)</t>
  </si>
  <si>
    <t>NTS EXIT CAPACITY PASS-THROUGH ALLOWED REVENUE</t>
  </si>
  <si>
    <t>ECt</t>
  </si>
  <si>
    <t>Cost forecast based on latest NTS price information and volumes</t>
  </si>
  <si>
    <t>INFLATED NTS EXIT CAPACITY PASS-THROUGH ALLOWED REVENUE</t>
  </si>
  <si>
    <t>AECt</t>
  </si>
  <si>
    <t xml:space="preserve">As above and includes inflation </t>
  </si>
  <si>
    <t>LEGACY NTS PASS-THROUGH</t>
  </si>
  <si>
    <t>NTS COST TRUE UP - PART OF ADJ. TERM</t>
  </si>
  <si>
    <t>Forecast costs in 21/22 lower than the forecast at price setting</t>
  </si>
  <si>
    <t>CORRECTION TERM; K FACTOR FOR ECN</t>
  </si>
  <si>
    <t>Updated in line with change in allowed revenue</t>
  </si>
  <si>
    <t>TOTAL ALLOWED REVENUE (ECN)</t>
  </si>
  <si>
    <t>Allowed ECN Revenue at price setting</t>
  </si>
  <si>
    <t>COLLECTABLE REVENUE (ECN)</t>
  </si>
  <si>
    <t>UNDER / OVER RECOVERY CARRIED FORWARDS (ECN)</t>
  </si>
  <si>
    <t>Initial view on 22/23 load factors provided by DESC in August</t>
  </si>
  <si>
    <t>ECN CHARGES ARITHMETICAL PRICE CHANGE</t>
  </si>
  <si>
    <t>TABLE 5: LDZ &amp; CUSTOMER CHARGE ELEMENTS</t>
  </si>
  <si>
    <t>DN ALLOWED REVENUE LESS ECN REVENUE</t>
  </si>
  <si>
    <t>DN COLLECTABLE REVENUE LESS ECN REVENUE</t>
  </si>
  <si>
    <t>UNDER / OVER RECOVERY CARRIED FORWARDS (LDZ &amp; CUSTOMER)</t>
  </si>
  <si>
    <t>Recovered revenue forecast for 21/22 has decreased by £2m</t>
  </si>
  <si>
    <t>LDZ &amp; CUSTOMER CHARGES ARITHMETICAL PRICE CHANGE</t>
  </si>
  <si>
    <t>TABLE 6: BASE REVENUE</t>
  </si>
  <si>
    <t>FAST MONEY</t>
  </si>
  <si>
    <t>FMt</t>
  </si>
  <si>
    <t>SLOW MONEY</t>
  </si>
  <si>
    <t>Updated totex forecast including higher repex than that per FD allowances, repex is 100% slow money</t>
  </si>
  <si>
    <t>NEW RE-OPENERS / UM'S  (NOT INCLUDED IN ABOVE FAST/SLOW MONEY)</t>
  </si>
  <si>
    <t>Includes Net Zero and Cyber Resilience</t>
  </si>
  <si>
    <t>TOTAL PASS THROUGH COSTS</t>
  </si>
  <si>
    <t>PTt</t>
  </si>
  <si>
    <t>OTHER</t>
  </si>
  <si>
    <t>TABLE 7: PASS THROUGH COSTS</t>
  </si>
  <si>
    <t>SHRINKAGE</t>
  </si>
  <si>
    <t>SLt</t>
  </si>
  <si>
    <t>Updated in line with latest shrinkage price data and shrinkage volume forecasts.  21/22  cost increases are reflected in the ADJ adjustment term that flows into 22/23.</t>
  </si>
  <si>
    <t>LICENSED ACTIVITY</t>
  </si>
  <si>
    <t>LFt</t>
  </si>
  <si>
    <t>PRESCRIBED RATES</t>
  </si>
  <si>
    <t>RBt</t>
  </si>
  <si>
    <t>Updated in line with latest forecast, plus movement in inflation forecast</t>
  </si>
  <si>
    <t>PENSION SCHEME ESTABLISHED DEFICIT REPAIR</t>
  </si>
  <si>
    <t>EDEt</t>
  </si>
  <si>
    <t>Updated in line with latest forecast</t>
  </si>
  <si>
    <t>DISTRIBUTION NETWORK PENSION DEFICIT CHARGE</t>
  </si>
  <si>
    <t>PDt</t>
  </si>
  <si>
    <t>THIRD PARTY DAMAGE &amp; WATER INGRESS COSTS</t>
  </si>
  <si>
    <t>TPWIt</t>
  </si>
  <si>
    <t>GAS ILLEGALLY TAKEN</t>
  </si>
  <si>
    <t>TGt</t>
  </si>
  <si>
    <t>BAD DEBT</t>
  </si>
  <si>
    <t>BDt</t>
  </si>
  <si>
    <t>NTS EXIT FLAT CAPACITY COSTS &amp; NTS FLEX CAPACITY COSTS</t>
  </si>
  <si>
    <t>Updated in line with latest NTS price notices  and exit volume forecasts.  21/22 increases in cost are reflected in the ADJ adjustment term which flows into 22/23</t>
  </si>
  <si>
    <t>CDSP COSTS (XOSERVE)</t>
  </si>
  <si>
    <t>CDSPt</t>
  </si>
  <si>
    <t>MISCELLANEOUS COSTS</t>
  </si>
  <si>
    <t>MPt</t>
  </si>
  <si>
    <t>STRANRAER LDZ</t>
  </si>
  <si>
    <t>SLDZt</t>
  </si>
  <si>
    <t>TABLE 8: INFLATION</t>
  </si>
  <si>
    <t>Figures have been updated for latest CPIH and RPI values to June 2021</t>
  </si>
  <si>
    <t>ASSUMED ANNUAL INFLATION FOR PRICE SETTING</t>
  </si>
  <si>
    <t>ACTUAL / FORECAST ANNUAL INFLATION</t>
  </si>
  <si>
    <t>DIFFERENCE (DRIVES CPIH TRUE UP)</t>
  </si>
  <si>
    <t>Inflation accounts for a large amount of the total revenue variances</t>
  </si>
  <si>
    <t>Decrease in 21/22 recovered revenue forecast</t>
  </si>
  <si>
    <t>Large variance in 22/23 relates to inflation, updated 21/22 calculated revenue allowances (which flow into 22/23 ADJ term), reforecast 22/23 allowances and updated legacy values following legacy revenue RRP submission in July</t>
  </si>
  <si>
    <t>WWU are currently calculating the impact of HM Treasury's decision to enable a “super-deduction” for any eligible capital expenditure from 01 April 2021 – 31 March 2023.  Following consultation, Ofgem propose to treat the super-deduction changes as a Tax Trigger event under the process set out in the Price Control Financial Handbook.  Ofgem are currently working with networks to determine an appropriate calculation methodology.  Revenues will be reforecast once these calculations are available.</t>
  </si>
  <si>
    <t>Risks and sensitivities</t>
  </si>
  <si>
    <t>Reflects latest demand data from Xoserve - specifically variance between formula and rolling year SOQ values</t>
  </si>
  <si>
    <t>Update 22/23 legacy revenue in line with Revenue return submission in July</t>
  </si>
  <si>
    <t>Movement relates o movement in 'live' calculation of allowance</t>
  </si>
  <si>
    <t>Updated totex forecast following RRP submission in July 21 and effects of inflation movement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</si>
</sst>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0.0,,;\(#,##0.0,,\);\-"/>
    <numFmt numFmtId="165" formatCode="#,##0.0;[Red]\(#,##0.0\);\-"/>
    <numFmt numFmtId="166" formatCode="0.0%;[Red]\(0.0\)%;\-"/>
    <numFmt numFmtId="167" formatCode="0.000"/>
    <numFmt numFmtId="168" formatCode="0.0000"/>
    <numFmt numFmtId="169" formatCode="0.0"/>
    <numFmt numFmtId="170" formatCode="&quot;£&quot;#,##0.00"/>
    <numFmt numFmtId="171" formatCode="&quot;£&quot;#,##0.00;[Red]&quot;£&quot;\(#,##0.00\);\-"/>
    <numFmt numFmtId="172" formatCode="0.00%;\(0.00\)%;\-"/>
    <numFmt numFmtId="173" formatCode="0.00%;[Red]\(0.00\)%;\-"/>
    <numFmt numFmtId="174" formatCode="0.0%"/>
  </numFmts>
  <fonts count="22" x14ac:knownFonts="1">
    <font>
      <sz val="11"/>
      <color theme="1"/>
      <name val="Calibri"/>
      <family val="2"/>
      <scheme val="minor"/>
    </font>
    <font>
      <sz val="11"/>
      <color theme="1"/>
      <name val="Calibri"/>
      <family val="2"/>
      <scheme val="minor"/>
    </font>
    <font>
      <sz val="10"/>
      <color rgb="FF000000"/>
      <name val="Arial"/>
      <family val="2"/>
    </font>
    <font>
      <b/>
      <sz val="10"/>
      <color rgb="FF000000"/>
      <name val="Arial"/>
      <family val="2"/>
    </font>
    <font>
      <b/>
      <sz val="12"/>
      <color rgb="FF000000"/>
      <name val="Arial"/>
      <family val="2"/>
    </font>
    <font>
      <b/>
      <sz val="12"/>
      <color rgb="FFFFFFFF"/>
      <name val="Arial"/>
      <family val="2"/>
    </font>
    <font>
      <sz val="12"/>
      <color rgb="FF000000"/>
      <name val="Arial"/>
      <family val="2"/>
    </font>
    <font>
      <b/>
      <sz val="10"/>
      <color rgb="FFFFFFFF"/>
      <name val="Arial"/>
      <family val="2"/>
    </font>
    <font>
      <sz val="10"/>
      <name val="Arial"/>
      <family val="2"/>
    </font>
    <font>
      <b/>
      <sz val="12"/>
      <color rgb="FFED7D31"/>
      <name val="Arial"/>
      <family val="2"/>
    </font>
    <font>
      <sz val="12"/>
      <color rgb="FFED7D31"/>
      <name val="Arial"/>
      <family val="2"/>
    </font>
    <font>
      <i/>
      <sz val="10"/>
      <color rgb="FF000000"/>
      <name val="Arial"/>
      <family val="2"/>
    </font>
    <font>
      <b/>
      <i/>
      <sz val="10"/>
      <color rgb="FF000000"/>
      <name val="Arial"/>
      <family val="2"/>
    </font>
    <font>
      <sz val="10"/>
      <color rgb="FFFFFFFF"/>
      <name val="Arial"/>
      <family val="2"/>
    </font>
    <font>
      <sz val="10"/>
      <color rgb="FFFF4D16"/>
      <name val="Arial"/>
      <family val="2"/>
    </font>
    <font>
      <i/>
      <sz val="10"/>
      <color rgb="FFFF4D16"/>
      <name val="Arial"/>
      <family val="2"/>
    </font>
    <font>
      <b/>
      <sz val="10"/>
      <name val="Arial"/>
      <family val="2"/>
    </font>
    <font>
      <i/>
      <sz val="10"/>
      <name val="Arial"/>
      <family val="2"/>
    </font>
    <font>
      <sz val="10"/>
      <color rgb="FF808080"/>
      <name val="Arial"/>
      <family val="2"/>
    </font>
    <font>
      <b/>
      <sz val="10"/>
      <color rgb="FF808080"/>
      <name val="Arial"/>
      <family val="2"/>
    </font>
    <font>
      <sz val="10"/>
      <color theme="1"/>
      <name val="Arial"/>
      <family val="2"/>
    </font>
    <font>
      <b/>
      <sz val="10"/>
      <color theme="1"/>
      <name val="Arial"/>
      <family val="2"/>
    </font>
  </fonts>
  <fills count="7">
    <fill>
      <patternFill patternType="none"/>
    </fill>
    <fill>
      <patternFill patternType="gray125"/>
    </fill>
    <fill>
      <patternFill patternType="solid">
        <fgColor rgb="FFFFFFFF"/>
        <bgColor rgb="FF000000"/>
      </patternFill>
    </fill>
    <fill>
      <patternFill patternType="solid">
        <fgColor rgb="FFED7D31"/>
        <bgColor rgb="FF000000"/>
      </patternFill>
    </fill>
    <fill>
      <patternFill patternType="solid">
        <fgColor rgb="FF757171"/>
        <bgColor rgb="FF000000"/>
      </patternFill>
    </fill>
    <fill>
      <patternFill patternType="solid">
        <fgColor rgb="FFD9D9D9"/>
        <bgColor rgb="FF000000"/>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style="thin">
        <color indexed="64"/>
      </left>
      <right/>
      <top style="thin">
        <color auto="1"/>
      </top>
      <bottom/>
      <diagonal/>
    </border>
    <border>
      <left/>
      <right style="thin">
        <color indexed="64"/>
      </right>
      <top style="thin">
        <color auto="1"/>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02">
    <xf numFmtId="0" fontId="0" fillId="0" borderId="0" xfId="0"/>
    <xf numFmtId="0" fontId="2" fillId="2" borderId="0" xfId="3" applyFont="1" applyFill="1" applyAlignment="1">
      <alignment horizontal="center" vertical="center"/>
    </xf>
    <xf numFmtId="0" fontId="3" fillId="2" borderId="0" xfId="3" applyFont="1" applyFill="1" applyAlignment="1">
      <alignment horizontal="center" vertical="center"/>
    </xf>
    <xf numFmtId="0" fontId="2" fillId="2" borderId="0" xfId="3" applyFont="1" applyFill="1" applyAlignment="1">
      <alignment vertical="center"/>
    </xf>
    <xf numFmtId="0" fontId="2" fillId="2" borderId="0" xfId="3" applyFont="1" applyFill="1" applyAlignment="1">
      <alignment horizontal="left" vertical="center" indent="1"/>
    </xf>
    <xf numFmtId="0" fontId="2" fillId="2" borderId="0" xfId="3" applyFont="1" applyFill="1"/>
    <xf numFmtId="43" fontId="2" fillId="2" borderId="0" xfId="3" applyNumberFormat="1" applyFont="1" applyFill="1" applyAlignment="1">
      <alignment horizontal="center"/>
    </xf>
    <xf numFmtId="0" fontId="2" fillId="2" borderId="0" xfId="3" applyFont="1" applyFill="1" applyAlignment="1">
      <alignment horizontal="center"/>
    </xf>
    <xf numFmtId="0" fontId="4" fillId="2" borderId="0" xfId="3" applyFont="1" applyFill="1" applyAlignment="1">
      <alignment horizontal="center" vertical="center" wrapText="1"/>
    </xf>
    <xf numFmtId="0" fontId="4" fillId="2" borderId="0" xfId="3" applyFont="1" applyFill="1" applyAlignment="1">
      <alignment vertical="center" wrapText="1"/>
    </xf>
    <xf numFmtId="0" fontId="5" fillId="3" borderId="1" xfId="3" applyFont="1" applyFill="1" applyBorder="1" applyAlignment="1">
      <alignment horizontal="left" vertical="center" wrapText="1" indent="1"/>
    </xf>
    <xf numFmtId="0" fontId="6" fillId="2" borderId="0" xfId="3" applyFont="1" applyFill="1" applyAlignment="1">
      <alignment horizontal="center" vertical="center"/>
    </xf>
    <xf numFmtId="0" fontId="6" fillId="2" borderId="0" xfId="3" applyFont="1" applyFill="1"/>
    <xf numFmtId="43" fontId="2" fillId="2" borderId="0" xfId="1" applyFont="1" applyFill="1" applyBorder="1" applyAlignment="1">
      <alignment horizontal="center" vertical="center"/>
    </xf>
    <xf numFmtId="0" fontId="3" fillId="2" borderId="0" xfId="3" applyFont="1" applyFill="1" applyAlignment="1">
      <alignment horizontal="center" vertical="center" wrapText="1"/>
    </xf>
    <xf numFmtId="0" fontId="3" fillId="2" borderId="0" xfId="3" applyFont="1" applyFill="1" applyAlignment="1">
      <alignment vertical="center" wrapText="1"/>
    </xf>
    <xf numFmtId="0" fontId="7" fillId="4" borderId="2" xfId="3" applyFont="1" applyFill="1" applyBorder="1" applyAlignment="1">
      <alignment horizontal="left" vertical="center" wrapText="1" indent="1"/>
    </xf>
    <xf numFmtId="0" fontId="7" fillId="4" borderId="4" xfId="3" applyFont="1" applyFill="1" applyBorder="1" applyAlignment="1">
      <alignment horizontal="center" vertical="center" wrapText="1"/>
    </xf>
    <xf numFmtId="0" fontId="7" fillId="4" borderId="1" xfId="3" applyFont="1" applyFill="1" applyBorder="1" applyAlignment="1">
      <alignment horizontal="center" vertical="center" wrapText="1"/>
    </xf>
    <xf numFmtId="43" fontId="2" fillId="2" borderId="0" xfId="3" applyNumberFormat="1" applyFont="1" applyFill="1" applyAlignment="1">
      <alignment horizontal="center" vertical="center"/>
    </xf>
    <xf numFmtId="0" fontId="7" fillId="3" borderId="1" xfId="3" applyFont="1" applyFill="1" applyBorder="1" applyAlignment="1">
      <alignment horizontal="center" vertical="center" wrapText="1"/>
    </xf>
    <xf numFmtId="0" fontId="2" fillId="3" borderId="3" xfId="3" applyFont="1" applyFill="1" applyBorder="1" applyAlignment="1">
      <alignment horizontal="left" vertical="center" indent="1"/>
    </xf>
    <xf numFmtId="0" fontId="2" fillId="3" borderId="3" xfId="3" applyFont="1" applyFill="1" applyBorder="1" applyAlignment="1">
      <alignment horizontal="center" vertical="center"/>
    </xf>
    <xf numFmtId="0" fontId="2" fillId="3" borderId="4" xfId="3" applyFont="1" applyFill="1" applyBorder="1" applyAlignment="1">
      <alignment horizontal="center" vertical="center"/>
    </xf>
    <xf numFmtId="0" fontId="2" fillId="3" borderId="2" xfId="3" applyFont="1" applyFill="1" applyBorder="1" applyAlignment="1">
      <alignment horizontal="center" vertical="center"/>
    </xf>
    <xf numFmtId="0" fontId="8" fillId="2" borderId="0" xfId="3" applyFont="1" applyFill="1"/>
    <xf numFmtId="0" fontId="7" fillId="3" borderId="1" xfId="3" applyFont="1" applyFill="1" applyBorder="1" applyAlignment="1">
      <alignment horizontal="center" vertical="center"/>
    </xf>
    <xf numFmtId="0" fontId="9" fillId="2" borderId="1" xfId="3" applyFont="1" applyFill="1" applyBorder="1" applyAlignment="1">
      <alignment horizontal="left" vertical="center" indent="1"/>
    </xf>
    <xf numFmtId="0" fontId="9" fillId="2" borderId="1" xfId="3" applyFont="1" applyFill="1" applyBorder="1" applyAlignment="1">
      <alignment horizontal="center" vertical="center"/>
    </xf>
    <xf numFmtId="164" fontId="9" fillId="2" borderId="1" xfId="4" applyNumberFormat="1" applyFont="1" applyFill="1" applyBorder="1" applyAlignment="1">
      <alignment horizontal="center" vertical="center"/>
    </xf>
    <xf numFmtId="165" fontId="9" fillId="2" borderId="1" xfId="5" applyNumberFormat="1" applyFont="1" applyFill="1" applyBorder="1" applyAlignment="1">
      <alignment horizontal="center" vertical="center"/>
    </xf>
    <xf numFmtId="165" fontId="10" fillId="2" borderId="0" xfId="5" applyNumberFormat="1" applyFont="1" applyFill="1" applyBorder="1" applyAlignment="1"/>
    <xf numFmtId="165" fontId="10" fillId="2" borderId="0" xfId="3" applyNumberFormat="1" applyFont="1" applyFill="1"/>
    <xf numFmtId="0" fontId="11" fillId="2" borderId="0" xfId="3" applyFont="1" applyFill="1" applyAlignment="1">
      <alignment horizontal="center" vertical="center"/>
    </xf>
    <xf numFmtId="0" fontId="12" fillId="2" borderId="0" xfId="3" applyFont="1" applyFill="1" applyAlignment="1">
      <alignment horizontal="center" vertical="center"/>
    </xf>
    <xf numFmtId="0" fontId="11" fillId="2" borderId="0" xfId="3" applyFont="1" applyFill="1" applyAlignment="1">
      <alignment vertical="center"/>
    </xf>
    <xf numFmtId="0" fontId="11" fillId="0" borderId="1" xfId="3" applyFont="1" applyBorder="1" applyAlignment="1">
      <alignment horizontal="left" vertical="center" indent="1"/>
    </xf>
    <xf numFmtId="0" fontId="11" fillId="0" borderId="1" xfId="3" applyFont="1" applyBorder="1" applyAlignment="1">
      <alignment horizontal="center" vertical="center"/>
    </xf>
    <xf numFmtId="164" fontId="11" fillId="0" borderId="1" xfId="3" applyNumberFormat="1" applyFont="1" applyBorder="1" applyAlignment="1">
      <alignment horizontal="center" vertical="center"/>
    </xf>
    <xf numFmtId="165" fontId="11" fillId="0" borderId="1" xfId="5" applyNumberFormat="1" applyFont="1" applyFill="1" applyBorder="1" applyAlignment="1">
      <alignment horizontal="center" vertical="center"/>
    </xf>
    <xf numFmtId="165" fontId="11" fillId="2" borderId="0" xfId="3" applyNumberFormat="1" applyFont="1" applyFill="1"/>
    <xf numFmtId="0" fontId="11" fillId="2" borderId="0" xfId="3" applyFont="1" applyFill="1"/>
    <xf numFmtId="0" fontId="8" fillId="2" borderId="0" xfId="3" applyFont="1" applyFill="1" applyAlignment="1">
      <alignment horizontal="left"/>
    </xf>
    <xf numFmtId="0" fontId="2" fillId="0" borderId="1" xfId="3" applyFont="1" applyBorder="1" applyAlignment="1">
      <alignment horizontal="center" vertical="center"/>
    </xf>
    <xf numFmtId="166" fontId="2" fillId="0" borderId="1" xfId="3" applyNumberFormat="1" applyFont="1" applyBorder="1" applyAlignment="1">
      <alignment horizontal="center" vertical="center"/>
    </xf>
    <xf numFmtId="166" fontId="2" fillId="2" borderId="0" xfId="3" applyNumberFormat="1" applyFont="1" applyFill="1"/>
    <xf numFmtId="0" fontId="8" fillId="2" borderId="2" xfId="3" applyFont="1" applyFill="1" applyBorder="1" applyAlignment="1">
      <alignment horizontal="left" vertical="center"/>
    </xf>
    <xf numFmtId="0" fontId="8" fillId="2" borderId="3" xfId="3" applyFont="1" applyFill="1" applyBorder="1" applyAlignment="1">
      <alignment horizontal="left" vertical="center" wrapText="1"/>
    </xf>
    <xf numFmtId="0" fontId="8" fillId="2" borderId="4" xfId="3" applyFont="1" applyFill="1" applyBorder="1" applyAlignment="1">
      <alignment horizontal="left" vertical="center" wrapText="1"/>
    </xf>
    <xf numFmtId="0" fontId="8" fillId="0" borderId="4" xfId="3" applyFont="1" applyBorder="1" applyAlignment="1">
      <alignment horizontal="left" vertical="center" wrapText="1"/>
    </xf>
    <xf numFmtId="0" fontId="2" fillId="5" borderId="1" xfId="3" applyFont="1" applyFill="1" applyBorder="1" applyAlignment="1">
      <alignment horizontal="center" vertical="center"/>
    </xf>
    <xf numFmtId="166" fontId="2" fillId="5" borderId="1" xfId="3" applyNumberFormat="1" applyFont="1" applyFill="1" applyBorder="1" applyAlignment="1">
      <alignment horizontal="center" vertical="center"/>
    </xf>
    <xf numFmtId="0" fontId="8" fillId="2" borderId="0" xfId="3" applyFont="1" applyFill="1" applyAlignment="1">
      <alignment horizontal="left" vertical="center" wrapText="1"/>
    </xf>
    <xf numFmtId="0" fontId="2" fillId="2" borderId="4" xfId="3" applyFont="1" applyFill="1" applyBorder="1"/>
    <xf numFmtId="0" fontId="2" fillId="5" borderId="5" xfId="3" applyFont="1" applyFill="1" applyBorder="1" applyAlignment="1">
      <alignment horizontal="center" vertical="center"/>
    </xf>
    <xf numFmtId="166" fontId="2" fillId="5" borderId="5" xfId="3" applyNumberFormat="1" applyFont="1" applyFill="1" applyBorder="1" applyAlignment="1">
      <alignment horizontal="center" vertical="center"/>
    </xf>
    <xf numFmtId="0" fontId="8" fillId="2" borderId="0" xfId="3" applyFont="1" applyFill="1" applyAlignment="1">
      <alignment horizontal="left" vertical="center"/>
    </xf>
    <xf numFmtId="0" fontId="3" fillId="2" borderId="0" xfId="3" applyFont="1" applyFill="1" applyAlignment="1">
      <alignment vertical="center"/>
    </xf>
    <xf numFmtId="164" fontId="7" fillId="4" borderId="1" xfId="4" applyNumberFormat="1" applyFont="1" applyFill="1" applyBorder="1" applyAlignment="1">
      <alignment horizontal="center" vertical="center"/>
    </xf>
    <xf numFmtId="166" fontId="7" fillId="4" borderId="1" xfId="4" applyNumberFormat="1" applyFont="1" applyFill="1" applyBorder="1" applyAlignment="1">
      <alignment horizontal="center" vertical="center"/>
    </xf>
    <xf numFmtId="165" fontId="2" fillId="3" borderId="3" xfId="3" applyNumberFormat="1" applyFont="1" applyFill="1" applyBorder="1" applyAlignment="1">
      <alignment horizontal="center" vertical="center"/>
    </xf>
    <xf numFmtId="165" fontId="2" fillId="3" borderId="4" xfId="3" applyNumberFormat="1" applyFont="1" applyFill="1" applyBorder="1" applyAlignment="1">
      <alignment horizontal="center" vertical="center"/>
    </xf>
    <xf numFmtId="165" fontId="2" fillId="2" borderId="0" xfId="3" applyNumberFormat="1" applyFont="1" applyFill="1" applyAlignment="1">
      <alignment horizontal="right"/>
    </xf>
    <xf numFmtId="165" fontId="2" fillId="3" borderId="2" xfId="3" applyNumberFormat="1" applyFont="1" applyFill="1" applyBorder="1" applyAlignment="1">
      <alignment horizontal="center" vertical="center"/>
    </xf>
    <xf numFmtId="0" fontId="2" fillId="0" borderId="2" xfId="3" applyFont="1" applyBorder="1" applyAlignment="1">
      <alignment horizontal="left" vertical="center" indent="1"/>
    </xf>
    <xf numFmtId="0" fontId="2" fillId="2" borderId="4" xfId="3" applyFont="1" applyFill="1" applyBorder="1" applyAlignment="1">
      <alignment horizontal="center" vertical="center"/>
    </xf>
    <xf numFmtId="0" fontId="2" fillId="0" borderId="4" xfId="3" applyFont="1" applyBorder="1" applyAlignment="1">
      <alignment horizontal="center" vertical="center"/>
    </xf>
    <xf numFmtId="165" fontId="2" fillId="0" borderId="1" xfId="5" applyNumberFormat="1" applyFont="1" applyFill="1" applyBorder="1" applyAlignment="1">
      <alignment horizontal="center" vertical="center"/>
    </xf>
    <xf numFmtId="165" fontId="2" fillId="2" borderId="0" xfId="5" applyNumberFormat="1" applyFont="1" applyFill="1" applyBorder="1" applyAlignment="1">
      <alignment horizontal="right" indent="2"/>
    </xf>
    <xf numFmtId="165" fontId="2" fillId="2" borderId="0" xfId="3" applyNumberFormat="1" applyFont="1" applyFill="1" applyAlignment="1">
      <alignment horizontal="right" indent="2"/>
    </xf>
    <xf numFmtId="0" fontId="2" fillId="0" borderId="6" xfId="3" applyFont="1" applyBorder="1" applyAlignment="1">
      <alignment horizontal="left" vertical="center" indent="1"/>
    </xf>
    <xf numFmtId="0" fontId="2" fillId="0" borderId="6" xfId="3" applyFont="1" applyBorder="1" applyAlignment="1">
      <alignment horizontal="center" vertical="center"/>
    </xf>
    <xf numFmtId="0" fontId="2" fillId="0" borderId="1" xfId="3" applyFont="1" applyBorder="1" applyAlignment="1">
      <alignment horizontal="left" vertical="center" indent="1"/>
    </xf>
    <xf numFmtId="0" fontId="7" fillId="4" borderId="1" xfId="3" applyFont="1" applyFill="1" applyBorder="1" applyAlignment="1">
      <alignment horizontal="left" vertical="center" indent="1"/>
    </xf>
    <xf numFmtId="0" fontId="7" fillId="4" borderId="5" xfId="3" applyFont="1" applyFill="1" applyBorder="1" applyAlignment="1">
      <alignment horizontal="center" vertical="center"/>
    </xf>
    <xf numFmtId="164" fontId="7" fillId="4" borderId="5" xfId="4" applyNumberFormat="1" applyFont="1" applyFill="1" applyBorder="1" applyAlignment="1">
      <alignment horizontal="center" vertical="center"/>
    </xf>
    <xf numFmtId="165" fontId="7" fillId="4" borderId="5" xfId="5" applyNumberFormat="1" applyFont="1" applyFill="1" applyBorder="1" applyAlignment="1">
      <alignment horizontal="center" vertical="center"/>
    </xf>
    <xf numFmtId="0" fontId="7" fillId="2" borderId="3" xfId="3" applyFont="1" applyFill="1" applyBorder="1" applyAlignment="1">
      <alignment horizontal="center" vertical="center"/>
    </xf>
    <xf numFmtId="0" fontId="7" fillId="2" borderId="0" xfId="3" applyFont="1" applyFill="1" applyAlignment="1">
      <alignment horizontal="left" vertical="center" indent="1"/>
    </xf>
    <xf numFmtId="0" fontId="7" fillId="2" borderId="7" xfId="3" applyFont="1" applyFill="1" applyBorder="1" applyAlignment="1">
      <alignment horizontal="center" vertical="center"/>
    </xf>
    <xf numFmtId="164" fontId="7" fillId="2" borderId="7" xfId="4" applyNumberFormat="1" applyFont="1" applyFill="1" applyBorder="1" applyAlignment="1">
      <alignment horizontal="center" vertical="center"/>
    </xf>
    <xf numFmtId="165" fontId="7" fillId="2" borderId="7" xfId="5" applyNumberFormat="1" applyFont="1" applyFill="1" applyBorder="1" applyAlignment="1">
      <alignment horizontal="center" vertical="center"/>
    </xf>
    <xf numFmtId="0" fontId="14" fillId="2" borderId="0" xfId="3" applyFont="1" applyFill="1" applyAlignment="1">
      <alignment horizontal="center" vertical="center"/>
    </xf>
    <xf numFmtId="0" fontId="14" fillId="2" borderId="0" xfId="3" applyFont="1" applyFill="1" applyAlignment="1">
      <alignment vertical="center"/>
    </xf>
    <xf numFmtId="0" fontId="14" fillId="0" borderId="5" xfId="3" applyFont="1" applyBorder="1" applyAlignment="1">
      <alignment horizontal="left" vertical="center" indent="1"/>
    </xf>
    <xf numFmtId="0" fontId="15" fillId="0" borderId="5" xfId="3" applyFont="1" applyBorder="1" applyAlignment="1">
      <alignment horizontal="center" vertical="center"/>
    </xf>
    <xf numFmtId="0" fontId="15" fillId="2" borderId="1" xfId="3" applyFont="1" applyFill="1" applyBorder="1" applyAlignment="1">
      <alignment horizontal="center" vertical="center"/>
    </xf>
    <xf numFmtId="167" fontId="14" fillId="2" borderId="1" xfId="5" applyNumberFormat="1" applyFont="1" applyFill="1" applyBorder="1" applyAlignment="1">
      <alignment horizontal="center" vertical="center"/>
    </xf>
    <xf numFmtId="0" fontId="14" fillId="2" borderId="0" xfId="3" applyFont="1" applyFill="1"/>
    <xf numFmtId="168" fontId="14" fillId="2" borderId="1" xfId="5" applyNumberFormat="1" applyFont="1" applyFill="1" applyBorder="1" applyAlignment="1">
      <alignment horizontal="center" vertical="center"/>
    </xf>
    <xf numFmtId="0" fontId="11" fillId="2" borderId="4" xfId="3" applyFont="1" applyFill="1" applyBorder="1" applyAlignment="1">
      <alignment horizontal="center" vertical="center"/>
    </xf>
    <xf numFmtId="2" fontId="2" fillId="0" borderId="1" xfId="5" applyNumberFormat="1" applyFont="1" applyFill="1" applyBorder="1" applyAlignment="1">
      <alignment horizontal="center" vertical="center"/>
    </xf>
    <xf numFmtId="0" fontId="7" fillId="4" borderId="6" xfId="3" applyFont="1" applyFill="1" applyBorder="1" applyAlignment="1">
      <alignment horizontal="left" vertical="center" indent="1"/>
    </xf>
    <xf numFmtId="0" fontId="7" fillId="4" borderId="6" xfId="3" applyFont="1" applyFill="1" applyBorder="1" applyAlignment="1">
      <alignment horizontal="center" vertical="center"/>
    </xf>
    <xf numFmtId="2" fontId="7" fillId="4" borderId="1" xfId="5" applyNumberFormat="1" applyFont="1" applyFill="1" applyBorder="1" applyAlignment="1">
      <alignment horizontal="center" vertical="center"/>
    </xf>
    <xf numFmtId="169" fontId="7" fillId="4" borderId="1" xfId="5" applyNumberFormat="1" applyFont="1" applyFill="1" applyBorder="1" applyAlignment="1">
      <alignment horizontal="center" vertical="center"/>
    </xf>
    <xf numFmtId="165" fontId="7" fillId="4" borderId="1" xfId="5" applyNumberFormat="1" applyFont="1" applyFill="1" applyBorder="1" applyAlignment="1">
      <alignment horizontal="center" vertical="center"/>
    </xf>
    <xf numFmtId="0" fontId="7" fillId="2" borderId="0" xfId="3" applyFont="1" applyFill="1" applyAlignment="1">
      <alignment horizontal="center" vertical="center"/>
    </xf>
    <xf numFmtId="164" fontId="7" fillId="2" borderId="0" xfId="4" applyNumberFormat="1" applyFont="1" applyFill="1" applyBorder="1" applyAlignment="1">
      <alignment horizontal="center" vertical="center"/>
    </xf>
    <xf numFmtId="2" fontId="7" fillId="2" borderId="0" xfId="5" applyNumberFormat="1" applyFont="1" applyFill="1" applyBorder="1" applyAlignment="1">
      <alignment horizontal="center" vertical="center"/>
    </xf>
    <xf numFmtId="165" fontId="7" fillId="2" borderId="0" xfId="5" applyNumberFormat="1" applyFont="1" applyFill="1" applyBorder="1" applyAlignment="1">
      <alignment horizontal="center" vertical="center"/>
    </xf>
    <xf numFmtId="165" fontId="16" fillId="2" borderId="0" xfId="5" applyNumberFormat="1" applyFont="1" applyFill="1" applyBorder="1" applyAlignment="1">
      <alignment horizontal="center" vertical="center"/>
    </xf>
    <xf numFmtId="165" fontId="2" fillId="2" borderId="0" xfId="3" applyNumberFormat="1" applyFont="1" applyFill="1" applyAlignment="1">
      <alignment horizontal="center" vertical="center"/>
    </xf>
    <xf numFmtId="0" fontId="7" fillId="4" borderId="1" xfId="3" applyFont="1" applyFill="1" applyBorder="1" applyAlignment="1">
      <alignment horizontal="center" vertical="center"/>
    </xf>
    <xf numFmtId="169" fontId="11" fillId="0" borderId="1" xfId="5" applyNumberFormat="1" applyFont="1" applyFill="1" applyBorder="1" applyAlignment="1">
      <alignment horizontal="center" vertical="center"/>
    </xf>
    <xf numFmtId="165" fontId="11" fillId="2" borderId="0" xfId="3" applyNumberFormat="1" applyFont="1" applyFill="1" applyAlignment="1">
      <alignment horizontal="right" indent="2"/>
    </xf>
    <xf numFmtId="2" fontId="2" fillId="2" borderId="0" xfId="5" applyNumberFormat="1" applyFont="1" applyFill="1" applyBorder="1" applyAlignment="1">
      <alignment horizontal="center" vertical="center"/>
    </xf>
    <xf numFmtId="165" fontId="2" fillId="2" borderId="0" xfId="5" applyNumberFormat="1" applyFont="1" applyFill="1" applyBorder="1" applyAlignment="1">
      <alignment horizontal="center" vertical="center"/>
    </xf>
    <xf numFmtId="165" fontId="2" fillId="0" borderId="1" xfId="3" applyNumberFormat="1" applyFont="1" applyBorder="1" applyAlignment="1">
      <alignment horizontal="center" vertical="center"/>
    </xf>
    <xf numFmtId="170" fontId="2" fillId="0" borderId="1" xfId="3" applyNumberFormat="1" applyFont="1" applyBorder="1" applyAlignment="1">
      <alignment horizontal="center" vertical="center"/>
    </xf>
    <xf numFmtId="170" fontId="2" fillId="2" borderId="0" xfId="3" applyNumberFormat="1" applyFont="1" applyFill="1" applyAlignment="1">
      <alignment horizontal="right" indent="2"/>
    </xf>
    <xf numFmtId="171" fontId="2" fillId="0" borderId="1" xfId="3" applyNumberFormat="1" applyFont="1" applyBorder="1" applyAlignment="1">
      <alignment horizontal="center" vertical="center"/>
    </xf>
    <xf numFmtId="171" fontId="7" fillId="4" borderId="1" xfId="4" applyNumberFormat="1" applyFont="1" applyFill="1" applyBorder="1" applyAlignment="1">
      <alignment horizontal="center" vertical="center"/>
    </xf>
    <xf numFmtId="172" fontId="7" fillId="4" borderId="1" xfId="4" applyNumberFormat="1" applyFont="1" applyFill="1" applyBorder="1" applyAlignment="1">
      <alignment horizontal="center" vertical="center"/>
    </xf>
    <xf numFmtId="172" fontId="2" fillId="2" borderId="0" xfId="3" applyNumberFormat="1" applyFont="1" applyFill="1" applyAlignment="1">
      <alignment horizontal="right"/>
    </xf>
    <xf numFmtId="173" fontId="2" fillId="2" borderId="0" xfId="3" applyNumberFormat="1" applyFont="1" applyFill="1" applyAlignment="1">
      <alignment horizontal="right"/>
    </xf>
    <xf numFmtId="173" fontId="7" fillId="4" borderId="1" xfId="4" applyNumberFormat="1" applyFont="1" applyFill="1" applyBorder="1" applyAlignment="1">
      <alignment horizontal="center" vertical="center"/>
    </xf>
    <xf numFmtId="0" fontId="3" fillId="2" borderId="0" xfId="3" applyFont="1" applyFill="1"/>
    <xf numFmtId="0" fontId="2" fillId="2" borderId="1" xfId="3" applyFont="1" applyFill="1" applyBorder="1" applyAlignment="1">
      <alignment horizontal="center" vertical="center"/>
    </xf>
    <xf numFmtId="165" fontId="8" fillId="0" borderId="1" xfId="3" applyNumberFormat="1" applyFont="1" applyBorder="1" applyAlignment="1">
      <alignment horizontal="center" vertical="center"/>
    </xf>
    <xf numFmtId="0" fontId="2" fillId="0" borderId="5" xfId="3" applyFont="1" applyBorder="1" applyAlignment="1">
      <alignment horizontal="left" vertical="center" indent="1"/>
    </xf>
    <xf numFmtId="0" fontId="2" fillId="2" borderId="5" xfId="3" applyFont="1" applyFill="1" applyBorder="1" applyAlignment="1">
      <alignment horizontal="center" vertical="center"/>
    </xf>
    <xf numFmtId="165" fontId="7" fillId="4" borderId="1" xfId="4" applyNumberFormat="1" applyFont="1" applyFill="1" applyBorder="1" applyAlignment="1">
      <alignment horizontal="center" vertical="center"/>
    </xf>
    <xf numFmtId="0" fontId="11" fillId="2" borderId="2" xfId="3" applyFont="1" applyFill="1" applyBorder="1" applyAlignment="1">
      <alignment vertical="center"/>
    </xf>
    <xf numFmtId="0" fontId="11" fillId="2" borderId="4" xfId="3" applyFont="1" applyFill="1" applyBorder="1" applyAlignment="1">
      <alignment vertical="center"/>
    </xf>
    <xf numFmtId="0" fontId="3" fillId="0" borderId="0" xfId="3" applyFont="1" applyAlignment="1">
      <alignment horizontal="center" vertical="center"/>
    </xf>
    <xf numFmtId="166" fontId="2" fillId="2" borderId="0" xfId="3" applyNumberFormat="1" applyFont="1" applyFill="1" applyAlignment="1">
      <alignment horizontal="right"/>
    </xf>
    <xf numFmtId="166" fontId="2" fillId="0" borderId="1" xfId="4" applyNumberFormat="1" applyFont="1" applyFill="1" applyBorder="1" applyAlignment="1">
      <alignment horizontal="center" vertical="center"/>
    </xf>
    <xf numFmtId="0" fontId="2" fillId="0" borderId="5" xfId="3" applyFont="1" applyBorder="1" applyAlignment="1">
      <alignment horizontal="center" vertical="center"/>
    </xf>
    <xf numFmtId="0" fontId="7" fillId="4" borderId="1" xfId="3" applyFont="1" applyFill="1" applyBorder="1" applyAlignment="1">
      <alignment vertical="center"/>
    </xf>
    <xf numFmtId="165" fontId="2" fillId="2" borderId="0" xfId="3" applyNumberFormat="1" applyFont="1" applyFill="1"/>
    <xf numFmtId="0" fontId="15" fillId="2" borderId="0" xfId="3" applyFont="1" applyFill="1" applyAlignment="1">
      <alignment horizontal="center" vertical="center"/>
    </xf>
    <xf numFmtId="0" fontId="15" fillId="2" borderId="0" xfId="3" applyFont="1" applyFill="1" applyAlignment="1">
      <alignment vertical="center"/>
    </xf>
    <xf numFmtId="0" fontId="15" fillId="0" borderId="5" xfId="3" applyFont="1" applyBorder="1" applyAlignment="1">
      <alignment horizontal="left" vertical="center" indent="1"/>
    </xf>
    <xf numFmtId="0" fontId="15" fillId="5" borderId="1" xfId="3" applyFont="1" applyFill="1" applyBorder="1" applyAlignment="1">
      <alignment horizontal="center" vertical="center"/>
    </xf>
    <xf numFmtId="168" fontId="15" fillId="2" borderId="1" xfId="5" applyNumberFormat="1" applyFont="1" applyFill="1" applyBorder="1" applyAlignment="1">
      <alignment horizontal="center" vertical="center"/>
    </xf>
    <xf numFmtId="0" fontId="15" fillId="2" borderId="0" xfId="3" applyFont="1" applyFill="1"/>
    <xf numFmtId="0" fontId="18" fillId="2" borderId="0" xfId="3" applyFont="1" applyFill="1" applyAlignment="1">
      <alignment horizontal="center" vertical="center"/>
    </xf>
    <xf numFmtId="0" fontId="19" fillId="2" borderId="0" xfId="3" applyFont="1" applyFill="1" applyAlignment="1">
      <alignment horizontal="center" vertical="center"/>
    </xf>
    <xf numFmtId="0" fontId="18" fillId="2" borderId="0" xfId="3" applyFont="1" applyFill="1" applyAlignment="1">
      <alignment vertical="center"/>
    </xf>
    <xf numFmtId="0" fontId="18" fillId="2" borderId="2" xfId="3" applyFont="1" applyFill="1" applyBorder="1" applyAlignment="1">
      <alignment horizontal="left" vertical="center" indent="1"/>
    </xf>
    <xf numFmtId="0" fontId="18" fillId="2" borderId="4" xfId="3" applyFont="1" applyFill="1" applyBorder="1" applyAlignment="1">
      <alignment horizontal="center" vertical="center"/>
    </xf>
    <xf numFmtId="164" fontId="18" fillId="2" borderId="4" xfId="3" quotePrefix="1" applyNumberFormat="1" applyFont="1" applyFill="1" applyBorder="1" applyAlignment="1">
      <alignment horizontal="center" vertical="center"/>
    </xf>
    <xf numFmtId="165" fontId="18" fillId="0" borderId="1" xfId="5" applyNumberFormat="1" applyFont="1" applyFill="1" applyBorder="1" applyAlignment="1">
      <alignment horizontal="center" vertical="center"/>
    </xf>
    <xf numFmtId="165" fontId="18" fillId="2" borderId="0" xfId="3" applyNumberFormat="1" applyFont="1" applyFill="1"/>
    <xf numFmtId="165" fontId="18" fillId="0" borderId="1" xfId="3" applyNumberFormat="1" applyFont="1" applyBorder="1" applyAlignment="1">
      <alignment horizontal="center" vertical="center"/>
    </xf>
    <xf numFmtId="0" fontId="18" fillId="2" borderId="0" xfId="3" applyFont="1" applyFill="1"/>
    <xf numFmtId="165" fontId="2" fillId="2" borderId="0" xfId="3" applyNumberFormat="1" applyFont="1" applyFill="1" applyAlignment="1">
      <alignment horizontal="right" vertical="center"/>
    </xf>
    <xf numFmtId="0" fontId="15" fillId="0" borderId="1" xfId="3" applyFont="1" applyBorder="1" applyAlignment="1">
      <alignment horizontal="left" vertical="center" indent="1"/>
    </xf>
    <xf numFmtId="0" fontId="15" fillId="0" borderId="1" xfId="3" applyFont="1" applyBorder="1" applyAlignment="1">
      <alignment horizontal="center" vertical="center"/>
    </xf>
    <xf numFmtId="0" fontId="18" fillId="0" borderId="1" xfId="3" applyFont="1" applyBorder="1" applyAlignment="1">
      <alignment horizontal="left" vertical="center" indent="1"/>
    </xf>
    <xf numFmtId="0" fontId="18" fillId="0" borderId="1" xfId="3" applyFont="1" applyBorder="1" applyAlignment="1">
      <alignment horizontal="center" vertical="center"/>
    </xf>
    <xf numFmtId="164" fontId="18" fillId="0" borderId="1" xfId="3" applyNumberFormat="1" applyFont="1" applyBorder="1" applyAlignment="1">
      <alignment horizontal="center" vertical="center"/>
    </xf>
    <xf numFmtId="0" fontId="11" fillId="2" borderId="1" xfId="3" applyFont="1" applyFill="1" applyBorder="1" applyAlignment="1">
      <alignment horizontal="center" vertical="center"/>
    </xf>
    <xf numFmtId="168" fontId="2" fillId="2" borderId="1" xfId="5" applyNumberFormat="1" applyFont="1" applyFill="1" applyBorder="1" applyAlignment="1">
      <alignment horizontal="center" vertical="center"/>
    </xf>
    <xf numFmtId="167" fontId="2" fillId="2" borderId="1" xfId="5" applyNumberFormat="1" applyFont="1" applyFill="1" applyBorder="1" applyAlignment="1">
      <alignment horizontal="center" vertical="center"/>
    </xf>
    <xf numFmtId="10" fontId="2" fillId="2" borderId="1" xfId="4" applyNumberFormat="1" applyFont="1" applyFill="1" applyBorder="1" applyAlignment="1">
      <alignment horizontal="center" vertical="center"/>
    </xf>
    <xf numFmtId="174" fontId="2" fillId="2" borderId="1" xfId="2" applyNumberFormat="1" applyFont="1" applyFill="1" applyBorder="1" applyAlignment="1">
      <alignment horizontal="center" vertical="center"/>
    </xf>
    <xf numFmtId="10" fontId="2" fillId="2" borderId="0" xfId="2" applyNumberFormat="1" applyFont="1" applyFill="1" applyBorder="1" applyAlignment="1">
      <alignment horizontal="center"/>
    </xf>
    <xf numFmtId="0" fontId="3" fillId="2" borderId="0" xfId="3" applyFont="1" applyFill="1" applyAlignment="1">
      <alignment horizontal="left" vertical="center"/>
    </xf>
    <xf numFmtId="0" fontId="21" fillId="6" borderId="0" xfId="3" applyFont="1" applyFill="1" applyAlignment="1">
      <alignment horizontal="center" vertical="center"/>
    </xf>
    <xf numFmtId="0" fontId="20" fillId="6" borderId="0" xfId="3" applyFont="1" applyFill="1" applyAlignment="1">
      <alignment horizontal="left" vertical="center"/>
    </xf>
    <xf numFmtId="0" fontId="5" fillId="3" borderId="2" xfId="3" applyFont="1" applyFill="1" applyBorder="1" applyAlignment="1">
      <alignment horizontal="center" vertical="center" wrapText="1"/>
    </xf>
    <xf numFmtId="0" fontId="5" fillId="3" borderId="3" xfId="3" applyFont="1" applyFill="1" applyBorder="1" applyAlignment="1">
      <alignment horizontal="center" vertical="center" wrapText="1"/>
    </xf>
    <xf numFmtId="0" fontId="5" fillId="3" borderId="4" xfId="3" applyFont="1" applyFill="1" applyBorder="1" applyAlignment="1">
      <alignment horizontal="center" vertical="center" wrapText="1"/>
    </xf>
    <xf numFmtId="0" fontId="7" fillId="3" borderId="2" xfId="3" applyFont="1" applyFill="1" applyBorder="1" applyAlignment="1">
      <alignment horizontal="left" vertical="center" wrapText="1" indent="1"/>
    </xf>
    <xf numFmtId="0" fontId="2" fillId="3" borderId="3" xfId="3" applyFont="1" applyFill="1" applyBorder="1" applyAlignment="1">
      <alignment horizontal="left" vertical="center" wrapText="1" indent="1"/>
    </xf>
    <xf numFmtId="0" fontId="8" fillId="2" borderId="0" xfId="3" applyFont="1" applyFill="1" applyAlignment="1">
      <alignment horizontal="left" vertical="center" wrapText="1"/>
    </xf>
    <xf numFmtId="0" fontId="2" fillId="5" borderId="1" xfId="3" applyFont="1" applyFill="1" applyBorder="1" applyAlignment="1">
      <alignment horizontal="left" vertical="center" indent="1"/>
    </xf>
    <xf numFmtId="0" fontId="7" fillId="4" borderId="1" xfId="3" applyFont="1" applyFill="1" applyBorder="1" applyAlignment="1">
      <alignment horizontal="left" vertical="center" indent="1"/>
    </xf>
    <xf numFmtId="0" fontId="13" fillId="4" borderId="1" xfId="3" applyFont="1" applyFill="1" applyBorder="1" applyAlignment="1">
      <alignment horizontal="left" vertical="center" indent="1"/>
    </xf>
    <xf numFmtId="0" fontId="3" fillId="3" borderId="3" xfId="3" applyFont="1" applyFill="1" applyBorder="1" applyAlignment="1">
      <alignment horizontal="left" vertical="center" wrapText="1" indent="1"/>
    </xf>
    <xf numFmtId="0" fontId="8" fillId="2" borderId="1" xfId="3" applyFont="1" applyFill="1" applyBorder="1" applyAlignment="1">
      <alignment horizontal="left" vertical="center" wrapText="1"/>
    </xf>
    <xf numFmtId="0" fontId="8" fillId="2" borderId="2" xfId="3" applyFont="1" applyFill="1" applyBorder="1" applyAlignment="1">
      <alignment horizontal="left" vertical="center" wrapText="1"/>
    </xf>
    <xf numFmtId="0" fontId="8" fillId="2" borderId="3" xfId="3" applyFont="1" applyFill="1" applyBorder="1" applyAlignment="1">
      <alignment horizontal="left" vertical="center" wrapText="1"/>
    </xf>
    <xf numFmtId="0" fontId="8" fillId="2" borderId="4" xfId="3" applyFont="1" applyFill="1" applyBorder="1" applyAlignment="1">
      <alignment horizontal="left" vertical="center" wrapText="1"/>
    </xf>
    <xf numFmtId="0" fontId="2" fillId="0" borderId="1" xfId="3" applyFont="1" applyBorder="1" applyAlignment="1">
      <alignment horizontal="left" vertical="center" indent="1"/>
    </xf>
    <xf numFmtId="0" fontId="2" fillId="0" borderId="2" xfId="3" applyFont="1" applyBorder="1" applyAlignment="1">
      <alignment horizontal="left" vertical="center" indent="1"/>
    </xf>
    <xf numFmtId="0" fontId="2" fillId="0" borderId="4" xfId="3" applyFont="1" applyBorder="1" applyAlignment="1">
      <alignment horizontal="left" vertical="center" indent="1"/>
    </xf>
    <xf numFmtId="0" fontId="8" fillId="0" borderId="2" xfId="3" applyFont="1" applyBorder="1" applyAlignment="1">
      <alignment horizontal="left" vertical="center" wrapText="1"/>
    </xf>
    <xf numFmtId="0" fontId="8" fillId="0" borderId="3" xfId="3" applyFont="1" applyBorder="1" applyAlignment="1">
      <alignment horizontal="left" vertical="center" wrapText="1"/>
    </xf>
    <xf numFmtId="0" fontId="8" fillId="0" borderId="4" xfId="3" applyFont="1" applyBorder="1" applyAlignment="1">
      <alignment horizontal="left" vertical="center" wrapText="1"/>
    </xf>
    <xf numFmtId="0" fontId="7" fillId="4" borderId="2" xfId="3" applyFont="1" applyFill="1" applyBorder="1" applyAlignment="1">
      <alignment horizontal="left" vertical="center" indent="1"/>
    </xf>
    <xf numFmtId="0" fontId="13" fillId="4" borderId="4" xfId="3" applyFont="1" applyFill="1" applyBorder="1" applyAlignment="1">
      <alignment horizontal="left" vertical="center" indent="1"/>
    </xf>
    <xf numFmtId="0" fontId="8" fillId="2" borderId="8" xfId="3" applyFont="1" applyFill="1" applyBorder="1" applyAlignment="1">
      <alignment horizontal="left" vertical="center" wrapText="1"/>
    </xf>
    <xf numFmtId="0" fontId="8" fillId="2" borderId="7" xfId="3" applyFont="1" applyFill="1" applyBorder="1" applyAlignment="1">
      <alignment horizontal="left" vertical="center" wrapText="1"/>
    </xf>
    <xf numFmtId="0" fontId="8" fillId="2" borderId="9" xfId="3" applyFont="1" applyFill="1" applyBorder="1" applyAlignment="1">
      <alignment horizontal="left" vertical="center" wrapText="1"/>
    </xf>
    <xf numFmtId="0" fontId="8" fillId="2" borderId="10" xfId="3" applyFont="1" applyFill="1" applyBorder="1" applyAlignment="1">
      <alignment horizontal="left" vertical="center" wrapText="1"/>
    </xf>
    <xf numFmtId="0" fontId="8" fillId="2" borderId="11" xfId="3" applyFont="1" applyFill="1" applyBorder="1" applyAlignment="1">
      <alignment horizontal="left" vertical="center" wrapText="1"/>
    </xf>
    <xf numFmtId="0" fontId="8" fillId="2" borderId="12" xfId="3" applyFont="1" applyFill="1" applyBorder="1" applyAlignment="1">
      <alignment horizontal="left" vertical="center" wrapText="1"/>
    </xf>
    <xf numFmtId="0" fontId="16" fillId="2" borderId="2" xfId="3" applyFont="1" applyFill="1" applyBorder="1" applyAlignment="1">
      <alignment horizontal="left" vertical="center" wrapText="1"/>
    </xf>
    <xf numFmtId="0" fontId="16" fillId="2" borderId="3" xfId="3" applyFont="1" applyFill="1" applyBorder="1" applyAlignment="1">
      <alignment horizontal="left" vertical="center" wrapText="1"/>
    </xf>
    <xf numFmtId="0" fontId="16" fillId="2" borderId="4" xfId="3" applyFont="1" applyFill="1" applyBorder="1" applyAlignment="1">
      <alignment horizontal="left" vertical="center" wrapText="1"/>
    </xf>
    <xf numFmtId="0" fontId="17" fillId="2" borderId="2" xfId="3" applyFont="1" applyFill="1" applyBorder="1" applyAlignment="1">
      <alignment horizontal="left" vertical="center" wrapText="1"/>
    </xf>
    <xf numFmtId="0" fontId="17" fillId="2" borderId="3" xfId="3" applyFont="1" applyFill="1" applyBorder="1" applyAlignment="1">
      <alignment horizontal="left" vertical="center" wrapText="1"/>
    </xf>
    <xf numFmtId="0" fontId="17" fillId="2" borderId="4" xfId="3" applyFont="1" applyFill="1" applyBorder="1" applyAlignment="1">
      <alignment horizontal="left" vertical="center" wrapText="1"/>
    </xf>
    <xf numFmtId="0" fontId="18" fillId="2" borderId="2" xfId="3" applyFont="1" applyFill="1" applyBorder="1" applyAlignment="1">
      <alignment horizontal="left" vertical="center" wrapText="1"/>
    </xf>
    <xf numFmtId="0" fontId="18" fillId="2" borderId="3" xfId="3" applyFont="1" applyFill="1" applyBorder="1" applyAlignment="1">
      <alignment horizontal="left" vertical="center" wrapText="1"/>
    </xf>
    <xf numFmtId="0" fontId="18" fillId="2" borderId="4" xfId="3" applyFont="1" applyFill="1" applyBorder="1" applyAlignment="1">
      <alignment horizontal="left" vertical="center" wrapText="1"/>
    </xf>
    <xf numFmtId="0" fontId="14" fillId="2" borderId="2" xfId="3" applyFont="1" applyFill="1" applyBorder="1" applyAlignment="1">
      <alignment horizontal="left" vertical="center" wrapText="1"/>
    </xf>
    <xf numFmtId="0" fontId="14" fillId="2" borderId="3" xfId="3" applyFont="1" applyFill="1" applyBorder="1" applyAlignment="1">
      <alignment horizontal="left" vertical="center" wrapText="1"/>
    </xf>
    <xf numFmtId="0" fontId="14" fillId="2" borderId="4" xfId="3" applyFont="1" applyFill="1" applyBorder="1" applyAlignment="1">
      <alignment horizontal="left" vertical="center" wrapText="1"/>
    </xf>
  </cellXfs>
  <cellStyles count="6">
    <cellStyle name="Comma" xfId="1" builtinId="3"/>
    <cellStyle name="Comma 28 4" xfId="5" xr:uid="{03ABA31B-4E9C-49AF-BCAB-B0636BAEBFA6}"/>
    <cellStyle name="Normal" xfId="0" builtinId="0"/>
    <cellStyle name="Normal 29 3" xfId="3" xr:uid="{00B86D56-E10B-4B09-96EB-E42A777B1D8F}"/>
    <cellStyle name="Percent" xfId="2" builtinId="5"/>
    <cellStyle name="Percent 16 3" xfId="4" xr:uid="{3F873C66-377B-4526-8A3A-707BB994FA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24448-C18F-414C-A6DB-89B7187EE0CB}">
  <dimension ref="A1:AC118"/>
  <sheetViews>
    <sheetView tabSelected="1" zoomScale="85" zoomScaleNormal="85" workbookViewId="0">
      <selection activeCell="E104" sqref="E104"/>
    </sheetView>
  </sheetViews>
  <sheetFormatPr defaultColWidth="9.1796875" defaultRowHeight="13" x14ac:dyDescent="0.25"/>
  <cols>
    <col min="1" max="1" width="2.7265625" style="1" customWidth="1"/>
    <col min="2" max="2" width="7.7265625" style="2" customWidth="1"/>
    <col min="3" max="3" width="2.7265625" style="3" customWidth="1"/>
    <col min="4" max="4" width="68.453125" style="4" customWidth="1"/>
    <col min="5" max="5" width="13.7265625" style="1" customWidth="1"/>
    <col min="6" max="6" width="12.1796875" style="1" bestFit="1" customWidth="1"/>
    <col min="7" max="7" width="13.7265625" style="1" bestFit="1" customWidth="1"/>
    <col min="8" max="11" width="10.453125" style="1" bestFit="1" customWidth="1"/>
    <col min="12" max="12" width="4.54296875" style="5" customWidth="1"/>
    <col min="13" max="17" width="11.1796875" style="7" customWidth="1"/>
    <col min="18" max="18" width="7.453125" style="5" customWidth="1"/>
    <col min="19" max="23" width="10.81640625" style="7" bestFit="1" customWidth="1"/>
    <col min="24" max="24" width="7.453125" style="5" customWidth="1"/>
    <col min="25" max="27" width="20.54296875" style="5" customWidth="1"/>
    <col min="28" max="28" width="4" style="5" customWidth="1"/>
    <col min="29" max="29" width="74.1796875" style="5" customWidth="1"/>
    <col min="30" max="16384" width="9.1796875" style="5"/>
  </cols>
  <sheetData>
    <row r="1" spans="1:29" x14ac:dyDescent="0.25">
      <c r="M1" s="6"/>
      <c r="N1" s="6"/>
      <c r="O1" s="6"/>
      <c r="P1" s="6"/>
      <c r="Q1" s="6"/>
      <c r="Y1" s="5" t="s">
        <v>0</v>
      </c>
    </row>
    <row r="2" spans="1:29" s="12" customFormat="1" ht="32.25" customHeight="1" x14ac:dyDescent="0.35">
      <c r="A2" s="8"/>
      <c r="B2" s="8"/>
      <c r="C2" s="9"/>
      <c r="D2" s="10" t="s">
        <v>1</v>
      </c>
      <c r="E2" s="11"/>
      <c r="F2" s="11"/>
      <c r="G2" s="162" t="s">
        <v>2</v>
      </c>
      <c r="H2" s="163"/>
      <c r="I2" s="163"/>
      <c r="J2" s="163"/>
      <c r="K2" s="164"/>
      <c r="M2" s="162" t="s">
        <v>3</v>
      </c>
      <c r="N2" s="163"/>
      <c r="O2" s="163"/>
      <c r="P2" s="163"/>
      <c r="Q2" s="164"/>
      <c r="S2" s="162" t="s">
        <v>4</v>
      </c>
      <c r="T2" s="163"/>
      <c r="U2" s="163"/>
      <c r="V2" s="163"/>
      <c r="W2" s="164"/>
      <c r="Y2" s="162" t="s">
        <v>5</v>
      </c>
      <c r="Z2" s="163"/>
      <c r="AA2" s="163"/>
      <c r="AB2" s="163"/>
      <c r="AC2" s="164"/>
    </row>
    <row r="3" spans="1:29" ht="24.75" customHeight="1" x14ac:dyDescent="0.25">
      <c r="M3" s="13"/>
      <c r="N3" s="13"/>
      <c r="O3" s="13"/>
      <c r="P3" s="13"/>
      <c r="Q3" s="13"/>
      <c r="S3" s="1"/>
      <c r="T3" s="1"/>
      <c r="U3" s="1"/>
      <c r="V3" s="1"/>
      <c r="W3" s="1"/>
    </row>
    <row r="4" spans="1:29" ht="35.25" customHeight="1" x14ac:dyDescent="0.25">
      <c r="A4" s="14"/>
      <c r="B4" s="14"/>
      <c r="C4" s="15"/>
      <c r="D4" s="16" t="s">
        <v>6</v>
      </c>
      <c r="E4" s="17" t="s">
        <v>7</v>
      </c>
      <c r="F4" s="17" t="s">
        <v>8</v>
      </c>
      <c r="G4" s="17" t="s">
        <v>9</v>
      </c>
      <c r="H4" s="17" t="s">
        <v>10</v>
      </c>
      <c r="I4" s="17" t="s">
        <v>11</v>
      </c>
      <c r="J4" s="17" t="s">
        <v>12</v>
      </c>
      <c r="K4" s="17" t="s">
        <v>13</v>
      </c>
      <c r="M4" s="18" t="s">
        <v>9</v>
      </c>
      <c r="N4" s="17" t="s">
        <v>10</v>
      </c>
      <c r="O4" s="17" t="s">
        <v>11</v>
      </c>
      <c r="P4" s="17" t="s">
        <v>12</v>
      </c>
      <c r="Q4" s="17" t="s">
        <v>13</v>
      </c>
      <c r="S4" s="17" t="s">
        <v>9</v>
      </c>
      <c r="T4" s="17" t="s">
        <v>10</v>
      </c>
      <c r="U4" s="17" t="s">
        <v>11</v>
      </c>
      <c r="V4" s="17" t="s">
        <v>12</v>
      </c>
      <c r="W4" s="17" t="s">
        <v>13</v>
      </c>
    </row>
    <row r="5" spans="1:29" ht="27.75" customHeight="1" x14ac:dyDescent="0.25">
      <c r="M5" s="19"/>
      <c r="N5" s="19"/>
      <c r="O5" s="19"/>
      <c r="P5" s="19"/>
      <c r="Q5" s="19"/>
      <c r="S5" s="1"/>
      <c r="T5" s="1"/>
      <c r="U5" s="1"/>
      <c r="V5" s="1"/>
      <c r="W5" s="1"/>
    </row>
    <row r="6" spans="1:29" ht="34.5" customHeight="1" x14ac:dyDescent="0.25">
      <c r="A6" s="14"/>
      <c r="B6" s="20" t="s">
        <v>14</v>
      </c>
      <c r="C6" s="15"/>
      <c r="D6" s="165" t="s">
        <v>15</v>
      </c>
      <c r="E6" s="166"/>
      <c r="F6" s="21"/>
      <c r="G6" s="22"/>
      <c r="H6" s="22"/>
      <c r="I6" s="22"/>
      <c r="J6" s="22"/>
      <c r="K6" s="23"/>
      <c r="M6" s="24"/>
      <c r="N6" s="22"/>
      <c r="O6" s="22"/>
      <c r="P6" s="22"/>
      <c r="Q6" s="23"/>
      <c r="S6" s="24"/>
      <c r="T6" s="22"/>
      <c r="U6" s="22"/>
      <c r="V6" s="22"/>
      <c r="W6" s="23"/>
      <c r="Y6" s="25"/>
      <c r="Z6" s="25"/>
      <c r="AA6" s="25"/>
      <c r="AB6" s="25"/>
      <c r="AC6" s="25"/>
    </row>
    <row r="7" spans="1:29" x14ac:dyDescent="0.25">
      <c r="M7" s="1"/>
      <c r="N7" s="1"/>
      <c r="O7" s="1"/>
      <c r="P7" s="1"/>
      <c r="Q7" s="1"/>
      <c r="S7" s="1"/>
      <c r="T7" s="1"/>
      <c r="U7" s="1"/>
      <c r="V7" s="1"/>
      <c r="W7" s="1"/>
      <c r="Y7" s="25"/>
      <c r="Z7" s="25"/>
      <c r="AA7" s="25"/>
      <c r="AB7" s="25"/>
      <c r="AC7" s="25"/>
    </row>
    <row r="8" spans="1:29" ht="30.75" customHeight="1" x14ac:dyDescent="0.35">
      <c r="B8" s="26">
        <v>1</v>
      </c>
      <c r="D8" s="27" t="str">
        <f>D36</f>
        <v>CURRENT ASSESSMENT OF ALLOWED REVENUE</v>
      </c>
      <c r="E8" s="28" t="s">
        <v>16</v>
      </c>
      <c r="F8" s="29" t="s">
        <v>17</v>
      </c>
      <c r="G8" s="30">
        <v>445.23685882798014</v>
      </c>
      <c r="H8" s="30">
        <v>475.97342931971565</v>
      </c>
      <c r="I8" s="30">
        <v>459.35455554200354</v>
      </c>
      <c r="J8" s="30">
        <v>464.41135742444533</v>
      </c>
      <c r="K8" s="30">
        <v>480.3641493646744</v>
      </c>
      <c r="L8" s="31"/>
      <c r="M8" s="30">
        <v>447.38774809401593</v>
      </c>
      <c r="N8" s="30">
        <v>448.37422303306863</v>
      </c>
      <c r="O8" s="30">
        <v>451.6184785883662</v>
      </c>
      <c r="P8" s="30">
        <v>455.85004529543988</v>
      </c>
      <c r="Q8" s="30">
        <v>472.35418834909223</v>
      </c>
      <c r="R8" s="32"/>
      <c r="S8" s="30">
        <v>-2.1508892660357901</v>
      </c>
      <c r="T8" s="30">
        <v>27.599206286647018</v>
      </c>
      <c r="U8" s="30">
        <v>7.7360769536373368</v>
      </c>
      <c r="V8" s="30">
        <v>8.5613121290054437</v>
      </c>
      <c r="W8" s="30">
        <v>8.0099610155821779</v>
      </c>
      <c r="Y8" s="167"/>
      <c r="Z8" s="167"/>
      <c r="AA8" s="167"/>
      <c r="AB8" s="167"/>
      <c r="AC8" s="167"/>
    </row>
    <row r="9" spans="1:29" s="41" customFormat="1" ht="19.5" customHeight="1" x14ac:dyDescent="0.3">
      <c r="A9" s="33"/>
      <c r="B9" s="34"/>
      <c r="C9" s="35"/>
      <c r="D9" s="36" t="s">
        <v>18</v>
      </c>
      <c r="E9" s="37" t="s">
        <v>16</v>
      </c>
      <c r="F9" s="38" t="s">
        <v>17</v>
      </c>
      <c r="G9" s="39">
        <v>447.37411625973402</v>
      </c>
      <c r="H9" s="39"/>
      <c r="I9" s="39"/>
      <c r="J9" s="39"/>
      <c r="K9" s="39"/>
      <c r="L9" s="40"/>
      <c r="M9" s="39">
        <v>447.38774809401593</v>
      </c>
      <c r="N9" s="39"/>
      <c r="O9" s="39"/>
      <c r="P9" s="39"/>
      <c r="Q9" s="39"/>
      <c r="R9" s="40"/>
      <c r="S9" s="39">
        <v>-1.3631834281909505E-2</v>
      </c>
      <c r="T9" s="39">
        <v>0</v>
      </c>
      <c r="U9" s="39">
        <v>0</v>
      </c>
      <c r="V9" s="39">
        <v>0</v>
      </c>
      <c r="W9" s="39">
        <v>0</v>
      </c>
      <c r="Y9" s="167"/>
      <c r="Z9" s="167"/>
      <c r="AA9" s="167"/>
      <c r="AB9" s="167"/>
      <c r="AC9" s="167"/>
    </row>
    <row r="10" spans="1:29" ht="39" customHeight="1" x14ac:dyDescent="0.25">
      <c r="M10" s="19"/>
      <c r="N10" s="19"/>
      <c r="O10" s="19"/>
      <c r="P10" s="19"/>
      <c r="Q10" s="19"/>
      <c r="S10" s="1"/>
      <c r="T10" s="1"/>
      <c r="U10" s="1"/>
      <c r="V10" s="1"/>
      <c r="W10" s="1"/>
      <c r="Y10" s="42"/>
      <c r="Z10" s="42"/>
      <c r="AA10" s="42"/>
      <c r="AB10" s="42"/>
      <c r="AC10" s="42"/>
    </row>
    <row r="11" spans="1:29" ht="19.5" customHeight="1" x14ac:dyDescent="0.25">
      <c r="B11" s="26">
        <f>B8+1</f>
        <v>2</v>
      </c>
      <c r="D11" s="176" t="s">
        <v>19</v>
      </c>
      <c r="E11" s="176"/>
      <c r="F11" s="43" t="s">
        <v>20</v>
      </c>
      <c r="G11" s="44">
        <v>2.0227321697964928E-2</v>
      </c>
      <c r="H11" s="44">
        <v>6.3927062430624737E-2</v>
      </c>
      <c r="I11" s="44">
        <v>-3.4915549385739042E-2</v>
      </c>
      <c r="J11" s="44">
        <v>1.1008494030227078E-2</v>
      </c>
      <c r="K11" s="44">
        <v>3.4350563751715413E-2</v>
      </c>
      <c r="L11" s="45"/>
      <c r="M11" s="44">
        <v>2.0227321697964928E-2</v>
      </c>
      <c r="N11" s="44">
        <v>2.2049663703471722E-3</v>
      </c>
      <c r="O11" s="44">
        <v>7.2355978302041102E-3</v>
      </c>
      <c r="P11" s="44">
        <v>9.3697820343852101E-3</v>
      </c>
      <c r="Q11" s="44">
        <v>3.6205202179931506E-2</v>
      </c>
      <c r="R11" s="45"/>
      <c r="S11" s="44">
        <v>0</v>
      </c>
      <c r="T11" s="44">
        <v>6.1722096060277565E-2</v>
      </c>
      <c r="U11" s="44">
        <v>-4.2151147215943152E-2</v>
      </c>
      <c r="V11" s="44">
        <v>1.6387119958418683E-3</v>
      </c>
      <c r="W11" s="44">
        <v>-1.8546384282160933E-3</v>
      </c>
      <c r="Y11" s="46" t="s">
        <v>21</v>
      </c>
      <c r="Z11" s="47"/>
      <c r="AA11" s="47"/>
      <c r="AB11" s="47"/>
      <c r="AC11" s="48"/>
    </row>
    <row r="12" spans="1:29" ht="19.5" customHeight="1" x14ac:dyDescent="0.25">
      <c r="B12" s="26">
        <f>B11+1</f>
        <v>3</v>
      </c>
      <c r="D12" s="176" t="s">
        <v>22</v>
      </c>
      <c r="E12" s="176"/>
      <c r="F12" s="43" t="s">
        <v>20</v>
      </c>
      <c r="G12" s="44">
        <v>5.4832806338198309E-3</v>
      </c>
      <c r="H12" s="44">
        <v>1.0008026245431598E-2</v>
      </c>
      <c r="I12" s="44"/>
      <c r="J12" s="44"/>
      <c r="K12" s="44"/>
      <c r="L12" s="45"/>
      <c r="M12" s="44">
        <v>5.4832806338198309E-3</v>
      </c>
      <c r="N12" s="44">
        <v>1.03985211039889E-2</v>
      </c>
      <c r="O12" s="44"/>
      <c r="P12" s="44"/>
      <c r="Q12" s="44"/>
      <c r="R12" s="45"/>
      <c r="S12" s="44">
        <v>0</v>
      </c>
      <c r="T12" s="44">
        <v>-3.9049485855730155E-4</v>
      </c>
      <c r="U12" s="44">
        <v>0</v>
      </c>
      <c r="V12" s="44">
        <v>0</v>
      </c>
      <c r="W12" s="44">
        <v>0</v>
      </c>
      <c r="Y12" s="46"/>
      <c r="Z12" s="47"/>
      <c r="AA12" s="47"/>
      <c r="AB12" s="47"/>
      <c r="AC12" s="49"/>
    </row>
    <row r="13" spans="1:29" ht="19.5" customHeight="1" x14ac:dyDescent="0.25">
      <c r="B13" s="26">
        <f t="shared" ref="B13:B17" si="0">B12+1</f>
        <v>4</v>
      </c>
      <c r="D13" s="168" t="s">
        <v>23</v>
      </c>
      <c r="E13" s="168"/>
      <c r="F13" s="50" t="s">
        <v>20</v>
      </c>
      <c r="G13" s="51">
        <v>2.5710602331784758E-2</v>
      </c>
      <c r="H13" s="51">
        <v>7.3935088676056332E-2</v>
      </c>
      <c r="I13" s="51">
        <v>-3.4915549385739042E-2</v>
      </c>
      <c r="J13" s="51">
        <v>1.1008494030227078E-2</v>
      </c>
      <c r="K13" s="51">
        <v>3.4350563751715413E-2</v>
      </c>
      <c r="L13" s="45"/>
      <c r="M13" s="51">
        <v>2.5710602331784758E-2</v>
      </c>
      <c r="N13" s="51">
        <v>1.2603487474336072E-2</v>
      </c>
      <c r="O13" s="51">
        <v>7.2355978302041102E-3</v>
      </c>
      <c r="P13" s="51">
        <v>9.3697820343852101E-3</v>
      </c>
      <c r="Q13" s="51">
        <v>3.6205202179931506E-2</v>
      </c>
      <c r="R13" s="45"/>
      <c r="S13" s="51">
        <v>0</v>
      </c>
      <c r="T13" s="51">
        <v>6.1331601201720258E-2</v>
      </c>
      <c r="U13" s="51">
        <v>-4.2151147215943152E-2</v>
      </c>
      <c r="V13" s="51">
        <v>1.6387119958418683E-3</v>
      </c>
      <c r="W13" s="51">
        <v>-1.8546384282160933E-3</v>
      </c>
      <c r="Y13" s="52"/>
      <c r="Z13" s="52"/>
      <c r="AA13" s="52"/>
      <c r="AB13" s="52"/>
      <c r="AC13" s="52"/>
    </row>
    <row r="14" spans="1:29" ht="19.5" customHeight="1" x14ac:dyDescent="0.25">
      <c r="B14" s="26">
        <f t="shared" si="0"/>
        <v>5</v>
      </c>
      <c r="D14" s="176" t="s">
        <v>24</v>
      </c>
      <c r="E14" s="176"/>
      <c r="F14" s="43" t="s">
        <v>20</v>
      </c>
      <c r="G14" s="44">
        <v>1.20900843130796E-2</v>
      </c>
      <c r="H14" s="44">
        <v>9.00520312678441E-4</v>
      </c>
      <c r="I14" s="44"/>
      <c r="J14" s="44"/>
      <c r="K14" s="44"/>
      <c r="L14" s="45"/>
      <c r="M14" s="44">
        <v>1.20900843130796E-2</v>
      </c>
      <c r="N14" s="44">
        <v>0</v>
      </c>
      <c r="O14" s="44"/>
      <c r="P14" s="44"/>
      <c r="Q14" s="44"/>
      <c r="R14" s="45"/>
      <c r="S14" s="44">
        <v>0</v>
      </c>
      <c r="T14" s="44">
        <v>9.00520312678441E-4</v>
      </c>
      <c r="U14" s="44">
        <v>0</v>
      </c>
      <c r="V14" s="44">
        <v>0</v>
      </c>
      <c r="W14" s="44">
        <v>0</v>
      </c>
      <c r="Y14" s="46" t="s">
        <v>25</v>
      </c>
      <c r="Z14" s="47"/>
      <c r="AA14" s="47"/>
      <c r="AB14" s="47"/>
      <c r="AC14" s="53"/>
    </row>
    <row r="15" spans="1:29" ht="28.5" customHeight="1" x14ac:dyDescent="0.25">
      <c r="B15" s="26">
        <f t="shared" si="0"/>
        <v>6</v>
      </c>
      <c r="D15" s="176" t="s">
        <v>26</v>
      </c>
      <c r="E15" s="176"/>
      <c r="F15" s="43" t="s">
        <v>20</v>
      </c>
      <c r="G15" s="44">
        <v>-3.7279835764282898E-2</v>
      </c>
      <c r="H15" s="44">
        <v>1.6999999999999999E-3</v>
      </c>
      <c r="I15" s="44">
        <v>5.0000000000000001E-3</v>
      </c>
      <c r="J15" s="44">
        <v>5.0000000000000001E-3</v>
      </c>
      <c r="K15" s="44">
        <v>5.0000000000000001E-3</v>
      </c>
      <c r="L15" s="45"/>
      <c r="M15" s="44">
        <v>-3.7279835764282898E-2</v>
      </c>
      <c r="N15" s="44">
        <v>5.0000000000000001E-3</v>
      </c>
      <c r="O15" s="44">
        <v>5.0000000000000001E-3</v>
      </c>
      <c r="P15" s="44">
        <v>5.0000000000000001E-3</v>
      </c>
      <c r="Q15" s="44">
        <v>5.0000000000000001E-3</v>
      </c>
      <c r="R15" s="45"/>
      <c r="S15" s="44">
        <v>0</v>
      </c>
      <c r="T15" s="44">
        <v>-3.3E-3</v>
      </c>
      <c r="U15" s="44">
        <v>0</v>
      </c>
      <c r="V15" s="44">
        <v>0</v>
      </c>
      <c r="W15" s="44">
        <v>0</v>
      </c>
      <c r="Y15" s="46" t="s">
        <v>140</v>
      </c>
      <c r="Z15" s="47"/>
      <c r="AA15" s="47"/>
      <c r="AB15" s="47"/>
      <c r="AC15" s="53"/>
    </row>
    <row r="16" spans="1:29" ht="19.5" customHeight="1" x14ac:dyDescent="0.25">
      <c r="B16" s="26">
        <f t="shared" si="0"/>
        <v>7</v>
      </c>
      <c r="D16" s="168" t="s">
        <v>27</v>
      </c>
      <c r="E16" s="168"/>
      <c r="F16" s="54" t="s">
        <v>20</v>
      </c>
      <c r="G16" s="51">
        <v>-2.51897514512033E-2</v>
      </c>
      <c r="H16" s="51">
        <v>2.6005203126784407E-3</v>
      </c>
      <c r="I16" s="51">
        <v>5.0000000000000001E-3</v>
      </c>
      <c r="J16" s="51">
        <v>5.0000000000000001E-3</v>
      </c>
      <c r="K16" s="51">
        <v>5.0000000000000001E-3</v>
      </c>
      <c r="L16" s="45"/>
      <c r="M16" s="51">
        <v>-2.51897514512033E-2</v>
      </c>
      <c r="N16" s="51">
        <v>5.0000000000000001E-3</v>
      </c>
      <c r="O16" s="51">
        <v>5.0000000000000001E-3</v>
      </c>
      <c r="P16" s="51">
        <v>5.0000000000000001E-3</v>
      </c>
      <c r="Q16" s="51">
        <v>5.0000000000000001E-3</v>
      </c>
      <c r="R16" s="45"/>
      <c r="S16" s="55">
        <v>0</v>
      </c>
      <c r="T16" s="55">
        <v>-2.3994796873215594E-3</v>
      </c>
      <c r="U16" s="55">
        <v>0</v>
      </c>
      <c r="V16" s="55">
        <v>0</v>
      </c>
      <c r="W16" s="55">
        <v>0</v>
      </c>
      <c r="Y16" s="56"/>
      <c r="Z16" s="52"/>
      <c r="AA16" s="52"/>
      <c r="AB16" s="52"/>
      <c r="AC16" s="52"/>
    </row>
    <row r="17" spans="1:29" ht="30.75" customHeight="1" x14ac:dyDescent="0.25">
      <c r="A17" s="2"/>
      <c r="B17" s="26">
        <f t="shared" si="0"/>
        <v>8</v>
      </c>
      <c r="C17" s="57"/>
      <c r="D17" s="169" t="s">
        <v>28</v>
      </c>
      <c r="E17" s="170"/>
      <c r="F17" s="58" t="s">
        <v>20</v>
      </c>
      <c r="G17" s="59">
        <v>5.2085088058145823E-4</v>
      </c>
      <c r="H17" s="59">
        <v>7.6535608988734766E-2</v>
      </c>
      <c r="I17" s="59">
        <v>-2.9915549385739041E-2</v>
      </c>
      <c r="J17" s="59">
        <v>1.6008494030227079E-2</v>
      </c>
      <c r="K17" s="59">
        <v>3.935056375171541E-2</v>
      </c>
      <c r="L17" s="45"/>
      <c r="M17" s="59">
        <v>5.2085088058145823E-4</v>
      </c>
      <c r="N17" s="59">
        <v>1.7603487474336071E-2</v>
      </c>
      <c r="O17" s="59">
        <v>1.2235597830204111E-2</v>
      </c>
      <c r="P17" s="59">
        <v>1.4369782034385211E-2</v>
      </c>
      <c r="Q17" s="59">
        <v>4.1205202179931504E-2</v>
      </c>
      <c r="R17" s="45"/>
      <c r="S17" s="59">
        <v>0</v>
      </c>
      <c r="T17" s="59">
        <v>5.8932121514398694E-2</v>
      </c>
      <c r="U17" s="59">
        <v>-4.2151147215943152E-2</v>
      </c>
      <c r="V17" s="59">
        <v>1.6387119958418683E-3</v>
      </c>
      <c r="W17" s="59">
        <v>-1.8546384282160933E-3</v>
      </c>
      <c r="Y17" s="52"/>
      <c r="Z17" s="52"/>
      <c r="AA17" s="52"/>
      <c r="AB17" s="52"/>
      <c r="AC17" s="52"/>
    </row>
    <row r="18" spans="1:29" ht="9.75" customHeight="1" x14ac:dyDescent="0.25">
      <c r="M18" s="1"/>
      <c r="N18" s="1"/>
      <c r="O18" s="1"/>
      <c r="P18" s="1"/>
      <c r="Q18" s="1"/>
      <c r="S18" s="1"/>
      <c r="T18" s="1"/>
      <c r="U18" s="1"/>
      <c r="V18" s="1"/>
      <c r="W18" s="1"/>
      <c r="Y18" s="42"/>
      <c r="Z18" s="42"/>
      <c r="AA18" s="42"/>
      <c r="AB18" s="42"/>
      <c r="AC18" s="42"/>
    </row>
    <row r="19" spans="1:29" ht="9.75" customHeight="1" x14ac:dyDescent="0.25">
      <c r="M19" s="1"/>
      <c r="N19" s="1"/>
      <c r="O19" s="1"/>
      <c r="P19" s="1"/>
      <c r="Q19" s="1"/>
      <c r="S19" s="1"/>
      <c r="T19" s="1"/>
      <c r="U19" s="1"/>
      <c r="V19" s="1"/>
      <c r="W19" s="1"/>
      <c r="Y19" s="42"/>
      <c r="Z19" s="42"/>
      <c r="AA19" s="42"/>
      <c r="AB19" s="42"/>
      <c r="AC19" s="42"/>
    </row>
    <row r="20" spans="1:29" x14ac:dyDescent="0.25">
      <c r="D20" s="165" t="s">
        <v>29</v>
      </c>
      <c r="E20" s="171"/>
      <c r="F20" s="21"/>
      <c r="G20" s="60"/>
      <c r="H20" s="60"/>
      <c r="I20" s="60"/>
      <c r="J20" s="60"/>
      <c r="K20" s="61"/>
      <c r="L20" s="62"/>
      <c r="M20" s="63"/>
      <c r="N20" s="60"/>
      <c r="O20" s="60"/>
      <c r="P20" s="60"/>
      <c r="Q20" s="61"/>
      <c r="R20" s="62"/>
      <c r="S20" s="63"/>
      <c r="T20" s="60"/>
      <c r="U20" s="60"/>
      <c r="V20" s="60"/>
      <c r="W20" s="61"/>
      <c r="Y20" s="25"/>
      <c r="Z20" s="25"/>
      <c r="AA20" s="25"/>
      <c r="AB20" s="25"/>
      <c r="AC20" s="25"/>
    </row>
    <row r="21" spans="1:29" ht="19.5" customHeight="1" x14ac:dyDescent="0.25">
      <c r="M21" s="19"/>
      <c r="N21" s="19"/>
      <c r="O21" s="19"/>
      <c r="P21" s="19"/>
      <c r="Q21" s="19"/>
      <c r="S21" s="1"/>
      <c r="T21" s="1"/>
      <c r="U21" s="1"/>
      <c r="V21" s="1"/>
      <c r="W21" s="1"/>
      <c r="Y21" s="42"/>
      <c r="Z21" s="42"/>
      <c r="AA21" s="42"/>
      <c r="AB21" s="42"/>
      <c r="AC21" s="42"/>
    </row>
    <row r="22" spans="1:29" ht="19.5" customHeight="1" x14ac:dyDescent="0.25">
      <c r="B22" s="26">
        <f>B17+1</f>
        <v>9</v>
      </c>
      <c r="D22" s="64" t="s">
        <v>30</v>
      </c>
      <c r="E22" s="65"/>
      <c r="F22" s="66" t="s">
        <v>31</v>
      </c>
      <c r="G22" s="67">
        <v>418.40120447178583</v>
      </c>
      <c r="H22" s="67">
        <v>409.1515969891002</v>
      </c>
      <c r="I22" s="67">
        <v>409.80482834612445</v>
      </c>
      <c r="J22" s="67">
        <v>406.37181315241645</v>
      </c>
      <c r="K22" s="67">
        <v>412.12740899730352</v>
      </c>
      <c r="L22" s="68"/>
      <c r="M22" s="67">
        <v>418.24997290648412</v>
      </c>
      <c r="N22" s="67">
        <v>406.04602086535414</v>
      </c>
      <c r="O22" s="67">
        <v>410.92413981239497</v>
      </c>
      <c r="P22" s="67">
        <v>406.86944660555741</v>
      </c>
      <c r="Q22" s="67">
        <v>413.41101381618546</v>
      </c>
      <c r="R22" s="69"/>
      <c r="S22" s="67">
        <v>0.151231565301714</v>
      </c>
      <c r="T22" s="67">
        <v>3.1055761237460615</v>
      </c>
      <c r="U22" s="67">
        <v>-1.119311466270517</v>
      </c>
      <c r="V22" s="67">
        <v>-0.49763345314096341</v>
      </c>
      <c r="W22" s="67">
        <v>-1.2836048188819404</v>
      </c>
      <c r="Y22" s="172" t="s">
        <v>32</v>
      </c>
      <c r="Z22" s="172"/>
      <c r="AA22" s="172"/>
      <c r="AB22" s="172"/>
      <c r="AC22" s="172"/>
    </row>
    <row r="23" spans="1:29" ht="19.5" customHeight="1" x14ac:dyDescent="0.25">
      <c r="B23" s="26">
        <f>B22+1</f>
        <v>10</v>
      </c>
      <c r="D23" s="70" t="s">
        <v>33</v>
      </c>
      <c r="E23" s="71" t="s">
        <v>34</v>
      </c>
      <c r="F23" s="43" t="s">
        <v>31</v>
      </c>
      <c r="G23" s="67">
        <v>0</v>
      </c>
      <c r="H23" s="67">
        <v>0</v>
      </c>
      <c r="I23" s="67">
        <v>0</v>
      </c>
      <c r="J23" s="67">
        <v>0</v>
      </c>
      <c r="K23" s="67">
        <v>0</v>
      </c>
      <c r="L23" s="68"/>
      <c r="M23" s="67">
        <v>0</v>
      </c>
      <c r="N23" s="67">
        <v>0</v>
      </c>
      <c r="O23" s="67">
        <v>0</v>
      </c>
      <c r="P23" s="67">
        <v>0</v>
      </c>
      <c r="Q23" s="67">
        <v>0</v>
      </c>
      <c r="R23" s="69"/>
      <c r="S23" s="67">
        <v>0</v>
      </c>
      <c r="T23" s="67">
        <v>0</v>
      </c>
      <c r="U23" s="67">
        <v>0</v>
      </c>
      <c r="V23" s="67">
        <v>0</v>
      </c>
      <c r="W23" s="67">
        <v>0</v>
      </c>
      <c r="Y23" s="172"/>
      <c r="Z23" s="172"/>
      <c r="AA23" s="172"/>
      <c r="AB23" s="172"/>
      <c r="AC23" s="172"/>
    </row>
    <row r="24" spans="1:29" ht="19.5" customHeight="1" x14ac:dyDescent="0.25">
      <c r="B24" s="26">
        <f>B23+1</f>
        <v>11</v>
      </c>
      <c r="D24" s="72" t="s">
        <v>35</v>
      </c>
      <c r="E24" s="43" t="s">
        <v>36</v>
      </c>
      <c r="F24" s="43" t="s">
        <v>31</v>
      </c>
      <c r="G24" s="67">
        <v>0</v>
      </c>
      <c r="H24" s="67">
        <v>0</v>
      </c>
      <c r="I24" s="67">
        <v>0</v>
      </c>
      <c r="J24" s="67">
        <v>0</v>
      </c>
      <c r="K24" s="67">
        <v>0</v>
      </c>
      <c r="L24" s="68"/>
      <c r="M24" s="67">
        <v>0</v>
      </c>
      <c r="N24" s="67">
        <v>0</v>
      </c>
      <c r="O24" s="67">
        <v>0</v>
      </c>
      <c r="P24" s="67">
        <v>0</v>
      </c>
      <c r="Q24" s="67">
        <v>0</v>
      </c>
      <c r="R24" s="69"/>
      <c r="S24" s="67">
        <v>0</v>
      </c>
      <c r="T24" s="67">
        <v>0</v>
      </c>
      <c r="U24" s="67">
        <v>0</v>
      </c>
      <c r="V24" s="67">
        <v>0</v>
      </c>
      <c r="W24" s="67">
        <v>0</v>
      </c>
      <c r="Y24" s="172"/>
      <c r="Z24" s="172"/>
      <c r="AA24" s="172"/>
      <c r="AB24" s="172"/>
      <c r="AC24" s="172"/>
    </row>
    <row r="25" spans="1:29" ht="19.5" customHeight="1" x14ac:dyDescent="0.25">
      <c r="B25" s="26">
        <f t="shared" ref="B25:B26" si="1">B24+1</f>
        <v>12</v>
      </c>
      <c r="D25" s="72" t="s">
        <v>37</v>
      </c>
      <c r="E25" s="43" t="s">
        <v>38</v>
      </c>
      <c r="F25" s="43" t="s">
        <v>31</v>
      </c>
      <c r="G25" s="67">
        <v>4.0849780390000001</v>
      </c>
      <c r="H25" s="67">
        <v>2.3940000000000001</v>
      </c>
      <c r="I25" s="67">
        <v>2.3940000000000001</v>
      </c>
      <c r="J25" s="67">
        <v>2.3940000000000001</v>
      </c>
      <c r="K25" s="67">
        <v>2.3940000000000001</v>
      </c>
      <c r="L25" s="68"/>
      <c r="M25" s="67">
        <v>4.0849780390000001</v>
      </c>
      <c r="N25" s="67">
        <v>4.0849780390000001</v>
      </c>
      <c r="O25" s="67">
        <v>4.0849780390000001</v>
      </c>
      <c r="P25" s="67">
        <v>4.0849780390000001</v>
      </c>
      <c r="Q25" s="67">
        <v>4.0849780390000001</v>
      </c>
      <c r="R25" s="69"/>
      <c r="S25" s="67">
        <v>0</v>
      </c>
      <c r="T25" s="67">
        <v>-1.690978039</v>
      </c>
      <c r="U25" s="67">
        <v>-1.690978039</v>
      </c>
      <c r="V25" s="67">
        <v>-1.690978039</v>
      </c>
      <c r="W25" s="67">
        <v>-1.690978039</v>
      </c>
      <c r="Y25" s="172"/>
      <c r="Z25" s="172"/>
      <c r="AA25" s="172"/>
      <c r="AB25" s="172"/>
      <c r="AC25" s="172"/>
    </row>
    <row r="26" spans="1:29" ht="19.5" customHeight="1" x14ac:dyDescent="0.25">
      <c r="B26" s="26">
        <f t="shared" si="1"/>
        <v>13</v>
      </c>
      <c r="D26" s="72" t="s">
        <v>39</v>
      </c>
      <c r="E26" s="43" t="s">
        <v>40</v>
      </c>
      <c r="F26" s="43" t="s">
        <v>31</v>
      </c>
      <c r="G26" s="67">
        <v>-0.1</v>
      </c>
      <c r="H26" s="67">
        <v>-0.1</v>
      </c>
      <c r="I26" s="67">
        <v>-0.1</v>
      </c>
      <c r="J26" s="67">
        <v>-0.1</v>
      </c>
      <c r="K26" s="67">
        <v>-0.1</v>
      </c>
      <c r="L26" s="68"/>
      <c r="M26" s="67">
        <v>-0.1</v>
      </c>
      <c r="N26" s="67">
        <v>-0.1</v>
      </c>
      <c r="O26" s="67">
        <v>-0.1</v>
      </c>
      <c r="P26" s="67">
        <v>-0.1</v>
      </c>
      <c r="Q26" s="67">
        <v>-0.1</v>
      </c>
      <c r="R26" s="69"/>
      <c r="S26" s="67">
        <v>0</v>
      </c>
      <c r="T26" s="67">
        <v>0</v>
      </c>
      <c r="U26" s="67">
        <v>0</v>
      </c>
      <c r="V26" s="67">
        <v>0</v>
      </c>
      <c r="W26" s="67">
        <v>0</v>
      </c>
      <c r="Y26" s="172"/>
      <c r="Z26" s="172"/>
      <c r="AA26" s="172"/>
      <c r="AB26" s="172"/>
      <c r="AC26" s="172"/>
    </row>
    <row r="27" spans="1:29" ht="29.25" customHeight="1" x14ac:dyDescent="0.25">
      <c r="B27" s="26">
        <f>B26+1</f>
        <v>14</v>
      </c>
      <c r="D27" s="73" t="s">
        <v>41</v>
      </c>
      <c r="E27" s="74" t="s">
        <v>42</v>
      </c>
      <c r="F27" s="75" t="s">
        <v>31</v>
      </c>
      <c r="G27" s="76">
        <v>422.38618251078583</v>
      </c>
      <c r="H27" s="76">
        <v>411.44559698910018</v>
      </c>
      <c r="I27" s="76">
        <v>412.09882834612444</v>
      </c>
      <c r="J27" s="76">
        <v>408.66581315241643</v>
      </c>
      <c r="K27" s="76">
        <v>414.4214089973035</v>
      </c>
      <c r="L27" s="68"/>
      <c r="M27" s="76">
        <v>422.23495094548412</v>
      </c>
      <c r="N27" s="76">
        <v>410.03099890435413</v>
      </c>
      <c r="O27" s="76">
        <v>414.90911785139497</v>
      </c>
      <c r="P27" s="76">
        <v>410.85442464455741</v>
      </c>
      <c r="Q27" s="76">
        <v>417.39599185518546</v>
      </c>
      <c r="R27" s="69"/>
      <c r="S27" s="76">
        <v>0.151231565301714</v>
      </c>
      <c r="T27" s="76">
        <v>1.4145980847460464</v>
      </c>
      <c r="U27" s="76">
        <v>-2.8102895052705321</v>
      </c>
      <c r="V27" s="76">
        <v>-2.1886114921409785</v>
      </c>
      <c r="W27" s="76">
        <v>-2.9745828578819555</v>
      </c>
      <c r="Y27" s="172"/>
      <c r="Z27" s="172"/>
      <c r="AA27" s="172"/>
      <c r="AB27" s="172"/>
      <c r="AC27" s="172"/>
    </row>
    <row r="28" spans="1:29" ht="12.75" customHeight="1" x14ac:dyDescent="0.25">
      <c r="B28" s="77"/>
      <c r="D28" s="78"/>
      <c r="E28" s="79"/>
      <c r="F28" s="80"/>
      <c r="G28" s="81"/>
      <c r="H28" s="81"/>
      <c r="I28" s="81"/>
      <c r="J28" s="81"/>
      <c r="K28" s="81"/>
      <c r="L28" s="68"/>
      <c r="M28" s="81"/>
      <c r="N28" s="81"/>
      <c r="O28" s="81"/>
      <c r="P28" s="81"/>
      <c r="Q28" s="81"/>
      <c r="R28" s="69"/>
      <c r="S28" s="81"/>
      <c r="T28" s="81"/>
      <c r="U28" s="81"/>
      <c r="V28" s="81"/>
      <c r="W28" s="81"/>
      <c r="Y28" s="42"/>
      <c r="Z28" s="42"/>
      <c r="AA28" s="42"/>
      <c r="AB28" s="42"/>
      <c r="AC28" s="42"/>
    </row>
    <row r="29" spans="1:29" s="88" customFormat="1" ht="19.5" customHeight="1" x14ac:dyDescent="0.25">
      <c r="A29" s="82"/>
      <c r="B29" s="26">
        <f>B27+1</f>
        <v>15</v>
      </c>
      <c r="C29" s="83"/>
      <c r="D29" s="84" t="s">
        <v>43</v>
      </c>
      <c r="E29" s="85" t="s">
        <v>44</v>
      </c>
      <c r="F29" s="86"/>
      <c r="G29" s="87">
        <v>1.0526119339395996</v>
      </c>
      <c r="H29" s="87">
        <v>1.0938841006278062</v>
      </c>
      <c r="I29" s="87">
        <v>1.1146708603504902</v>
      </c>
      <c r="J29" s="87">
        <v>1.1364086313998523</v>
      </c>
      <c r="K29" s="87">
        <v>1.1591200139175242</v>
      </c>
      <c r="M29" s="89">
        <v>1.0526119339395996</v>
      </c>
      <c r="N29" s="89">
        <v>1.0694303767774598</v>
      </c>
      <c r="O29" s="89">
        <v>1.088475666495522</v>
      </c>
      <c r="P29" s="89">
        <v>1.1095171865066551</v>
      </c>
      <c r="Q29" s="89">
        <v>1.1316692003908231</v>
      </c>
      <c r="S29" s="89">
        <v>0</v>
      </c>
      <c r="T29" s="89">
        <v>2.4453723850346387E-2</v>
      </c>
      <c r="U29" s="89">
        <v>2.6195193854968268E-2</v>
      </c>
      <c r="V29" s="89">
        <v>2.6891444893197169E-2</v>
      </c>
      <c r="W29" s="89">
        <v>2.745081352670109E-2</v>
      </c>
      <c r="Y29" s="167"/>
      <c r="Z29" s="167"/>
      <c r="AA29" s="167"/>
      <c r="AB29" s="167"/>
      <c r="AC29" s="167"/>
    </row>
    <row r="30" spans="1:29" ht="19.5" customHeight="1" x14ac:dyDescent="0.25">
      <c r="B30" s="26">
        <f>B29+1</f>
        <v>16</v>
      </c>
      <c r="D30" s="64" t="s">
        <v>45</v>
      </c>
      <c r="E30" s="90"/>
      <c r="F30" s="66" t="s">
        <v>17</v>
      </c>
      <c r="G30" s="91">
        <v>22.222553931257153</v>
      </c>
      <c r="H30" s="67">
        <v>38.62819983059245</v>
      </c>
      <c r="I30" s="67">
        <v>47.255727195879103</v>
      </c>
      <c r="J30" s="67">
        <v>55.745544272028894</v>
      </c>
      <c r="K30" s="67">
        <v>65.942740367370902</v>
      </c>
      <c r="L30" s="68"/>
      <c r="M30" s="67">
        <v>22.214597346133871</v>
      </c>
      <c r="N30" s="67">
        <v>28.468606744367492</v>
      </c>
      <c r="O30" s="67">
        <v>36.709360736971234</v>
      </c>
      <c r="P30" s="67">
        <v>44.995620650882472</v>
      </c>
      <c r="Q30" s="67">
        <v>54.958196493906769</v>
      </c>
      <c r="R30" s="69"/>
      <c r="S30" s="67">
        <v>7.9565851232814566E-3</v>
      </c>
      <c r="T30" s="67">
        <v>10.159593086224959</v>
      </c>
      <c r="U30" s="67">
        <v>10.546366458907869</v>
      </c>
      <c r="V30" s="67">
        <v>10.749923621146422</v>
      </c>
      <c r="W30" s="67">
        <v>10.984543873464133</v>
      </c>
      <c r="Y30" s="173" t="s">
        <v>135</v>
      </c>
      <c r="Z30" s="174"/>
      <c r="AA30" s="174"/>
      <c r="AB30" s="174"/>
      <c r="AC30" s="175"/>
    </row>
    <row r="31" spans="1:29" ht="29.25" customHeight="1" x14ac:dyDescent="0.25">
      <c r="B31" s="26">
        <f t="shared" ref="B31" si="2">B30+1</f>
        <v>17</v>
      </c>
      <c r="D31" s="92" t="s">
        <v>46</v>
      </c>
      <c r="E31" s="93" t="str">
        <f>E27</f>
        <v>Rt</v>
      </c>
      <c r="F31" s="58" t="s">
        <v>17</v>
      </c>
      <c r="G31" s="95">
        <v>444.60873644204298</v>
      </c>
      <c r="H31" s="96">
        <v>450.07379681969263</v>
      </c>
      <c r="I31" s="96">
        <v>459.35455554200354</v>
      </c>
      <c r="J31" s="96">
        <v>464.41135742444533</v>
      </c>
      <c r="K31" s="96">
        <v>480.3641493646744</v>
      </c>
      <c r="L31" s="68"/>
      <c r="M31" s="95">
        <v>444.44954829161799</v>
      </c>
      <c r="N31" s="95">
        <v>438.49960564872163</v>
      </c>
      <c r="O31" s="95">
        <v>451.6184785883662</v>
      </c>
      <c r="P31" s="95">
        <v>455.85004529543988</v>
      </c>
      <c r="Q31" s="95">
        <v>472.35418834909223</v>
      </c>
      <c r="R31" s="69"/>
      <c r="S31" s="96">
        <v>0.15918815042499546</v>
      </c>
      <c r="T31" s="96">
        <v>11.574191170971005</v>
      </c>
      <c r="U31" s="96">
        <v>7.7360769536373368</v>
      </c>
      <c r="V31" s="96">
        <v>8.5613121290054437</v>
      </c>
      <c r="W31" s="96">
        <v>8.0099610155821779</v>
      </c>
      <c r="Y31" s="167"/>
      <c r="Z31" s="167"/>
      <c r="AA31" s="167"/>
      <c r="AB31" s="167"/>
      <c r="AC31" s="167"/>
    </row>
    <row r="32" spans="1:29" x14ac:dyDescent="0.25">
      <c r="B32" s="97"/>
      <c r="D32" s="78"/>
      <c r="E32" s="97"/>
      <c r="F32" s="98"/>
      <c r="G32" s="99"/>
      <c r="H32" s="100"/>
      <c r="I32" s="100"/>
      <c r="J32" s="100"/>
      <c r="K32" s="100"/>
      <c r="L32" s="68"/>
      <c r="M32" s="100"/>
      <c r="N32" s="101"/>
      <c r="O32" s="100"/>
      <c r="P32" s="100"/>
      <c r="Q32" s="100"/>
      <c r="R32" s="69"/>
      <c r="S32" s="102"/>
      <c r="T32" s="102"/>
      <c r="U32" s="102"/>
      <c r="V32" s="102"/>
      <c r="W32" s="102"/>
      <c r="Y32" s="42"/>
      <c r="Z32" s="42"/>
      <c r="AA32" s="42"/>
      <c r="AB32" s="42"/>
      <c r="AC32" s="42"/>
    </row>
    <row r="33" spans="1:29" ht="19.5" customHeight="1" x14ac:dyDescent="0.25">
      <c r="B33" s="26">
        <f>B31+1</f>
        <v>18</v>
      </c>
      <c r="D33" s="72" t="s">
        <v>47</v>
      </c>
      <c r="E33" s="43" t="s">
        <v>48</v>
      </c>
      <c r="F33" s="43" t="s">
        <v>17</v>
      </c>
      <c r="G33" s="91">
        <v>0</v>
      </c>
      <c r="H33" s="67">
        <v>8.828305882423674</v>
      </c>
      <c r="I33" s="67">
        <v>0</v>
      </c>
      <c r="J33" s="67">
        <v>0</v>
      </c>
      <c r="K33" s="67">
        <v>0</v>
      </c>
      <c r="L33" s="68"/>
      <c r="M33" s="67">
        <v>0</v>
      </c>
      <c r="N33" s="67">
        <v>0</v>
      </c>
      <c r="O33" s="67">
        <v>0</v>
      </c>
      <c r="P33" s="67">
        <v>0</v>
      </c>
      <c r="Q33" s="67">
        <v>0</v>
      </c>
      <c r="R33" s="69"/>
      <c r="S33" s="67">
        <v>0</v>
      </c>
      <c r="T33" s="67">
        <v>8.828305882423674</v>
      </c>
      <c r="U33" s="67">
        <v>0</v>
      </c>
      <c r="V33" s="67">
        <v>0</v>
      </c>
      <c r="W33" s="67">
        <v>0</v>
      </c>
      <c r="Y33" s="173" t="s">
        <v>49</v>
      </c>
      <c r="Z33" s="174"/>
      <c r="AA33" s="174"/>
      <c r="AB33" s="174"/>
      <c r="AC33" s="175"/>
    </row>
    <row r="34" spans="1:29" ht="19.5" customHeight="1" x14ac:dyDescent="0.25">
      <c r="B34" s="26">
        <f>B33+1</f>
        <v>19</v>
      </c>
      <c r="D34" s="72" t="s">
        <v>50</v>
      </c>
      <c r="E34" s="43" t="s">
        <v>51</v>
      </c>
      <c r="F34" s="43" t="s">
        <v>17</v>
      </c>
      <c r="G34" s="91">
        <v>2.4044423978732525</v>
      </c>
      <c r="H34" s="67">
        <v>4.4773318970541851</v>
      </c>
      <c r="I34" s="67">
        <v>0</v>
      </c>
      <c r="J34" s="67">
        <v>0</v>
      </c>
      <c r="K34" s="67">
        <v>0</v>
      </c>
      <c r="L34" s="68"/>
      <c r="M34" s="91">
        <v>4.7</v>
      </c>
      <c r="N34" s="67">
        <v>4.6376998240600074</v>
      </c>
      <c r="O34" s="67">
        <v>0</v>
      </c>
      <c r="P34" s="67">
        <v>0</v>
      </c>
      <c r="Q34" s="67">
        <v>0</v>
      </c>
      <c r="R34" s="69"/>
      <c r="S34" s="67">
        <v>-2.2955576021267476</v>
      </c>
      <c r="T34" s="67">
        <v>-0.16036792700582225</v>
      </c>
      <c r="U34" s="67">
        <v>0</v>
      </c>
      <c r="V34" s="67">
        <v>0</v>
      </c>
      <c r="W34" s="67">
        <v>0</v>
      </c>
      <c r="Y34" s="179" t="s">
        <v>52</v>
      </c>
      <c r="Z34" s="180"/>
      <c r="AA34" s="180"/>
      <c r="AB34" s="180"/>
      <c r="AC34" s="181"/>
    </row>
    <row r="35" spans="1:29" ht="19.5" customHeight="1" x14ac:dyDescent="0.25">
      <c r="B35" s="26">
        <f t="shared" ref="B35" si="3">B34+1</f>
        <v>20</v>
      </c>
      <c r="D35" s="72" t="s">
        <v>53</v>
      </c>
      <c r="E35" s="43" t="s">
        <v>54</v>
      </c>
      <c r="F35" s="43" t="s">
        <v>17</v>
      </c>
      <c r="G35" s="67">
        <v>-1.7763200119361002</v>
      </c>
      <c r="H35" s="67">
        <v>12.593994720545192</v>
      </c>
      <c r="I35" s="67">
        <v>0</v>
      </c>
      <c r="J35" s="67">
        <v>0</v>
      </c>
      <c r="K35" s="67">
        <v>0</v>
      </c>
      <c r="L35" s="68"/>
      <c r="M35" s="67">
        <v>-1.7762713137637647</v>
      </c>
      <c r="N35" s="67">
        <v>5.3965633610105694</v>
      </c>
      <c r="O35" s="67"/>
      <c r="P35" s="67"/>
      <c r="Q35" s="67"/>
      <c r="R35" s="69"/>
      <c r="S35" s="67">
        <v>-4.8698172335548406E-5</v>
      </c>
      <c r="T35" s="67">
        <v>7.1974313595346224</v>
      </c>
      <c r="U35" s="67">
        <v>0</v>
      </c>
      <c r="V35" s="67">
        <v>0</v>
      </c>
      <c r="W35" s="67">
        <v>0</v>
      </c>
      <c r="Y35" s="173" t="s">
        <v>55</v>
      </c>
      <c r="Z35" s="174"/>
      <c r="AA35" s="174"/>
      <c r="AB35" s="174"/>
      <c r="AC35" s="175"/>
    </row>
    <row r="36" spans="1:29" ht="29.25" customHeight="1" x14ac:dyDescent="0.25">
      <c r="B36" s="26">
        <f>B35+1</f>
        <v>21</v>
      </c>
      <c r="D36" s="73" t="s">
        <v>56</v>
      </c>
      <c r="E36" s="103" t="s">
        <v>16</v>
      </c>
      <c r="F36" s="58" t="s">
        <v>17</v>
      </c>
      <c r="G36" s="94">
        <v>445.23685882798014</v>
      </c>
      <c r="H36" s="96">
        <v>475.97342931971565</v>
      </c>
      <c r="I36" s="96">
        <v>459.35455554200354</v>
      </c>
      <c r="J36" s="96">
        <v>464.41135742444533</v>
      </c>
      <c r="K36" s="96">
        <v>480.3641493646744</v>
      </c>
      <c r="L36" s="68"/>
      <c r="M36" s="96">
        <v>447.37327697785423</v>
      </c>
      <c r="N36" s="96">
        <v>448.53386883379221</v>
      </c>
      <c r="O36" s="96">
        <v>451.6184785883662</v>
      </c>
      <c r="P36" s="96">
        <v>455.85004529543988</v>
      </c>
      <c r="Q36" s="96">
        <v>472.35418834909223</v>
      </c>
      <c r="R36" s="69"/>
      <c r="S36" s="96">
        <v>-2.1364181498740891</v>
      </c>
      <c r="T36" s="96">
        <v>27.439560485923437</v>
      </c>
      <c r="U36" s="96">
        <v>7.7360769536373368</v>
      </c>
      <c r="V36" s="96">
        <v>8.5613121290054437</v>
      </c>
      <c r="W36" s="96">
        <v>8.0099610155821779</v>
      </c>
      <c r="Y36" s="173" t="s">
        <v>137</v>
      </c>
      <c r="Z36" s="174"/>
      <c r="AA36" s="174"/>
      <c r="AB36" s="174"/>
      <c r="AC36" s="175"/>
    </row>
    <row r="37" spans="1:29" s="41" customFormat="1" ht="19.5" customHeight="1" x14ac:dyDescent="0.3">
      <c r="A37" s="33"/>
      <c r="B37" s="26">
        <f>B36+1</f>
        <v>22</v>
      </c>
      <c r="C37" s="35"/>
      <c r="D37" s="36" t="s">
        <v>18</v>
      </c>
      <c r="E37" s="37" t="s">
        <v>16</v>
      </c>
      <c r="F37" s="38" t="s">
        <v>17</v>
      </c>
      <c r="G37" s="104">
        <v>447.37411625973402</v>
      </c>
      <c r="H37" s="39">
        <v>0</v>
      </c>
      <c r="I37" s="39">
        <v>0</v>
      </c>
      <c r="J37" s="39">
        <v>0</v>
      </c>
      <c r="K37" s="39">
        <v>0</v>
      </c>
      <c r="L37" s="105"/>
      <c r="M37" s="39">
        <v>447.38774809401599</v>
      </c>
      <c r="N37" s="39">
        <v>0</v>
      </c>
      <c r="O37" s="39">
        <v>0</v>
      </c>
      <c r="P37" s="39">
        <v>0</v>
      </c>
      <c r="Q37" s="39">
        <v>0</v>
      </c>
      <c r="R37" s="105"/>
      <c r="S37" s="39">
        <v>-1.3631834281966348E-2</v>
      </c>
      <c r="T37" s="39">
        <v>0</v>
      </c>
      <c r="U37" s="39">
        <v>0</v>
      </c>
      <c r="V37" s="39">
        <v>0</v>
      </c>
      <c r="W37" s="39">
        <v>0</v>
      </c>
      <c r="Y37" s="173"/>
      <c r="Z37" s="174"/>
      <c r="AA37" s="174"/>
      <c r="AB37" s="174"/>
      <c r="AC37" s="175"/>
    </row>
    <row r="38" spans="1:29" ht="12.75" customHeight="1" x14ac:dyDescent="0.25">
      <c r="G38" s="106"/>
      <c r="H38" s="107"/>
      <c r="I38" s="107"/>
      <c r="J38" s="107"/>
      <c r="K38" s="107"/>
      <c r="L38" s="68"/>
      <c r="M38" s="107"/>
      <c r="N38" s="107"/>
      <c r="O38" s="107"/>
      <c r="P38" s="107"/>
      <c r="Q38" s="107"/>
      <c r="R38" s="69"/>
      <c r="S38" s="102"/>
      <c r="T38" s="102"/>
      <c r="U38" s="102"/>
      <c r="V38" s="102"/>
      <c r="W38" s="102"/>
      <c r="Y38" s="42"/>
      <c r="Z38" s="42"/>
      <c r="AA38" s="42"/>
      <c r="AB38" s="42"/>
      <c r="AC38" s="42"/>
    </row>
    <row r="39" spans="1:29" ht="19.5" customHeight="1" x14ac:dyDescent="0.25">
      <c r="B39" s="26">
        <f>B37+1</f>
        <v>23</v>
      </c>
      <c r="D39" s="72" t="s">
        <v>57</v>
      </c>
      <c r="E39" s="43" t="s">
        <v>58</v>
      </c>
      <c r="F39" s="43" t="s">
        <v>17</v>
      </c>
      <c r="G39" s="91">
        <v>440.77600000000001</v>
      </c>
      <c r="H39" s="67">
        <v>475.97342931971565</v>
      </c>
      <c r="I39" s="67">
        <v>459.35455554200354</v>
      </c>
      <c r="J39" s="67">
        <v>464.41135742444533</v>
      </c>
      <c r="K39" s="67">
        <v>480.3641493646744</v>
      </c>
      <c r="L39" s="68"/>
      <c r="M39" s="67">
        <v>442.73557715379422</v>
      </c>
      <c r="N39" s="67">
        <v>448.53386883379221</v>
      </c>
      <c r="O39" s="67">
        <v>451.6184785883662</v>
      </c>
      <c r="P39" s="67">
        <v>455.85004529543988</v>
      </c>
      <c r="Q39" s="67">
        <v>472.35418834909223</v>
      </c>
      <c r="R39" s="69"/>
      <c r="S39" s="67">
        <v>-1.9595771537942142</v>
      </c>
      <c r="T39" s="67">
        <v>27.439560485923437</v>
      </c>
      <c r="U39" s="67">
        <v>7.7360769536373368</v>
      </c>
      <c r="V39" s="67">
        <v>8.5613121290054437</v>
      </c>
      <c r="W39" s="67">
        <v>8.0099610155821779</v>
      </c>
      <c r="Y39" s="173" t="s">
        <v>136</v>
      </c>
      <c r="Z39" s="174"/>
      <c r="AA39" s="174"/>
      <c r="AB39" s="174"/>
      <c r="AC39" s="175"/>
    </row>
    <row r="40" spans="1:29" ht="19.5" customHeight="1" x14ac:dyDescent="0.25">
      <c r="B40" s="26">
        <f>B39+1</f>
        <v>24</v>
      </c>
      <c r="D40" s="72" t="s">
        <v>59</v>
      </c>
      <c r="E40" s="43" t="s">
        <v>60</v>
      </c>
      <c r="F40" s="43" t="s">
        <v>17</v>
      </c>
      <c r="G40" s="67">
        <v>-4.4608588279801324</v>
      </c>
      <c r="H40" s="67">
        <v>0</v>
      </c>
      <c r="I40" s="67">
        <v>0</v>
      </c>
      <c r="J40" s="67">
        <v>0</v>
      </c>
      <c r="K40" s="67">
        <v>0</v>
      </c>
      <c r="L40" s="68"/>
      <c r="M40" s="67">
        <v>-4.6376998240600074</v>
      </c>
      <c r="N40" s="67">
        <v>0</v>
      </c>
      <c r="O40" s="67">
        <v>0</v>
      </c>
      <c r="P40" s="67">
        <v>0</v>
      </c>
      <c r="Q40" s="67">
        <v>0</v>
      </c>
      <c r="R40" s="69"/>
      <c r="S40" s="67">
        <v>0.17684099607987491</v>
      </c>
      <c r="T40" s="67">
        <v>0</v>
      </c>
      <c r="U40" s="67">
        <v>0</v>
      </c>
      <c r="V40" s="67">
        <v>0</v>
      </c>
      <c r="W40" s="67">
        <v>0</v>
      </c>
      <c r="Y40" s="173"/>
      <c r="Z40" s="174"/>
      <c r="AA40" s="174"/>
      <c r="AB40" s="174"/>
      <c r="AC40" s="175"/>
    </row>
    <row r="41" spans="1:29" x14ac:dyDescent="0.25">
      <c r="D41" s="3"/>
      <c r="E41" s="3"/>
      <c r="F41" s="3"/>
      <c r="G41" s="102"/>
      <c r="H41" s="102"/>
      <c r="I41" s="102"/>
      <c r="J41" s="102"/>
      <c r="K41" s="102"/>
      <c r="L41" s="62"/>
      <c r="M41" s="102"/>
      <c r="N41" s="102"/>
      <c r="O41" s="102"/>
      <c r="P41" s="102"/>
      <c r="Q41" s="102"/>
      <c r="R41" s="62"/>
      <c r="S41" s="102"/>
      <c r="T41" s="102"/>
      <c r="U41" s="102"/>
      <c r="V41" s="102"/>
      <c r="W41" s="102"/>
      <c r="Y41" s="25"/>
      <c r="Z41" s="25"/>
      <c r="AA41" s="25"/>
      <c r="AB41" s="25"/>
      <c r="AC41" s="25"/>
    </row>
    <row r="42" spans="1:29" x14ac:dyDescent="0.25">
      <c r="D42" s="165" t="s">
        <v>61</v>
      </c>
      <c r="E42" s="171"/>
      <c r="F42" s="21"/>
      <c r="G42" s="60"/>
      <c r="H42" s="60"/>
      <c r="I42" s="60"/>
      <c r="J42" s="60"/>
      <c r="K42" s="61"/>
      <c r="L42" s="62"/>
      <c r="M42" s="63"/>
      <c r="N42" s="60"/>
      <c r="O42" s="60"/>
      <c r="P42" s="60"/>
      <c r="Q42" s="61"/>
      <c r="R42" s="62"/>
      <c r="S42" s="63"/>
      <c r="T42" s="60"/>
      <c r="U42" s="60"/>
      <c r="V42" s="60"/>
      <c r="W42" s="61"/>
      <c r="Y42" s="25"/>
      <c r="Z42" s="25"/>
      <c r="AA42" s="25"/>
      <c r="AB42" s="25"/>
      <c r="AC42" s="25"/>
    </row>
    <row r="43" spans="1:29" x14ac:dyDescent="0.25">
      <c r="D43" s="3"/>
      <c r="E43" s="3"/>
      <c r="F43" s="3"/>
      <c r="G43" s="102"/>
      <c r="H43" s="102"/>
      <c r="I43" s="102"/>
      <c r="J43" s="102"/>
      <c r="K43" s="102"/>
      <c r="L43" s="62"/>
      <c r="M43" s="102"/>
      <c r="N43" s="102"/>
      <c r="O43" s="102"/>
      <c r="P43" s="102"/>
      <c r="Q43" s="102"/>
      <c r="R43" s="62"/>
      <c r="S43" s="102"/>
      <c r="T43" s="102"/>
      <c r="U43" s="102"/>
      <c r="V43" s="102"/>
      <c r="W43" s="102"/>
      <c r="Y43" s="25"/>
      <c r="Z43" s="25"/>
      <c r="AA43" s="25"/>
      <c r="AB43" s="25"/>
      <c r="AC43" s="25"/>
    </row>
    <row r="44" spans="1:29" ht="19.5" customHeight="1" x14ac:dyDescent="0.25">
      <c r="B44" s="26">
        <f>B40+1</f>
        <v>25</v>
      </c>
      <c r="D44" s="177" t="s">
        <v>62</v>
      </c>
      <c r="E44" s="178"/>
      <c r="F44" s="43" t="s">
        <v>63</v>
      </c>
      <c r="G44" s="108">
        <v>12687.786509001045</v>
      </c>
      <c r="H44" s="108">
        <v>12620.762419997052</v>
      </c>
      <c r="I44" s="108">
        <v>12516.354637593009</v>
      </c>
      <c r="J44" s="108">
        <v>12412.810589459827</v>
      </c>
      <c r="K44" s="108">
        <v>12310.123130182923</v>
      </c>
      <c r="L44" s="69"/>
      <c r="M44" s="108">
        <v>12644.556607066963</v>
      </c>
      <c r="N44" s="108">
        <v>12539.951982489414</v>
      </c>
      <c r="O44" s="108">
        <v>12436.212720598989</v>
      </c>
      <c r="P44" s="108">
        <v>12333.331662509712</v>
      </c>
      <c r="Q44" s="108">
        <v>12231.301708558918</v>
      </c>
      <c r="R44" s="69"/>
      <c r="S44" s="108">
        <v>43.229901934082591</v>
      </c>
      <c r="T44" s="108">
        <v>80.810437507638198</v>
      </c>
      <c r="U44" s="108">
        <v>80.141916994019994</v>
      </c>
      <c r="V44" s="108">
        <v>79.478926950114328</v>
      </c>
      <c r="W44" s="108">
        <v>78.82142162400487</v>
      </c>
      <c r="Y44" s="173" t="s">
        <v>64</v>
      </c>
      <c r="Z44" s="174"/>
      <c r="AA44" s="174"/>
      <c r="AB44" s="174"/>
      <c r="AC44" s="175"/>
    </row>
    <row r="45" spans="1:29" ht="19.5" customHeight="1" x14ac:dyDescent="0.25">
      <c r="B45" s="26">
        <f>B44+1</f>
        <v>26</v>
      </c>
      <c r="D45" s="177" t="s">
        <v>65</v>
      </c>
      <c r="E45" s="178"/>
      <c r="F45" s="43" t="s">
        <v>17</v>
      </c>
      <c r="G45" s="109">
        <v>134.16416309164137</v>
      </c>
      <c r="H45" s="109">
        <v>134.36383644949859</v>
      </c>
      <c r="I45" s="109">
        <v>132.13827584749427</v>
      </c>
      <c r="J45" s="109">
        <v>135.24375127824587</v>
      </c>
      <c r="K45" s="109">
        <v>138.13212888822164</v>
      </c>
      <c r="L45" s="110"/>
      <c r="M45" s="109">
        <v>133.0620255558664</v>
      </c>
      <c r="N45" s="109">
        <v>135.40438125604888</v>
      </c>
      <c r="O45" s="109">
        <v>137.06113480954551</v>
      </c>
      <c r="P45" s="109">
        <v>139.03067344214415</v>
      </c>
      <c r="Q45" s="109">
        <v>144.75946045053971</v>
      </c>
      <c r="R45" s="110"/>
      <c r="S45" s="111">
        <v>1.1021375357749719</v>
      </c>
      <c r="T45" s="111">
        <v>-1.0405448065502867</v>
      </c>
      <c r="U45" s="111">
        <v>-4.9228589620512366</v>
      </c>
      <c r="V45" s="111">
        <v>-3.7869221638982822</v>
      </c>
      <c r="W45" s="111">
        <v>-6.6273315623180622</v>
      </c>
      <c r="Y45" s="173"/>
      <c r="Z45" s="174"/>
      <c r="AA45" s="174"/>
      <c r="AB45" s="174"/>
      <c r="AC45" s="175"/>
    </row>
    <row r="46" spans="1:29" ht="25.5" customHeight="1" x14ac:dyDescent="0.25">
      <c r="B46" s="26">
        <f>B45+1</f>
        <v>27</v>
      </c>
      <c r="D46" s="182" t="s">
        <v>66</v>
      </c>
      <c r="E46" s="183"/>
      <c r="F46" s="75" t="s">
        <v>31</v>
      </c>
      <c r="G46" s="112">
        <v>126.06512356300506</v>
      </c>
      <c r="H46" s="112">
        <v>123.86833943126513</v>
      </c>
      <c r="I46" s="112">
        <v>119.54494532023196</v>
      </c>
      <c r="J46" s="112">
        <v>120.0140010492931</v>
      </c>
      <c r="K46" s="112">
        <v>120.17538730524528</v>
      </c>
      <c r="L46" s="110"/>
      <c r="M46" s="112">
        <v>126.41128346118646</v>
      </c>
      <c r="N46" s="112">
        <v>126.61355446444878</v>
      </c>
      <c r="O46" s="112">
        <v>125.92025621558476</v>
      </c>
      <c r="P46" s="112">
        <v>125.30736353880735</v>
      </c>
      <c r="Q46" s="112">
        <v>127.91676260213399</v>
      </c>
      <c r="R46" s="110"/>
      <c r="S46" s="112">
        <v>-0.34615989818139781</v>
      </c>
      <c r="T46" s="112">
        <v>-2.7452150331836549</v>
      </c>
      <c r="U46" s="112">
        <v>-6.375310895352797</v>
      </c>
      <c r="V46" s="112">
        <v>-5.2933624895142515</v>
      </c>
      <c r="W46" s="112">
        <v>-7.7413752968887053</v>
      </c>
      <c r="Y46" s="173"/>
      <c r="Z46" s="174"/>
      <c r="AA46" s="174"/>
      <c r="AB46" s="174"/>
      <c r="AC46" s="175"/>
    </row>
    <row r="47" spans="1:29" ht="25.5" customHeight="1" x14ac:dyDescent="0.25">
      <c r="B47" s="26">
        <f>B46+1</f>
        <v>28</v>
      </c>
      <c r="D47" s="169" t="s">
        <v>67</v>
      </c>
      <c r="E47" s="170"/>
      <c r="F47" s="58" t="s">
        <v>20</v>
      </c>
      <c r="G47" s="113">
        <v>7.8380069275283404E-3</v>
      </c>
      <c r="H47" s="113">
        <v>-1.7425788113728524E-2</v>
      </c>
      <c r="I47" s="113">
        <v>-3.4903140955015677E-2</v>
      </c>
      <c r="J47" s="113">
        <v>3.9236768046080339E-3</v>
      </c>
      <c r="K47" s="113">
        <v>1.3447285695098454E-3</v>
      </c>
      <c r="L47" s="114"/>
      <c r="M47" s="113">
        <v>5.0000000000000001E-4</v>
      </c>
      <c r="N47" s="113">
        <v>1.6001024412066744E-3</v>
      </c>
      <c r="O47" s="113">
        <v>-5.4757032277985562E-3</v>
      </c>
      <c r="P47" s="113">
        <v>-4.8673080503274235E-3</v>
      </c>
      <c r="Q47" s="113">
        <v>2.0823988228900081E-2</v>
      </c>
      <c r="R47" s="115"/>
      <c r="S47" s="116">
        <v>7.8380069275283404E-3</v>
      </c>
      <c r="T47" s="116">
        <v>-1.9025890554935199E-2</v>
      </c>
      <c r="U47" s="116">
        <v>-2.9427437727217121E-2</v>
      </c>
      <c r="V47" s="116">
        <v>8.7909848549354574E-3</v>
      </c>
      <c r="W47" s="116">
        <v>-1.9479259659390236E-2</v>
      </c>
      <c r="Y47" s="173"/>
      <c r="Z47" s="174"/>
      <c r="AA47" s="174"/>
      <c r="AB47" s="174"/>
      <c r="AC47" s="175"/>
    </row>
    <row r="48" spans="1:29" x14ac:dyDescent="0.25">
      <c r="D48" s="3"/>
      <c r="E48" s="3"/>
      <c r="F48" s="3"/>
      <c r="G48" s="102"/>
      <c r="H48" s="102"/>
      <c r="I48" s="102"/>
      <c r="J48" s="102"/>
      <c r="K48" s="102"/>
      <c r="L48" s="62"/>
      <c r="M48" s="102"/>
      <c r="N48" s="102"/>
      <c r="O48" s="102"/>
      <c r="P48" s="102"/>
      <c r="Q48" s="102"/>
      <c r="R48" s="62"/>
      <c r="S48" s="102"/>
      <c r="T48" s="102"/>
      <c r="U48" s="102"/>
      <c r="V48" s="102"/>
      <c r="W48" s="102"/>
      <c r="Y48" s="25"/>
      <c r="Z48" s="25"/>
      <c r="AA48" s="25"/>
      <c r="AB48" s="25"/>
      <c r="AC48" s="25"/>
    </row>
    <row r="49" spans="1:29" x14ac:dyDescent="0.25">
      <c r="D49" s="165" t="s">
        <v>68</v>
      </c>
      <c r="E49" s="171"/>
      <c r="F49" s="21"/>
      <c r="G49" s="60"/>
      <c r="H49" s="60"/>
      <c r="I49" s="60"/>
      <c r="J49" s="60"/>
      <c r="K49" s="61"/>
      <c r="L49" s="62"/>
      <c r="M49" s="63"/>
      <c r="N49" s="60"/>
      <c r="O49" s="60"/>
      <c r="P49" s="60"/>
      <c r="Q49" s="61"/>
      <c r="R49" s="62"/>
      <c r="S49" s="63"/>
      <c r="T49" s="60"/>
      <c r="U49" s="60"/>
      <c r="V49" s="60"/>
      <c r="W49" s="61"/>
      <c r="Y49" s="25"/>
      <c r="Z49" s="25"/>
      <c r="AA49" s="25"/>
      <c r="AB49" s="25"/>
      <c r="AC49" s="25"/>
    </row>
    <row r="50" spans="1:29" x14ac:dyDescent="0.25">
      <c r="D50" s="3"/>
      <c r="E50" s="3"/>
      <c r="F50" s="3"/>
      <c r="G50" s="102"/>
      <c r="H50" s="102"/>
      <c r="I50" s="102"/>
      <c r="J50" s="102"/>
      <c r="K50" s="102"/>
      <c r="L50" s="62"/>
      <c r="M50" s="102"/>
      <c r="N50" s="102"/>
      <c r="O50" s="102"/>
      <c r="P50" s="102"/>
      <c r="Q50" s="102"/>
      <c r="R50" s="62"/>
      <c r="S50" s="102"/>
      <c r="T50" s="102"/>
      <c r="U50" s="102"/>
      <c r="V50" s="102"/>
      <c r="W50" s="102"/>
      <c r="Y50" s="25"/>
      <c r="Z50" s="25"/>
      <c r="AA50" s="25"/>
      <c r="AB50" s="25"/>
      <c r="AC50" s="25"/>
    </row>
    <row r="51" spans="1:29" ht="19.5" customHeight="1" x14ac:dyDescent="0.25">
      <c r="B51" s="26">
        <f>B47+1</f>
        <v>29</v>
      </c>
      <c r="D51" s="72" t="s">
        <v>69</v>
      </c>
      <c r="E51" s="43" t="s">
        <v>70</v>
      </c>
      <c r="F51" s="43" t="s">
        <v>31</v>
      </c>
      <c r="G51" s="108">
        <v>41.378210344766273</v>
      </c>
      <c r="H51" s="108">
        <v>42.519836179765207</v>
      </c>
      <c r="I51" s="108">
        <v>43.739625845689531</v>
      </c>
      <c r="J51" s="108">
        <v>37.573648674201756</v>
      </c>
      <c r="K51" s="108">
        <v>41.546490511340878</v>
      </c>
      <c r="L51" s="69"/>
      <c r="M51" s="108">
        <v>42.156414579607684</v>
      </c>
      <c r="N51" s="108">
        <v>42.531031290071411</v>
      </c>
      <c r="O51" s="108">
        <v>43.11780243530422</v>
      </c>
      <c r="P51" s="108">
        <v>36.379950905531899</v>
      </c>
      <c r="Q51" s="108">
        <v>40.132343092965108</v>
      </c>
      <c r="R51" s="69"/>
      <c r="S51" s="108">
        <v>-0.77820423484141088</v>
      </c>
      <c r="T51" s="108">
        <v>-1.1195110306204015E-2</v>
      </c>
      <c r="U51" s="108">
        <v>0.62182341038531064</v>
      </c>
      <c r="V51" s="108">
        <v>1.1936977686698569</v>
      </c>
      <c r="W51" s="108">
        <v>1.4141474183757694</v>
      </c>
      <c r="Y51" s="179" t="s">
        <v>71</v>
      </c>
      <c r="Z51" s="180"/>
      <c r="AA51" s="180"/>
      <c r="AB51" s="180"/>
      <c r="AC51" s="181"/>
    </row>
    <row r="52" spans="1:29" s="117" customFormat="1" ht="19.5" customHeight="1" x14ac:dyDescent="0.3">
      <c r="A52" s="2"/>
      <c r="B52" s="26">
        <f>B51+1</f>
        <v>30</v>
      </c>
      <c r="C52" s="57"/>
      <c r="D52" s="72" t="s">
        <v>72</v>
      </c>
      <c r="E52" s="43" t="s">
        <v>73</v>
      </c>
      <c r="F52" s="43" t="s">
        <v>17</v>
      </c>
      <c r="G52" s="108">
        <v>43.555198013963974</v>
      </c>
      <c r="H52" s="108">
        <v>46.511772758344115</v>
      </c>
      <c r="I52" s="108">
        <v>48.755286372823285</v>
      </c>
      <c r="J52" s="108">
        <v>42.69901866654849</v>
      </c>
      <c r="K52" s="108">
        <v>48.157368659729727</v>
      </c>
      <c r="L52" s="69"/>
      <c r="M52" s="108">
        <v>44.374345078600378</v>
      </c>
      <c r="N52" s="108">
        <v>45.483976817275</v>
      </c>
      <c r="O52" s="108">
        <v>46.932678743590003</v>
      </c>
      <c r="P52" s="108">
        <v>40.364180773955994</v>
      </c>
      <c r="Q52" s="108">
        <v>45.416536617825997</v>
      </c>
      <c r="R52" s="69"/>
      <c r="S52" s="108">
        <v>-0.81914706463640385</v>
      </c>
      <c r="T52" s="108">
        <v>1.0277959410691153</v>
      </c>
      <c r="U52" s="108">
        <v>1.822607629233282</v>
      </c>
      <c r="V52" s="108">
        <v>2.3348378925924962</v>
      </c>
      <c r="W52" s="108">
        <v>2.7408320419037295</v>
      </c>
      <c r="Y52" s="173" t="s">
        <v>74</v>
      </c>
      <c r="Z52" s="174"/>
      <c r="AA52" s="174"/>
      <c r="AB52" s="174"/>
      <c r="AC52" s="175"/>
    </row>
    <row r="53" spans="1:29" ht="19.5" customHeight="1" x14ac:dyDescent="0.25">
      <c r="B53" s="26">
        <f t="shared" ref="B53:B56" si="4">B52+1</f>
        <v>31</v>
      </c>
      <c r="D53" s="72" t="s">
        <v>75</v>
      </c>
      <c r="E53" s="118"/>
      <c r="F53" s="43" t="s">
        <v>17</v>
      </c>
      <c r="G53" s="119">
        <v>-25.111553464994486</v>
      </c>
      <c r="H53" s="119">
        <v>1.8535992854899848</v>
      </c>
      <c r="I53" s="119"/>
      <c r="J53" s="119"/>
      <c r="K53" s="119"/>
      <c r="L53" s="69"/>
      <c r="M53" s="108">
        <v>-25.132851333363746</v>
      </c>
      <c r="N53" s="108">
        <v>0.36924249762968486</v>
      </c>
      <c r="O53" s="108">
        <v>0</v>
      </c>
      <c r="P53" s="108">
        <v>0</v>
      </c>
      <c r="Q53" s="108"/>
      <c r="R53" s="69"/>
      <c r="S53" s="108">
        <v>2.1297868369259731E-2</v>
      </c>
      <c r="T53" s="108">
        <v>1.4843567878602999</v>
      </c>
      <c r="U53" s="108">
        <v>0</v>
      </c>
      <c r="V53" s="108">
        <v>0</v>
      </c>
      <c r="W53" s="108">
        <v>0</v>
      </c>
      <c r="Y53" s="173" t="s">
        <v>141</v>
      </c>
      <c r="Z53" s="174"/>
      <c r="AA53" s="174"/>
      <c r="AB53" s="174"/>
      <c r="AC53" s="175"/>
    </row>
    <row r="54" spans="1:29" ht="19.5" customHeight="1" x14ac:dyDescent="0.25">
      <c r="B54" s="26">
        <f t="shared" si="4"/>
        <v>32</v>
      </c>
      <c r="D54" s="72" t="s">
        <v>76</v>
      </c>
      <c r="E54" s="118"/>
      <c r="F54" s="43" t="s">
        <v>17</v>
      </c>
      <c r="G54" s="108">
        <v>0</v>
      </c>
      <c r="H54" s="108">
        <v>-0.86416448080586272</v>
      </c>
      <c r="I54" s="108"/>
      <c r="J54" s="108"/>
      <c r="K54" s="108"/>
      <c r="L54" s="69"/>
      <c r="M54" s="108">
        <v>0</v>
      </c>
      <c r="N54" s="108">
        <v>0</v>
      </c>
      <c r="O54" s="108">
        <v>0</v>
      </c>
      <c r="P54" s="108">
        <v>0</v>
      </c>
      <c r="Q54" s="108">
        <v>0</v>
      </c>
      <c r="R54" s="69"/>
      <c r="S54" s="108">
        <v>0</v>
      </c>
      <c r="T54" s="108">
        <v>-0.86416448080586272</v>
      </c>
      <c r="U54" s="108">
        <v>0</v>
      </c>
      <c r="V54" s="108">
        <v>0</v>
      </c>
      <c r="W54" s="108">
        <v>0</v>
      </c>
      <c r="Y54" s="179" t="s">
        <v>77</v>
      </c>
      <c r="Z54" s="180"/>
      <c r="AA54" s="180"/>
      <c r="AB54" s="180"/>
      <c r="AC54" s="181"/>
    </row>
    <row r="55" spans="1:29" ht="19.5" customHeight="1" x14ac:dyDescent="0.25">
      <c r="B55" s="26">
        <f t="shared" si="4"/>
        <v>33</v>
      </c>
      <c r="D55" s="120" t="s">
        <v>78</v>
      </c>
      <c r="E55" s="121"/>
      <c r="F55" s="43" t="s">
        <v>17</v>
      </c>
      <c r="G55" s="108">
        <v>9.1918189674421189</v>
      </c>
      <c r="H55" s="108">
        <v>0.18314904363349543</v>
      </c>
      <c r="I55" s="108"/>
      <c r="J55" s="108"/>
      <c r="K55" s="108"/>
      <c r="L55" s="69"/>
      <c r="M55" s="108">
        <v>9.1918189674421189</v>
      </c>
      <c r="N55" s="108">
        <v>1.070373124718929</v>
      </c>
      <c r="O55" s="108"/>
      <c r="P55" s="108"/>
      <c r="Q55" s="108"/>
      <c r="R55" s="69"/>
      <c r="S55" s="108">
        <v>0</v>
      </c>
      <c r="T55" s="108">
        <v>-0.88722408108543349</v>
      </c>
      <c r="U55" s="108">
        <v>0</v>
      </c>
      <c r="V55" s="108">
        <v>0</v>
      </c>
      <c r="W55" s="108">
        <v>0</v>
      </c>
      <c r="Y55" s="173" t="s">
        <v>79</v>
      </c>
      <c r="Z55" s="174"/>
      <c r="AA55" s="174"/>
      <c r="AB55" s="174"/>
      <c r="AC55" s="175"/>
    </row>
    <row r="56" spans="1:29" x14ac:dyDescent="0.25">
      <c r="A56" s="2"/>
      <c r="B56" s="26">
        <f t="shared" si="4"/>
        <v>34</v>
      </c>
      <c r="C56" s="57"/>
      <c r="D56" s="169" t="s">
        <v>80</v>
      </c>
      <c r="E56" s="170"/>
      <c r="F56" s="58" t="s">
        <v>17</v>
      </c>
      <c r="G56" s="122">
        <v>27.635463516411605</v>
      </c>
      <c r="H56" s="122">
        <v>47.684356606661737</v>
      </c>
      <c r="I56" s="122">
        <v>48.755286372823285</v>
      </c>
      <c r="J56" s="122">
        <v>42.69901866654849</v>
      </c>
      <c r="K56" s="122">
        <v>48.157368659729727</v>
      </c>
      <c r="L56" s="69"/>
      <c r="M56" s="122">
        <v>28.433312712678749</v>
      </c>
      <c r="N56" s="122">
        <v>46.923592439623611</v>
      </c>
      <c r="O56" s="122">
        <v>46.932678743590003</v>
      </c>
      <c r="P56" s="122">
        <v>40.364180773955994</v>
      </c>
      <c r="Q56" s="122">
        <v>45.416536617825997</v>
      </c>
      <c r="R56" s="69"/>
      <c r="S56" s="122">
        <v>-0.79784919626714412</v>
      </c>
      <c r="T56" s="122">
        <v>0.76076416703812555</v>
      </c>
      <c r="U56" s="122">
        <v>1.822607629233282</v>
      </c>
      <c r="V56" s="122">
        <v>2.3348378925924962</v>
      </c>
      <c r="W56" s="122">
        <v>2.7408320419037295</v>
      </c>
      <c r="Y56" s="173"/>
      <c r="Z56" s="174"/>
      <c r="AA56" s="174"/>
      <c r="AB56" s="174"/>
      <c r="AC56" s="175"/>
    </row>
    <row r="57" spans="1:29" ht="19.5" customHeight="1" x14ac:dyDescent="0.3">
      <c r="A57" s="33"/>
      <c r="B57" s="34"/>
      <c r="C57" s="35"/>
      <c r="D57" s="123" t="s">
        <v>81</v>
      </c>
      <c r="E57" s="124"/>
      <c r="F57" s="38" t="str">
        <f>F56</f>
        <v>NOMINAL</v>
      </c>
      <c r="G57" s="39">
        <v>28.433312712678749</v>
      </c>
      <c r="H57" s="39"/>
      <c r="I57" s="39"/>
      <c r="J57" s="39"/>
      <c r="K57" s="39"/>
      <c r="L57" s="105"/>
      <c r="M57" s="39">
        <v>28.433312712678749</v>
      </c>
      <c r="N57" s="39"/>
      <c r="O57" s="39"/>
      <c r="P57" s="39"/>
      <c r="Q57" s="39"/>
      <c r="R57" s="69"/>
      <c r="S57" s="108">
        <v>0</v>
      </c>
      <c r="T57" s="108">
        <v>0</v>
      </c>
      <c r="U57" s="108">
        <v>0</v>
      </c>
      <c r="V57" s="108">
        <v>0</v>
      </c>
      <c r="W57" s="108">
        <v>0</v>
      </c>
      <c r="Y57" s="173"/>
      <c r="Z57" s="174"/>
      <c r="AA57" s="174"/>
      <c r="AB57" s="174"/>
      <c r="AC57" s="175"/>
    </row>
    <row r="58" spans="1:29" x14ac:dyDescent="0.25">
      <c r="D58" s="3"/>
      <c r="E58" s="3"/>
      <c r="F58" s="3"/>
      <c r="G58" s="102"/>
      <c r="H58" s="102"/>
      <c r="I58" s="102"/>
      <c r="J58" s="102"/>
      <c r="K58" s="102"/>
      <c r="L58" s="69"/>
      <c r="M58" s="102"/>
      <c r="N58" s="102"/>
      <c r="O58" s="102"/>
      <c r="P58" s="102"/>
      <c r="Q58" s="102"/>
      <c r="R58" s="69"/>
      <c r="S58" s="102"/>
      <c r="T58" s="102"/>
      <c r="U58" s="102"/>
      <c r="V58" s="102"/>
      <c r="W58" s="102"/>
      <c r="Y58" s="25"/>
      <c r="Z58" s="25"/>
      <c r="AA58" s="25"/>
      <c r="AB58" s="25"/>
      <c r="AC58" s="25"/>
    </row>
    <row r="59" spans="1:29" ht="19.5" customHeight="1" x14ac:dyDescent="0.25">
      <c r="B59" s="26">
        <f>B56+1</f>
        <v>35</v>
      </c>
      <c r="D59" s="177" t="s">
        <v>82</v>
      </c>
      <c r="E59" s="178"/>
      <c r="F59" s="43" t="s">
        <v>17</v>
      </c>
      <c r="G59" s="108">
        <v>27.454478999999999</v>
      </c>
      <c r="H59" s="108">
        <v>47.684356606661737</v>
      </c>
      <c r="I59" s="108">
        <v>48.755286372823285</v>
      </c>
      <c r="J59" s="108">
        <v>42.69901866654849</v>
      </c>
      <c r="K59" s="108">
        <v>48.157368659729727</v>
      </c>
      <c r="L59" s="69"/>
      <c r="M59" s="108">
        <v>27.378757910000001</v>
      </c>
      <c r="N59" s="108">
        <v>46.923592439623611</v>
      </c>
      <c r="O59" s="108">
        <v>46.932678743590003</v>
      </c>
      <c r="P59" s="108">
        <v>40.364180773955994</v>
      </c>
      <c r="Q59" s="108">
        <v>45.416536617825997</v>
      </c>
      <c r="R59" s="69"/>
      <c r="S59" s="108">
        <v>7.572108999999827E-2</v>
      </c>
      <c r="T59" s="108">
        <v>0.76076416703812555</v>
      </c>
      <c r="U59" s="108">
        <v>1.822607629233282</v>
      </c>
      <c r="V59" s="108">
        <v>2.3348378925924962</v>
      </c>
      <c r="W59" s="108">
        <v>2.7408320419037295</v>
      </c>
      <c r="Y59" s="173"/>
      <c r="Z59" s="174"/>
      <c r="AA59" s="174"/>
      <c r="AB59" s="174"/>
      <c r="AC59" s="175"/>
    </row>
    <row r="60" spans="1:29" ht="19.5" customHeight="1" x14ac:dyDescent="0.25">
      <c r="B60" s="26">
        <f>B59+1</f>
        <v>36</v>
      </c>
      <c r="D60" s="177" t="s">
        <v>83</v>
      </c>
      <c r="E60" s="178"/>
      <c r="F60" s="43" t="s">
        <v>17</v>
      </c>
      <c r="G60" s="108">
        <v>-0.18098451641160551</v>
      </c>
      <c r="H60" s="108">
        <v>0</v>
      </c>
      <c r="I60" s="108">
        <v>0</v>
      </c>
      <c r="J60" s="108">
        <v>0</v>
      </c>
      <c r="K60" s="108">
        <v>0</v>
      </c>
      <c r="L60" s="69"/>
      <c r="M60" s="108">
        <v>-1.0545548026787479</v>
      </c>
      <c r="N60" s="108">
        <v>0</v>
      </c>
      <c r="O60" s="108">
        <v>0</v>
      </c>
      <c r="P60" s="108">
        <v>0</v>
      </c>
      <c r="Q60" s="108">
        <v>0</v>
      </c>
      <c r="R60" s="69"/>
      <c r="S60" s="108">
        <v>0.87357028626714239</v>
      </c>
      <c r="T60" s="108">
        <v>0</v>
      </c>
      <c r="U60" s="108">
        <v>0</v>
      </c>
      <c r="V60" s="108">
        <v>0</v>
      </c>
      <c r="W60" s="108">
        <v>0</v>
      </c>
      <c r="Y60" s="173" t="s">
        <v>142</v>
      </c>
      <c r="Z60" s="174"/>
      <c r="AA60" s="174"/>
      <c r="AB60" s="174"/>
      <c r="AC60" s="175"/>
    </row>
    <row r="61" spans="1:29" x14ac:dyDescent="0.25">
      <c r="B61" s="125"/>
      <c r="D61" s="3"/>
      <c r="E61" s="3"/>
      <c r="F61" s="3"/>
      <c r="G61" s="102"/>
      <c r="H61" s="102"/>
      <c r="I61" s="102"/>
      <c r="J61" s="102"/>
      <c r="K61" s="102"/>
      <c r="L61" s="62"/>
      <c r="M61" s="102"/>
      <c r="N61" s="102"/>
      <c r="O61" s="102"/>
      <c r="P61" s="102"/>
      <c r="Q61" s="102"/>
      <c r="R61" s="62"/>
      <c r="S61" s="102"/>
      <c r="T61" s="102"/>
      <c r="U61" s="102"/>
      <c r="V61" s="102"/>
      <c r="W61" s="102"/>
      <c r="Y61" s="25"/>
      <c r="Z61" s="25"/>
      <c r="AA61" s="25"/>
      <c r="AB61" s="25"/>
      <c r="AC61" s="25"/>
    </row>
    <row r="62" spans="1:29" ht="19.5" customHeight="1" x14ac:dyDescent="0.25">
      <c r="B62" s="26">
        <f>B60+1</f>
        <v>37</v>
      </c>
      <c r="D62" s="176" t="s">
        <v>19</v>
      </c>
      <c r="E62" s="176"/>
      <c r="F62" s="43" t="s">
        <v>20</v>
      </c>
      <c r="G62" s="44">
        <v>2.085204444144062E-2</v>
      </c>
      <c r="H62" s="44">
        <v>0.72547699727720838</v>
      </c>
      <c r="I62" s="44">
        <v>2.2458723203406583E-2</v>
      </c>
      <c r="J62" s="44">
        <v>-0.12421766246973831</v>
      </c>
      <c r="K62" s="44">
        <v>0.12783314848070382</v>
      </c>
      <c r="L62" s="126"/>
      <c r="M62" s="44">
        <v>2.085204444144062E-2</v>
      </c>
      <c r="N62" s="44">
        <v>0.6503033928473565</v>
      </c>
      <c r="O62" s="44">
        <v>1.9364041613134653E-4</v>
      </c>
      <c r="P62" s="44">
        <v>-0.1399557439608351</v>
      </c>
      <c r="Q62" s="44">
        <v>0.12516928987519327</v>
      </c>
      <c r="R62" s="126"/>
      <c r="S62" s="44">
        <v>0</v>
      </c>
      <c r="T62" s="44">
        <v>7.5173604429851881E-2</v>
      </c>
      <c r="U62" s="44">
        <v>2.2265082787275237E-2</v>
      </c>
      <c r="V62" s="44">
        <v>1.5738081491096789E-2</v>
      </c>
      <c r="W62" s="44">
        <v>2.6638586055105495E-3</v>
      </c>
      <c r="Y62" s="173"/>
      <c r="Z62" s="174"/>
      <c r="AA62" s="174"/>
      <c r="AB62" s="174"/>
      <c r="AC62" s="175"/>
    </row>
    <row r="63" spans="1:29" ht="19.5" customHeight="1" x14ac:dyDescent="0.25">
      <c r="B63" s="26">
        <f>B62+1</f>
        <v>38</v>
      </c>
      <c r="D63" s="176" t="s">
        <v>22</v>
      </c>
      <c r="E63" s="176"/>
      <c r="F63" s="43" t="s">
        <v>20</v>
      </c>
      <c r="G63" s="44">
        <v>6.0315639418168782E-3</v>
      </c>
      <c r="H63" s="44">
        <v>6.3652279366977309E-3</v>
      </c>
      <c r="I63" s="44"/>
      <c r="J63" s="44"/>
      <c r="K63" s="44"/>
      <c r="L63" s="126"/>
      <c r="M63" s="44">
        <v>6.0315639418168782E-3</v>
      </c>
      <c r="N63" s="44">
        <v>3.7088706945093648E-2</v>
      </c>
      <c r="O63" s="44"/>
      <c r="P63" s="44"/>
      <c r="Q63" s="44"/>
      <c r="R63" s="126"/>
      <c r="S63" s="44">
        <v>0</v>
      </c>
      <c r="T63" s="44">
        <v>-3.0723479008395917E-2</v>
      </c>
      <c r="U63" s="44">
        <v>0</v>
      </c>
      <c r="V63" s="44">
        <v>0</v>
      </c>
      <c r="W63" s="44">
        <v>0</v>
      </c>
      <c r="Y63" s="173"/>
      <c r="Z63" s="174"/>
      <c r="AA63" s="174"/>
      <c r="AB63" s="174"/>
      <c r="AC63" s="175"/>
    </row>
    <row r="64" spans="1:29" ht="19.5" customHeight="1" x14ac:dyDescent="0.25">
      <c r="B64" s="26">
        <f t="shared" ref="B64:B66" si="5">B63+1</f>
        <v>39</v>
      </c>
      <c r="D64" s="176" t="s">
        <v>24</v>
      </c>
      <c r="E64" s="176"/>
      <c r="F64" s="43" t="s">
        <v>20</v>
      </c>
      <c r="G64" s="44">
        <v>1.20900843130796E-2</v>
      </c>
      <c r="H64" s="44">
        <v>9.00520312678441E-4</v>
      </c>
      <c r="I64" s="44"/>
      <c r="J64" s="44"/>
      <c r="K64" s="44"/>
      <c r="L64" s="126"/>
      <c r="M64" s="44">
        <v>1.2090084313079563E-2</v>
      </c>
      <c r="N64" s="44">
        <v>0</v>
      </c>
      <c r="O64" s="44"/>
      <c r="P64" s="44"/>
      <c r="Q64" s="44"/>
      <c r="R64" s="126"/>
      <c r="S64" s="44">
        <v>3.6429192995512949E-17</v>
      </c>
      <c r="T64" s="44">
        <v>9.00520312678441E-4</v>
      </c>
      <c r="U64" s="44">
        <v>0</v>
      </c>
      <c r="V64" s="44">
        <v>0</v>
      </c>
      <c r="W64" s="44">
        <v>0</v>
      </c>
      <c r="Y64" s="173" t="s">
        <v>84</v>
      </c>
      <c r="Z64" s="174"/>
      <c r="AA64" s="174"/>
      <c r="AB64" s="174"/>
      <c r="AC64" s="175"/>
    </row>
    <row r="65" spans="1:29" ht="19.5" customHeight="1" x14ac:dyDescent="0.25">
      <c r="B65" s="26">
        <f t="shared" si="5"/>
        <v>40</v>
      </c>
      <c r="D65" s="176" t="s">
        <v>26</v>
      </c>
      <c r="E65" s="176"/>
      <c r="F65" s="43" t="s">
        <v>20</v>
      </c>
      <c r="G65" s="44">
        <v>-3.7279835764282898E-2</v>
      </c>
      <c r="H65" s="44">
        <v>1.6999999999999999E-3</v>
      </c>
      <c r="I65" s="44"/>
      <c r="J65" s="44"/>
      <c r="K65" s="44"/>
      <c r="L65" s="126"/>
      <c r="M65" s="44">
        <v>-3.7279835764282898E-2</v>
      </c>
      <c r="N65" s="44">
        <v>5.0000000000000001E-3</v>
      </c>
      <c r="O65" s="44">
        <v>5.0000000000000001E-3</v>
      </c>
      <c r="P65" s="44">
        <v>5.0000000000000001E-3</v>
      </c>
      <c r="Q65" s="44">
        <v>5.0000000000000001E-3</v>
      </c>
      <c r="R65" s="126"/>
      <c r="S65" s="44">
        <v>0</v>
      </c>
      <c r="T65" s="44">
        <v>-3.3E-3</v>
      </c>
      <c r="U65" s="44">
        <v>-5.0000000000000001E-3</v>
      </c>
      <c r="V65" s="44">
        <v>-5.0000000000000001E-3</v>
      </c>
      <c r="W65" s="44">
        <v>-5.0000000000000001E-3</v>
      </c>
      <c r="Y65" s="173"/>
      <c r="Z65" s="174"/>
      <c r="AA65" s="174"/>
      <c r="AB65" s="174"/>
      <c r="AC65" s="175"/>
    </row>
    <row r="66" spans="1:29" ht="25.5" customHeight="1" x14ac:dyDescent="0.25">
      <c r="B66" s="26">
        <f t="shared" si="5"/>
        <v>41</v>
      </c>
      <c r="C66" s="57"/>
      <c r="D66" s="169" t="s">
        <v>85</v>
      </c>
      <c r="E66" s="170"/>
      <c r="F66" s="58" t="s">
        <v>20</v>
      </c>
      <c r="G66" s="59">
        <v>1.6938569320541982E-3</v>
      </c>
      <c r="H66" s="59">
        <v>0.73444274552658451</v>
      </c>
      <c r="I66" s="59"/>
      <c r="J66" s="59"/>
      <c r="K66" s="59"/>
      <c r="L66" s="126"/>
      <c r="M66" s="59">
        <v>1.6938569320541635E-3</v>
      </c>
      <c r="N66" s="59">
        <v>0.6923920997924502</v>
      </c>
      <c r="O66" s="59">
        <v>5.1936404161313466E-3</v>
      </c>
      <c r="P66" s="59">
        <v>-0.1349557439608351</v>
      </c>
      <c r="Q66" s="59">
        <v>0.13016928987519327</v>
      </c>
      <c r="R66" s="126"/>
      <c r="S66" s="59">
        <v>3.4694469519536142E-17</v>
      </c>
      <c r="T66" s="59">
        <v>4.2050645734134307E-2</v>
      </c>
      <c r="U66" s="59">
        <v>-5.1936404161313466E-3</v>
      </c>
      <c r="V66" s="59">
        <v>0.1349557439608351</v>
      </c>
      <c r="W66" s="59">
        <v>-0.13016928987519327</v>
      </c>
      <c r="Y66" s="173"/>
      <c r="Z66" s="174"/>
      <c r="AA66" s="174"/>
      <c r="AB66" s="174"/>
      <c r="AC66" s="175"/>
    </row>
    <row r="67" spans="1:29" x14ac:dyDescent="0.25">
      <c r="D67" s="3"/>
      <c r="E67" s="3"/>
      <c r="F67" s="3"/>
      <c r="G67" s="102"/>
      <c r="H67" s="102"/>
      <c r="I67" s="102"/>
      <c r="J67" s="102"/>
      <c r="K67" s="102"/>
      <c r="L67" s="62"/>
      <c r="M67" s="102"/>
      <c r="N67" s="102"/>
      <c r="O67" s="102"/>
      <c r="P67" s="102"/>
      <c r="Q67" s="102"/>
      <c r="R67" s="62"/>
      <c r="S67" s="102"/>
      <c r="T67" s="102"/>
      <c r="U67" s="102"/>
      <c r="V67" s="102"/>
      <c r="W67" s="102"/>
      <c r="Y67" s="25"/>
      <c r="Z67" s="25"/>
      <c r="AA67" s="25"/>
      <c r="AB67" s="25"/>
      <c r="AC67" s="25"/>
    </row>
    <row r="68" spans="1:29" x14ac:dyDescent="0.25">
      <c r="D68" s="165" t="s">
        <v>86</v>
      </c>
      <c r="E68" s="171"/>
      <c r="F68" s="21"/>
      <c r="G68" s="60"/>
      <c r="H68" s="60"/>
      <c r="I68" s="60"/>
      <c r="J68" s="60"/>
      <c r="K68" s="61"/>
      <c r="L68" s="62"/>
      <c r="M68" s="63"/>
      <c r="N68" s="60"/>
      <c r="O68" s="60"/>
      <c r="P68" s="60"/>
      <c r="Q68" s="61"/>
      <c r="R68" s="62"/>
      <c r="S68" s="63"/>
      <c r="T68" s="60"/>
      <c r="U68" s="60"/>
      <c r="V68" s="60"/>
      <c r="W68" s="61"/>
      <c r="Y68" s="25"/>
      <c r="Z68" s="25"/>
      <c r="AA68" s="25"/>
      <c r="AB68" s="25"/>
      <c r="AC68" s="25"/>
    </row>
    <row r="69" spans="1:29" x14ac:dyDescent="0.25">
      <c r="D69" s="3"/>
      <c r="E69" s="3"/>
      <c r="F69" s="3"/>
      <c r="G69" s="102"/>
      <c r="H69" s="102"/>
      <c r="I69" s="102"/>
      <c r="J69" s="102"/>
      <c r="K69" s="102"/>
      <c r="L69" s="62"/>
      <c r="M69" s="102"/>
      <c r="N69" s="102"/>
      <c r="O69" s="102"/>
      <c r="P69" s="102"/>
      <c r="Q69" s="102"/>
      <c r="R69" s="62"/>
      <c r="S69" s="102"/>
      <c r="T69" s="102"/>
      <c r="U69" s="102"/>
      <c r="V69" s="102"/>
      <c r="W69" s="102"/>
      <c r="Y69" s="25"/>
      <c r="Z69" s="25"/>
      <c r="AA69" s="25"/>
      <c r="AB69" s="25"/>
      <c r="AC69" s="25"/>
    </row>
    <row r="70" spans="1:29" ht="19.5" customHeight="1" x14ac:dyDescent="0.25">
      <c r="B70" s="26">
        <f>B66+1</f>
        <v>42</v>
      </c>
      <c r="D70" s="177" t="s">
        <v>87</v>
      </c>
      <c r="E70" s="178"/>
      <c r="F70" s="43" t="s">
        <v>17</v>
      </c>
      <c r="G70" s="108">
        <v>418.94080354705528</v>
      </c>
      <c r="H70" s="108">
        <v>428.28907271305388</v>
      </c>
      <c r="I70" s="108">
        <v>410.59926916918027</v>
      </c>
      <c r="J70" s="108">
        <v>421.71233875789682</v>
      </c>
      <c r="K70" s="108">
        <v>432.20678070494466</v>
      </c>
      <c r="L70" s="69"/>
      <c r="M70" s="108">
        <v>418.95443538133725</v>
      </c>
      <c r="N70" s="108">
        <v>401.61027639416858</v>
      </c>
      <c r="O70" s="108">
        <v>404.68579984477617</v>
      </c>
      <c r="P70" s="108">
        <v>415.4858645214839</v>
      </c>
      <c r="Q70" s="108">
        <v>426.93765173126621</v>
      </c>
      <c r="R70" s="69"/>
      <c r="S70" s="108">
        <v>-1.3631834281966348E-2</v>
      </c>
      <c r="T70" s="108">
        <v>26.678796318885304</v>
      </c>
      <c r="U70" s="108">
        <v>5.9134693244041046</v>
      </c>
      <c r="V70" s="108">
        <v>6.226474236412912</v>
      </c>
      <c r="W70" s="108">
        <v>5.2691289736784483</v>
      </c>
      <c r="Y70" s="173"/>
      <c r="Z70" s="174"/>
      <c r="AA70" s="174"/>
      <c r="AB70" s="174"/>
      <c r="AC70" s="175"/>
    </row>
    <row r="71" spans="1:29" ht="19.5" customHeight="1" x14ac:dyDescent="0.25">
      <c r="B71" s="26">
        <f>B70+1</f>
        <v>43</v>
      </c>
      <c r="D71" s="177" t="s">
        <v>88</v>
      </c>
      <c r="E71" s="178"/>
      <c r="F71" s="43" t="s">
        <v>17</v>
      </c>
      <c r="G71" s="108">
        <v>413.32152100000002</v>
      </c>
      <c r="H71" s="108">
        <v>428.28907271305388</v>
      </c>
      <c r="I71" s="108">
        <v>410.59926916918027</v>
      </c>
      <c r="J71" s="108">
        <v>421.71233875789682</v>
      </c>
      <c r="K71" s="108">
        <v>432.20678070494466</v>
      </c>
      <c r="L71" s="69"/>
      <c r="M71" s="108">
        <v>415.35681924379423</v>
      </c>
      <c r="N71" s="108">
        <v>401.61027639416858</v>
      </c>
      <c r="O71" s="108">
        <v>404.68579984477617</v>
      </c>
      <c r="P71" s="108">
        <v>415.4858645214839</v>
      </c>
      <c r="Q71" s="108">
        <v>426.93765173126621</v>
      </c>
      <c r="R71" s="69"/>
      <c r="S71" s="108">
        <v>-2.035298243794216</v>
      </c>
      <c r="T71" s="108">
        <v>26.678796318885304</v>
      </c>
      <c r="U71" s="108">
        <v>5.9134693244041046</v>
      </c>
      <c r="V71" s="108">
        <v>6.226474236412912</v>
      </c>
      <c r="W71" s="108">
        <v>5.2691289736784483</v>
      </c>
      <c r="Y71" s="173"/>
      <c r="Z71" s="174"/>
      <c r="AA71" s="174"/>
      <c r="AB71" s="174"/>
      <c r="AC71" s="175"/>
    </row>
    <row r="72" spans="1:29" ht="19.5" customHeight="1" x14ac:dyDescent="0.25">
      <c r="B72" s="26">
        <f t="shared" ref="B72" si="6">B71+1</f>
        <v>44</v>
      </c>
      <c r="D72" s="177" t="s">
        <v>89</v>
      </c>
      <c r="E72" s="178"/>
      <c r="F72" s="43" t="s">
        <v>17</v>
      </c>
      <c r="G72" s="108">
        <v>-5.6192825470552634</v>
      </c>
      <c r="H72" s="108">
        <v>0</v>
      </c>
      <c r="I72" s="108">
        <v>0</v>
      </c>
      <c r="J72" s="108">
        <v>0</v>
      </c>
      <c r="K72" s="108">
        <v>0</v>
      </c>
      <c r="L72" s="69"/>
      <c r="M72" s="108">
        <v>-3.5976161375430138</v>
      </c>
      <c r="N72" s="108">
        <v>0</v>
      </c>
      <c r="O72" s="108">
        <v>0</v>
      </c>
      <c r="P72" s="108">
        <v>0</v>
      </c>
      <c r="Q72" s="108">
        <v>0</v>
      </c>
      <c r="R72" s="69"/>
      <c r="S72" s="108">
        <v>-2.0216664095122496</v>
      </c>
      <c r="T72" s="108">
        <v>0</v>
      </c>
      <c r="U72" s="108">
        <v>0</v>
      </c>
      <c r="V72" s="108">
        <v>0</v>
      </c>
      <c r="W72" s="108">
        <v>0</v>
      </c>
      <c r="Y72" s="179" t="s">
        <v>90</v>
      </c>
      <c r="Z72" s="180"/>
      <c r="AA72" s="180"/>
      <c r="AB72" s="180"/>
      <c r="AC72" s="181"/>
    </row>
    <row r="73" spans="1:29" x14ac:dyDescent="0.25">
      <c r="D73" s="3"/>
      <c r="E73" s="3"/>
      <c r="F73" s="3"/>
      <c r="G73" s="102"/>
      <c r="H73" s="102"/>
      <c r="I73" s="102"/>
      <c r="J73" s="102"/>
      <c r="K73" s="102"/>
      <c r="L73" s="62"/>
      <c r="M73" s="102"/>
      <c r="N73" s="102"/>
      <c r="O73" s="102"/>
      <c r="P73" s="102"/>
      <c r="Q73" s="102"/>
      <c r="R73" s="62"/>
      <c r="S73" s="102"/>
      <c r="T73" s="102"/>
      <c r="U73" s="102"/>
      <c r="V73" s="102"/>
      <c r="W73" s="102"/>
      <c r="Y73" s="25"/>
      <c r="Z73" s="25"/>
      <c r="AA73" s="25"/>
      <c r="AB73" s="25"/>
      <c r="AC73" s="25"/>
    </row>
    <row r="74" spans="1:29" ht="19.5" customHeight="1" x14ac:dyDescent="0.25">
      <c r="B74" s="26">
        <f>B72+1</f>
        <v>45</v>
      </c>
      <c r="D74" s="176" t="s">
        <v>19</v>
      </c>
      <c r="E74" s="176"/>
      <c r="F74" s="43" t="s">
        <v>20</v>
      </c>
      <c r="G74" s="44">
        <v>2.0184949769870508E-2</v>
      </c>
      <c r="H74" s="44">
        <v>2.231405746790327E-2</v>
      </c>
      <c r="I74" s="44">
        <v>-4.1303420215265341E-2</v>
      </c>
      <c r="J74" s="44">
        <v>2.7065487990767911E-2</v>
      </c>
      <c r="K74" s="44">
        <v>2.4885309208542372E-2</v>
      </c>
      <c r="L74" s="126"/>
      <c r="M74" s="44">
        <v>2.0218145371861063E-2</v>
      </c>
      <c r="N74" s="44">
        <v>-4.1779733807949859E-2</v>
      </c>
      <c r="O74" s="44">
        <v>8.0586976449601444E-3</v>
      </c>
      <c r="P74" s="44">
        <v>2.6687530624623479E-2</v>
      </c>
      <c r="Q74" s="44">
        <v>2.7562399079379851E-2</v>
      </c>
      <c r="R74" s="126"/>
      <c r="S74" s="44">
        <v>-3.319560199055438E-5</v>
      </c>
      <c r="T74" s="44">
        <v>6.4093791275853129E-2</v>
      </c>
      <c r="U74" s="44">
        <v>-4.9362117860225485E-2</v>
      </c>
      <c r="V74" s="44">
        <v>3.7795736614443243E-4</v>
      </c>
      <c r="W74" s="44">
        <v>-2.6770898708374791E-3</v>
      </c>
      <c r="Y74" s="173"/>
      <c r="Z74" s="174"/>
      <c r="AA74" s="174"/>
      <c r="AB74" s="174"/>
      <c r="AC74" s="175"/>
    </row>
    <row r="75" spans="1:29" ht="19.5" customHeight="1" x14ac:dyDescent="0.25">
      <c r="B75" s="26">
        <f>B74+1</f>
        <v>46</v>
      </c>
      <c r="D75" s="176" t="s">
        <v>22</v>
      </c>
      <c r="E75" s="176"/>
      <c r="F75" s="43" t="s">
        <v>20</v>
      </c>
      <c r="G75" s="44">
        <v>5.3906325265007634E-3</v>
      </c>
      <c r="H75" s="44">
        <v>1.3413070532825547E-2</v>
      </c>
      <c r="I75" s="127"/>
      <c r="J75" s="127"/>
      <c r="K75" s="127"/>
      <c r="L75" s="126"/>
      <c r="M75" s="44">
        <v>5.3906325265007634E-3</v>
      </c>
      <c r="N75" s="127">
        <v>0</v>
      </c>
      <c r="O75" s="127">
        <v>0</v>
      </c>
      <c r="P75" s="127">
        <v>0</v>
      </c>
      <c r="Q75" s="127">
        <v>0</v>
      </c>
      <c r="R75" s="126"/>
      <c r="S75" s="44">
        <v>0</v>
      </c>
      <c r="T75" s="44">
        <v>1.3413070532825547E-2</v>
      </c>
      <c r="U75" s="44">
        <v>0</v>
      </c>
      <c r="V75" s="44">
        <v>0</v>
      </c>
      <c r="W75" s="44">
        <v>0</v>
      </c>
      <c r="Y75" s="173"/>
      <c r="Z75" s="174"/>
      <c r="AA75" s="174"/>
      <c r="AB75" s="174"/>
      <c r="AC75" s="175"/>
    </row>
    <row r="76" spans="1:29" ht="19.5" customHeight="1" x14ac:dyDescent="0.25">
      <c r="B76" s="26">
        <f t="shared" ref="B76:B78" si="7">B75+1</f>
        <v>47</v>
      </c>
      <c r="D76" s="176" t="s">
        <v>24</v>
      </c>
      <c r="E76" s="176"/>
      <c r="F76" s="43" t="s">
        <v>20</v>
      </c>
      <c r="G76" s="44">
        <v>1.20900843130796E-2</v>
      </c>
      <c r="H76" s="127">
        <v>9.00520312678441E-4</v>
      </c>
      <c r="I76" s="127"/>
      <c r="J76" s="127"/>
      <c r="K76" s="127"/>
      <c r="L76" s="126"/>
      <c r="M76" s="44">
        <v>0</v>
      </c>
      <c r="N76" s="127">
        <v>0</v>
      </c>
      <c r="O76" s="127">
        <v>0</v>
      </c>
      <c r="P76" s="127">
        <v>0</v>
      </c>
      <c r="Q76" s="127">
        <v>0</v>
      </c>
      <c r="R76" s="126"/>
      <c r="S76" s="44">
        <v>1.20900843130796E-2</v>
      </c>
      <c r="T76" s="44">
        <v>9.00520312678441E-4</v>
      </c>
      <c r="U76" s="44">
        <v>0</v>
      </c>
      <c r="V76" s="44">
        <v>0</v>
      </c>
      <c r="W76" s="44">
        <v>0</v>
      </c>
      <c r="Y76" s="173"/>
      <c r="Z76" s="174"/>
      <c r="AA76" s="174"/>
      <c r="AB76" s="174"/>
      <c r="AC76" s="175"/>
    </row>
    <row r="77" spans="1:29" ht="19.5" customHeight="1" x14ac:dyDescent="0.25">
      <c r="B77" s="26">
        <f t="shared" si="7"/>
        <v>48</v>
      </c>
      <c r="D77" s="176" t="s">
        <v>26</v>
      </c>
      <c r="E77" s="176"/>
      <c r="F77" s="43" t="s">
        <v>20</v>
      </c>
      <c r="G77" s="44">
        <v>-3.7265666609450875E-2</v>
      </c>
      <c r="H77" s="127">
        <v>1.6999999999999999E-3</v>
      </c>
      <c r="I77" s="127">
        <v>5.0000000000000001E-3</v>
      </c>
      <c r="J77" s="127">
        <v>5.0000000000000001E-3</v>
      </c>
      <c r="K77" s="127">
        <v>5.0000000000000001E-3</v>
      </c>
      <c r="L77" s="126"/>
      <c r="M77" s="44">
        <v>-2.5208777898361824E-2</v>
      </c>
      <c r="N77" s="127">
        <v>5.0000000000000001E-3</v>
      </c>
      <c r="O77" s="127">
        <v>5.0000000000000001E-3</v>
      </c>
      <c r="P77" s="127">
        <v>5.0000000000000001E-3</v>
      </c>
      <c r="Q77" s="127">
        <v>5.0000000000000001E-3</v>
      </c>
      <c r="R77" s="126"/>
      <c r="S77" s="44">
        <v>-1.205688871108905E-2</v>
      </c>
      <c r="T77" s="44">
        <v>-3.3E-3</v>
      </c>
      <c r="U77" s="44">
        <v>0</v>
      </c>
      <c r="V77" s="44">
        <v>0</v>
      </c>
      <c r="W77" s="44">
        <v>0</v>
      </c>
      <c r="Y77" s="173"/>
      <c r="Z77" s="174"/>
      <c r="AA77" s="174"/>
      <c r="AB77" s="174"/>
      <c r="AC77" s="175"/>
    </row>
    <row r="78" spans="1:29" ht="25.5" customHeight="1" x14ac:dyDescent="0.25">
      <c r="A78" s="2"/>
      <c r="B78" s="26">
        <f t="shared" si="7"/>
        <v>49</v>
      </c>
      <c r="C78" s="57"/>
      <c r="D78" s="169" t="s">
        <v>91</v>
      </c>
      <c r="E78" s="170"/>
      <c r="F78" s="58" t="s">
        <v>20</v>
      </c>
      <c r="G78" s="116">
        <v>4.0000000000000002E-4</v>
      </c>
      <c r="H78" s="116">
        <v>3.8327648313407257E-2</v>
      </c>
      <c r="I78" s="116">
        <v>-3.6303420215265343E-2</v>
      </c>
      <c r="J78" s="116">
        <v>3.2065487990767909E-2</v>
      </c>
      <c r="K78" s="116">
        <v>2.9885309208542373E-2</v>
      </c>
      <c r="L78" s="126"/>
      <c r="M78" s="116">
        <v>4.0000000000000002E-4</v>
      </c>
      <c r="N78" s="59">
        <v>-3.6779733807949862E-2</v>
      </c>
      <c r="O78" s="59">
        <v>1.3058697644960145E-2</v>
      </c>
      <c r="P78" s="59">
        <v>3.1687530624623476E-2</v>
      </c>
      <c r="Q78" s="59">
        <v>3.2562399079379849E-2</v>
      </c>
      <c r="R78" s="126"/>
      <c r="S78" s="59">
        <v>0</v>
      </c>
      <c r="T78" s="59">
        <v>7.5107382121357119E-2</v>
      </c>
      <c r="U78" s="59">
        <v>-4.9362117860225485E-2</v>
      </c>
      <c r="V78" s="59">
        <v>3.7795736614443243E-4</v>
      </c>
      <c r="W78" s="59">
        <v>-2.6770898708374756E-3</v>
      </c>
      <c r="Y78" s="173"/>
      <c r="Z78" s="174"/>
      <c r="AA78" s="174"/>
      <c r="AB78" s="174"/>
      <c r="AC78" s="175"/>
    </row>
    <row r="79" spans="1:29" x14ac:dyDescent="0.25">
      <c r="D79" s="3"/>
      <c r="E79" s="3"/>
      <c r="F79" s="3"/>
      <c r="G79" s="102"/>
      <c r="H79" s="102"/>
      <c r="I79" s="102"/>
      <c r="J79" s="102"/>
      <c r="K79" s="102"/>
      <c r="L79" s="62"/>
      <c r="M79" s="102"/>
      <c r="N79" s="102"/>
      <c r="O79" s="102"/>
      <c r="P79" s="102"/>
      <c r="Q79" s="102"/>
      <c r="R79" s="62"/>
      <c r="S79" s="102"/>
      <c r="T79" s="102"/>
      <c r="U79" s="102"/>
      <c r="V79" s="102"/>
      <c r="W79" s="102"/>
      <c r="Y79" s="25"/>
      <c r="Z79" s="25"/>
      <c r="AA79" s="25"/>
      <c r="AB79" s="25"/>
      <c r="AC79" s="25"/>
    </row>
    <row r="80" spans="1:29" x14ac:dyDescent="0.25">
      <c r="D80" s="165" t="s">
        <v>92</v>
      </c>
      <c r="E80" s="171"/>
      <c r="F80" s="21"/>
      <c r="G80" s="60"/>
      <c r="H80" s="60"/>
      <c r="I80" s="60"/>
      <c r="J80" s="60"/>
      <c r="K80" s="61"/>
      <c r="L80" s="62"/>
      <c r="M80" s="63"/>
      <c r="N80" s="60"/>
      <c r="O80" s="60"/>
      <c r="P80" s="60"/>
      <c r="Q80" s="61"/>
      <c r="R80" s="62"/>
      <c r="S80" s="63"/>
      <c r="T80" s="60"/>
      <c r="U80" s="60"/>
      <c r="V80" s="60"/>
      <c r="W80" s="61"/>
      <c r="Y80" s="25"/>
      <c r="Z80" s="25"/>
      <c r="AA80" s="25"/>
      <c r="AB80" s="25"/>
      <c r="AC80" s="25"/>
    </row>
    <row r="81" spans="1:29" x14ac:dyDescent="0.25">
      <c r="D81" s="3"/>
      <c r="E81" s="3"/>
      <c r="F81" s="3"/>
      <c r="G81" s="102"/>
      <c r="H81" s="102"/>
      <c r="I81" s="102"/>
      <c r="J81" s="102"/>
      <c r="K81" s="102"/>
      <c r="L81" s="62"/>
      <c r="M81" s="102"/>
      <c r="N81" s="102"/>
      <c r="O81" s="102"/>
      <c r="P81" s="102"/>
      <c r="Q81" s="102"/>
      <c r="R81" s="62"/>
      <c r="S81" s="102"/>
      <c r="T81" s="102"/>
      <c r="U81" s="102"/>
      <c r="V81" s="102"/>
      <c r="W81" s="102"/>
      <c r="Y81" s="25"/>
      <c r="Z81" s="25"/>
      <c r="AA81" s="25"/>
      <c r="AB81" s="25"/>
      <c r="AC81" s="25"/>
    </row>
    <row r="82" spans="1:29" ht="28.5" customHeight="1" x14ac:dyDescent="0.25">
      <c r="B82" s="26">
        <f>B78+1</f>
        <v>50</v>
      </c>
      <c r="D82" s="120" t="s">
        <v>93</v>
      </c>
      <c r="E82" s="128" t="s">
        <v>94</v>
      </c>
      <c r="F82" s="43" t="s">
        <v>17</v>
      </c>
      <c r="G82" s="108">
        <v>114.37121648478647</v>
      </c>
      <c r="H82" s="108">
        <v>113.89426512731733</v>
      </c>
      <c r="I82" s="108">
        <v>107.88094508196355</v>
      </c>
      <c r="J82" s="108">
        <v>110.73489830364915</v>
      </c>
      <c r="K82" s="108">
        <v>113.92904760952167</v>
      </c>
      <c r="L82" s="69"/>
      <c r="M82" s="108">
        <v>115.49502774292628</v>
      </c>
      <c r="N82" s="108">
        <v>111.90353335518459</v>
      </c>
      <c r="O82" s="108">
        <v>105.71572361275354</v>
      </c>
      <c r="P82" s="108">
        <v>108.40767201483995</v>
      </c>
      <c r="Q82" s="108">
        <v>111.53829222710844</v>
      </c>
      <c r="R82" s="69"/>
      <c r="S82" s="108">
        <v>-1.1238112581398099</v>
      </c>
      <c r="T82" s="108">
        <v>1.9907317721327331</v>
      </c>
      <c r="U82" s="108">
        <v>2.1652214692100102</v>
      </c>
      <c r="V82" s="108">
        <v>2.3272262888092001</v>
      </c>
      <c r="W82" s="108">
        <v>2.3907553824132322</v>
      </c>
      <c r="Y82" s="173" t="s">
        <v>143</v>
      </c>
      <c r="Z82" s="174"/>
      <c r="AA82" s="174"/>
      <c r="AB82" s="174"/>
      <c r="AC82" s="175"/>
    </row>
    <row r="83" spans="1:29" ht="26.25" customHeight="1" x14ac:dyDescent="0.25">
      <c r="B83" s="26">
        <f>B82+1</f>
        <v>51</v>
      </c>
      <c r="D83" s="64" t="s">
        <v>95</v>
      </c>
      <c r="E83" s="65"/>
      <c r="F83" s="66" t="s">
        <v>17</v>
      </c>
      <c r="G83" s="108">
        <v>159.91710474629767</v>
      </c>
      <c r="H83" s="108">
        <v>160.82439942792436</v>
      </c>
      <c r="I83" s="108">
        <v>159.21595362033401</v>
      </c>
      <c r="J83" s="108">
        <v>163.99535435700119</v>
      </c>
      <c r="K83" s="108">
        <v>168.62826834828701</v>
      </c>
      <c r="L83" s="69"/>
      <c r="M83" s="108">
        <v>149.03572074333533</v>
      </c>
      <c r="N83" s="108">
        <v>149.85663049053309</v>
      </c>
      <c r="O83" s="108">
        <v>147.17577022105556</v>
      </c>
      <c r="P83" s="108">
        <v>150.4210132056721</v>
      </c>
      <c r="Q83" s="108">
        <v>154.19572618072814</v>
      </c>
      <c r="R83" s="69"/>
      <c r="S83" s="108">
        <v>10.881384002962335</v>
      </c>
      <c r="T83" s="108">
        <v>10.96776893739127</v>
      </c>
      <c r="U83" s="108">
        <v>12.040183399278447</v>
      </c>
      <c r="V83" s="108">
        <v>13.574341151329094</v>
      </c>
      <c r="W83" s="108">
        <v>14.432542167558864</v>
      </c>
      <c r="Y83" s="184" t="s">
        <v>96</v>
      </c>
      <c r="Z83" s="185"/>
      <c r="AA83" s="185"/>
      <c r="AB83" s="185"/>
      <c r="AC83" s="186"/>
    </row>
    <row r="84" spans="1:29" ht="19.5" customHeight="1" x14ac:dyDescent="0.25">
      <c r="B84" s="26">
        <f t="shared" ref="B84:B87" si="8">B83+1</f>
        <v>52</v>
      </c>
      <c r="D84" s="64" t="s">
        <v>97</v>
      </c>
      <c r="E84" s="65"/>
      <c r="F84" s="43" t="s">
        <v>17</v>
      </c>
      <c r="G84" s="108">
        <v>0.71847200998557703</v>
      </c>
      <c r="H84" s="108">
        <v>0.51019269645662291</v>
      </c>
      <c r="I84" s="108">
        <v>0.48085629449221035</v>
      </c>
      <c r="J84" s="108">
        <v>0.52720669843414247</v>
      </c>
      <c r="K84" s="108">
        <v>0.59729250912113485</v>
      </c>
      <c r="L84" s="69"/>
      <c r="M84" s="108"/>
      <c r="N84" s="108"/>
      <c r="O84" s="108"/>
      <c r="P84" s="108"/>
      <c r="Q84" s="108"/>
      <c r="R84" s="69"/>
      <c r="S84" s="108">
        <v>0.71847200998557703</v>
      </c>
      <c r="T84" s="108">
        <v>0.51019269645662291</v>
      </c>
      <c r="U84" s="108">
        <v>0.48085629449221035</v>
      </c>
      <c r="V84" s="108">
        <v>0.52720669843414247</v>
      </c>
      <c r="W84" s="108">
        <v>0.59729250912113485</v>
      </c>
      <c r="Y84" s="46" t="s">
        <v>98</v>
      </c>
      <c r="Z84" s="47"/>
      <c r="AA84" s="47"/>
      <c r="AB84" s="47"/>
      <c r="AC84" s="53"/>
    </row>
    <row r="85" spans="1:29" ht="19.5" customHeight="1" x14ac:dyDescent="0.25">
      <c r="B85" s="26">
        <f t="shared" si="8"/>
        <v>53</v>
      </c>
      <c r="D85" s="72" t="s">
        <v>99</v>
      </c>
      <c r="E85" s="43" t="s">
        <v>100</v>
      </c>
      <c r="F85" s="43" t="str">
        <f>F84</f>
        <v>NOMINAL</v>
      </c>
      <c r="G85" s="67">
        <v>109.63059606168707</v>
      </c>
      <c r="H85" s="67">
        <v>109.56017758395477</v>
      </c>
      <c r="I85" s="67">
        <v>111.73580033107072</v>
      </c>
      <c r="J85" s="67">
        <v>105.99187835472246</v>
      </c>
      <c r="K85" s="67">
        <v>111.85327290488982</v>
      </c>
      <c r="L85" s="62"/>
      <c r="M85" s="67">
        <v>105.04797410967986</v>
      </c>
      <c r="N85" s="67">
        <v>107.58990350319999</v>
      </c>
      <c r="O85" s="67">
        <v>109.24350741021708</v>
      </c>
      <c r="P85" s="67">
        <v>103.33230348411837</v>
      </c>
      <c r="Q85" s="67">
        <v>109.13394631232785</v>
      </c>
      <c r="R85" s="69"/>
      <c r="S85" s="108">
        <v>4.5826219520072158</v>
      </c>
      <c r="T85" s="108">
        <v>1.9702740807547769</v>
      </c>
      <c r="U85" s="108">
        <v>2.4922929208536431</v>
      </c>
      <c r="V85" s="108">
        <v>2.6595748706040894</v>
      </c>
      <c r="W85" s="108">
        <v>2.7193265925619698</v>
      </c>
      <c r="Y85" s="187"/>
      <c r="Z85" s="188"/>
      <c r="AA85" s="188"/>
      <c r="AB85" s="188"/>
      <c r="AC85" s="189"/>
    </row>
    <row r="86" spans="1:29" ht="19.5" customHeight="1" x14ac:dyDescent="0.25">
      <c r="B86" s="26">
        <f t="shared" si="8"/>
        <v>54</v>
      </c>
      <c r="D86" s="64" t="s">
        <v>101</v>
      </c>
      <c r="E86" s="65"/>
      <c r="F86" s="43" t="str">
        <f>F85</f>
        <v>NOMINAL</v>
      </c>
      <c r="G86" s="108">
        <v>63.89893208642269</v>
      </c>
      <c r="H86" s="108">
        <v>62.775391857199395</v>
      </c>
      <c r="I86" s="108">
        <v>77.48394526049907</v>
      </c>
      <c r="J86" s="108">
        <v>80.555098310207143</v>
      </c>
      <c r="K86" s="108">
        <v>82.697246680928004</v>
      </c>
      <c r="L86" s="69"/>
      <c r="M86" s="108">
        <v>70.676190255337985</v>
      </c>
      <c r="N86" s="108">
        <v>64.887881734106315</v>
      </c>
      <c r="O86" s="108">
        <v>85.145925717369494</v>
      </c>
      <c r="P86" s="108">
        <v>89.267654968687395</v>
      </c>
      <c r="Q86" s="108">
        <v>92.976546717957717</v>
      </c>
      <c r="R86" s="69"/>
      <c r="S86" s="108">
        <v>-6.7772581689152958</v>
      </c>
      <c r="T86" s="108">
        <v>-2.1124898769069205</v>
      </c>
      <c r="U86" s="108">
        <v>-7.661980456870424</v>
      </c>
      <c r="V86" s="108">
        <v>-8.7125566584802527</v>
      </c>
      <c r="W86" s="108">
        <v>-10.279300037029714</v>
      </c>
      <c r="Y86" s="173"/>
      <c r="Z86" s="174"/>
      <c r="AA86" s="174"/>
      <c r="AB86" s="174"/>
      <c r="AC86" s="175"/>
    </row>
    <row r="87" spans="1:29" ht="25.5" customHeight="1" x14ac:dyDescent="0.25">
      <c r="A87" s="2"/>
      <c r="B87" s="26">
        <f t="shared" si="8"/>
        <v>55</v>
      </c>
      <c r="C87" s="57"/>
      <c r="D87" s="129" t="str">
        <f>D22</f>
        <v xml:space="preserve">BASE REVENUE (INCLUDING TAX ALLOWANCE) </v>
      </c>
      <c r="E87" s="103"/>
      <c r="F87" s="58" t="str">
        <f>F86</f>
        <v>NOMINAL</v>
      </c>
      <c r="G87" s="122">
        <v>448.53632138917948</v>
      </c>
      <c r="H87" s="122">
        <v>447.56442669285246</v>
      </c>
      <c r="I87" s="122">
        <v>456.79750058835953</v>
      </c>
      <c r="J87" s="122">
        <v>461.80443602401408</v>
      </c>
      <c r="K87" s="122">
        <v>477.70512805274763</v>
      </c>
      <c r="L87" s="130"/>
      <c r="M87" s="122">
        <v>440.25491285127941</v>
      </c>
      <c r="N87" s="122">
        <v>434.23794908302398</v>
      </c>
      <c r="O87" s="122">
        <v>447.28092696139566</v>
      </c>
      <c r="P87" s="122">
        <v>451.42864367331782</v>
      </c>
      <c r="Q87" s="122">
        <v>467.84451143812214</v>
      </c>
      <c r="R87" s="130"/>
      <c r="S87" s="122">
        <v>8.281408537900063</v>
      </c>
      <c r="T87" s="122">
        <v>13.326477609828487</v>
      </c>
      <c r="U87" s="122">
        <v>9.5165736269638614</v>
      </c>
      <c r="V87" s="122">
        <v>10.375792350696258</v>
      </c>
      <c r="W87" s="122">
        <v>9.860616614625485</v>
      </c>
      <c r="Y87" s="190"/>
      <c r="Z87" s="191"/>
      <c r="AA87" s="191"/>
      <c r="AB87" s="191"/>
      <c r="AC87" s="192"/>
    </row>
    <row r="88" spans="1:29" s="136" customFormat="1" ht="19.5" customHeight="1" x14ac:dyDescent="0.3">
      <c r="A88" s="131"/>
      <c r="B88" s="34"/>
      <c r="C88" s="132"/>
      <c r="D88" s="133" t="str">
        <f>"N.B.  "&amp;D29</f>
        <v>N.B.  FORECAST INFLATION FACTOR; CPIH</v>
      </c>
      <c r="E88" s="85" t="str">
        <f>E29</f>
        <v>PIt / PI2018/19</v>
      </c>
      <c r="F88" s="134"/>
      <c r="G88" s="135">
        <v>1.0734863137133346</v>
      </c>
      <c r="H88" s="135">
        <v>1.0938841006278062</v>
      </c>
      <c r="I88" s="135">
        <v>1.1146708603504902</v>
      </c>
      <c r="J88" s="135">
        <v>1.1364086313998523</v>
      </c>
      <c r="K88" s="135">
        <v>1.1591200139175242</v>
      </c>
      <c r="M88" s="135">
        <v>1.0526119339395996</v>
      </c>
      <c r="N88" s="135">
        <v>1.0694303767774598</v>
      </c>
      <c r="O88" s="135">
        <v>1.088475666495522</v>
      </c>
      <c r="P88" s="135">
        <v>1.1095171865066551</v>
      </c>
      <c r="Q88" s="135">
        <v>1.1316692003908231</v>
      </c>
      <c r="S88" s="135">
        <v>0</v>
      </c>
      <c r="T88" s="135">
        <v>2.4453723850346387E-2</v>
      </c>
      <c r="U88" s="135">
        <v>2.6195193854968268E-2</v>
      </c>
      <c r="V88" s="135">
        <v>2.6891444893197169E-2</v>
      </c>
      <c r="W88" s="135">
        <v>2.745081352670109E-2</v>
      </c>
      <c r="Y88" s="193"/>
      <c r="Z88" s="194"/>
      <c r="AA88" s="194"/>
      <c r="AB88" s="194"/>
      <c r="AC88" s="195"/>
    </row>
    <row r="89" spans="1:29" s="146" customFormat="1" ht="19.5" customHeight="1" x14ac:dyDescent="0.25">
      <c r="A89" s="137"/>
      <c r="B89" s="138"/>
      <c r="C89" s="139"/>
      <c r="D89" s="140" t="str">
        <f>"N.B.  "&amp;D87&amp;" 18/19 Prices"</f>
        <v>N.B.  BASE REVENUE (INCLUDING TAX ALLOWANCE)  18/19 Prices</v>
      </c>
      <c r="E89" s="141"/>
      <c r="F89" s="142" t="s">
        <v>31</v>
      </c>
      <c r="G89" s="143">
        <v>417.83142985552519</v>
      </c>
      <c r="H89" s="143">
        <v>409.1515969891002</v>
      </c>
      <c r="I89" s="143">
        <v>409.80482834612445</v>
      </c>
      <c r="J89" s="143">
        <v>406.37181315241645</v>
      </c>
      <c r="K89" s="143">
        <v>412.12740899730352</v>
      </c>
      <c r="L89" s="144"/>
      <c r="M89" s="143">
        <v>418.24997290648412</v>
      </c>
      <c r="N89" s="143">
        <v>406.04602086535414</v>
      </c>
      <c r="O89" s="143">
        <v>410.92413981239497</v>
      </c>
      <c r="P89" s="143">
        <v>406.86944660555741</v>
      </c>
      <c r="Q89" s="143">
        <v>413.41101381618546</v>
      </c>
      <c r="R89" s="144"/>
      <c r="S89" s="145">
        <v>-0.41854305095893096</v>
      </c>
      <c r="T89" s="145">
        <v>3.1055761237460615</v>
      </c>
      <c r="U89" s="145">
        <v>-1.119311466270517</v>
      </c>
      <c r="V89" s="145">
        <v>-0.49763345314096341</v>
      </c>
      <c r="W89" s="145">
        <v>-1.2836048188819404</v>
      </c>
      <c r="Y89" s="196"/>
      <c r="Z89" s="197"/>
      <c r="AA89" s="197"/>
      <c r="AB89" s="197"/>
      <c r="AC89" s="198"/>
    </row>
    <row r="90" spans="1:29" s="147" customFormat="1" ht="19.5" customHeight="1" x14ac:dyDescent="0.25">
      <c r="A90" s="1"/>
      <c r="B90" s="2"/>
      <c r="C90" s="3"/>
      <c r="D90" s="4"/>
      <c r="E90" s="1"/>
      <c r="F90" s="1"/>
      <c r="G90" s="102"/>
      <c r="H90" s="102">
        <v>0</v>
      </c>
      <c r="I90" s="102">
        <v>0</v>
      </c>
      <c r="J90" s="102">
        <v>0</v>
      </c>
      <c r="K90" s="102">
        <v>0</v>
      </c>
      <c r="L90" s="62"/>
      <c r="M90" s="102">
        <v>0</v>
      </c>
      <c r="N90" s="102">
        <v>0</v>
      </c>
      <c r="O90" s="102">
        <v>0</v>
      </c>
      <c r="P90" s="102">
        <v>0</v>
      </c>
      <c r="Q90" s="102">
        <v>0</v>
      </c>
      <c r="R90" s="62"/>
      <c r="S90" s="102"/>
      <c r="T90" s="102"/>
      <c r="U90" s="102"/>
      <c r="V90" s="102"/>
      <c r="W90" s="102"/>
      <c r="X90" s="5"/>
    </row>
    <row r="91" spans="1:29" x14ac:dyDescent="0.25">
      <c r="D91" s="165" t="s">
        <v>102</v>
      </c>
      <c r="E91" s="171"/>
      <c r="F91" s="21"/>
      <c r="G91" s="60"/>
      <c r="H91" s="60"/>
      <c r="I91" s="60"/>
      <c r="J91" s="60"/>
      <c r="K91" s="61"/>
      <c r="L91" s="62"/>
      <c r="M91" s="63"/>
      <c r="N91" s="60"/>
      <c r="O91" s="60"/>
      <c r="P91" s="60"/>
      <c r="Q91" s="61"/>
      <c r="R91" s="62"/>
      <c r="S91" s="63"/>
      <c r="T91" s="60"/>
      <c r="U91" s="60"/>
      <c r="V91" s="60"/>
      <c r="W91" s="61"/>
      <c r="Y91" s="25"/>
      <c r="Z91" s="25"/>
      <c r="AA91" s="25"/>
      <c r="AB91" s="25"/>
      <c r="AC91" s="25"/>
    </row>
    <row r="92" spans="1:29" x14ac:dyDescent="0.25">
      <c r="D92" s="3"/>
      <c r="E92" s="3"/>
      <c r="F92" s="3"/>
      <c r="G92" s="102"/>
      <c r="H92" s="102"/>
      <c r="I92" s="102"/>
      <c r="J92" s="102"/>
      <c r="K92" s="102"/>
      <c r="L92" s="62"/>
      <c r="M92" s="102"/>
      <c r="N92" s="102"/>
      <c r="O92" s="102"/>
      <c r="P92" s="102"/>
      <c r="Q92" s="102"/>
      <c r="R92" s="62"/>
      <c r="S92" s="102"/>
      <c r="T92" s="102"/>
      <c r="U92" s="102"/>
      <c r="V92" s="102"/>
      <c r="W92" s="102"/>
      <c r="Y92" s="25"/>
      <c r="Z92" s="25"/>
      <c r="AA92" s="25"/>
      <c r="AB92" s="25"/>
      <c r="AC92" s="25"/>
    </row>
    <row r="93" spans="1:29" ht="30.75" customHeight="1" x14ac:dyDescent="0.25">
      <c r="B93" s="26">
        <f>B87+1</f>
        <v>56</v>
      </c>
      <c r="D93" s="72" t="s">
        <v>103</v>
      </c>
      <c r="E93" s="43" t="s">
        <v>104</v>
      </c>
      <c r="F93" s="43" t="s">
        <v>17</v>
      </c>
      <c r="G93" s="67">
        <v>9.3169892957892344</v>
      </c>
      <c r="H93" s="67">
        <v>6.3115486810017822</v>
      </c>
      <c r="I93" s="67">
        <v>6.089300721430063</v>
      </c>
      <c r="J93" s="67">
        <v>5.8541315008914978</v>
      </c>
      <c r="K93" s="67">
        <v>5.6311762109904819</v>
      </c>
      <c r="L93" s="130"/>
      <c r="M93" s="67">
        <v>6.5319139609651522</v>
      </c>
      <c r="N93" s="67">
        <v>6.6374200963565562</v>
      </c>
      <c r="O93" s="67">
        <v>6.7565808178832496</v>
      </c>
      <c r="P93" s="67">
        <v>6.8885978508948966</v>
      </c>
      <c r="Q93" s="67">
        <v>7.0277972675225229</v>
      </c>
      <c r="R93" s="130"/>
      <c r="S93" s="67">
        <v>2.7850753348240822</v>
      </c>
      <c r="T93" s="67">
        <v>-0.32587141535477393</v>
      </c>
      <c r="U93" s="67">
        <v>-0.66728009645318664</v>
      </c>
      <c r="V93" s="67">
        <v>-1.0344663500033988</v>
      </c>
      <c r="W93" s="67">
        <v>-1.3966210565320409</v>
      </c>
      <c r="Y93" s="173" t="s">
        <v>105</v>
      </c>
      <c r="Z93" s="174"/>
      <c r="AA93" s="174"/>
      <c r="AB93" s="174"/>
      <c r="AC93" s="175"/>
    </row>
    <row r="94" spans="1:29" ht="19.5" customHeight="1" x14ac:dyDescent="0.25">
      <c r="B94" s="26">
        <f>B93+1</f>
        <v>57</v>
      </c>
      <c r="D94" s="72" t="s">
        <v>106</v>
      </c>
      <c r="E94" s="43" t="s">
        <v>107</v>
      </c>
      <c r="F94" s="43" t="str">
        <f>F93</f>
        <v>NOMINAL</v>
      </c>
      <c r="G94" s="67">
        <v>1.8018157567708368</v>
      </c>
      <c r="H94" s="67">
        <v>1.800919858049983</v>
      </c>
      <c r="I94" s="67">
        <v>1.8000237482126458</v>
      </c>
      <c r="J94" s="67">
        <v>1.8000087681540717</v>
      </c>
      <c r="K94" s="67">
        <v>1.8008478081685098</v>
      </c>
      <c r="L94" s="130"/>
      <c r="M94" s="67">
        <v>1.7667787135326889</v>
      </c>
      <c r="N94" s="67">
        <v>1.7606603855335765</v>
      </c>
      <c r="O94" s="67">
        <v>1.75772249794658</v>
      </c>
      <c r="P94" s="67">
        <v>1.7574141985084148</v>
      </c>
      <c r="Q94" s="67">
        <v>1.7581993017339383</v>
      </c>
      <c r="R94" s="130"/>
      <c r="S94" s="67">
        <v>3.5037043238147936E-2</v>
      </c>
      <c r="T94" s="67">
        <v>4.0259472516406491E-2</v>
      </c>
      <c r="U94" s="67">
        <v>4.2301250266065793E-2</v>
      </c>
      <c r="V94" s="67">
        <v>4.2594569645656888E-2</v>
      </c>
      <c r="W94" s="67">
        <v>4.2648506434571409E-2</v>
      </c>
      <c r="Y94" s="173"/>
      <c r="Z94" s="174"/>
      <c r="AA94" s="174"/>
      <c r="AB94" s="174"/>
      <c r="AC94" s="175"/>
    </row>
    <row r="95" spans="1:29" ht="19.5" customHeight="1" x14ac:dyDescent="0.25">
      <c r="B95" s="26">
        <f t="shared" ref="B95:B105" si="9">B94+1</f>
        <v>58</v>
      </c>
      <c r="D95" s="72" t="s">
        <v>108</v>
      </c>
      <c r="E95" s="43" t="s">
        <v>109</v>
      </c>
      <c r="F95" s="43" t="str">
        <f t="shared" ref="F95:F104" si="10">F94</f>
        <v>NOMINAL</v>
      </c>
      <c r="G95" s="67">
        <v>42.121832422848549</v>
      </c>
      <c r="H95" s="67">
        <v>42.505487473377713</v>
      </c>
      <c r="I95" s="67">
        <v>42.892690252521597</v>
      </c>
      <c r="J95" s="67">
        <v>43.304607738064192</v>
      </c>
      <c r="K95" s="67">
        <v>43.741224544960232</v>
      </c>
      <c r="L95" s="130"/>
      <c r="M95" s="67">
        <v>41.30275618915288</v>
      </c>
      <c r="N95" s="67">
        <v>41.555279446584208</v>
      </c>
      <c r="O95" s="67">
        <v>41.884695537586083</v>
      </c>
      <c r="P95" s="67">
        <v>42.279867657398675</v>
      </c>
      <c r="Q95" s="67">
        <v>42.705324738213648</v>
      </c>
      <c r="R95" s="130"/>
      <c r="S95" s="67">
        <v>0.81907623369566807</v>
      </c>
      <c r="T95" s="67">
        <v>0.95020802679350425</v>
      </c>
      <c r="U95" s="67">
        <v>1.0079947149355135</v>
      </c>
      <c r="V95" s="67">
        <v>1.0247400806655165</v>
      </c>
      <c r="W95" s="67">
        <v>1.0358998067465848</v>
      </c>
      <c r="Y95" s="173" t="s">
        <v>110</v>
      </c>
      <c r="Z95" s="174"/>
      <c r="AA95" s="174"/>
      <c r="AB95" s="174"/>
      <c r="AC95" s="175"/>
    </row>
    <row r="96" spans="1:29" ht="19.5" customHeight="1" x14ac:dyDescent="0.25">
      <c r="B96" s="26">
        <f t="shared" si="9"/>
        <v>59</v>
      </c>
      <c r="D96" s="72" t="s">
        <v>111</v>
      </c>
      <c r="E96" s="43" t="s">
        <v>112</v>
      </c>
      <c r="F96" s="43" t="str">
        <f t="shared" si="10"/>
        <v>NOMINAL</v>
      </c>
      <c r="G96" s="67">
        <v>9.0533418566917501</v>
      </c>
      <c r="H96" s="67">
        <v>9.2253683983417059</v>
      </c>
      <c r="I96" s="67">
        <v>9.4006753766034006</v>
      </c>
      <c r="J96" s="67">
        <v>9.5840027930765697</v>
      </c>
      <c r="K96" s="67">
        <v>9.7755412480563351</v>
      </c>
      <c r="L96" s="130"/>
      <c r="M96" s="67">
        <v>8.8772959269729839</v>
      </c>
      <c r="N96" s="67">
        <v>9.019135753492689</v>
      </c>
      <c r="O96" s="67">
        <v>9.1797558903073977</v>
      </c>
      <c r="P96" s="67">
        <v>9.3572114120142906</v>
      </c>
      <c r="Q96" s="67">
        <v>9.5440323821054935</v>
      </c>
      <c r="R96" s="130"/>
      <c r="S96" s="67">
        <v>0.1760459297187662</v>
      </c>
      <c r="T96" s="67">
        <v>0.20623264484901682</v>
      </c>
      <c r="U96" s="67">
        <v>0.22091948629600289</v>
      </c>
      <c r="V96" s="67">
        <v>0.22679138106227903</v>
      </c>
      <c r="W96" s="67">
        <v>0.23150886595084152</v>
      </c>
      <c r="Y96" s="173" t="s">
        <v>113</v>
      </c>
      <c r="Z96" s="174"/>
      <c r="AA96" s="174"/>
      <c r="AB96" s="174"/>
      <c r="AC96" s="175"/>
    </row>
    <row r="97" spans="1:29" ht="19.5" customHeight="1" x14ac:dyDescent="0.25">
      <c r="B97" s="26">
        <f t="shared" si="9"/>
        <v>60</v>
      </c>
      <c r="D97" s="72" t="s">
        <v>114</v>
      </c>
      <c r="E97" s="43" t="s">
        <v>115</v>
      </c>
      <c r="F97" s="43" t="str">
        <f t="shared" si="10"/>
        <v>NOMINAL</v>
      </c>
      <c r="G97" s="67">
        <v>0</v>
      </c>
      <c r="H97" s="67">
        <v>0</v>
      </c>
      <c r="I97" s="67">
        <v>0</v>
      </c>
      <c r="J97" s="67">
        <v>0</v>
      </c>
      <c r="K97" s="67">
        <v>0</v>
      </c>
      <c r="L97" s="130"/>
      <c r="M97" s="67">
        <v>0</v>
      </c>
      <c r="N97" s="67">
        <v>0</v>
      </c>
      <c r="O97" s="67">
        <v>0</v>
      </c>
      <c r="P97" s="67">
        <v>0</v>
      </c>
      <c r="Q97" s="67">
        <v>0</v>
      </c>
      <c r="R97" s="130"/>
      <c r="S97" s="67">
        <v>0</v>
      </c>
      <c r="T97" s="67">
        <v>0</v>
      </c>
      <c r="U97" s="67">
        <v>0</v>
      </c>
      <c r="V97" s="67">
        <v>0</v>
      </c>
      <c r="W97" s="67">
        <v>0</v>
      </c>
      <c r="Y97" s="173"/>
      <c r="Z97" s="174"/>
      <c r="AA97" s="174"/>
      <c r="AB97" s="174"/>
      <c r="AC97" s="175"/>
    </row>
    <row r="98" spans="1:29" ht="19.5" customHeight="1" x14ac:dyDescent="0.25">
      <c r="B98" s="26">
        <f t="shared" si="9"/>
        <v>61</v>
      </c>
      <c r="D98" s="72" t="s">
        <v>116</v>
      </c>
      <c r="E98" s="43" t="s">
        <v>117</v>
      </c>
      <c r="F98" s="43" t="str">
        <f t="shared" si="10"/>
        <v>NOMINAL</v>
      </c>
      <c r="G98" s="67">
        <v>0</v>
      </c>
      <c r="H98" s="67">
        <v>0</v>
      </c>
      <c r="I98" s="67">
        <v>0</v>
      </c>
      <c r="J98" s="67">
        <v>0</v>
      </c>
      <c r="K98" s="67">
        <v>0</v>
      </c>
      <c r="L98" s="130"/>
      <c r="M98" s="67">
        <v>0</v>
      </c>
      <c r="N98" s="67">
        <v>0</v>
      </c>
      <c r="O98" s="67">
        <v>0</v>
      </c>
      <c r="P98" s="67">
        <v>0</v>
      </c>
      <c r="Q98" s="67">
        <v>0</v>
      </c>
      <c r="R98" s="130"/>
      <c r="S98" s="67">
        <v>0</v>
      </c>
      <c r="T98" s="67">
        <v>0</v>
      </c>
      <c r="U98" s="67">
        <v>0</v>
      </c>
      <c r="V98" s="67">
        <v>0</v>
      </c>
      <c r="W98" s="67">
        <v>0</v>
      </c>
      <c r="Y98" s="173"/>
      <c r="Z98" s="174"/>
      <c r="AA98" s="174"/>
      <c r="AB98" s="174"/>
      <c r="AC98" s="175"/>
    </row>
    <row r="99" spans="1:29" ht="19.5" customHeight="1" x14ac:dyDescent="0.25">
      <c r="B99" s="26">
        <f t="shared" si="9"/>
        <v>62</v>
      </c>
      <c r="D99" s="72" t="s">
        <v>118</v>
      </c>
      <c r="E99" s="43" t="s">
        <v>119</v>
      </c>
      <c r="F99" s="43" t="str">
        <f t="shared" si="10"/>
        <v>NOMINAL</v>
      </c>
      <c r="G99" s="67">
        <v>0</v>
      </c>
      <c r="H99" s="67">
        <v>0</v>
      </c>
      <c r="I99" s="67">
        <v>0</v>
      </c>
      <c r="J99" s="67">
        <v>0</v>
      </c>
      <c r="K99" s="67">
        <v>0</v>
      </c>
      <c r="L99" s="130"/>
      <c r="M99" s="67">
        <v>0</v>
      </c>
      <c r="N99" s="67">
        <v>0</v>
      </c>
      <c r="O99" s="67">
        <v>0</v>
      </c>
      <c r="P99" s="67">
        <v>0</v>
      </c>
      <c r="Q99" s="67">
        <v>0</v>
      </c>
      <c r="R99" s="130"/>
      <c r="S99" s="67">
        <v>0</v>
      </c>
      <c r="T99" s="67">
        <v>0</v>
      </c>
      <c r="U99" s="67">
        <v>0</v>
      </c>
      <c r="V99" s="67">
        <v>0</v>
      </c>
      <c r="W99" s="67">
        <v>0</v>
      </c>
      <c r="Y99" s="173"/>
      <c r="Z99" s="174"/>
      <c r="AA99" s="174"/>
      <c r="AB99" s="174"/>
      <c r="AC99" s="175"/>
    </row>
    <row r="100" spans="1:29" ht="19.5" customHeight="1" x14ac:dyDescent="0.25">
      <c r="B100" s="26">
        <f t="shared" si="9"/>
        <v>63</v>
      </c>
      <c r="D100" s="72" t="s">
        <v>120</v>
      </c>
      <c r="E100" s="43" t="s">
        <v>121</v>
      </c>
      <c r="F100" s="43" t="str">
        <f t="shared" si="10"/>
        <v>NOMINAL</v>
      </c>
      <c r="G100" s="67">
        <v>0.11880902630431944</v>
      </c>
      <c r="H100" s="67">
        <v>0</v>
      </c>
      <c r="I100" s="67">
        <v>0</v>
      </c>
      <c r="J100" s="67">
        <v>0</v>
      </c>
      <c r="K100" s="67">
        <v>0</v>
      </c>
      <c r="L100" s="130"/>
      <c r="M100" s="67">
        <v>-2.8017183993274058E-2</v>
      </c>
      <c r="N100" s="67">
        <v>0</v>
      </c>
      <c r="O100" s="67">
        <v>0</v>
      </c>
      <c r="P100" s="67">
        <v>0</v>
      </c>
      <c r="Q100" s="67">
        <v>0</v>
      </c>
      <c r="R100" s="130"/>
      <c r="S100" s="67">
        <v>0.14682621029759349</v>
      </c>
      <c r="T100" s="67">
        <v>0</v>
      </c>
      <c r="U100" s="67">
        <v>0</v>
      </c>
      <c r="V100" s="67">
        <v>0</v>
      </c>
      <c r="W100" s="67">
        <v>0</v>
      </c>
      <c r="Y100" s="173"/>
      <c r="Z100" s="174"/>
      <c r="AA100" s="174"/>
      <c r="AB100" s="174"/>
      <c r="AC100" s="175"/>
    </row>
    <row r="101" spans="1:29" ht="34.5" customHeight="1" x14ac:dyDescent="0.25">
      <c r="B101" s="26">
        <f t="shared" si="9"/>
        <v>64</v>
      </c>
      <c r="D101" s="72" t="s">
        <v>122</v>
      </c>
      <c r="E101" s="43" t="s">
        <v>70</v>
      </c>
      <c r="F101" s="43" t="str">
        <f t="shared" si="10"/>
        <v>NOMINAL</v>
      </c>
      <c r="G101" s="67">
        <v>43.555198013963974</v>
      </c>
      <c r="H101" s="67">
        <v>46.511772758344115</v>
      </c>
      <c r="I101" s="67">
        <v>48.755286372823285</v>
      </c>
      <c r="J101" s="67">
        <v>42.69901866654849</v>
      </c>
      <c r="K101" s="67">
        <v>48.157368659729727</v>
      </c>
      <c r="L101" s="130"/>
      <c r="M101" s="67">
        <v>43.555198013963974</v>
      </c>
      <c r="N101" s="67">
        <v>45.483976817275</v>
      </c>
      <c r="O101" s="67">
        <v>46.932678743590003</v>
      </c>
      <c r="P101" s="67">
        <v>40.364180773955994</v>
      </c>
      <c r="Q101" s="67">
        <v>45.416536617825997</v>
      </c>
      <c r="R101" s="130"/>
      <c r="S101" s="67">
        <v>0</v>
      </c>
      <c r="T101" s="67">
        <v>1.0277959410691153</v>
      </c>
      <c r="U101" s="67">
        <v>1.822607629233282</v>
      </c>
      <c r="V101" s="67">
        <v>2.3348378925924962</v>
      </c>
      <c r="W101" s="67">
        <v>2.7408320419037295</v>
      </c>
      <c r="Y101" s="173" t="s">
        <v>123</v>
      </c>
      <c r="Z101" s="174"/>
      <c r="AA101" s="174"/>
      <c r="AB101" s="174"/>
      <c r="AC101" s="175"/>
    </row>
    <row r="102" spans="1:29" ht="19.5" customHeight="1" x14ac:dyDescent="0.25">
      <c r="B102" s="26">
        <f t="shared" si="9"/>
        <v>65</v>
      </c>
      <c r="D102" s="72" t="s">
        <v>124</v>
      </c>
      <c r="E102" s="43" t="s">
        <v>125</v>
      </c>
      <c r="F102" s="43" t="str">
        <f t="shared" si="10"/>
        <v>NOMINAL</v>
      </c>
      <c r="G102" s="67">
        <v>3.6626096893183986</v>
      </c>
      <c r="H102" s="67">
        <v>3.2050804148394723</v>
      </c>
      <c r="I102" s="67">
        <v>2.7978238594797307</v>
      </c>
      <c r="J102" s="67">
        <v>2.7501088879876425</v>
      </c>
      <c r="K102" s="67">
        <v>2.7471144329845325</v>
      </c>
      <c r="L102" s="130"/>
      <c r="M102" s="67">
        <v>3.0420484890854427</v>
      </c>
      <c r="N102" s="67">
        <v>3.1334310039579574</v>
      </c>
      <c r="O102" s="67">
        <v>2.7320739229037603</v>
      </c>
      <c r="P102" s="67">
        <v>2.6850315913461054</v>
      </c>
      <c r="Q102" s="67">
        <v>2.6820560049262507</v>
      </c>
      <c r="R102" s="130"/>
      <c r="S102" s="67">
        <v>0.62056120023295591</v>
      </c>
      <c r="T102" s="67">
        <v>7.1649410881514886E-2</v>
      </c>
      <c r="U102" s="67">
        <v>6.5749936575970391E-2</v>
      </c>
      <c r="V102" s="67">
        <v>6.5077296641537163E-2</v>
      </c>
      <c r="W102" s="67">
        <v>6.505842805828177E-2</v>
      </c>
      <c r="Y102" s="173"/>
      <c r="Z102" s="174"/>
      <c r="AA102" s="174"/>
      <c r="AB102" s="174"/>
      <c r="AC102" s="175"/>
    </row>
    <row r="103" spans="1:29" ht="19.5" customHeight="1" x14ac:dyDescent="0.25">
      <c r="B103" s="26">
        <f t="shared" si="9"/>
        <v>66</v>
      </c>
      <c r="D103" s="72" t="s">
        <v>126</v>
      </c>
      <c r="E103" s="43" t="s">
        <v>127</v>
      </c>
      <c r="F103" s="43" t="str">
        <f t="shared" si="10"/>
        <v>NOMINAL</v>
      </c>
      <c r="G103" s="67">
        <v>0</v>
      </c>
      <c r="H103" s="67">
        <v>0</v>
      </c>
      <c r="I103" s="67">
        <v>0</v>
      </c>
      <c r="J103" s="67">
        <v>0</v>
      </c>
      <c r="K103" s="67">
        <v>0</v>
      </c>
      <c r="L103" s="130"/>
      <c r="M103" s="67">
        <v>0</v>
      </c>
      <c r="N103" s="67">
        <v>0</v>
      </c>
      <c r="O103" s="67">
        <v>0</v>
      </c>
      <c r="P103" s="67">
        <v>0</v>
      </c>
      <c r="Q103" s="67">
        <v>0</v>
      </c>
      <c r="R103" s="130"/>
      <c r="S103" s="67">
        <v>0</v>
      </c>
      <c r="T103" s="67">
        <v>0</v>
      </c>
      <c r="U103" s="67">
        <v>0</v>
      </c>
      <c r="V103" s="67">
        <v>0</v>
      </c>
      <c r="W103" s="67">
        <v>0</v>
      </c>
      <c r="Y103" s="173"/>
      <c r="Z103" s="174"/>
      <c r="AA103" s="174"/>
      <c r="AB103" s="174"/>
      <c r="AC103" s="175"/>
    </row>
    <row r="104" spans="1:29" ht="19.5" customHeight="1" x14ac:dyDescent="0.25">
      <c r="B104" s="26">
        <f t="shared" si="9"/>
        <v>67</v>
      </c>
      <c r="D104" s="72" t="s">
        <v>128</v>
      </c>
      <c r="E104" s="43" t="s">
        <v>129</v>
      </c>
      <c r="F104" s="43" t="str">
        <f t="shared" si="10"/>
        <v>NOMINAL</v>
      </c>
      <c r="G104" s="67">
        <v>0</v>
      </c>
      <c r="H104" s="67">
        <v>0</v>
      </c>
      <c r="I104" s="67">
        <v>0</v>
      </c>
      <c r="J104" s="67">
        <v>0</v>
      </c>
      <c r="K104" s="67">
        <v>0</v>
      </c>
      <c r="L104" s="130"/>
      <c r="M104" s="67">
        <v>0</v>
      </c>
      <c r="N104" s="67">
        <v>0</v>
      </c>
      <c r="O104" s="67">
        <v>0</v>
      </c>
      <c r="P104" s="67">
        <v>0</v>
      </c>
      <c r="Q104" s="67">
        <v>0</v>
      </c>
      <c r="R104" s="130"/>
      <c r="S104" s="67">
        <v>0</v>
      </c>
      <c r="T104" s="67">
        <v>0</v>
      </c>
      <c r="U104" s="67">
        <v>0</v>
      </c>
      <c r="V104" s="67">
        <v>0</v>
      </c>
      <c r="W104" s="67">
        <v>0</v>
      </c>
      <c r="Y104" s="173"/>
      <c r="Z104" s="174"/>
      <c r="AA104" s="174"/>
      <c r="AB104" s="174"/>
      <c r="AC104" s="175"/>
    </row>
    <row r="105" spans="1:29" ht="25.5" customHeight="1" x14ac:dyDescent="0.25">
      <c r="A105" s="2"/>
      <c r="B105" s="26">
        <f t="shared" si="9"/>
        <v>68</v>
      </c>
      <c r="C105" s="57"/>
      <c r="D105" s="129" t="s">
        <v>99</v>
      </c>
      <c r="E105" s="103" t="s">
        <v>100</v>
      </c>
      <c r="F105" s="58" t="str">
        <f>F104</f>
        <v>NOMINAL</v>
      </c>
      <c r="G105" s="122">
        <v>109.63059606168707</v>
      </c>
      <c r="H105" s="122">
        <v>109.56017758395477</v>
      </c>
      <c r="I105" s="122">
        <v>111.73580033107072</v>
      </c>
      <c r="J105" s="122">
        <v>105.99187835472246</v>
      </c>
      <c r="K105" s="122">
        <v>111.85327290488982</v>
      </c>
      <c r="L105" s="130"/>
      <c r="M105" s="122">
        <v>105.04797410967986</v>
      </c>
      <c r="N105" s="122">
        <v>107.58990350319999</v>
      </c>
      <c r="O105" s="122">
        <v>109.24350741021708</v>
      </c>
      <c r="P105" s="122">
        <v>103.33230348411837</v>
      </c>
      <c r="Q105" s="122">
        <v>109.13394631232785</v>
      </c>
      <c r="R105" s="130"/>
      <c r="S105" s="122">
        <v>4.5826219520072158</v>
      </c>
      <c r="T105" s="122">
        <v>1.9702740807547769</v>
      </c>
      <c r="U105" s="122">
        <v>2.4922929208536431</v>
      </c>
      <c r="V105" s="122">
        <v>2.6595748706040894</v>
      </c>
      <c r="W105" s="122">
        <v>2.7193265925619698</v>
      </c>
      <c r="Y105" s="190"/>
      <c r="Z105" s="191"/>
      <c r="AA105" s="191"/>
      <c r="AB105" s="191"/>
      <c r="AC105" s="192"/>
    </row>
    <row r="106" spans="1:29" s="136" customFormat="1" ht="19.5" customHeight="1" x14ac:dyDescent="0.3">
      <c r="A106" s="131"/>
      <c r="B106" s="34"/>
      <c r="C106" s="132"/>
      <c r="D106" s="148" t="str">
        <f>"N.B.  "&amp;D29</f>
        <v>N.B.  FORECAST INFLATION FACTOR; CPIH</v>
      </c>
      <c r="E106" s="149" t="str">
        <f>E88</f>
        <v>PIt / PI2018/19</v>
      </c>
      <c r="F106" s="86"/>
      <c r="G106" s="135">
        <v>1.0734863137133346</v>
      </c>
      <c r="H106" s="135">
        <v>1.0938841006278062</v>
      </c>
      <c r="I106" s="135">
        <v>1.1146708603504902</v>
      </c>
      <c r="J106" s="135">
        <v>1.1364086313998523</v>
      </c>
      <c r="K106" s="135">
        <v>1.1591200139175242</v>
      </c>
      <c r="M106" s="135">
        <v>1.0526119339395996</v>
      </c>
      <c r="N106" s="135">
        <v>1.0694303767774598</v>
      </c>
      <c r="O106" s="135">
        <v>1.088475666495522</v>
      </c>
      <c r="P106" s="135">
        <v>1.1095171865066551</v>
      </c>
      <c r="Q106" s="135">
        <v>1.1316692003908231</v>
      </c>
      <c r="S106" s="135">
        <v>2.0874379773734963E-2</v>
      </c>
      <c r="T106" s="135">
        <v>2.4453723850346387E-2</v>
      </c>
      <c r="U106" s="135">
        <v>2.6195193854968268E-2</v>
      </c>
      <c r="V106" s="135">
        <v>2.6891444893197169E-2</v>
      </c>
      <c r="W106" s="135">
        <v>2.745081352670109E-2</v>
      </c>
      <c r="Y106" s="193"/>
      <c r="Z106" s="194"/>
      <c r="AA106" s="194"/>
      <c r="AB106" s="194"/>
      <c r="AC106" s="195"/>
    </row>
    <row r="107" spans="1:29" s="146" customFormat="1" ht="19.5" customHeight="1" x14ac:dyDescent="0.25">
      <c r="A107" s="137"/>
      <c r="B107" s="138"/>
      <c r="C107" s="139"/>
      <c r="D107" s="150" t="str">
        <f>"N.B.  "&amp;D105&amp;" 18/19 Prices"</f>
        <v>N.B.  TOTAL PASS THROUGH COSTS 18/19 Prices</v>
      </c>
      <c r="E107" s="151" t="str">
        <f>E105</f>
        <v>PTt</v>
      </c>
      <c r="F107" s="152" t="str">
        <f>F89</f>
        <v>18/19</v>
      </c>
      <c r="G107" s="143">
        <v>102.12575107963882</v>
      </c>
      <c r="H107" s="143">
        <v>100.15702533849388</v>
      </c>
      <c r="I107" s="143">
        <v>100.2410705308446</v>
      </c>
      <c r="J107" s="143">
        <v>93.269159900835504</v>
      </c>
      <c r="K107" s="143">
        <v>96.498439818026128</v>
      </c>
      <c r="L107" s="144"/>
      <c r="M107" s="143">
        <v>99.79743789956656</v>
      </c>
      <c r="N107" s="143">
        <v>100.60486950763755</v>
      </c>
      <c r="O107" s="143">
        <v>100.36375710808461</v>
      </c>
      <c r="P107" s="143">
        <v>93.132674951582246</v>
      </c>
      <c r="Q107" s="143">
        <v>96.436260945016741</v>
      </c>
      <c r="R107" s="144"/>
      <c r="S107" s="145">
        <v>2.3283131800722572</v>
      </c>
      <c r="T107" s="145">
        <v>-0.44784416914366432</v>
      </c>
      <c r="U107" s="145">
        <v>-0.12268657724001741</v>
      </c>
      <c r="V107" s="145">
        <v>0.13648494925325849</v>
      </c>
      <c r="W107" s="145">
        <v>6.2178873009386848E-2</v>
      </c>
      <c r="Y107" s="196"/>
      <c r="Z107" s="197"/>
      <c r="AA107" s="197"/>
      <c r="AB107" s="197"/>
      <c r="AC107" s="198"/>
    </row>
    <row r="108" spans="1:29" s="147" customFormat="1" ht="19.5" customHeight="1" x14ac:dyDescent="0.25">
      <c r="A108" s="1"/>
      <c r="B108" s="2"/>
      <c r="C108" s="3"/>
      <c r="D108" s="4"/>
      <c r="E108" s="1"/>
      <c r="F108" s="1"/>
      <c r="G108" s="102"/>
      <c r="H108" s="102"/>
      <c r="I108" s="102"/>
      <c r="J108" s="102"/>
      <c r="K108" s="102"/>
      <c r="L108" s="62"/>
      <c r="M108" s="102"/>
      <c r="N108" s="102"/>
      <c r="O108" s="7"/>
      <c r="P108" s="7"/>
      <c r="Q108" s="7"/>
      <c r="R108" s="5"/>
      <c r="S108" s="7"/>
      <c r="T108" s="102"/>
      <c r="U108" s="102"/>
      <c r="V108" s="102"/>
      <c r="W108" s="102"/>
      <c r="X108" s="5"/>
    </row>
    <row r="109" spans="1:29" x14ac:dyDescent="0.25">
      <c r="D109" s="165" t="s">
        <v>130</v>
      </c>
      <c r="E109" s="171"/>
      <c r="F109" s="21"/>
      <c r="G109" s="60"/>
      <c r="H109" s="60"/>
      <c r="I109" s="60"/>
      <c r="J109" s="60"/>
      <c r="K109" s="61"/>
      <c r="L109" s="62"/>
      <c r="M109" s="63"/>
      <c r="N109" s="60"/>
      <c r="O109" s="60"/>
      <c r="P109" s="60"/>
      <c r="Q109" s="61"/>
      <c r="R109" s="62"/>
      <c r="S109" s="63"/>
      <c r="T109" s="60"/>
      <c r="U109" s="60"/>
      <c r="V109" s="60"/>
      <c r="W109" s="61"/>
      <c r="Y109" s="25"/>
      <c r="Z109" s="25"/>
      <c r="AA109" s="25"/>
      <c r="AB109" s="25"/>
      <c r="AC109" s="25"/>
    </row>
    <row r="110" spans="1:29" ht="19.5" customHeight="1" x14ac:dyDescent="0.25">
      <c r="Y110" s="25"/>
      <c r="Z110" s="25"/>
      <c r="AA110" s="25"/>
      <c r="AB110" s="25"/>
      <c r="AC110" s="25"/>
    </row>
    <row r="111" spans="1:29" ht="19.5" customHeight="1" x14ac:dyDescent="0.25">
      <c r="A111" s="33"/>
      <c r="B111" s="26">
        <f>B105+1</f>
        <v>69</v>
      </c>
      <c r="C111" s="35"/>
      <c r="D111" s="72" t="s">
        <v>43</v>
      </c>
      <c r="E111" s="37" t="s">
        <v>44</v>
      </c>
      <c r="F111" s="153"/>
      <c r="G111" s="155">
        <v>1.0734863137133346</v>
      </c>
      <c r="H111" s="155">
        <v>1.0938841006278062</v>
      </c>
      <c r="I111" s="155">
        <v>1.1146708603504902</v>
      </c>
      <c r="J111" s="155">
        <v>1.1364086313998523</v>
      </c>
      <c r="K111" s="155">
        <v>1.1591200139175242</v>
      </c>
      <c r="M111" s="155">
        <v>1.0526119339395996</v>
      </c>
      <c r="N111" s="155">
        <v>1.0694303767774598</v>
      </c>
      <c r="O111" s="155">
        <v>1.088475666495522</v>
      </c>
      <c r="P111" s="155">
        <v>1.1095171865066551</v>
      </c>
      <c r="Q111" s="155">
        <v>1.1316692003908231</v>
      </c>
      <c r="S111" s="154">
        <v>2.0874379773734963E-2</v>
      </c>
      <c r="T111" s="154">
        <v>2.4453723850346387E-2</v>
      </c>
      <c r="U111" s="154">
        <v>2.6195193854968268E-2</v>
      </c>
      <c r="V111" s="154">
        <v>2.6891444893197169E-2</v>
      </c>
      <c r="W111" s="154">
        <v>2.745081352670109E-2</v>
      </c>
      <c r="Y111" s="173" t="s">
        <v>131</v>
      </c>
      <c r="Z111" s="174"/>
      <c r="AA111" s="174"/>
      <c r="AB111" s="174"/>
      <c r="AC111" s="175"/>
    </row>
    <row r="112" spans="1:29" ht="19.5" customHeight="1" x14ac:dyDescent="0.25">
      <c r="A112" s="33"/>
      <c r="B112" s="26">
        <f>B111+1</f>
        <v>70</v>
      </c>
      <c r="C112" s="35"/>
      <c r="D112" s="72" t="s">
        <v>132</v>
      </c>
      <c r="E112" s="153"/>
      <c r="F112" s="153"/>
      <c r="G112" s="157">
        <v>1.2633376478261571E-2</v>
      </c>
      <c r="H112" s="157"/>
      <c r="I112" s="157"/>
      <c r="J112" s="157"/>
      <c r="K112" s="157"/>
      <c r="M112" s="157">
        <v>1.2633376478261571E-2</v>
      </c>
      <c r="N112" s="157"/>
      <c r="O112" s="157"/>
      <c r="P112" s="157"/>
      <c r="Q112" s="157"/>
      <c r="S112" s="156">
        <v>0</v>
      </c>
      <c r="T112" s="156">
        <v>0</v>
      </c>
      <c r="U112" s="156">
        <v>0</v>
      </c>
      <c r="V112" s="156">
        <v>0</v>
      </c>
      <c r="W112" s="156">
        <v>0</v>
      </c>
      <c r="Y112" s="173"/>
      <c r="Z112" s="174"/>
      <c r="AA112" s="174"/>
      <c r="AB112" s="174"/>
      <c r="AC112" s="175"/>
    </row>
    <row r="113" spans="1:29" ht="19.5" customHeight="1" x14ac:dyDescent="0.25">
      <c r="A113" s="33"/>
      <c r="B113" s="26">
        <f t="shared" ref="B113:B114" si="11">B112+1</f>
        <v>71</v>
      </c>
      <c r="C113" s="35"/>
      <c r="D113" s="72" t="s">
        <v>133</v>
      </c>
      <c r="E113" s="153"/>
      <c r="F113" s="153"/>
      <c r="G113" s="157">
        <v>3.3861592275133967E-2</v>
      </c>
      <c r="H113" s="157">
        <v>1.9001441056023305E-2</v>
      </c>
      <c r="I113" s="157">
        <v>1.9002707609292457E-2</v>
      </c>
      <c r="J113" s="157">
        <v>1.9501515489986909E-2</v>
      </c>
      <c r="K113" s="157">
        <v>1.9985225287927788E-2</v>
      </c>
      <c r="M113" s="157">
        <v>1.3728694438340794E-2</v>
      </c>
      <c r="N113" s="157">
        <v>1.5977818886124595E-2</v>
      </c>
      <c r="O113" s="157">
        <v>1.7808816853932763E-2</v>
      </c>
      <c r="P113" s="157">
        <v>1.9331180897115274E-2</v>
      </c>
      <c r="Q113" s="157">
        <v>1.9965453580682579E-2</v>
      </c>
      <c r="S113" s="156">
        <v>2.0132897836793173E-2</v>
      </c>
      <c r="T113" s="156">
        <v>3.0236221698987098E-3</v>
      </c>
      <c r="U113" s="156">
        <v>1.1938907553596945E-3</v>
      </c>
      <c r="V113" s="156">
        <v>1.7033459287163488E-4</v>
      </c>
      <c r="W113" s="156">
        <v>1.9771707245208603E-5</v>
      </c>
      <c r="Y113" s="173"/>
      <c r="Z113" s="174"/>
      <c r="AA113" s="174"/>
      <c r="AB113" s="174"/>
      <c r="AC113" s="175"/>
    </row>
    <row r="114" spans="1:29" ht="19.5" customHeight="1" x14ac:dyDescent="0.25">
      <c r="A114" s="33"/>
      <c r="B114" s="26">
        <f t="shared" si="11"/>
        <v>72</v>
      </c>
      <c r="C114" s="35"/>
      <c r="D114" s="72" t="s">
        <v>134</v>
      </c>
      <c r="E114" s="153"/>
      <c r="F114" s="153"/>
      <c r="G114" s="157">
        <v>2.1228215796872396E-2</v>
      </c>
      <c r="H114" s="157"/>
      <c r="I114" s="157"/>
      <c r="J114" s="157"/>
      <c r="K114" s="157"/>
      <c r="M114" s="157">
        <v>1.0953179600792229E-3</v>
      </c>
      <c r="N114" s="157"/>
      <c r="O114" s="157"/>
      <c r="P114" s="157"/>
      <c r="Q114" s="157"/>
      <c r="S114" s="156">
        <v>2.0132897836793173E-2</v>
      </c>
      <c r="T114" s="156">
        <v>0</v>
      </c>
      <c r="U114" s="156">
        <v>0</v>
      </c>
      <c r="V114" s="156">
        <v>0</v>
      </c>
      <c r="W114" s="156">
        <v>0</v>
      </c>
      <c r="Y114" s="199"/>
      <c r="Z114" s="200"/>
      <c r="AA114" s="200"/>
      <c r="AB114" s="200"/>
      <c r="AC114" s="201"/>
    </row>
    <row r="115" spans="1:29" ht="19.5" customHeight="1" x14ac:dyDescent="0.25">
      <c r="M115" s="1"/>
      <c r="N115" s="1"/>
      <c r="O115" s="1"/>
      <c r="P115" s="1"/>
      <c r="Q115" s="1"/>
      <c r="S115" s="1"/>
      <c r="T115" s="1"/>
      <c r="U115" s="1"/>
      <c r="V115" s="1"/>
      <c r="W115" s="1"/>
    </row>
    <row r="116" spans="1:29" ht="19.5" customHeight="1" x14ac:dyDescent="0.25">
      <c r="B116" s="159" t="s">
        <v>139</v>
      </c>
    </row>
    <row r="117" spans="1:29" x14ac:dyDescent="0.25">
      <c r="B117" s="160"/>
    </row>
    <row r="118" spans="1:29" ht="12.5" x14ac:dyDescent="0.25">
      <c r="B118" s="161" t="s">
        <v>138</v>
      </c>
      <c r="N118" s="158"/>
      <c r="O118" s="158"/>
      <c r="P118" s="158"/>
      <c r="Q118" s="158"/>
    </row>
  </sheetData>
  <mergeCells count="104">
    <mergeCell ref="D109:E109"/>
    <mergeCell ref="Y111:AC111"/>
    <mergeCell ref="Y112:AC112"/>
    <mergeCell ref="Y113:AC113"/>
    <mergeCell ref="Y114:AC114"/>
    <mergeCell ref="Y102:AC102"/>
    <mergeCell ref="Y103:AC103"/>
    <mergeCell ref="Y104:AC104"/>
    <mergeCell ref="Y105:AC105"/>
    <mergeCell ref="Y106:AC106"/>
    <mergeCell ref="Y107:AC107"/>
    <mergeCell ref="Y96:AC96"/>
    <mergeCell ref="Y97:AC97"/>
    <mergeCell ref="Y98:AC98"/>
    <mergeCell ref="Y99:AC99"/>
    <mergeCell ref="Y100:AC100"/>
    <mergeCell ref="Y101:AC101"/>
    <mergeCell ref="Y88:AC88"/>
    <mergeCell ref="Y89:AC89"/>
    <mergeCell ref="D91:E91"/>
    <mergeCell ref="Y93:AC93"/>
    <mergeCell ref="Y94:AC94"/>
    <mergeCell ref="Y95:AC95"/>
    <mergeCell ref="D80:E80"/>
    <mergeCell ref="Y82:AC82"/>
    <mergeCell ref="Y83:AC83"/>
    <mergeCell ref="Y85:AC85"/>
    <mergeCell ref="Y86:AC86"/>
    <mergeCell ref="Y87:AC87"/>
    <mergeCell ref="D76:E76"/>
    <mergeCell ref="Y76:AC76"/>
    <mergeCell ref="D77:E77"/>
    <mergeCell ref="Y77:AC77"/>
    <mergeCell ref="D78:E78"/>
    <mergeCell ref="Y78:AC78"/>
    <mergeCell ref="D72:E72"/>
    <mergeCell ref="Y72:AC72"/>
    <mergeCell ref="D74:E74"/>
    <mergeCell ref="Y74:AC74"/>
    <mergeCell ref="D75:E75"/>
    <mergeCell ref="Y75:AC75"/>
    <mergeCell ref="D66:E66"/>
    <mergeCell ref="Y66:AC66"/>
    <mergeCell ref="D68:E68"/>
    <mergeCell ref="D70:E70"/>
    <mergeCell ref="Y70:AC70"/>
    <mergeCell ref="D71:E71"/>
    <mergeCell ref="Y71:AC71"/>
    <mergeCell ref="D63:E63"/>
    <mergeCell ref="Y63:AC63"/>
    <mergeCell ref="D64:E64"/>
    <mergeCell ref="Y64:AC64"/>
    <mergeCell ref="D65:E65"/>
    <mergeCell ref="Y65:AC65"/>
    <mergeCell ref="Y57:AC57"/>
    <mergeCell ref="D59:E59"/>
    <mergeCell ref="Y59:AC59"/>
    <mergeCell ref="D60:E60"/>
    <mergeCell ref="Y60:AC60"/>
    <mergeCell ref="D62:E62"/>
    <mergeCell ref="Y62:AC62"/>
    <mergeCell ref="Y52:AC52"/>
    <mergeCell ref="Y53:AC53"/>
    <mergeCell ref="Y54:AC54"/>
    <mergeCell ref="Y55:AC55"/>
    <mergeCell ref="D56:E56"/>
    <mergeCell ref="Y56:AC56"/>
    <mergeCell ref="D46:E46"/>
    <mergeCell ref="Y46:AC46"/>
    <mergeCell ref="D47:E47"/>
    <mergeCell ref="Y47:AC47"/>
    <mergeCell ref="D49:E49"/>
    <mergeCell ref="Y51:AC51"/>
    <mergeCell ref="Y39:AC39"/>
    <mergeCell ref="Y40:AC40"/>
    <mergeCell ref="D42:E42"/>
    <mergeCell ref="D44:E44"/>
    <mergeCell ref="Y44:AC44"/>
    <mergeCell ref="D45:E45"/>
    <mergeCell ref="Y45:AC45"/>
    <mergeCell ref="Y31:AC31"/>
    <mergeCell ref="Y33:AC33"/>
    <mergeCell ref="Y34:AC34"/>
    <mergeCell ref="Y35:AC35"/>
    <mergeCell ref="Y36:AC36"/>
    <mergeCell ref="Y37:AC37"/>
    <mergeCell ref="Y22:AC27"/>
    <mergeCell ref="Y29:AC29"/>
    <mergeCell ref="Y30:AC30"/>
    <mergeCell ref="Y9:AC9"/>
    <mergeCell ref="D11:E11"/>
    <mergeCell ref="D12:E12"/>
    <mergeCell ref="D13:E13"/>
    <mergeCell ref="D14:E14"/>
    <mergeCell ref="D15:E15"/>
    <mergeCell ref="G2:K2"/>
    <mergeCell ref="M2:Q2"/>
    <mergeCell ref="S2:W2"/>
    <mergeCell ref="Y2:AC2"/>
    <mergeCell ref="D6:E6"/>
    <mergeCell ref="Y8:AC8"/>
    <mergeCell ref="D16:E16"/>
    <mergeCell ref="D17:E17"/>
    <mergeCell ref="D20:E20"/>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Smitha Coughlan</dc:creator>
  <cp:lastModifiedBy>Helen Cuin</cp:lastModifiedBy>
  <dcterms:created xsi:type="dcterms:W3CDTF">2021-09-15T15:32:35Z</dcterms:created>
  <dcterms:modified xsi:type="dcterms:W3CDTF">2021-09-16T08:35:58Z</dcterms:modified>
</cp:coreProperties>
</file>