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270" windowWidth="15180" windowHeight="9315" tabRatio="888" activeTab="0"/>
  </bookViews>
  <sheets>
    <sheet name="General" sheetId="1" r:id="rId1"/>
    <sheet name="Primary meter 1" sheetId="2" r:id="rId2"/>
    <sheet name="Primary meter 2" sheetId="3" r:id="rId3"/>
    <sheet name="Secondary Instr 1" sheetId="4" r:id="rId4"/>
    <sheet name="Secondary Instr 2" sheetId="5" r:id="rId5"/>
    <sheet name="Flow computer" sheetId="6" r:id="rId6"/>
    <sheet name="Issues" sheetId="7" r:id="rId7"/>
    <sheet name="Outside sheet" sheetId="8" r:id="rId8"/>
  </sheets>
  <definedNames>
    <definedName name="_xlnm.Print_Area" localSheetId="5">'Flow computer'!$A$1:$G$51</definedName>
    <definedName name="_xlnm.Print_Area" localSheetId="0">'General'!$A$1:$E$56</definedName>
    <definedName name="_xlnm.Print_Area" localSheetId="1">'Primary meter 1'!$A$1:$G$84</definedName>
    <definedName name="_xlnm.Print_Area" localSheetId="2">'Primary meter 2'!$A$1:$G$88</definedName>
    <definedName name="_xlnm.Print_Area" localSheetId="3">'Secondary Instr 1'!$A$1:$G$56</definedName>
    <definedName name="_xlnm.Print_Area" localSheetId="4">'Secondary Instr 2'!$A$1:$G$57</definedName>
  </definedNames>
  <calcPr fullCalcOnLoad="1"/>
</workbook>
</file>

<file path=xl/sharedStrings.xml><?xml version="1.0" encoding="utf-8"?>
<sst xmlns="http://schemas.openxmlformats.org/spreadsheetml/2006/main" count="742" uniqueCount="268">
  <si>
    <t>3 - GENERAL</t>
  </si>
  <si>
    <t>SITE NAME</t>
  </si>
  <si>
    <t>DATE</t>
  </si>
  <si>
    <t>SITE DESCRIPTION</t>
  </si>
  <si>
    <t>Tracker</t>
  </si>
  <si>
    <t>Any obvious signs of gas leakage?</t>
  </si>
  <si>
    <t>Events outside, on site, are coloured blue</t>
  </si>
  <si>
    <t>Is the Bypass stream isolated?</t>
  </si>
  <si>
    <t>Ofgem seal intact?</t>
  </si>
  <si>
    <t>Ofgem sealed valve number</t>
  </si>
  <si>
    <t>Date of last validation</t>
  </si>
  <si>
    <t>4 - PRE/POST FLOW CHECK</t>
  </si>
  <si>
    <t>Is the site pressure or volume controlled?</t>
  </si>
  <si>
    <t>This refers to the type of Flow Control in operation on the Site</t>
  </si>
  <si>
    <t>Does the system operator accept the results?</t>
  </si>
  <si>
    <t>Local checks (if relevant)</t>
  </si>
  <si>
    <t>Pre</t>
  </si>
  <si>
    <t>Post</t>
  </si>
  <si>
    <t>FCV/PCV</t>
  </si>
  <si>
    <t>%</t>
  </si>
  <si>
    <t>F1</t>
  </si>
  <si>
    <t>mscm/d</t>
  </si>
  <si>
    <t>P1</t>
  </si>
  <si>
    <t>barg</t>
  </si>
  <si>
    <t>P5</t>
  </si>
  <si>
    <t>INTG (Integrator Volume)</t>
  </si>
  <si>
    <t>METER_1_DP</t>
  </si>
  <si>
    <t>mbar</t>
  </si>
  <si>
    <t>5 - LOG BOOKS &amp; DOCUMENTATION</t>
  </si>
  <si>
    <t>Copy of current maintenance procedures available on site?</t>
  </si>
  <si>
    <t>Flow computer backup configuration available on site?</t>
  </si>
  <si>
    <t>Saved on Allen Bradley - Apps&gt;OMNI&gt; Folder</t>
  </si>
  <si>
    <t>NAME OF EXAMINER</t>
  </si>
  <si>
    <t>NAME OF SITE REPRESENTATIVE</t>
  </si>
  <si>
    <t>6.1 ORIFICE METER TUBE</t>
  </si>
  <si>
    <t>Serial Number</t>
  </si>
  <si>
    <t>7 - TURBINE METER</t>
  </si>
  <si>
    <t>Is the meter a lubricated type?</t>
  </si>
  <si>
    <t>9 DIFFERENTIAL PRESSURE TRANSMITTERS</t>
  </si>
  <si>
    <t>Low DP</t>
  </si>
  <si>
    <t>High DP</t>
  </si>
  <si>
    <t>TAG</t>
  </si>
  <si>
    <t>10 PRESSURE TRANSMITTER</t>
  </si>
  <si>
    <t>11 EQUALISATION VALVES AND IMPULSE LINES FOR DP AND P TRANSMITTERS</t>
  </si>
  <si>
    <t>Condition of impulse lines</t>
  </si>
  <si>
    <t>Impulse lines fall to tapping points?</t>
  </si>
  <si>
    <t>Any low points in impulse lines without drain-legs?</t>
  </si>
  <si>
    <t>Position of pressure measurement point correct?</t>
  </si>
  <si>
    <t>15 ODORISATION</t>
  </si>
  <si>
    <t>Is the odorisation system operating?</t>
  </si>
  <si>
    <t>Meter reference</t>
  </si>
  <si>
    <t>e.g. MTA, MRB</t>
  </si>
  <si>
    <t>OMNI stream number?</t>
  </si>
  <si>
    <t>Data from Meter Tube certificates / Meter Tube plate</t>
  </si>
  <si>
    <t>Tube internal diameter</t>
  </si>
  <si>
    <t>Certified</t>
  </si>
  <si>
    <t xml:space="preserve"> mm</t>
  </si>
  <si>
    <t>Applied</t>
  </si>
  <si>
    <t>Tube Calibration temperature</t>
  </si>
  <si>
    <t xml:space="preserve"> deg.C</t>
  </si>
  <si>
    <t>Tube expansion temperature coefficient</t>
  </si>
  <si>
    <t>6.2 ORIFICE PLATE</t>
  </si>
  <si>
    <t>Orifice diameter</t>
  </si>
  <si>
    <t>Orifice calibration temperature</t>
  </si>
  <si>
    <t xml:space="preserve">Plate expansion temperature coefficient </t>
  </si>
  <si>
    <t>Installation date</t>
  </si>
  <si>
    <t>Is there a drain hole?</t>
  </si>
  <si>
    <t>Drain hole dimensions taken into account?</t>
  </si>
  <si>
    <t>Changed at required frequency?</t>
  </si>
  <si>
    <t>Data from Turbine meter calibration certificate</t>
  </si>
  <si>
    <t>Verify against certificate?</t>
  </si>
  <si>
    <t>Verify against log?</t>
  </si>
  <si>
    <t>seconds</t>
  </si>
  <si>
    <t>Frequency/K-factor pairs traceable back to the linearisation spreadsheet and then back to meter high-pressure calibration certificate</t>
  </si>
  <si>
    <t>Frequency (Hz)</t>
  </si>
  <si>
    <t>K-factor (pulses/cu.m)</t>
  </si>
  <si>
    <t>8 - USM</t>
  </si>
  <si>
    <t>Data from USM calibration certificates</t>
  </si>
  <si>
    <t>Calibration carried out at required frequency?</t>
  </si>
  <si>
    <t>mm</t>
  </si>
  <si>
    <r>
      <t>COMMENT</t>
    </r>
    <r>
      <rPr>
        <sz val="12"/>
        <rFont val="Tahoma"/>
        <family val="2"/>
      </rPr>
      <t xml:space="preserve">
</t>
    </r>
  </si>
  <si>
    <t>9 - 12  Secondary Instrumentation(1)</t>
  </si>
  <si>
    <t>Standby DP</t>
  </si>
  <si>
    <t>Calibrated range</t>
  </si>
  <si>
    <t>Calibrated</t>
  </si>
  <si>
    <t xml:space="preserve"> mbar</t>
  </si>
  <si>
    <t>HPMIS</t>
  </si>
  <si>
    <t>Validated at required frequency?</t>
  </si>
  <si>
    <t>12 months</t>
  </si>
  <si>
    <t>DWT manufacturers Calibration temperature applied in accordance with Network procedure</t>
  </si>
  <si>
    <t>Zero check at high static pressure?</t>
  </si>
  <si>
    <t>COMMENT</t>
  </si>
  <si>
    <t>Local gravity correction factor</t>
  </si>
  <si>
    <t>12 TEMPERATURE TRANSMITTER/TRANSDUCER</t>
  </si>
  <si>
    <t>Is a 4-20mA transmitter fitted?</t>
  </si>
  <si>
    <t>13 - 15 Flow Computer Gas Properties &amp; Odorisation</t>
  </si>
  <si>
    <t>13 FLOW COMPUTER</t>
  </si>
  <si>
    <t>STREAM 1</t>
  </si>
  <si>
    <t>STREAM2</t>
  </si>
  <si>
    <t>Temperature: Override code = 3? ('Average on fail')</t>
  </si>
  <si>
    <t>Pressure: Override code = 3? ('Average on fail')</t>
  </si>
  <si>
    <t>Atmospheric Pressure = 1.01325 bara? (Metric Standard Conditions)</t>
  </si>
  <si>
    <t>Factor setup</t>
  </si>
  <si>
    <t>Base Pressure = 1.01325 bara?</t>
  </si>
  <si>
    <t>Base Temperature = 15 deg.C?</t>
  </si>
  <si>
    <t>Density of Air = 1.22541 kg/m3?</t>
  </si>
  <si>
    <t>Value for Viscosity</t>
  </si>
  <si>
    <t>Fluid data analysis</t>
  </si>
  <si>
    <t>Value for Isentropic index</t>
  </si>
  <si>
    <t>Source of values for Viscosity &amp; Isentropic Index</t>
  </si>
  <si>
    <t>Analyser Site</t>
  </si>
  <si>
    <t>Tracker Site</t>
  </si>
  <si>
    <t>Configuration OK?  (CP9)</t>
  </si>
  <si>
    <t>O/P Downstream pressure measurement: Code = 0?  ('NO')</t>
  </si>
  <si>
    <t>Meter Suspect Alarm clear?</t>
  </si>
  <si>
    <t>Red LED on omni front panel or LDU location</t>
  </si>
  <si>
    <t>14 GAS PROPERTIES</t>
  </si>
  <si>
    <t>DANVIEW Screen</t>
  </si>
  <si>
    <t>Omni (live rdgs) Fluid data analysis</t>
  </si>
  <si>
    <t>Chromatograph</t>
  </si>
  <si>
    <t>Flow Computer</t>
  </si>
  <si>
    <t>Methane</t>
  </si>
  <si>
    <t>CV</t>
  </si>
  <si>
    <t>MJ/m3</t>
  </si>
  <si>
    <t>RD</t>
  </si>
  <si>
    <t>either or</t>
  </si>
  <si>
    <t>CO2</t>
  </si>
  <si>
    <t>Gas properties check OK? (CP8a/b)</t>
  </si>
  <si>
    <t>Odorant and flow computer displayed flowrates match?</t>
  </si>
  <si>
    <t>COMMENT:</t>
  </si>
  <si>
    <r>
      <t>Comment</t>
    </r>
    <r>
      <rPr>
        <sz val="12"/>
        <rFont val="Tahoma"/>
        <family val="2"/>
      </rPr>
      <t xml:space="preserve">
</t>
    </r>
  </si>
  <si>
    <r>
      <t xml:space="preserve">Heating Value Method: Code = </t>
    </r>
    <r>
      <rPr>
        <b/>
        <sz val="12"/>
        <rFont val="Tahoma"/>
        <family val="2"/>
      </rPr>
      <t>2</t>
    </r>
    <r>
      <rPr>
        <sz val="12"/>
        <rFont val="Tahoma"/>
        <family val="2"/>
      </rPr>
      <t>? ('ISO 6976')</t>
    </r>
  </si>
  <si>
    <r>
      <t>COMMENT:</t>
    </r>
    <r>
      <rPr>
        <sz val="12"/>
        <rFont val="Tahoma"/>
        <family val="2"/>
      </rPr>
      <t xml:space="preserve">
</t>
    </r>
  </si>
  <si>
    <r>
      <t>COMMENT</t>
    </r>
    <r>
      <rPr>
        <sz val="11"/>
        <rFont val="Tahoma"/>
        <family val="2"/>
      </rPr>
      <t xml:space="preserve">
</t>
    </r>
  </si>
  <si>
    <t>static pressure zero</t>
  </si>
  <si>
    <t xml:space="preserve"> barg</t>
  </si>
  <si>
    <t>Page 8 ME2 summary sheet (CP16)</t>
  </si>
  <si>
    <t>Sites should be validated annually with a maximum interval of eighteen months between validations.</t>
  </si>
  <si>
    <t>HPMIS Site validation records</t>
  </si>
  <si>
    <t>Metering log satisfactory?</t>
  </si>
  <si>
    <t>View entries in Ofgem Log</t>
  </si>
  <si>
    <t>Validation carried out over the period</t>
  </si>
  <si>
    <t>Parameters from the Telemetry Local Display Unit</t>
  </si>
  <si>
    <t>Meter Tube Identifier</t>
  </si>
  <si>
    <t xml:space="preserve">These values can be verified against material specifications or AGA3. </t>
  </si>
  <si>
    <t xml:space="preserve">The figures in the OMNI are values for the materials used - typically carbon steel for the meter tubes which has a tube expansion temperature coeff. of 0.0000112mm/m/degC. </t>
  </si>
  <si>
    <t>Omnicom meter run setup</t>
  </si>
  <si>
    <t>Verify against metering log</t>
  </si>
  <si>
    <t>Calibration date</t>
  </si>
  <si>
    <t>Calibration authority and accreditation</t>
  </si>
  <si>
    <t>Meter Identifier</t>
  </si>
  <si>
    <t>Transmitter identifier</t>
  </si>
  <si>
    <t>Annually</t>
  </si>
  <si>
    <t>Verify against Metering log?</t>
  </si>
  <si>
    <r>
      <t xml:space="preserve">Diff Pressure: Override code = 3? ('Average on fail')      </t>
    </r>
    <r>
      <rPr>
        <b/>
        <sz val="12"/>
        <rFont val="Tahoma"/>
        <family val="2"/>
      </rPr>
      <t>DPLR  Low</t>
    </r>
  </si>
  <si>
    <r>
      <t xml:space="preserve">Diff Pressure: Override code = 3? ('Average on fail')      </t>
    </r>
    <r>
      <rPr>
        <b/>
        <sz val="12"/>
        <rFont val="Tahoma"/>
        <family val="2"/>
      </rPr>
      <t>DPHR  High</t>
    </r>
  </si>
  <si>
    <t>Confirm status of the calibration/validation results?</t>
  </si>
  <si>
    <t>The figures in the OMNI are values for the materials used, typically 304 &amp; 316 stainless steel for the orifice plates which has an expansion temperature coeff. of 0.0000167mm/m/degC</t>
  </si>
  <si>
    <t>Inspection carried out at required frequency?</t>
  </si>
  <si>
    <t>Meter tube diameter (Instromet meter only)</t>
  </si>
  <si>
    <t>Turbine and USM's on the body of the meter.</t>
  </si>
  <si>
    <t>Orifice plates: high side of the diff. pressure.</t>
  </si>
  <si>
    <t>Temperature setup</t>
  </si>
  <si>
    <t>Pressure setup</t>
  </si>
  <si>
    <t>Below relate to the last backed up config file in the Omni.</t>
  </si>
  <si>
    <t>Diff. pressure setup</t>
  </si>
  <si>
    <t>Tol. +/- 1 % (Compare OMNI Flow readout with SCIM panel readout -relative)</t>
  </si>
  <si>
    <t>To agree with metering managers instruction</t>
  </si>
  <si>
    <r>
      <t xml:space="preserve">Calibrated </t>
    </r>
    <r>
      <rPr>
        <sz val="10"/>
        <color indexed="10"/>
        <rFont val="Tahoma"/>
        <family val="2"/>
      </rPr>
      <t>HPMIS</t>
    </r>
  </si>
  <si>
    <r>
      <t xml:space="preserve">Applied </t>
    </r>
    <r>
      <rPr>
        <sz val="10"/>
        <color indexed="10"/>
        <rFont val="Tahoma"/>
        <family val="2"/>
      </rPr>
      <t>OMNI</t>
    </r>
  </si>
  <si>
    <t>Site validated within required timescale</t>
  </si>
  <si>
    <r>
      <t xml:space="preserve">Diff Pressure: Override code = 3? ('Average on fail')      </t>
    </r>
    <r>
      <rPr>
        <b/>
        <sz val="12"/>
        <rFont val="Tahoma"/>
        <family val="2"/>
      </rPr>
      <t>DPST  Standby</t>
    </r>
  </si>
  <si>
    <t>6 - PRIMARY METER(1)</t>
  </si>
  <si>
    <t>6 - PRIMARY METER(2)</t>
  </si>
  <si>
    <t>9 - 12  Secondary Instrumentation(2)</t>
  </si>
  <si>
    <r>
      <t>1. Every 12mths offtake metering should be validated</t>
    </r>
    <r>
      <rPr>
        <sz val="12"/>
        <color indexed="18"/>
        <rFont val="Times New Roman"/>
        <family val="1"/>
      </rPr>
      <t xml:space="preserve"> </t>
    </r>
  </si>
  <si>
    <r>
      <t>4. Over along term e.g. 5 years. 5 validations will have been completed each due 12 mths from the original date due, and each one never exceeding 18 mths from the previous.</t>
    </r>
    <r>
      <rPr>
        <sz val="12"/>
        <color indexed="18"/>
        <rFont val="Times New Roman"/>
        <family val="1"/>
      </rPr>
      <t xml:space="preserve"> </t>
    </r>
  </si>
  <si>
    <t>T/PR/ME/2 Part 3: 8. General Requirements - states all sites must be validated with a maximum interval of eighteen months between validations.</t>
  </si>
  <si>
    <t>The validation of a site must be completed within one month of commencement</t>
  </si>
  <si>
    <t>Date:</t>
  </si>
  <si>
    <t>Site:</t>
  </si>
  <si>
    <t>O/P's only</t>
  </si>
  <si>
    <t>O/P's: high side of the diff. pressure.</t>
  </si>
  <si>
    <t>Position of measurement point correct?</t>
  </si>
  <si>
    <r>
      <t>3. Validations completed which were overdue by up to 6 mths still require a follow up validation 12 mths from the original due date.</t>
    </r>
    <r>
      <rPr>
        <sz val="12"/>
        <color indexed="18"/>
        <rFont val="Times New Roman"/>
        <family val="1"/>
      </rPr>
      <t xml:space="preserve"> </t>
    </r>
  </si>
  <si>
    <r>
      <t>2. Allowing for operational workload etc. the validation may exceed the 12 mth date up to 6mths after the due date.</t>
    </r>
    <r>
      <rPr>
        <sz val="12"/>
        <color indexed="18"/>
        <rFont val="Times New Roman"/>
        <family val="1"/>
      </rPr>
      <t xml:space="preserve"> </t>
    </r>
  </si>
  <si>
    <t>CAT</t>
  </si>
  <si>
    <t>O</t>
  </si>
  <si>
    <t>A</t>
  </si>
  <si>
    <t>D</t>
  </si>
  <si>
    <t>B</t>
  </si>
  <si>
    <t>AB</t>
  </si>
  <si>
    <t>Declared</t>
  </si>
  <si>
    <t>Certificate No.</t>
  </si>
  <si>
    <t>Calibration date (high pressure Natural gas)</t>
  </si>
  <si>
    <t>Calibration authority and accreditation (high pressure Natural gas)</t>
  </si>
  <si>
    <t>Spin down test performed?</t>
  </si>
  <si>
    <t>Spin down times</t>
  </si>
  <si>
    <t>Calibration authority (high pressure Natural gas)</t>
  </si>
  <si>
    <t>Local gravity correction factor applied in accordance with Network procedure</t>
  </si>
  <si>
    <t>GMR 68  HPMIS</t>
  </si>
  <si>
    <t>Stream 1 in stream 3.  Stream 2 in stream 4 for standby (GMR 5)</t>
  </si>
  <si>
    <t>Category A</t>
  </si>
  <si>
    <t>A non-conformance which indicates that the system is not complying with the criteria, and which has led, or is likely to lead, to a mis-measurement, which will require correction.</t>
  </si>
  <si>
    <t>Category B</t>
  </si>
  <si>
    <t>Category C</t>
  </si>
  <si>
    <t>Category D</t>
  </si>
  <si>
    <t>A non-conformance, which indicates that the system has not been complying with the criteria.  The non-conformance no longer exists, but may require correction of data or calculations.</t>
  </si>
  <si>
    <t>Category O</t>
  </si>
  <si>
    <t>Observations: A finding on site that does not fit into any category but is worthy of note.</t>
  </si>
  <si>
    <t xml:space="preserve">Insufficient information available at the time of the metering inspection to determine whether a non-conformance has occurred.       </t>
  </si>
  <si>
    <t xml:space="preserve"> mis-measurement</t>
  </si>
  <si>
    <t>A non-conformance which may indicate that the system is not being operated or maintained correctly or procedure not being followed, which has neither led to, nor is likely to lead to a</t>
  </si>
  <si>
    <t>Meter Inspection Categories</t>
  </si>
  <si>
    <t xml:space="preserve">Type of Sensor - Thermowell OR Surface Mounted </t>
  </si>
  <si>
    <t>O/P Upstream temperature measurement: setup = 'N' Downstream  or 'Y' upstream</t>
  </si>
  <si>
    <t>Meter run setup (0=N, 1=Y)</t>
  </si>
  <si>
    <r>
      <t xml:space="preserve">Verify against Metering log?              </t>
    </r>
    <r>
      <rPr>
        <sz val="10"/>
        <color indexed="10"/>
        <rFont val="Tahoma"/>
        <family val="2"/>
      </rPr>
      <t>HPMIS</t>
    </r>
  </si>
  <si>
    <t>2 Stream</t>
  </si>
  <si>
    <r>
      <t>Comment</t>
    </r>
    <r>
      <rPr>
        <sz val="10"/>
        <rFont val="Tahoma"/>
        <family val="2"/>
      </rPr>
      <t xml:space="preserve">
</t>
    </r>
  </si>
  <si>
    <r>
      <t>COMMENT</t>
    </r>
    <r>
      <rPr>
        <sz val="10"/>
        <rFont val="Tahoma"/>
        <family val="2"/>
      </rPr>
      <t xml:space="preserve">
</t>
    </r>
  </si>
  <si>
    <r>
      <t xml:space="preserve">Position of measurement point correct? </t>
    </r>
    <r>
      <rPr>
        <sz val="10"/>
        <color indexed="10"/>
        <rFont val="Tahoma"/>
        <family val="2"/>
      </rPr>
      <t>For orifice-plates, using a thermowell,</t>
    </r>
  </si>
  <si>
    <r>
      <t xml:space="preserve">Validated at required frequency?       </t>
    </r>
    <r>
      <rPr>
        <sz val="10"/>
        <color indexed="10"/>
        <rFont val="Tahoma"/>
        <family val="2"/>
      </rPr>
      <t xml:space="preserve"> HPMIS</t>
    </r>
  </si>
  <si>
    <t>The accepted interval for re-calibration of an Ultrasonic Meter is 8 years, please record last calibration date</t>
  </si>
  <si>
    <t>Installations with surface mount temperature probes - record the insulation details</t>
  </si>
  <si>
    <t xml:space="preserve">insulation, request that the operator demonstrates the measurement uncertainty is achieved. </t>
  </si>
  <si>
    <t xml:space="preserve">of the sensor on the pipe, ie type of insulation, depth and distance each side. If no </t>
  </si>
  <si>
    <t xml:space="preserve">this is between 5D and 15D downstream. </t>
  </si>
  <si>
    <t>Turbine meters using a thermowell, this is within 5D downstream. Ultrasonic meters this is between 2D and 5D downstream.</t>
  </si>
  <si>
    <t>If a surface mounted sensor is used, then the position for all types of meter can be upstream OR downstream - within 5D.</t>
  </si>
  <si>
    <t>Previous validation</t>
  </si>
  <si>
    <t>Official</t>
  </si>
  <si>
    <t>GENERAL</t>
  </si>
  <si>
    <t>LOG BOOKS &amp; DOCUMENTATION</t>
  </si>
  <si>
    <t>PRIMARY METER 1 O/P</t>
  </si>
  <si>
    <t>PRIMARY METER 1 TURBINE</t>
  </si>
  <si>
    <t>PRIMARY METER 1 USM</t>
  </si>
  <si>
    <t>PRE/POST FLOW CHECK</t>
  </si>
  <si>
    <t>PRIMARY METER 2 O/P</t>
  </si>
  <si>
    <t>PRIMARY METER 2 TURBINE</t>
  </si>
  <si>
    <t>PRIMARY METER 2 USM</t>
  </si>
  <si>
    <t>DIFFERENTIAL PRESSURE TRANSMITTERS S1</t>
  </si>
  <si>
    <t>10 PRESSURE TRANSMITTER S1</t>
  </si>
  <si>
    <t>IMPULSE LINES &amp; POSITION OF PT S1</t>
  </si>
  <si>
    <t>TEMPERATURE TRANSMITTER/TRANSDUCER S1</t>
  </si>
  <si>
    <t>DIFFERENTIAL PRESSURE TRANSMITTERS S2</t>
  </si>
  <si>
    <t>IMPULSE LINES &amp; POSITION OF PT S2</t>
  </si>
  <si>
    <t>TEMPERATURE TRANSMITTER/TRANSDUCER S2</t>
  </si>
  <si>
    <t>PRESSURE TRANSMITTER S2</t>
  </si>
  <si>
    <t>FLOW COMPUTER</t>
  </si>
  <si>
    <t>GAS PROPERTIES</t>
  </si>
  <si>
    <t>ORIFICE METER TUBE S1</t>
  </si>
  <si>
    <t>ORIFICE METER TUBE S2</t>
  </si>
  <si>
    <t>ODORISATION</t>
  </si>
  <si>
    <t>SITE</t>
  </si>
  <si>
    <t>Date</t>
  </si>
  <si>
    <t>Issues/Comments</t>
  </si>
  <si>
    <t>Gas Examiner</t>
  </si>
  <si>
    <t>GDN representative</t>
  </si>
  <si>
    <t>Orifice</t>
  </si>
  <si>
    <t>David Whitelaw</t>
  </si>
  <si>
    <t>CP11</t>
  </si>
  <si>
    <t>updated annually - Metering Manager, or live values (UKD)</t>
  </si>
  <si>
    <t xml:space="preserve">O/P's between 5D &amp; 15D d/stream. </t>
  </si>
  <si>
    <t xml:space="preserve">Turbine meters within 5D d/stream; </t>
  </si>
  <si>
    <t>Ultrasonic meters between 2D and 5D d/stream.</t>
  </si>
  <si>
    <t>of meter it can be upstream OR downstream within 5D</t>
  </si>
  <si>
    <t>If a surface mounted sensor is used then for all types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</si>
</sst>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[$-809]dd\ mmmm\ yyyy"/>
    <numFmt numFmtId="166" formatCode="[$-809]dd\ mmmm\ yyyy;@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d/m/yy;@"/>
  </numFmts>
  <fonts count="37">
    <font>
      <sz val="10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sz val="12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10"/>
      <color indexed="12"/>
      <name val="Tahoma"/>
      <family val="2"/>
    </font>
    <font>
      <sz val="11"/>
      <name val="Tahoma"/>
      <family val="2"/>
    </font>
    <font>
      <sz val="11"/>
      <name val="Arial"/>
      <family val="0"/>
    </font>
    <font>
      <b/>
      <sz val="11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9"/>
      <color indexed="10"/>
      <name val="Tahoma"/>
      <family val="2"/>
    </font>
    <font>
      <sz val="8"/>
      <color indexed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ahoma"/>
      <family val="2"/>
    </font>
    <font>
      <sz val="10"/>
      <color indexed="18"/>
      <name val="Arial"/>
      <family val="2"/>
    </font>
    <font>
      <sz val="12"/>
      <color indexed="18"/>
      <name val="Times New Roman"/>
      <family val="1"/>
    </font>
    <font>
      <sz val="16"/>
      <name val="Arial"/>
      <family val="0"/>
    </font>
    <font>
      <sz val="12"/>
      <color indexed="12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9"/>
      <color indexed="12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9"/>
      <name val="Arial"/>
      <family val="0"/>
    </font>
    <font>
      <sz val="11"/>
      <color indexed="12"/>
      <name val="Tahoma"/>
      <family val="2"/>
    </font>
    <font>
      <b/>
      <sz val="10"/>
      <color indexed="18"/>
      <name val="Tahoma"/>
      <family val="2"/>
    </font>
    <font>
      <sz val="12"/>
      <color indexed="1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10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9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ck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8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Fill="1" applyAlignment="1">
      <alignment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14" fontId="2" fillId="3" borderId="8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vertical="center"/>
    </xf>
    <xf numFmtId="0" fontId="2" fillId="3" borderId="9" xfId="0" applyFont="1" applyFill="1" applyBorder="1" applyAlignment="1" applyProtection="1">
      <alignment vertical="top" wrapText="1"/>
      <protection locked="0"/>
    </xf>
    <xf numFmtId="49" fontId="1" fillId="3" borderId="3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vertical="center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vertical="center"/>
      <protection locked="0"/>
    </xf>
    <xf numFmtId="0" fontId="2" fillId="0" borderId="3" xfId="0" applyFont="1" applyBorder="1" applyAlignment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vertical="center"/>
      <protection locked="0"/>
    </xf>
    <xf numFmtId="0" fontId="1" fillId="3" borderId="13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>
      <alignment vertical="center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2" fillId="6" borderId="15" xfId="0" applyFont="1" applyFill="1" applyBorder="1" applyAlignment="1">
      <alignment/>
    </xf>
    <xf numFmtId="14" fontId="2" fillId="6" borderId="0" xfId="0" applyNumberFormat="1" applyFont="1" applyFill="1" applyBorder="1" applyAlignment="1" applyProtection="1">
      <alignment vertical="center"/>
      <protection/>
    </xf>
    <xf numFmtId="0" fontId="2" fillId="0" borderId="2" xfId="0" applyFont="1" applyBorder="1" applyAlignment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9" fillId="3" borderId="3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5" fillId="0" borderId="18" xfId="0" applyFont="1" applyBorder="1" applyAlignment="1">
      <alignment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vertical="center"/>
    </xf>
    <xf numFmtId="14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14" fontId="11" fillId="3" borderId="8" xfId="0" applyNumberFormat="1" applyFont="1" applyFill="1" applyBorder="1" applyAlignment="1" applyProtection="1">
      <alignment vertical="center"/>
      <protection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11" fillId="3" borderId="19" xfId="0" applyFont="1" applyFill="1" applyBorder="1" applyAlignment="1" applyProtection="1">
      <alignment vertical="top" wrapText="1"/>
      <protection locked="0"/>
    </xf>
    <xf numFmtId="0" fontId="9" fillId="3" borderId="3" xfId="0" applyFont="1" applyFill="1" applyBorder="1" applyAlignment="1" applyProtection="1">
      <alignment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9" xfId="0" applyFont="1" applyBorder="1" applyAlignment="1">
      <alignment vertical="center"/>
    </xf>
    <xf numFmtId="14" fontId="1" fillId="4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1" fillId="3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vertical="center" wrapText="1"/>
    </xf>
    <xf numFmtId="0" fontId="11" fillId="3" borderId="9" xfId="0" applyFont="1" applyFill="1" applyBorder="1" applyAlignment="1" applyProtection="1">
      <alignment vertical="top" wrapText="1"/>
      <protection locked="0"/>
    </xf>
    <xf numFmtId="0" fontId="11" fillId="0" borderId="8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" fillId="6" borderId="23" xfId="0" applyFont="1" applyFill="1" applyBorder="1" applyAlignment="1">
      <alignment vertical="center"/>
    </xf>
    <xf numFmtId="14" fontId="2" fillId="6" borderId="23" xfId="0" applyNumberFormat="1" applyFont="1" applyFill="1" applyBorder="1" applyAlignment="1" applyProtection="1">
      <alignment vertical="center"/>
      <protection/>
    </xf>
    <xf numFmtId="14" fontId="1" fillId="4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Border="1" applyAlignment="1">
      <alignment/>
    </xf>
    <xf numFmtId="0" fontId="1" fillId="0" borderId="26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24" xfId="0" applyFont="1" applyBorder="1" applyAlignment="1">
      <alignment vertical="center"/>
    </xf>
    <xf numFmtId="0" fontId="1" fillId="0" borderId="2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/>
    </xf>
    <xf numFmtId="0" fontId="9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 applyProtection="1">
      <alignment vertical="center"/>
      <protection locked="0"/>
    </xf>
    <xf numFmtId="0" fontId="22" fillId="0" borderId="17" xfId="0" applyFont="1" applyFill="1" applyBorder="1" applyAlignment="1">
      <alignment/>
    </xf>
    <xf numFmtId="0" fontId="18" fillId="0" borderId="0" xfId="0" applyFont="1" applyAlignment="1">
      <alignment horizontal="center"/>
    </xf>
    <xf numFmtId="14" fontId="18" fillId="3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/>
      <protection/>
    </xf>
    <xf numFmtId="0" fontId="1" fillId="0" borderId="28" xfId="0" applyFont="1" applyFill="1" applyBorder="1" applyAlignment="1" applyProtection="1">
      <alignment vertical="center"/>
      <protection/>
    </xf>
    <xf numFmtId="0" fontId="1" fillId="0" borderId="9" xfId="0" applyFont="1" applyFill="1" applyBorder="1" applyAlignment="1" applyProtection="1">
      <alignment vertical="center"/>
      <protection/>
    </xf>
    <xf numFmtId="0" fontId="1" fillId="0" borderId="6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2" fillId="3" borderId="9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 wrapText="1"/>
      <protection/>
    </xf>
    <xf numFmtId="0" fontId="1" fillId="0" borderId="6" xfId="0" applyFont="1" applyBorder="1" applyAlignment="1" applyProtection="1">
      <alignment vertical="center" wrapText="1"/>
      <protection/>
    </xf>
    <xf numFmtId="0" fontId="1" fillId="0" borderId="9" xfId="0" applyFont="1" applyBorder="1" applyAlignment="1" applyProtection="1">
      <alignment vertical="center" wrapText="1"/>
      <protection/>
    </xf>
    <xf numFmtId="0" fontId="2" fillId="3" borderId="31" xfId="0" applyFont="1" applyFill="1" applyBorder="1" applyAlignment="1" applyProtection="1">
      <alignment vertical="top" wrapText="1"/>
      <protection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 applyProtection="1">
      <alignment/>
      <protection/>
    </xf>
    <xf numFmtId="0" fontId="1" fillId="5" borderId="36" xfId="0" applyFont="1" applyFill="1" applyBorder="1" applyAlignment="1">
      <alignment/>
    </xf>
    <xf numFmtId="0" fontId="1" fillId="0" borderId="36" xfId="0" applyFont="1" applyBorder="1" applyAlignment="1">
      <alignment/>
    </xf>
    <xf numFmtId="0" fontId="13" fillId="0" borderId="36" xfId="0" applyFont="1" applyBorder="1" applyAlignment="1">
      <alignment horizontal="left"/>
    </xf>
    <xf numFmtId="0" fontId="1" fillId="0" borderId="37" xfId="0" applyFont="1" applyBorder="1" applyAlignment="1">
      <alignment/>
    </xf>
    <xf numFmtId="0" fontId="18" fillId="0" borderId="29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2" fillId="0" borderId="43" xfId="0" applyFont="1" applyFill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36" xfId="0" applyFont="1" applyFill="1" applyBorder="1" applyAlignment="1">
      <alignment/>
    </xf>
    <xf numFmtId="0" fontId="2" fillId="0" borderId="45" xfId="0" applyFont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46" xfId="0" applyFont="1" applyFill="1" applyBorder="1" applyAlignment="1">
      <alignment/>
    </xf>
    <xf numFmtId="0" fontId="24" fillId="0" borderId="3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4" fillId="0" borderId="36" xfId="0" applyFont="1" applyFill="1" applyBorder="1" applyAlignment="1">
      <alignment horizontal="left" vertical="center"/>
    </xf>
    <xf numFmtId="0" fontId="1" fillId="0" borderId="3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8" fillId="0" borderId="36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2" fillId="7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36" xfId="0" applyFont="1" applyFill="1" applyBorder="1" applyAlignment="1" applyProtection="1">
      <alignment vertical="center"/>
      <protection locked="0"/>
    </xf>
    <xf numFmtId="0" fontId="2" fillId="0" borderId="44" xfId="0" applyFont="1" applyBorder="1" applyAlignment="1">
      <alignment horizontal="center" vertical="center"/>
    </xf>
    <xf numFmtId="0" fontId="1" fillId="3" borderId="46" xfId="0" applyFont="1" applyFill="1" applyBorder="1" applyAlignment="1" applyProtection="1">
      <alignment horizontal="center" vertical="center"/>
      <protection locked="0"/>
    </xf>
    <xf numFmtId="0" fontId="1" fillId="3" borderId="49" xfId="0" applyFont="1" applyFill="1" applyBorder="1" applyAlignment="1" applyProtection="1">
      <alignment horizontal="center" vertical="center"/>
      <protection locked="0"/>
    </xf>
    <xf numFmtId="0" fontId="1" fillId="3" borderId="46" xfId="0" applyFont="1" applyFill="1" applyBorder="1" applyAlignment="1" applyProtection="1">
      <alignment vertical="center"/>
      <protection locked="0"/>
    </xf>
    <xf numFmtId="0" fontId="24" fillId="0" borderId="34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11" fillId="0" borderId="40" xfId="0" applyFont="1" applyFill="1" applyBorder="1" applyAlignment="1">
      <alignment horizontal="right" vertical="center"/>
    </xf>
    <xf numFmtId="0" fontId="11" fillId="0" borderId="50" xfId="0" applyFont="1" applyFill="1" applyBorder="1" applyAlignment="1">
      <alignment/>
    </xf>
    <xf numFmtId="0" fontId="11" fillId="0" borderId="40" xfId="0" applyFont="1" applyBorder="1" applyAlignment="1">
      <alignment/>
    </xf>
    <xf numFmtId="0" fontId="9" fillId="0" borderId="40" xfId="0" applyFont="1" applyBorder="1" applyAlignment="1">
      <alignment/>
    </xf>
    <xf numFmtId="0" fontId="11" fillId="6" borderId="40" xfId="0" applyFont="1" applyFill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 vertical="center"/>
    </xf>
    <xf numFmtId="0" fontId="9" fillId="0" borderId="36" xfId="0" applyFont="1" applyBorder="1" applyAlignment="1">
      <alignment/>
    </xf>
    <xf numFmtId="0" fontId="9" fillId="5" borderId="44" xfId="0" applyFont="1" applyFill="1" applyBorder="1" applyAlignment="1">
      <alignment/>
    </xf>
    <xf numFmtId="0" fontId="12" fillId="0" borderId="36" xfId="0" applyFont="1" applyBorder="1" applyAlignment="1">
      <alignment/>
    </xf>
    <xf numFmtId="0" fontId="12" fillId="0" borderId="0" xfId="0" applyFont="1" applyBorder="1" applyAlignment="1">
      <alignment/>
    </xf>
    <xf numFmtId="11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24" fillId="0" borderId="29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Alignment="1">
      <alignment horizontal="center"/>
    </xf>
    <xf numFmtId="0" fontId="2" fillId="0" borderId="40" xfId="0" applyFont="1" applyBorder="1" applyAlignment="1">
      <alignment horizontal="right" vertical="center"/>
    </xf>
    <xf numFmtId="0" fontId="2" fillId="0" borderId="50" xfId="0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36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left" indent="1"/>
    </xf>
    <xf numFmtId="0" fontId="19" fillId="0" borderId="54" xfId="0" applyFont="1" applyBorder="1" applyAlignment="1">
      <alignment horizontal="left" indent="1"/>
    </xf>
    <xf numFmtId="0" fontId="28" fillId="0" borderId="55" xfId="0" applyFont="1" applyBorder="1" applyAlignment="1">
      <alignment horizontal="left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57" xfId="0" applyFont="1" applyFill="1" applyBorder="1" applyAlignment="1" applyProtection="1">
      <alignment horizontal="center" vertical="center"/>
      <protection locked="0"/>
    </xf>
    <xf numFmtId="0" fontId="9" fillId="4" borderId="25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vertical="center"/>
    </xf>
    <xf numFmtId="0" fontId="29" fillId="0" borderId="32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29" fillId="0" borderId="3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3" borderId="7" xfId="0" applyFont="1" applyFill="1" applyBorder="1" applyAlignment="1" applyProtection="1">
      <alignment horizontal="center" vertical="center"/>
      <protection locked="0"/>
    </xf>
    <xf numFmtId="14" fontId="29" fillId="3" borderId="8" xfId="0" applyNumberFormat="1" applyFont="1" applyFill="1" applyBorder="1" applyAlignment="1" applyProtection="1">
      <alignment vertical="center"/>
      <protection/>
    </xf>
    <xf numFmtId="0" fontId="13" fillId="0" borderId="36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9" fillId="6" borderId="23" xfId="0" applyFont="1" applyFill="1" applyBorder="1" applyAlignment="1">
      <alignment vertical="center"/>
    </xf>
    <xf numFmtId="14" fontId="29" fillId="6" borderId="23" xfId="0" applyNumberFormat="1" applyFont="1" applyFill="1" applyBorder="1" applyAlignment="1" applyProtection="1">
      <alignment vertical="center"/>
      <protection/>
    </xf>
    <xf numFmtId="0" fontId="7" fillId="0" borderId="9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29" fillId="0" borderId="33" xfId="0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5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7" fillId="0" borderId="36" xfId="0" applyFont="1" applyBorder="1" applyAlignment="1">
      <alignment/>
    </xf>
    <xf numFmtId="0" fontId="7" fillId="0" borderId="3" xfId="0" applyFont="1" applyFill="1" applyBorder="1" applyAlignment="1">
      <alignment vertical="center"/>
    </xf>
    <xf numFmtId="0" fontId="29" fillId="3" borderId="9" xfId="0" applyFont="1" applyFill="1" applyBorder="1" applyAlignment="1" applyProtection="1">
      <alignment vertical="top" wrapText="1"/>
      <protection locked="0"/>
    </xf>
    <xf numFmtId="49" fontId="7" fillId="3" borderId="3" xfId="0" applyNumberFormat="1" applyFont="1" applyFill="1" applyBorder="1" applyAlignment="1">
      <alignment horizontal="left"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49" fontId="7" fillId="3" borderId="3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0" fontId="29" fillId="7" borderId="0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14" fontId="7" fillId="3" borderId="13" xfId="0" applyNumberFormat="1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36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vertical="center"/>
      <protection locked="0"/>
    </xf>
    <xf numFmtId="0" fontId="29" fillId="0" borderId="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1" fontId="7" fillId="3" borderId="13" xfId="0" applyNumberFormat="1" applyFont="1" applyFill="1" applyBorder="1" applyAlignment="1" applyProtection="1">
      <alignment horizontal="center" vertical="center"/>
      <protection locked="0"/>
    </xf>
    <xf numFmtId="0" fontId="7" fillId="3" borderId="46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49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vertical="center"/>
      <protection locked="0"/>
    </xf>
    <xf numFmtId="0" fontId="7" fillId="3" borderId="46" xfId="0" applyFont="1" applyFill="1" applyBorder="1" applyAlignment="1" applyProtection="1">
      <alignment vertical="center"/>
      <protection locked="0"/>
    </xf>
    <xf numFmtId="0" fontId="7" fillId="3" borderId="3" xfId="0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7" fillId="3" borderId="49" xfId="0" applyFont="1" applyFill="1" applyBorder="1" applyAlignment="1" applyProtection="1">
      <alignment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29" fillId="0" borderId="34" xfId="0" applyFont="1" applyBorder="1" applyAlignment="1">
      <alignment horizontal="center"/>
    </xf>
    <xf numFmtId="0" fontId="7" fillId="0" borderId="14" xfId="0" applyFont="1" applyFill="1" applyBorder="1" applyAlignment="1">
      <alignment vertical="center"/>
    </xf>
    <xf numFmtId="0" fontId="29" fillId="0" borderId="47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29" fillId="0" borderId="0" xfId="0" applyFont="1" applyAlignment="1">
      <alignment horizontal="center"/>
    </xf>
    <xf numFmtId="0" fontId="29" fillId="0" borderId="40" xfId="0" applyFont="1" applyBorder="1" applyAlignment="1">
      <alignment/>
    </xf>
    <xf numFmtId="0" fontId="7" fillId="0" borderId="40" xfId="0" applyFont="1" applyBorder="1" applyAlignment="1">
      <alignment/>
    </xf>
    <xf numFmtId="0" fontId="29" fillId="6" borderId="40" xfId="0" applyFont="1" applyFill="1" applyBorder="1" applyAlignment="1">
      <alignment/>
    </xf>
    <xf numFmtId="0" fontId="29" fillId="0" borderId="40" xfId="0" applyFont="1" applyFill="1" applyBorder="1" applyAlignment="1">
      <alignment horizontal="right" vertical="center"/>
    </xf>
    <xf numFmtId="0" fontId="29" fillId="0" borderId="24" xfId="0" applyFont="1" applyBorder="1" applyAlignment="1">
      <alignment vertical="center"/>
    </xf>
    <xf numFmtId="0" fontId="29" fillId="0" borderId="50" xfId="0" applyFont="1" applyFill="1" applyBorder="1" applyAlignment="1">
      <alignment/>
    </xf>
    <xf numFmtId="0" fontId="29" fillId="3" borderId="8" xfId="0" applyFont="1" applyFill="1" applyBorder="1" applyAlignment="1" applyProtection="1">
      <alignment horizontal="center" vertical="center"/>
      <protection locked="0"/>
    </xf>
    <xf numFmtId="0" fontId="29" fillId="0" borderId="8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/>
    </xf>
    <xf numFmtId="0" fontId="7" fillId="3" borderId="58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vertical="center" wrapText="1"/>
    </xf>
    <xf numFmtId="0" fontId="29" fillId="3" borderId="19" xfId="0" applyFont="1" applyFill="1" applyBorder="1" applyAlignment="1" applyProtection="1">
      <alignment vertical="top" wrapText="1"/>
      <protection locked="0"/>
    </xf>
    <xf numFmtId="49" fontId="7" fillId="5" borderId="3" xfId="0" applyNumberFormat="1" applyFont="1" applyFill="1" applyBorder="1" applyAlignment="1" applyProtection="1">
      <alignment vertical="center"/>
      <protection locked="0"/>
    </xf>
    <xf numFmtId="0" fontId="7" fillId="4" borderId="25" xfId="0" applyFont="1" applyFill="1" applyBorder="1" applyAlignment="1" applyProtection="1">
      <alignment horizontal="center" vertical="center"/>
      <protection locked="0"/>
    </xf>
    <xf numFmtId="11" fontId="7" fillId="0" borderId="0" xfId="0" applyNumberFormat="1" applyFont="1" applyBorder="1" applyAlignment="1">
      <alignment vertical="center"/>
    </xf>
    <xf numFmtId="0" fontId="7" fillId="5" borderId="3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>
      <alignment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Border="1" applyAlignment="1">
      <alignment vertical="center"/>
    </xf>
    <xf numFmtId="0" fontId="7" fillId="4" borderId="59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29" fillId="0" borderId="29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9" fillId="3" borderId="56" xfId="0" applyFont="1" applyFill="1" applyBorder="1" applyAlignment="1" applyProtection="1">
      <alignment horizontal="center" vertical="center"/>
      <protection locked="0"/>
    </xf>
    <xf numFmtId="0" fontId="29" fillId="3" borderId="57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 wrapText="1"/>
    </xf>
    <xf numFmtId="44" fontId="7" fillId="4" borderId="10" xfId="17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0" fontId="14" fillId="0" borderId="0" xfId="0" applyFont="1" applyAlignment="1">
      <alignment/>
    </xf>
    <xf numFmtId="0" fontId="27" fillId="0" borderId="6" xfId="0" applyFont="1" applyBorder="1" applyAlignment="1">
      <alignment vertical="center"/>
    </xf>
    <xf numFmtId="0" fontId="27" fillId="0" borderId="28" xfId="0" applyFont="1" applyBorder="1" applyAlignment="1">
      <alignment/>
    </xf>
    <xf numFmtId="0" fontId="14" fillId="0" borderId="0" xfId="0" applyFont="1" applyBorder="1" applyAlignment="1">
      <alignment vertical="center" wrapText="1"/>
    </xf>
    <xf numFmtId="0" fontId="27" fillId="0" borderId="0" xfId="0" applyFont="1" applyAlignment="1">
      <alignment wrapText="1"/>
    </xf>
    <xf numFmtId="0" fontId="27" fillId="0" borderId="36" xfId="0" applyFont="1" applyBorder="1" applyAlignment="1">
      <alignment/>
    </xf>
    <xf numFmtId="0" fontId="31" fillId="0" borderId="0" xfId="0" applyFont="1" applyAlignment="1">
      <alignment/>
    </xf>
    <xf numFmtId="0" fontId="14" fillId="0" borderId="27" xfId="0" applyFont="1" applyBorder="1" applyAlignment="1">
      <alignment vertical="center"/>
    </xf>
    <xf numFmtId="0" fontId="27" fillId="0" borderId="60" xfId="0" applyFont="1" applyBorder="1" applyAlignment="1">
      <alignment/>
    </xf>
    <xf numFmtId="0" fontId="22" fillId="0" borderId="0" xfId="0" applyFont="1" applyBorder="1" applyAlignment="1">
      <alignment/>
    </xf>
    <xf numFmtId="0" fontId="32" fillId="0" borderId="0" xfId="0" applyFont="1" applyBorder="1" applyAlignment="1">
      <alignment horizontal="right"/>
    </xf>
    <xf numFmtId="49" fontId="9" fillId="5" borderId="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7" fillId="3" borderId="13" xfId="0" applyNumberFormat="1" applyFont="1" applyFill="1" applyBorder="1" applyAlignment="1" applyProtection="1">
      <alignment horizontal="center" vertical="center"/>
      <protection locked="0"/>
    </xf>
    <xf numFmtId="49" fontId="7" fillId="5" borderId="3" xfId="0" applyNumberFormat="1" applyFont="1" applyFill="1" applyBorder="1" applyAlignment="1">
      <alignment horizontal="center" vertical="center"/>
    </xf>
    <xf numFmtId="14" fontId="33" fillId="0" borderId="36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61" xfId="0" applyFont="1" applyBorder="1" applyAlignment="1">
      <alignment/>
    </xf>
    <xf numFmtId="0" fontId="6" fillId="0" borderId="47" xfId="0" applyFont="1" applyBorder="1" applyAlignment="1" applyProtection="1">
      <alignment/>
      <protection/>
    </xf>
    <xf numFmtId="0" fontId="6" fillId="0" borderId="48" xfId="0" applyFont="1" applyBorder="1" applyAlignment="1" applyProtection="1">
      <alignment/>
      <protection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61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0" fillId="0" borderId="0" xfId="0" applyAlignment="1">
      <alignment/>
    </xf>
    <xf numFmtId="0" fontId="35" fillId="0" borderId="0" xfId="0" applyFont="1" applyAlignment="1">
      <alignment horizontal="left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left" wrapText="1"/>
    </xf>
    <xf numFmtId="0" fontId="34" fillId="8" borderId="0" xfId="0" applyFont="1" applyFill="1" applyAlignment="1">
      <alignment horizontal="left"/>
    </xf>
    <xf numFmtId="0" fontId="34" fillId="8" borderId="0" xfId="0" applyFont="1" applyFill="1" applyAlignment="1">
      <alignment horizontal="left" wrapText="1"/>
    </xf>
    <xf numFmtId="14" fontId="34" fillId="8" borderId="0" xfId="0" applyNumberFormat="1" applyFont="1" applyFill="1" applyAlignment="1">
      <alignment horizontal="left" wrapText="1"/>
    </xf>
    <xf numFmtId="0" fontId="35" fillId="8" borderId="0" xfId="0" applyFont="1" applyFill="1" applyAlignment="1">
      <alignment horizontal="left" wrapText="1"/>
    </xf>
    <xf numFmtId="0" fontId="0" fillId="8" borderId="36" xfId="0" applyFill="1" applyBorder="1" applyAlignment="1">
      <alignment horizontal="left" wrapText="1"/>
    </xf>
    <xf numFmtId="0" fontId="0" fillId="8" borderId="35" xfId="0" applyFill="1" applyBorder="1" applyAlignment="1">
      <alignment horizontal="left" wrapText="1"/>
    </xf>
    <xf numFmtId="0" fontId="0" fillId="8" borderId="42" xfId="0" applyFill="1" applyBorder="1" applyAlignment="1">
      <alignment horizontal="left" wrapText="1"/>
    </xf>
    <xf numFmtId="11" fontId="1" fillId="3" borderId="3" xfId="0" applyNumberFormat="1" applyFont="1" applyFill="1" applyBorder="1" applyAlignment="1">
      <alignment horizontal="center" vertical="center"/>
    </xf>
    <xf numFmtId="11" fontId="1" fillId="3" borderId="3" xfId="0" applyNumberFormat="1" applyFont="1" applyFill="1" applyBorder="1" applyAlignment="1" applyProtection="1">
      <alignment horizontal="center" vertical="center"/>
      <protection locked="0"/>
    </xf>
    <xf numFmtId="11" fontId="7" fillId="3" borderId="3" xfId="0" applyNumberFormat="1" applyFont="1" applyFill="1" applyBorder="1" applyAlignment="1" applyProtection="1">
      <alignment horizontal="center" vertical="center"/>
      <protection locked="0"/>
    </xf>
    <xf numFmtId="11" fontId="7" fillId="3" borderId="3" xfId="0" applyNumberFormat="1" applyFont="1" applyFill="1" applyBorder="1" applyAlignment="1">
      <alignment horizontal="center" vertical="center"/>
    </xf>
    <xf numFmtId="0" fontId="1" fillId="9" borderId="62" xfId="0" applyFont="1" applyFill="1" applyBorder="1" applyAlignment="1" applyProtection="1">
      <alignment horizontal="center" vertical="center"/>
      <protection locked="0"/>
    </xf>
    <xf numFmtId="0" fontId="1" fillId="9" borderId="63" xfId="0" applyFont="1" applyFill="1" applyBorder="1" applyAlignment="1" applyProtection="1">
      <alignment horizontal="center" vertical="center"/>
      <protection locked="0"/>
    </xf>
    <xf numFmtId="0" fontId="1" fillId="9" borderId="64" xfId="0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2" fontId="1" fillId="5" borderId="3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1" fillId="0" borderId="26" xfId="0" applyFont="1" applyBorder="1" applyAlignment="1">
      <alignment vertical="center"/>
    </xf>
    <xf numFmtId="0" fontId="1" fillId="0" borderId="1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9" xfId="0" applyFont="1" applyFill="1" applyBorder="1" applyAlignment="1">
      <alignment vertical="center"/>
    </xf>
    <xf numFmtId="49" fontId="9" fillId="0" borderId="17" xfId="0" applyNumberFormat="1" applyFont="1" applyFill="1" applyBorder="1" applyAlignment="1" applyProtection="1">
      <alignment vertic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43" xfId="0" applyFont="1" applyFill="1" applyBorder="1" applyAlignment="1" applyProtection="1">
      <alignment horizontal="left" vertical="center"/>
      <protection/>
    </xf>
    <xf numFmtId="0" fontId="2" fillId="0" borderId="29" xfId="0" applyFont="1" applyBorder="1" applyAlignment="1">
      <alignment horizontal="left" vertical="center"/>
    </xf>
    <xf numFmtId="0" fontId="2" fillId="0" borderId="29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1" fillId="0" borderId="67" xfId="0" applyFont="1" applyFill="1" applyBorder="1" applyAlignment="1">
      <alignment/>
    </xf>
    <xf numFmtId="0" fontId="1" fillId="0" borderId="68" xfId="0" applyFont="1" applyFill="1" applyBorder="1" applyAlignment="1">
      <alignment vertical="center"/>
    </xf>
    <xf numFmtId="0" fontId="1" fillId="0" borderId="69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/>
    </xf>
    <xf numFmtId="0" fontId="2" fillId="0" borderId="70" xfId="0" applyFont="1" applyBorder="1" applyAlignment="1">
      <alignment/>
    </xf>
    <xf numFmtId="0" fontId="1" fillId="0" borderId="71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73" xfId="0" applyFont="1" applyFill="1" applyBorder="1" applyAlignment="1">
      <alignment horizontal="left" vertical="center"/>
    </xf>
    <xf numFmtId="0" fontId="1" fillId="0" borderId="71" xfId="0" applyFont="1" applyFill="1" applyBorder="1" applyAlignment="1">
      <alignment horizontal="left" vertical="center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74" xfId="0" applyFont="1" applyFill="1" applyBorder="1" applyAlignment="1">
      <alignment/>
    </xf>
    <xf numFmtId="0" fontId="1" fillId="0" borderId="38" xfId="0" applyFont="1" applyFill="1" applyBorder="1" applyAlignment="1">
      <alignment vertical="center"/>
    </xf>
    <xf numFmtId="0" fontId="1" fillId="0" borderId="74" xfId="0" applyFont="1" applyFill="1" applyBorder="1" applyAlignment="1">
      <alignment vertical="center"/>
    </xf>
    <xf numFmtId="0" fontId="1" fillId="0" borderId="72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58" xfId="0" applyFont="1" applyFill="1" applyBorder="1" applyAlignment="1">
      <alignment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31" fillId="0" borderId="17" xfId="0" applyFont="1" applyBorder="1" applyAlignment="1">
      <alignment/>
    </xf>
    <xf numFmtId="0" fontId="31" fillId="0" borderId="30" xfId="0" applyFont="1" applyBorder="1" applyAlignment="1">
      <alignment/>
    </xf>
    <xf numFmtId="0" fontId="31" fillId="0" borderId="3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3" xfId="0" applyFont="1" applyBorder="1" applyAlignment="1">
      <alignment/>
    </xf>
    <xf numFmtId="0" fontId="22" fillId="0" borderId="54" xfId="0" applyFont="1" applyFill="1" applyBorder="1" applyAlignment="1">
      <alignment/>
    </xf>
    <xf numFmtId="0" fontId="2" fillId="0" borderId="3" xfId="0" applyFont="1" applyBorder="1" applyAlignment="1">
      <alignment horizontal="left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vertical="center"/>
    </xf>
    <xf numFmtId="0" fontId="12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36" xfId="0" applyBorder="1" applyAlignment="1">
      <alignment wrapText="1"/>
    </xf>
    <xf numFmtId="0" fontId="1" fillId="3" borderId="30" xfId="0" applyFont="1" applyFill="1" applyBorder="1" applyAlignment="1">
      <alignment horizontal="center" vertical="center"/>
    </xf>
    <xf numFmtId="0" fontId="2" fillId="0" borderId="75" xfId="0" applyFont="1" applyBorder="1" applyAlignment="1" applyProtection="1">
      <alignment horizontal="center"/>
      <protection/>
    </xf>
    <xf numFmtId="0" fontId="5" fillId="8" borderId="76" xfId="0" applyFont="1" applyFill="1" applyBorder="1" applyAlignment="1" applyProtection="1">
      <alignment wrapText="1"/>
      <protection locked="0"/>
    </xf>
    <xf numFmtId="0" fontId="2" fillId="0" borderId="77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5" xfId="0" applyFont="1" applyFill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/>
      <protection/>
    </xf>
    <xf numFmtId="164" fontId="2" fillId="3" borderId="78" xfId="0" applyNumberFormat="1" applyFont="1" applyFill="1" applyBorder="1" applyAlignment="1" applyProtection="1">
      <alignment horizontal="center" vertical="center"/>
      <protection locked="0"/>
    </xf>
    <xf numFmtId="164" fontId="2" fillId="3" borderId="8" xfId="0" applyNumberFormat="1" applyFont="1" applyFill="1" applyBorder="1" applyAlignment="1" applyProtection="1">
      <alignment horizontal="center" vertical="center"/>
      <protection locked="0"/>
    </xf>
    <xf numFmtId="0" fontId="1" fillId="8" borderId="79" xfId="0" applyFont="1" applyFill="1" applyBorder="1" applyAlignment="1" applyProtection="1">
      <alignment vertical="top" wrapText="1"/>
      <protection locked="0"/>
    </xf>
    <xf numFmtId="0" fontId="5" fillId="8" borderId="79" xfId="0" applyFont="1" applyFill="1" applyBorder="1" applyAlignment="1" applyProtection="1">
      <alignment wrapText="1"/>
      <protection locked="0"/>
    </xf>
    <xf numFmtId="0" fontId="2" fillId="3" borderId="80" xfId="0" applyFont="1" applyFill="1" applyBorder="1" applyAlignment="1" applyProtection="1">
      <alignment vertical="top" wrapText="1"/>
      <protection locked="0"/>
    </xf>
    <xf numFmtId="0" fontId="5" fillId="3" borderId="80" xfId="0" applyFont="1" applyFill="1" applyBorder="1" applyAlignment="1" applyProtection="1">
      <alignment wrapText="1"/>
      <protection locked="0"/>
    </xf>
    <xf numFmtId="0" fontId="5" fillId="3" borderId="81" xfId="0" applyFont="1" applyFill="1" applyBorder="1" applyAlignment="1" applyProtection="1">
      <alignment wrapText="1"/>
      <protection locked="0"/>
    </xf>
    <xf numFmtId="0" fontId="18" fillId="8" borderId="7" xfId="0" applyFont="1" applyFill="1" applyBorder="1" applyAlignment="1" applyProtection="1">
      <alignment horizontal="center" vertical="center"/>
      <protection locked="0"/>
    </xf>
    <xf numFmtId="0" fontId="18" fillId="8" borderId="24" xfId="0" applyFont="1" applyFill="1" applyBorder="1" applyAlignment="1" applyProtection="1">
      <alignment horizontal="center" vertical="center"/>
      <protection locked="0"/>
    </xf>
    <xf numFmtId="0" fontId="18" fillId="8" borderId="8" xfId="0" applyFont="1" applyFill="1" applyBorder="1" applyAlignment="1" applyProtection="1">
      <alignment horizontal="center" vertical="center"/>
      <protection locked="0"/>
    </xf>
    <xf numFmtId="0" fontId="1" fillId="8" borderId="82" xfId="0" applyFont="1" applyFill="1" applyBorder="1" applyAlignment="1" applyProtection="1">
      <alignment vertical="top" wrapText="1"/>
      <protection locked="0"/>
    </xf>
    <xf numFmtId="0" fontId="5" fillId="8" borderId="9" xfId="0" applyFont="1" applyFill="1" applyBorder="1" applyAlignment="1" applyProtection="1">
      <alignment wrapText="1"/>
      <protection locked="0"/>
    </xf>
    <xf numFmtId="0" fontId="5" fillId="8" borderId="49" xfId="0" applyFont="1" applyFill="1" applyBorder="1" applyAlignment="1" applyProtection="1">
      <alignment wrapText="1"/>
      <protection locked="0"/>
    </xf>
    <xf numFmtId="0" fontId="1" fillId="8" borderId="83" xfId="0" applyFont="1" applyFill="1" applyBorder="1" applyAlignment="1" applyProtection="1">
      <alignment vertical="top" wrapText="1"/>
      <protection locked="0"/>
    </xf>
    <xf numFmtId="0" fontId="5" fillId="8" borderId="21" xfId="0" applyFont="1" applyFill="1" applyBorder="1" applyAlignment="1" applyProtection="1">
      <alignment wrapText="1"/>
      <protection locked="0"/>
    </xf>
    <xf numFmtId="0" fontId="5" fillId="8" borderId="84" xfId="0" applyFont="1" applyFill="1" applyBorder="1" applyAlignment="1" applyProtection="1">
      <alignment wrapText="1"/>
      <protection locked="0"/>
    </xf>
    <xf numFmtId="14" fontId="18" fillId="8" borderId="85" xfId="0" applyNumberFormat="1" applyFont="1" applyFill="1" applyBorder="1" applyAlignment="1" applyProtection="1">
      <alignment horizontal="left" vertical="top" wrapText="1"/>
      <protection locked="0"/>
    </xf>
    <xf numFmtId="0" fontId="21" fillId="8" borderId="86" xfId="0" applyFont="1" applyFill="1" applyBorder="1" applyAlignment="1" applyProtection="1">
      <alignment horizontal="left" wrapText="1"/>
      <protection locked="0"/>
    </xf>
    <xf numFmtId="0" fontId="21" fillId="8" borderId="87" xfId="0" applyFont="1" applyFill="1" applyBorder="1" applyAlignment="1" applyProtection="1">
      <alignment horizontal="left" wrapText="1"/>
      <protection locked="0"/>
    </xf>
    <xf numFmtId="0" fontId="2" fillId="8" borderId="71" xfId="0" applyFont="1" applyFill="1" applyBorder="1" applyAlignment="1" applyProtection="1">
      <alignment/>
      <protection locked="0"/>
    </xf>
    <xf numFmtId="0" fontId="2" fillId="8" borderId="31" xfId="0" applyFont="1" applyFill="1" applyBorder="1" applyAlignment="1" applyProtection="1">
      <alignment/>
      <protection locked="0"/>
    </xf>
    <xf numFmtId="0" fontId="1" fillId="0" borderId="6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2" fillId="0" borderId="24" xfId="0" applyFont="1" applyBorder="1" applyAlignment="1">
      <alignment/>
    </xf>
    <xf numFmtId="0" fontId="5" fillId="0" borderId="40" xfId="0" applyFont="1" applyBorder="1" applyAlignment="1">
      <alignment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24" xfId="0" applyFont="1" applyFill="1" applyBorder="1" applyAlignment="1" applyProtection="1">
      <alignment horizontal="center" vertical="center"/>
      <protection locked="0"/>
    </xf>
    <xf numFmtId="0" fontId="2" fillId="6" borderId="24" xfId="0" applyFont="1" applyFill="1" applyBorder="1" applyAlignment="1">
      <alignment vertical="center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9" fillId="8" borderId="83" xfId="0" applyFont="1" applyFill="1" applyBorder="1" applyAlignment="1" applyProtection="1">
      <alignment vertical="top" wrapText="1"/>
      <protection locked="0"/>
    </xf>
    <xf numFmtId="0" fontId="10" fillId="8" borderId="21" xfId="0" applyFont="1" applyFill="1" applyBorder="1" applyAlignment="1">
      <alignment wrapText="1"/>
    </xf>
    <xf numFmtId="0" fontId="10" fillId="8" borderId="10" xfId="0" applyFont="1" applyFill="1" applyBorder="1" applyAlignment="1">
      <alignment wrapText="1"/>
    </xf>
    <xf numFmtId="0" fontId="1" fillId="0" borderId="88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7" fillId="8" borderId="58" xfId="0" applyFont="1" applyFill="1" applyBorder="1" applyAlignment="1" applyProtection="1">
      <alignment wrapText="1"/>
      <protection locked="0"/>
    </xf>
    <xf numFmtId="0" fontId="10" fillId="8" borderId="9" xfId="0" applyFont="1" applyFill="1" applyBorder="1" applyAlignment="1">
      <alignment wrapText="1"/>
    </xf>
    <xf numFmtId="0" fontId="10" fillId="8" borderId="49" xfId="0" applyFont="1" applyFill="1" applyBorder="1" applyAlignment="1">
      <alignment wrapText="1"/>
    </xf>
    <xf numFmtId="0" fontId="1" fillId="0" borderId="2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2" fillId="3" borderId="71" xfId="0" applyFont="1" applyFill="1" applyBorder="1" applyAlignment="1" applyProtection="1">
      <alignment/>
      <protection locked="0"/>
    </xf>
    <xf numFmtId="0" fontId="2" fillId="3" borderId="31" xfId="0" applyFont="1" applyFill="1" applyBorder="1" applyAlignment="1" applyProtection="1">
      <alignment/>
      <protection locked="0"/>
    </xf>
    <xf numFmtId="14" fontId="2" fillId="3" borderId="70" xfId="0" applyNumberFormat="1" applyFont="1" applyFill="1" applyBorder="1" applyAlignment="1" applyProtection="1">
      <alignment horizontal="center"/>
      <protection locked="0"/>
    </xf>
    <xf numFmtId="0" fontId="2" fillId="0" borderId="89" xfId="0" applyFont="1" applyBorder="1" applyAlignment="1">
      <alignment horizontal="center"/>
    </xf>
    <xf numFmtId="0" fontId="2" fillId="0" borderId="65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/>
    </xf>
    <xf numFmtId="172" fontId="2" fillId="3" borderId="70" xfId="0" applyNumberFormat="1" applyFont="1" applyFill="1" applyBorder="1" applyAlignment="1" applyProtection="1">
      <alignment horizontal="center"/>
      <protection locked="0"/>
    </xf>
    <xf numFmtId="172" fontId="2" fillId="0" borderId="89" xfId="0" applyNumberFormat="1" applyFont="1" applyBorder="1" applyAlignment="1">
      <alignment horizontal="center"/>
    </xf>
    <xf numFmtId="0" fontId="7" fillId="8" borderId="9" xfId="0" applyFont="1" applyFill="1" applyBorder="1" applyAlignment="1" applyProtection="1">
      <alignment wrapText="1"/>
      <protection locked="0"/>
    </xf>
    <xf numFmtId="0" fontId="7" fillId="8" borderId="6" xfId="0" applyFont="1" applyFill="1" applyBorder="1" applyAlignment="1" applyProtection="1">
      <alignment wrapText="1"/>
      <protection locked="0"/>
    </xf>
    <xf numFmtId="0" fontId="1" fillId="0" borderId="9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8" borderId="17" xfId="0" applyFont="1" applyFill="1" applyBorder="1" applyAlignment="1" applyProtection="1">
      <alignment wrapText="1"/>
      <protection locked="0"/>
    </xf>
    <xf numFmtId="0" fontId="1" fillId="8" borderId="27" xfId="0" applyFont="1" applyFill="1" applyBorder="1" applyAlignment="1" applyProtection="1">
      <alignment wrapText="1"/>
      <protection locked="0"/>
    </xf>
    <xf numFmtId="0" fontId="1" fillId="8" borderId="13" xfId="0" applyFont="1" applyFill="1" applyBorder="1" applyAlignment="1" applyProtection="1">
      <alignment wrapText="1"/>
      <protection locked="0"/>
    </xf>
    <xf numFmtId="0" fontId="29" fillId="0" borderId="56" xfId="0" applyFont="1" applyFill="1" applyBorder="1" applyAlignment="1">
      <alignment horizontal="center" vertical="center"/>
    </xf>
    <xf numFmtId="0" fontId="29" fillId="0" borderId="66" xfId="0" applyFont="1" applyFill="1" applyBorder="1" applyAlignment="1">
      <alignment horizontal="center" vertical="center"/>
    </xf>
    <xf numFmtId="0" fontId="29" fillId="0" borderId="65" xfId="0" applyFont="1" applyFill="1" applyBorder="1" applyAlignment="1">
      <alignment horizontal="center" vertical="center"/>
    </xf>
    <xf numFmtId="0" fontId="29" fillId="0" borderId="75" xfId="0" applyFont="1" applyFill="1" applyBorder="1" applyAlignment="1">
      <alignment horizontal="center" vertical="center"/>
    </xf>
    <xf numFmtId="0" fontId="29" fillId="3" borderId="73" xfId="0" applyFont="1" applyFill="1" applyBorder="1" applyAlignment="1" applyProtection="1">
      <alignment/>
      <protection locked="0"/>
    </xf>
    <xf numFmtId="0" fontId="29" fillId="3" borderId="31" xfId="0" applyFont="1" applyFill="1" applyBorder="1" applyAlignment="1" applyProtection="1">
      <alignment/>
      <protection locked="0"/>
    </xf>
    <xf numFmtId="14" fontId="29" fillId="3" borderId="70" xfId="0" applyNumberFormat="1" applyFont="1" applyFill="1" applyBorder="1" applyAlignment="1" applyProtection="1">
      <alignment horizontal="center"/>
      <protection locked="0"/>
    </xf>
    <xf numFmtId="14" fontId="29" fillId="3" borderId="89" xfId="0" applyNumberFormat="1" applyFont="1" applyFill="1" applyBorder="1" applyAlignment="1" applyProtection="1">
      <alignment horizontal="center"/>
      <protection locked="0"/>
    </xf>
    <xf numFmtId="0" fontId="29" fillId="0" borderId="58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7" fillId="0" borderId="43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4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4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68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8" borderId="90" xfId="0" applyFont="1" applyFill="1" applyBorder="1" applyAlignment="1" applyProtection="1">
      <alignment vertical="top" wrapText="1"/>
      <protection locked="0"/>
    </xf>
    <xf numFmtId="0" fontId="7" fillId="8" borderId="91" xfId="0" applyFont="1" applyFill="1" applyBorder="1" applyAlignment="1" applyProtection="1">
      <alignment vertical="top" wrapText="1"/>
      <protection locked="0"/>
    </xf>
    <xf numFmtId="0" fontId="7" fillId="8" borderId="11" xfId="0" applyFont="1" applyFill="1" applyBorder="1" applyAlignment="1" applyProtection="1">
      <alignment vertical="top" wrapText="1"/>
      <protection locked="0"/>
    </xf>
    <xf numFmtId="0" fontId="7" fillId="0" borderId="88" xfId="0" applyFont="1" applyBorder="1" applyAlignment="1">
      <alignment vertical="center"/>
    </xf>
    <xf numFmtId="0" fontId="7" fillId="0" borderId="92" xfId="0" applyFont="1" applyBorder="1" applyAlignment="1">
      <alignment vertical="center" wrapText="1"/>
    </xf>
    <xf numFmtId="0" fontId="7" fillId="0" borderId="93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92" xfId="0" applyFont="1" applyBorder="1" applyAlignment="1">
      <alignment vertical="center"/>
    </xf>
    <xf numFmtId="0" fontId="7" fillId="0" borderId="93" xfId="0" applyFont="1" applyBorder="1" applyAlignment="1">
      <alignment vertical="center"/>
    </xf>
    <xf numFmtId="0" fontId="29" fillId="0" borderId="7" xfId="0" applyFont="1" applyBorder="1" applyAlignment="1">
      <alignment/>
    </xf>
    <xf numFmtId="0" fontId="29" fillId="0" borderId="8" xfId="0" applyFont="1" applyBorder="1" applyAlignment="1">
      <alignment/>
    </xf>
    <xf numFmtId="0" fontId="29" fillId="6" borderId="7" xfId="0" applyFont="1" applyFill="1" applyBorder="1" applyAlignment="1" applyProtection="1">
      <alignment horizontal="center" vertical="center"/>
      <protection locked="0"/>
    </xf>
    <xf numFmtId="0" fontId="29" fillId="6" borderId="24" xfId="0" applyFont="1" applyFill="1" applyBorder="1" applyAlignment="1" applyProtection="1">
      <alignment horizontal="center" vertical="center"/>
      <protection locked="0"/>
    </xf>
    <xf numFmtId="0" fontId="29" fillId="3" borderId="7" xfId="0" applyFont="1" applyFill="1" applyBorder="1" applyAlignment="1" applyProtection="1">
      <alignment horizontal="center" vertical="center"/>
      <protection locked="0"/>
    </xf>
    <xf numFmtId="0" fontId="29" fillId="3" borderId="24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vertical="center" wrapText="1"/>
    </xf>
    <xf numFmtId="0" fontId="7" fillId="0" borderId="93" xfId="0" applyFont="1" applyFill="1" applyBorder="1" applyAlignment="1">
      <alignment vertical="center" wrapText="1"/>
    </xf>
    <xf numFmtId="0" fontId="0" fillId="8" borderId="9" xfId="0" applyFont="1" applyFill="1" applyBorder="1" applyAlignment="1">
      <alignment wrapText="1"/>
    </xf>
    <xf numFmtId="0" fontId="0" fillId="8" borderId="49" xfId="0" applyFont="1" applyFill="1" applyBorder="1" applyAlignment="1">
      <alignment wrapText="1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0" borderId="2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9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67" xfId="0" applyFont="1" applyBorder="1" applyAlignment="1">
      <alignment vertical="center"/>
    </xf>
    <xf numFmtId="0" fontId="9" fillId="0" borderId="94" xfId="0" applyFont="1" applyBorder="1" applyAlignment="1">
      <alignment vertical="center"/>
    </xf>
    <xf numFmtId="0" fontId="7" fillId="8" borderId="83" xfId="0" applyFont="1" applyFill="1" applyBorder="1" applyAlignment="1" applyProtection="1">
      <alignment vertical="top" wrapText="1"/>
      <protection locked="0"/>
    </xf>
    <xf numFmtId="0" fontId="0" fillId="8" borderId="21" xfId="0" applyFont="1" applyFill="1" applyBorder="1" applyAlignment="1">
      <alignment wrapText="1"/>
    </xf>
    <xf numFmtId="0" fontId="0" fillId="8" borderId="10" xfId="0" applyFont="1" applyFill="1" applyBorder="1" applyAlignment="1">
      <alignment wrapText="1"/>
    </xf>
    <xf numFmtId="0" fontId="9" fillId="0" borderId="0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9" fillId="0" borderId="8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9" fillId="0" borderId="88" xfId="0" applyFont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0" fontId="14" fillId="0" borderId="95" xfId="0" applyFont="1" applyBorder="1" applyAlignment="1">
      <alignment horizontal="left" vertical="center" wrapText="1"/>
    </xf>
    <xf numFmtId="0" fontId="30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0" fontId="11" fillId="3" borderId="73" xfId="0" applyFont="1" applyFill="1" applyBorder="1" applyAlignment="1" applyProtection="1">
      <alignment/>
      <protection locked="0"/>
    </xf>
    <xf numFmtId="0" fontId="11" fillId="3" borderId="31" xfId="0" applyFont="1" applyFill="1" applyBorder="1" applyAlignment="1" applyProtection="1">
      <alignment/>
      <protection locked="0"/>
    </xf>
    <xf numFmtId="14" fontId="11" fillId="3" borderId="70" xfId="0" applyNumberFormat="1" applyFont="1" applyFill="1" applyBorder="1" applyAlignment="1" applyProtection="1">
      <alignment horizontal="center"/>
      <protection locked="0"/>
    </xf>
    <xf numFmtId="0" fontId="11" fillId="0" borderId="89" xfId="0" applyFont="1" applyBorder="1" applyAlignment="1">
      <alignment horizontal="center"/>
    </xf>
    <xf numFmtId="0" fontId="11" fillId="0" borderId="56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9" fillId="0" borderId="75" xfId="0" applyFont="1" applyBorder="1" applyAlignment="1">
      <alignment/>
    </xf>
    <xf numFmtId="0" fontId="11" fillId="0" borderId="75" xfId="0" applyFont="1" applyBorder="1" applyAlignment="1">
      <alignment horizontal="center"/>
    </xf>
    <xf numFmtId="0" fontId="29" fillId="0" borderId="75" xfId="0" applyFont="1" applyBorder="1" applyAlignment="1">
      <alignment horizontal="center"/>
    </xf>
    <xf numFmtId="0" fontId="7" fillId="0" borderId="9" xfId="0" applyFont="1" applyBorder="1" applyAlignment="1">
      <alignment vertical="center" wrapText="1"/>
    </xf>
    <xf numFmtId="0" fontId="7" fillId="0" borderId="88" xfId="0" applyFont="1" applyBorder="1" applyAlignment="1">
      <alignment vertical="center" wrapText="1"/>
    </xf>
    <xf numFmtId="0" fontId="29" fillId="0" borderId="89" xfId="0" applyFont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94" xfId="0" applyFont="1" applyBorder="1" applyAlignment="1">
      <alignment vertical="center"/>
    </xf>
    <xf numFmtId="0" fontId="9" fillId="8" borderId="58" xfId="0" applyFont="1" applyFill="1" applyBorder="1" applyAlignment="1" applyProtection="1">
      <alignment vertical="top" wrapText="1"/>
      <protection locked="0"/>
    </xf>
    <xf numFmtId="0" fontId="9" fillId="8" borderId="9" xfId="0" applyFont="1" applyFill="1" applyBorder="1" applyAlignment="1" applyProtection="1">
      <alignment vertical="top" wrapText="1"/>
      <protection locked="0"/>
    </xf>
    <xf numFmtId="0" fontId="9" fillId="8" borderId="6" xfId="0" applyFont="1" applyFill="1" applyBorder="1" applyAlignment="1" applyProtection="1">
      <alignment vertical="top" wrapText="1"/>
      <protection locked="0"/>
    </xf>
    <xf numFmtId="0" fontId="7" fillId="0" borderId="75" xfId="0" applyFont="1" applyBorder="1" applyAlignment="1">
      <alignment/>
    </xf>
    <xf numFmtId="0" fontId="2" fillId="3" borderId="39" xfId="0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9" fillId="3" borderId="58" xfId="0" applyFont="1" applyFill="1" applyBorder="1" applyAlignment="1" applyProtection="1">
      <alignment horizontal="left" vertical="top" wrapText="1"/>
      <protection locked="0"/>
    </xf>
    <xf numFmtId="0" fontId="10" fillId="3" borderId="6" xfId="0" applyFont="1" applyFill="1" applyBorder="1" applyAlignment="1">
      <alignment horizontal="left" wrapText="1"/>
    </xf>
    <xf numFmtId="0" fontId="10" fillId="8" borderId="6" xfId="0" applyFont="1" applyFill="1" applyBorder="1" applyAlignment="1">
      <alignment wrapText="1"/>
    </xf>
    <xf numFmtId="0" fontId="5" fillId="8" borderId="21" xfId="0" applyFont="1" applyFill="1" applyBorder="1" applyAlignment="1">
      <alignment wrapText="1"/>
    </xf>
    <xf numFmtId="0" fontId="5" fillId="8" borderId="1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" fillId="8" borderId="58" xfId="0" applyFont="1" applyFill="1" applyBorder="1" applyAlignment="1" applyProtection="1">
      <alignment vertical="top" wrapText="1"/>
      <protection locked="0"/>
    </xf>
    <xf numFmtId="0" fontId="1" fillId="8" borderId="9" xfId="0" applyFont="1" applyFill="1" applyBorder="1" applyAlignment="1" applyProtection="1">
      <alignment vertical="top" wrapText="1"/>
      <protection locked="0"/>
    </xf>
    <xf numFmtId="0" fontId="1" fillId="8" borderId="6" xfId="0" applyFont="1" applyFill="1" applyBorder="1" applyAlignment="1" applyProtection="1">
      <alignment vertical="top" wrapText="1"/>
      <protection locked="0"/>
    </xf>
    <xf numFmtId="0" fontId="2" fillId="0" borderId="56" xfId="0" applyFont="1" applyFill="1" applyBorder="1" applyAlignment="1">
      <alignment horizontal="center" vertical="center"/>
    </xf>
    <xf numFmtId="0" fontId="2" fillId="3" borderId="73" xfId="0" applyFont="1" applyFill="1" applyBorder="1" applyAlignment="1" applyProtection="1">
      <alignment/>
      <protection locked="0"/>
    </xf>
    <xf numFmtId="0" fontId="1" fillId="0" borderId="68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2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 patternType="gray125"/>
      </fill>
      <border/>
    </dxf>
    <dxf>
      <fill>
        <patternFill patternType="darkVertical">
          <bgColor rgb="FFC0C0C0"/>
        </patternFill>
      </fill>
      <border/>
    </dxf>
    <dxf>
      <fill>
        <patternFill>
          <bgColor rgb="FF0066CC"/>
        </patternFill>
      </fill>
      <border/>
    </dxf>
    <dxf>
      <fill>
        <patternFill>
          <bgColor rgb="FF000000"/>
        </patternFill>
      </fill>
      <border/>
    </dxf>
    <dxf>
      <fill>
        <patternFill patternType="gray125"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9"/>
  <sheetViews>
    <sheetView tabSelected="1" zoomScale="80" zoomScaleNormal="80" workbookViewId="0" topLeftCell="A1">
      <pane xSplit="5" ySplit="1" topLeftCell="F4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69" sqref="A69:A159"/>
    </sheetView>
  </sheetViews>
  <sheetFormatPr defaultColWidth="9.140625" defaultRowHeight="34.5" customHeight="1"/>
  <cols>
    <col min="1" max="1" width="7.57421875" style="152" customWidth="1"/>
    <col min="2" max="2" width="42.28125" style="7" customWidth="1"/>
    <col min="3" max="3" width="27.57421875" style="7" customWidth="1"/>
    <col min="4" max="4" width="28.140625" style="7" customWidth="1"/>
    <col min="5" max="5" width="49.57421875" style="92" customWidth="1"/>
    <col min="6" max="6" width="11.00390625" style="7" customWidth="1"/>
    <col min="7" max="7" width="23.140625" style="7" customWidth="1"/>
    <col min="8" max="8" width="29.421875" style="7" customWidth="1"/>
    <col min="9" max="9" width="27.8515625" style="7" customWidth="1"/>
    <col min="10" max="10" width="16.421875" style="7" customWidth="1"/>
    <col min="11" max="11" width="17.7109375" style="7" customWidth="1"/>
    <col min="12" max="16384" width="37.8515625" style="7" customWidth="1"/>
  </cols>
  <sheetData>
    <row r="1" spans="1:5" ht="20.25" thickBot="1">
      <c r="A1" s="151" t="s">
        <v>186</v>
      </c>
      <c r="B1" s="156" t="s">
        <v>0</v>
      </c>
      <c r="C1" s="466"/>
      <c r="D1" s="467"/>
      <c r="E1" s="468"/>
    </row>
    <row r="2" spans="2:7" ht="21" thickBot="1">
      <c r="B2" s="136" t="s">
        <v>2</v>
      </c>
      <c r="C2" s="478"/>
      <c r="D2" s="479"/>
      <c r="E2" s="480"/>
      <c r="G2"/>
    </row>
    <row r="3" spans="1:7" s="5" customFormat="1" ht="20.25" thickBot="1">
      <c r="A3" s="153"/>
      <c r="B3" s="137" t="s">
        <v>1</v>
      </c>
      <c r="C3" s="469"/>
      <c r="D3" s="470"/>
      <c r="E3" s="471"/>
      <c r="G3"/>
    </row>
    <row r="4" spans="2:7" ht="20.25" thickBot="1">
      <c r="B4" s="138" t="s">
        <v>3</v>
      </c>
      <c r="C4" s="386" t="s">
        <v>231</v>
      </c>
      <c r="D4" s="387" t="s">
        <v>259</v>
      </c>
      <c r="E4" s="388" t="s">
        <v>218</v>
      </c>
      <c r="F4" s="10"/>
      <c r="G4"/>
    </row>
    <row r="5" spans="1:7" ht="19.5">
      <c r="A5" s="152" t="s">
        <v>187</v>
      </c>
      <c r="B5" s="139" t="s">
        <v>5</v>
      </c>
      <c r="C5" s="1"/>
      <c r="D5" s="112" t="s">
        <v>6</v>
      </c>
      <c r="E5" s="157"/>
      <c r="F5" s="10"/>
      <c r="G5" s="10"/>
    </row>
    <row r="6" spans="1:5" ht="19.5">
      <c r="A6" s="152" t="s">
        <v>188</v>
      </c>
      <c r="B6" s="140" t="s">
        <v>7</v>
      </c>
      <c r="C6" s="2"/>
      <c r="D6" s="25"/>
      <c r="E6" s="158"/>
    </row>
    <row r="7" spans="1:5" ht="19.5">
      <c r="A7" s="152" t="s">
        <v>189</v>
      </c>
      <c r="B7" s="140" t="s">
        <v>8</v>
      </c>
      <c r="C7" s="109"/>
      <c r="D7" s="25"/>
      <c r="E7" s="158"/>
    </row>
    <row r="8" spans="1:5" ht="19.5">
      <c r="A8" s="152" t="s">
        <v>187</v>
      </c>
      <c r="B8" s="140" t="s">
        <v>9</v>
      </c>
      <c r="C8" s="389"/>
      <c r="D8" s="25"/>
      <c r="E8" s="158"/>
    </row>
    <row r="9" spans="1:6" ht="19.5">
      <c r="A9" s="152" t="s">
        <v>190</v>
      </c>
      <c r="B9" s="141" t="s">
        <v>170</v>
      </c>
      <c r="C9" s="20"/>
      <c r="D9" s="114" t="s">
        <v>137</v>
      </c>
      <c r="E9" s="158"/>
      <c r="F9" s="12"/>
    </row>
    <row r="10" spans="2:5" ht="19.5">
      <c r="B10" s="142" t="s">
        <v>10</v>
      </c>
      <c r="C10" s="87"/>
      <c r="D10" s="115" t="s">
        <v>138</v>
      </c>
      <c r="E10" s="158"/>
    </row>
    <row r="11" spans="1:5" ht="19.5">
      <c r="A11" s="152" t="s">
        <v>190</v>
      </c>
      <c r="B11" s="143" t="s">
        <v>141</v>
      </c>
      <c r="C11" s="108"/>
      <c r="D11" s="356" t="s">
        <v>230</v>
      </c>
      <c r="E11" s="361"/>
    </row>
    <row r="12" spans="2:5" ht="30">
      <c r="B12" s="144" t="s">
        <v>80</v>
      </c>
      <c r="C12" s="472"/>
      <c r="D12" s="473"/>
      <c r="E12" s="474"/>
    </row>
    <row r="13" spans="2:5" ht="19.5">
      <c r="B13" s="145"/>
      <c r="C13" s="25"/>
      <c r="D13" s="25"/>
      <c r="E13" s="158"/>
    </row>
    <row r="14" spans="2:5" ht="19.5">
      <c r="B14" s="146" t="s">
        <v>11</v>
      </c>
      <c r="C14" s="25"/>
      <c r="D14" s="25"/>
      <c r="E14" s="158"/>
    </row>
    <row r="15" spans="2:8" ht="30.75">
      <c r="B15" s="147" t="s">
        <v>12</v>
      </c>
      <c r="C15" s="13"/>
      <c r="D15" s="115" t="s">
        <v>13</v>
      </c>
      <c r="E15" s="158"/>
      <c r="G15" s="14"/>
      <c r="H15" s="14"/>
    </row>
    <row r="16" spans="2:5" ht="30">
      <c r="B16" s="148" t="s">
        <v>14</v>
      </c>
      <c r="C16" s="15"/>
      <c r="D16" s="25"/>
      <c r="E16" s="158"/>
    </row>
    <row r="17" spans="2:5" ht="19.5">
      <c r="B17" s="149" t="s">
        <v>15</v>
      </c>
      <c r="C17" s="16" t="s">
        <v>16</v>
      </c>
      <c r="D17" s="17" t="s">
        <v>17</v>
      </c>
      <c r="E17" s="159" t="s">
        <v>142</v>
      </c>
    </row>
    <row r="18" spans="2:7" ht="19.5">
      <c r="B18" s="149" t="s">
        <v>18</v>
      </c>
      <c r="C18" s="11"/>
      <c r="D18" s="11"/>
      <c r="E18" s="160" t="s">
        <v>19</v>
      </c>
      <c r="G18" s="14"/>
    </row>
    <row r="19" spans="2:5" ht="19.5">
      <c r="B19" s="149" t="s">
        <v>20</v>
      </c>
      <c r="C19" s="11"/>
      <c r="D19" s="18"/>
      <c r="E19" s="160" t="s">
        <v>21</v>
      </c>
    </row>
    <row r="20" spans="2:5" ht="19.5">
      <c r="B20" s="149" t="s">
        <v>22</v>
      </c>
      <c r="C20" s="11"/>
      <c r="D20" s="18"/>
      <c r="E20" s="160" t="s">
        <v>23</v>
      </c>
    </row>
    <row r="21" spans="2:5" ht="19.5">
      <c r="B21" s="149" t="s">
        <v>24</v>
      </c>
      <c r="C21" s="11"/>
      <c r="D21" s="18"/>
      <c r="E21" s="160" t="s">
        <v>23</v>
      </c>
    </row>
    <row r="22" spans="2:5" ht="19.5">
      <c r="B22" s="149" t="s">
        <v>25</v>
      </c>
      <c r="C22" s="11"/>
      <c r="D22" s="18"/>
      <c r="E22" s="160"/>
    </row>
    <row r="23" spans="2:5" ht="19.5">
      <c r="B23" s="149" t="s">
        <v>26</v>
      </c>
      <c r="C23" s="11"/>
      <c r="D23" s="18"/>
      <c r="E23" s="160" t="s">
        <v>27</v>
      </c>
    </row>
    <row r="24" spans="2:5" ht="30">
      <c r="B24" s="144" t="s">
        <v>80</v>
      </c>
      <c r="C24" s="475"/>
      <c r="D24" s="476"/>
      <c r="E24" s="477"/>
    </row>
    <row r="25" spans="2:5" ht="19.5">
      <c r="B25" s="145"/>
      <c r="C25" s="25"/>
      <c r="D25" s="25"/>
      <c r="E25" s="158"/>
    </row>
    <row r="26" spans="2:5" ht="19.5">
      <c r="B26" s="146" t="s">
        <v>28</v>
      </c>
      <c r="C26" s="116"/>
      <c r="D26" s="25"/>
      <c r="E26" s="158"/>
    </row>
    <row r="27" spans="1:5" ht="30">
      <c r="A27" s="152" t="s">
        <v>187</v>
      </c>
      <c r="B27" s="148" t="s">
        <v>29</v>
      </c>
      <c r="C27" s="11"/>
      <c r="D27" s="25"/>
      <c r="E27" s="158"/>
    </row>
    <row r="28" spans="1:5" ht="30">
      <c r="A28" s="152" t="s">
        <v>190</v>
      </c>
      <c r="B28" s="148" t="s">
        <v>156</v>
      </c>
      <c r="C28" s="11"/>
      <c r="D28" s="114" t="s">
        <v>136</v>
      </c>
      <c r="E28" s="158"/>
    </row>
    <row r="29" spans="1:6" ht="19.5">
      <c r="A29" s="152" t="s">
        <v>187</v>
      </c>
      <c r="B29" s="148" t="s">
        <v>139</v>
      </c>
      <c r="C29" s="11"/>
      <c r="D29" s="115" t="s">
        <v>140</v>
      </c>
      <c r="E29" s="158"/>
      <c r="F29" s="78"/>
    </row>
    <row r="30" spans="1:6" ht="30.75" thickBot="1">
      <c r="A30" s="155" t="s">
        <v>187</v>
      </c>
      <c r="B30" s="148" t="s">
        <v>30</v>
      </c>
      <c r="C30" s="20"/>
      <c r="D30" s="115" t="s">
        <v>31</v>
      </c>
      <c r="E30" s="158"/>
      <c r="F30" s="78"/>
    </row>
    <row r="31" spans="1:5" ht="30.75" thickBot="1">
      <c r="A31" s="235"/>
      <c r="B31" s="150" t="s">
        <v>80</v>
      </c>
      <c r="C31" s="464"/>
      <c r="D31" s="465"/>
      <c r="E31" s="457"/>
    </row>
    <row r="32" spans="1:5" ht="20.25" thickBot="1">
      <c r="A32" s="236"/>
      <c r="B32" s="25"/>
      <c r="C32" s="25"/>
      <c r="D32" s="25"/>
      <c r="E32" s="158"/>
    </row>
    <row r="33" spans="1:5" ht="20.25" thickBot="1">
      <c r="A33" s="236"/>
      <c r="B33" s="458" t="s">
        <v>32</v>
      </c>
      <c r="C33" s="459"/>
      <c r="D33" s="460" t="s">
        <v>2</v>
      </c>
      <c r="E33" s="461"/>
    </row>
    <row r="34" spans="1:5" ht="20.25" thickBot="1">
      <c r="A34" s="236"/>
      <c r="B34" s="481" t="s">
        <v>260</v>
      </c>
      <c r="C34" s="482"/>
      <c r="D34" s="462">
        <f>C2</f>
        <v>0</v>
      </c>
      <c r="E34" s="463"/>
    </row>
    <row r="35" spans="1:5" ht="20.25" thickBot="1">
      <c r="A35" s="236"/>
      <c r="B35" s="458" t="s">
        <v>33</v>
      </c>
      <c r="C35" s="459"/>
      <c r="D35" s="460"/>
      <c r="E35" s="456"/>
    </row>
    <row r="36" spans="1:5" ht="20.25" thickBot="1">
      <c r="A36" s="237"/>
      <c r="B36" s="481"/>
      <c r="C36" s="482"/>
      <c r="D36" s="462"/>
      <c r="E36" s="463"/>
    </row>
    <row r="37" spans="1:5" ht="19.5">
      <c r="A37" s="163"/>
      <c r="B37" s="243" t="s">
        <v>213</v>
      </c>
      <c r="C37" s="164"/>
      <c r="D37" s="164"/>
      <c r="E37" s="165"/>
    </row>
    <row r="38" spans="1:5" ht="19.5">
      <c r="A38" s="161"/>
      <c r="B38" s="238" t="s">
        <v>202</v>
      </c>
      <c r="C38" s="25"/>
      <c r="D38" s="25"/>
      <c r="E38" s="158"/>
    </row>
    <row r="39" spans="1:5" ht="19.5">
      <c r="A39" s="161"/>
      <c r="B39" s="239" t="s">
        <v>203</v>
      </c>
      <c r="C39" s="25"/>
      <c r="D39" s="25"/>
      <c r="E39" s="158"/>
    </row>
    <row r="40" spans="1:5" ht="19.5">
      <c r="A40" s="161"/>
      <c r="B40" s="238" t="s">
        <v>204</v>
      </c>
      <c r="C40" s="25"/>
      <c r="D40" s="25"/>
      <c r="E40" s="158"/>
    </row>
    <row r="41" spans="1:5" ht="19.5">
      <c r="A41" s="161"/>
      <c r="B41" s="239" t="s">
        <v>210</v>
      </c>
      <c r="C41" s="25"/>
      <c r="D41" s="25"/>
      <c r="E41" s="158"/>
    </row>
    <row r="42" spans="1:5" ht="19.5">
      <c r="A42" s="161"/>
      <c r="B42" s="238" t="s">
        <v>205</v>
      </c>
      <c r="C42" s="25"/>
      <c r="D42" s="25"/>
      <c r="E42" s="158"/>
    </row>
    <row r="43" spans="1:5" ht="19.5">
      <c r="A43" s="161"/>
      <c r="B43" s="239" t="s">
        <v>212</v>
      </c>
      <c r="C43" s="25"/>
      <c r="D43" s="25"/>
      <c r="E43" s="158"/>
    </row>
    <row r="44" spans="1:5" ht="19.5">
      <c r="A44" s="161"/>
      <c r="B44" s="239" t="s">
        <v>211</v>
      </c>
      <c r="C44" s="25"/>
      <c r="D44" s="25"/>
      <c r="E44" s="158"/>
    </row>
    <row r="45" spans="1:5" ht="19.5">
      <c r="A45" s="161"/>
      <c r="B45" s="238" t="s">
        <v>206</v>
      </c>
      <c r="C45" s="25"/>
      <c r="D45" s="25"/>
      <c r="E45" s="158"/>
    </row>
    <row r="46" spans="1:5" ht="19.5">
      <c r="A46" s="161"/>
      <c r="B46" s="239" t="s">
        <v>207</v>
      </c>
      <c r="C46" s="25"/>
      <c r="D46" s="25"/>
      <c r="E46" s="158"/>
    </row>
    <row r="47" spans="1:5" ht="19.5">
      <c r="A47" s="161"/>
      <c r="B47" s="238" t="s">
        <v>208</v>
      </c>
      <c r="C47" s="25"/>
      <c r="D47" s="25"/>
      <c r="E47" s="158"/>
    </row>
    <row r="48" spans="1:5" ht="19.5">
      <c r="A48" s="161"/>
      <c r="B48" s="239" t="s">
        <v>209</v>
      </c>
      <c r="C48" s="25"/>
      <c r="D48" s="25"/>
      <c r="E48" s="158"/>
    </row>
    <row r="49" spans="1:5" ht="11.25" customHeight="1">
      <c r="A49" s="161"/>
      <c r="B49" s="239"/>
      <c r="C49" s="25"/>
      <c r="D49" s="25"/>
      <c r="E49" s="158"/>
    </row>
    <row r="50" spans="1:5" ht="19.5">
      <c r="A50" s="161"/>
      <c r="B50" s="240" t="s">
        <v>177</v>
      </c>
      <c r="C50" s="25"/>
      <c r="D50" s="25"/>
      <c r="E50" s="158"/>
    </row>
    <row r="51" spans="1:5" ht="19.5">
      <c r="A51" s="161"/>
      <c r="B51" s="240" t="s">
        <v>178</v>
      </c>
      <c r="C51" s="25"/>
      <c r="D51" s="25"/>
      <c r="E51" s="158"/>
    </row>
    <row r="52" spans="1:5" ht="8.25" customHeight="1">
      <c r="A52" s="161"/>
      <c r="B52" s="240"/>
      <c r="C52" s="25"/>
      <c r="D52" s="25"/>
      <c r="E52" s="233"/>
    </row>
    <row r="53" spans="1:5" ht="19.5">
      <c r="A53" s="161"/>
      <c r="B53" s="241" t="s">
        <v>175</v>
      </c>
      <c r="C53" s="25"/>
      <c r="D53" s="25"/>
      <c r="E53" s="233"/>
    </row>
    <row r="54" spans="1:5" ht="19.5">
      <c r="A54" s="161"/>
      <c r="B54" s="241" t="s">
        <v>185</v>
      </c>
      <c r="C54" s="25"/>
      <c r="D54" s="25"/>
      <c r="E54" s="233"/>
    </row>
    <row r="55" spans="1:5" ht="19.5">
      <c r="A55" s="161"/>
      <c r="B55" s="241" t="s">
        <v>184</v>
      </c>
      <c r="C55" s="25"/>
      <c r="D55" s="25"/>
      <c r="E55" s="233"/>
    </row>
    <row r="56" spans="1:5" ht="20.25" thickBot="1">
      <c r="A56" s="162"/>
      <c r="B56" s="242" t="s">
        <v>176</v>
      </c>
      <c r="C56" s="166"/>
      <c r="D56" s="166"/>
      <c r="E56" s="234"/>
    </row>
    <row r="57" spans="1:2" ht="19.5">
      <c r="A57" s="154"/>
      <c r="B57" s="25"/>
    </row>
    <row r="58" spans="1:2" ht="34.5" customHeight="1">
      <c r="A58" s="154"/>
      <c r="B58" s="25"/>
    </row>
    <row r="59" spans="1:2" ht="34.5" customHeight="1">
      <c r="A59" s="154"/>
      <c r="B59" s="25"/>
    </row>
    <row r="60" spans="1:2" ht="34.5" customHeight="1">
      <c r="A60" s="154"/>
      <c r="B60" s="25"/>
    </row>
    <row r="61" ht="34.5" customHeight="1">
      <c r="A61" s="154"/>
    </row>
    <row r="62" ht="34.5" customHeight="1">
      <c r="A62" s="154"/>
    </row>
    <row r="63" ht="34.5" customHeight="1">
      <c r="A63" s="154"/>
    </row>
    <row r="64" ht="34.5" customHeight="1">
      <c r="A64" s="154"/>
    </row>
    <row r="65" ht="34.5" customHeight="1">
      <c r="A65" s="154"/>
    </row>
    <row r="66" ht="34.5" customHeight="1">
      <c r="A66" s="154"/>
    </row>
    <row r="67" ht="34.5" customHeight="1">
      <c r="A67" s="154"/>
    </row>
    <row r="68" ht="34.5" customHeight="1">
      <c r="A68" s="154"/>
    </row>
    <row r="69" ht="34.5" customHeight="1">
      <c r="A69" s="154"/>
    </row>
    <row r="70" ht="34.5" customHeight="1">
      <c r="A70" s="154"/>
    </row>
    <row r="71" ht="34.5" customHeight="1">
      <c r="A71" s="154"/>
    </row>
    <row r="72" ht="34.5" customHeight="1">
      <c r="A72" s="154"/>
    </row>
    <row r="73" ht="34.5" customHeight="1">
      <c r="A73" s="154"/>
    </row>
    <row r="74" ht="34.5" customHeight="1">
      <c r="A74" s="154"/>
    </row>
    <row r="75" ht="34.5" customHeight="1">
      <c r="A75" s="154"/>
    </row>
    <row r="76" ht="34.5" customHeight="1">
      <c r="A76" s="154"/>
    </row>
    <row r="77" ht="34.5" customHeight="1">
      <c r="A77" s="154"/>
    </row>
    <row r="78" ht="34.5" customHeight="1">
      <c r="A78" s="154"/>
    </row>
    <row r="79" ht="34.5" customHeight="1">
      <c r="A79" s="154"/>
    </row>
    <row r="80" ht="34.5" customHeight="1">
      <c r="A80" s="154"/>
    </row>
    <row r="81" ht="34.5" customHeight="1">
      <c r="A81" s="154"/>
    </row>
    <row r="82" ht="34.5" customHeight="1">
      <c r="A82" s="154"/>
    </row>
    <row r="83" ht="34.5" customHeight="1">
      <c r="A83" s="154"/>
    </row>
    <row r="84" ht="34.5" customHeight="1">
      <c r="A84" s="154"/>
    </row>
    <row r="85" ht="34.5" customHeight="1">
      <c r="A85" s="154"/>
    </row>
    <row r="86" ht="34.5" customHeight="1">
      <c r="A86" s="154"/>
    </row>
    <row r="87" ht="34.5" customHeight="1">
      <c r="A87" s="154"/>
    </row>
    <row r="88" ht="34.5" customHeight="1">
      <c r="A88" s="154"/>
    </row>
    <row r="89" ht="34.5" customHeight="1">
      <c r="A89" s="154"/>
    </row>
    <row r="90" ht="34.5" customHeight="1">
      <c r="A90" s="154"/>
    </row>
    <row r="91" ht="34.5" customHeight="1">
      <c r="A91" s="154"/>
    </row>
    <row r="92" ht="34.5" customHeight="1">
      <c r="A92" s="154"/>
    </row>
    <row r="93" ht="34.5" customHeight="1">
      <c r="A93" s="154"/>
    </row>
    <row r="94" ht="34.5" customHeight="1">
      <c r="A94" s="154"/>
    </row>
    <row r="95" ht="34.5" customHeight="1">
      <c r="A95" s="154"/>
    </row>
    <row r="96" ht="34.5" customHeight="1">
      <c r="A96" s="154"/>
    </row>
    <row r="97" ht="34.5" customHeight="1">
      <c r="A97" s="154"/>
    </row>
    <row r="98" ht="34.5" customHeight="1">
      <c r="A98" s="154"/>
    </row>
    <row r="99" ht="34.5" customHeight="1">
      <c r="A99" s="154"/>
    </row>
    <row r="100" ht="34.5" customHeight="1">
      <c r="A100" s="154"/>
    </row>
    <row r="101" ht="34.5" customHeight="1">
      <c r="A101" s="154"/>
    </row>
    <row r="102" ht="34.5" customHeight="1">
      <c r="A102" s="154"/>
    </row>
    <row r="103" ht="34.5" customHeight="1">
      <c r="A103" s="154"/>
    </row>
    <row r="104" ht="34.5" customHeight="1">
      <c r="A104" s="154"/>
    </row>
    <row r="105" ht="34.5" customHeight="1">
      <c r="A105" s="154"/>
    </row>
    <row r="106" ht="34.5" customHeight="1">
      <c r="A106" s="154"/>
    </row>
    <row r="107" ht="34.5" customHeight="1">
      <c r="A107" s="154"/>
    </row>
    <row r="108" ht="34.5" customHeight="1">
      <c r="A108" s="154"/>
    </row>
    <row r="109" ht="34.5" customHeight="1">
      <c r="A109" s="154"/>
    </row>
    <row r="110" ht="34.5" customHeight="1">
      <c r="A110" s="154"/>
    </row>
    <row r="111" ht="34.5" customHeight="1">
      <c r="A111" s="154"/>
    </row>
    <row r="112" ht="34.5" customHeight="1">
      <c r="A112" s="154"/>
    </row>
    <row r="113" ht="34.5" customHeight="1">
      <c r="A113" s="154"/>
    </row>
    <row r="114" ht="34.5" customHeight="1">
      <c r="A114" s="154"/>
    </row>
    <row r="115" ht="34.5" customHeight="1">
      <c r="A115" s="154"/>
    </row>
    <row r="116" ht="34.5" customHeight="1">
      <c r="A116" s="154"/>
    </row>
    <row r="117" ht="34.5" customHeight="1">
      <c r="A117" s="154"/>
    </row>
    <row r="118" ht="34.5" customHeight="1">
      <c r="A118" s="154"/>
    </row>
    <row r="119" ht="34.5" customHeight="1">
      <c r="A119" s="154"/>
    </row>
    <row r="120" ht="34.5" customHeight="1">
      <c r="A120" s="154"/>
    </row>
    <row r="121" ht="34.5" customHeight="1">
      <c r="A121" s="154"/>
    </row>
    <row r="122" ht="34.5" customHeight="1">
      <c r="A122" s="154"/>
    </row>
    <row r="123" ht="34.5" customHeight="1">
      <c r="A123" s="154"/>
    </row>
    <row r="124" ht="34.5" customHeight="1">
      <c r="A124" s="154"/>
    </row>
    <row r="125" ht="34.5" customHeight="1">
      <c r="A125" s="154"/>
    </row>
    <row r="126" ht="34.5" customHeight="1">
      <c r="A126" s="154"/>
    </row>
    <row r="127" ht="34.5" customHeight="1">
      <c r="A127" s="154"/>
    </row>
    <row r="128" ht="34.5" customHeight="1">
      <c r="A128" s="154"/>
    </row>
    <row r="129" ht="34.5" customHeight="1">
      <c r="A129" s="154"/>
    </row>
    <row r="130" ht="34.5" customHeight="1">
      <c r="A130" s="154"/>
    </row>
    <row r="131" ht="34.5" customHeight="1">
      <c r="A131" s="154"/>
    </row>
    <row r="132" ht="34.5" customHeight="1">
      <c r="A132" s="154"/>
    </row>
    <row r="133" ht="34.5" customHeight="1">
      <c r="A133" s="154"/>
    </row>
    <row r="134" ht="34.5" customHeight="1">
      <c r="A134" s="154"/>
    </row>
    <row r="135" ht="34.5" customHeight="1">
      <c r="A135" s="154"/>
    </row>
    <row r="136" ht="34.5" customHeight="1">
      <c r="A136" s="154"/>
    </row>
    <row r="137" ht="34.5" customHeight="1">
      <c r="A137" s="154"/>
    </row>
    <row r="138" ht="34.5" customHeight="1">
      <c r="A138" s="154"/>
    </row>
    <row r="139" ht="34.5" customHeight="1">
      <c r="A139" s="154"/>
    </row>
    <row r="140" ht="34.5" customHeight="1">
      <c r="A140" s="154"/>
    </row>
    <row r="141" ht="34.5" customHeight="1">
      <c r="A141" s="154"/>
    </row>
    <row r="142" ht="34.5" customHeight="1">
      <c r="A142" s="154"/>
    </row>
    <row r="143" ht="34.5" customHeight="1">
      <c r="A143" s="154"/>
    </row>
    <row r="144" ht="34.5" customHeight="1">
      <c r="A144" s="154"/>
    </row>
    <row r="145" ht="34.5" customHeight="1">
      <c r="A145" s="154"/>
    </row>
    <row r="146" ht="34.5" customHeight="1">
      <c r="A146" s="154"/>
    </row>
    <row r="147" ht="34.5" customHeight="1">
      <c r="A147" s="154"/>
    </row>
    <row r="148" ht="34.5" customHeight="1">
      <c r="A148" s="154"/>
    </row>
    <row r="149" ht="34.5" customHeight="1">
      <c r="A149" s="154"/>
    </row>
    <row r="150" ht="34.5" customHeight="1">
      <c r="A150" s="154"/>
    </row>
    <row r="151" ht="34.5" customHeight="1">
      <c r="A151" s="154"/>
    </row>
    <row r="152" ht="34.5" customHeight="1">
      <c r="A152" s="154"/>
    </row>
    <row r="153" ht="34.5" customHeight="1">
      <c r="A153" s="154"/>
    </row>
    <row r="154" ht="34.5" customHeight="1">
      <c r="A154" s="154"/>
    </row>
    <row r="155" ht="34.5" customHeight="1">
      <c r="A155" s="154"/>
    </row>
    <row r="156" ht="34.5" customHeight="1">
      <c r="A156" s="154"/>
    </row>
    <row r="157" ht="34.5" customHeight="1">
      <c r="A157" s="154"/>
    </row>
    <row r="158" ht="34.5" customHeight="1">
      <c r="A158" s="154"/>
    </row>
    <row r="159" ht="34.5" customHeight="1">
      <c r="A159" s="154"/>
    </row>
  </sheetData>
  <mergeCells count="14">
    <mergeCell ref="B36:C36"/>
    <mergeCell ref="D36:E36"/>
    <mergeCell ref="C31:E31"/>
    <mergeCell ref="B33:C33"/>
    <mergeCell ref="D33:E33"/>
    <mergeCell ref="B34:C34"/>
    <mergeCell ref="D34:E34"/>
    <mergeCell ref="B35:C35"/>
    <mergeCell ref="D35:E35"/>
    <mergeCell ref="C1:E1"/>
    <mergeCell ref="C3:E3"/>
    <mergeCell ref="C12:E12"/>
    <mergeCell ref="C24:E24"/>
    <mergeCell ref="C2:E2"/>
  </mergeCells>
  <dataValidations count="7">
    <dataValidation type="list" allowBlank="1" showInputMessage="1" showErrorMessage="1" sqref="C9 C7">
      <formula1>"Yes,No,N/A"</formula1>
    </dataValidation>
    <dataValidation type="list" allowBlank="1" showInputMessage="1" showErrorMessage="1" sqref="C6">
      <formula1>"Yes,No, N/A"</formula1>
    </dataValidation>
    <dataValidation type="list" allowBlank="1" showInputMessage="1" showErrorMessage="1" sqref="E4">
      <formula1>"1 Stream, 2 Stream, 3 Stream, 4 Stream"</formula1>
    </dataValidation>
    <dataValidation type="list" allowBlank="1" showInputMessage="1" showErrorMessage="1" sqref="D4">
      <formula1>"Orifice, Turbine, Ultrasonic"</formula1>
    </dataValidation>
    <dataValidation type="list" allowBlank="1" showInputMessage="1" showErrorMessage="1" sqref="C4">
      <formula1>"Official, Tracker"</formula1>
    </dataValidation>
    <dataValidation type="list" allowBlank="1" showInputMessage="1" showErrorMessage="1" sqref="C15">
      <formula1>"Pressure,Volume, "</formula1>
    </dataValidation>
    <dataValidation type="list" allowBlank="1" showInputMessage="1" showErrorMessage="1" sqref="C16 C27:C30 C5">
      <formula1>"Yes,No, "</formula1>
    </dataValidation>
  </dataValidations>
  <printOptions/>
  <pageMargins left="0.27" right="0.22" top="0.56" bottom="0.5" header="0.23" footer="0.5"/>
  <pageSetup fitToHeight="1" fitToWidth="1" horizontalDpi="300" verticalDpi="300" orientation="portrait" paperSize="9" scale="65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zoomScale="80" zoomScaleNormal="80" workbookViewId="0" topLeftCell="A1">
      <pane xSplit="2" ySplit="1" topLeftCell="C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34" sqref="C34:E34"/>
    </sheetView>
  </sheetViews>
  <sheetFormatPr defaultColWidth="9.140625" defaultRowHeight="12.75"/>
  <cols>
    <col min="1" max="1" width="7.57421875" style="135" customWidth="1"/>
    <col min="2" max="2" width="45.28125" style="7" customWidth="1"/>
    <col min="3" max="3" width="28.140625" style="7" customWidth="1"/>
    <col min="4" max="4" width="25.140625" style="7" customWidth="1"/>
    <col min="5" max="5" width="20.7109375" style="7" customWidth="1"/>
    <col min="6" max="6" width="18.00390625" style="7" customWidth="1"/>
    <col min="7" max="7" width="30.00390625" style="7" customWidth="1"/>
    <col min="8" max="8" width="9.140625" style="7" hidden="1" customWidth="1"/>
    <col min="9" max="9" width="4.28125" style="7" customWidth="1"/>
    <col min="10" max="10" width="2.00390625" style="7" customWidth="1"/>
    <col min="11" max="16" width="9.140625" style="7" customWidth="1"/>
    <col min="17" max="17" width="10.7109375" style="7" customWidth="1"/>
    <col min="18" max="16384" width="9.140625" style="7" customWidth="1"/>
  </cols>
  <sheetData>
    <row r="1" spans="1:7" ht="20.25" thickBot="1">
      <c r="A1" s="151" t="s">
        <v>186</v>
      </c>
      <c r="B1" s="488" t="s">
        <v>172</v>
      </c>
      <c r="C1" s="489"/>
      <c r="D1" s="490"/>
      <c r="E1" s="491"/>
      <c r="F1" s="492"/>
      <c r="G1" s="165"/>
    </row>
    <row r="2" spans="1:7" s="5" customFormat="1" ht="18.75" thickBot="1">
      <c r="A2" s="174"/>
      <c r="B2" s="110" t="s">
        <v>1</v>
      </c>
      <c r="C2" s="493">
        <f>General!C3</f>
        <v>0</v>
      </c>
      <c r="D2" s="494"/>
      <c r="E2" s="495"/>
      <c r="F2" s="23">
        <f>General!C2</f>
        <v>0</v>
      </c>
      <c r="G2" s="179"/>
    </row>
    <row r="3" spans="1:7" s="5" customFormat="1" ht="18.75" thickBot="1">
      <c r="A3" s="174"/>
      <c r="B3" s="110" t="s">
        <v>3</v>
      </c>
      <c r="C3" s="247" t="str">
        <f>General!C4</f>
        <v>Official</v>
      </c>
      <c r="D3" s="248" t="str">
        <f>General!D4</f>
        <v>Orifice</v>
      </c>
      <c r="E3" s="106"/>
      <c r="F3" s="107"/>
      <c r="G3" s="179"/>
    </row>
    <row r="4" spans="1:7" s="5" customFormat="1" ht="18">
      <c r="A4" s="174" t="s">
        <v>187</v>
      </c>
      <c r="B4" s="86" t="s">
        <v>50</v>
      </c>
      <c r="C4" s="455"/>
      <c r="D4" s="448"/>
      <c r="E4" s="89" t="s">
        <v>51</v>
      </c>
      <c r="F4" s="24"/>
      <c r="G4" s="179"/>
    </row>
    <row r="5" spans="1:7" ht="18">
      <c r="A5" s="175" t="s">
        <v>187</v>
      </c>
      <c r="B5" s="86" t="s">
        <v>52</v>
      </c>
      <c r="C5" s="449"/>
      <c r="D5" s="450"/>
      <c r="E5" s="25"/>
      <c r="F5" s="25"/>
      <c r="G5" s="180"/>
    </row>
    <row r="6" spans="1:8" ht="18">
      <c r="A6" s="175"/>
      <c r="B6" s="8" t="s">
        <v>34</v>
      </c>
      <c r="C6" s="8"/>
      <c r="D6" s="9"/>
      <c r="E6" s="181" t="s">
        <v>53</v>
      </c>
      <c r="F6" s="25"/>
      <c r="G6" s="180"/>
      <c r="H6" s="5"/>
    </row>
    <row r="7" spans="1:8" ht="18">
      <c r="A7" s="175" t="s">
        <v>190</v>
      </c>
      <c r="B7" s="451" t="s">
        <v>143</v>
      </c>
      <c r="C7" s="446"/>
      <c r="D7" s="390"/>
      <c r="E7" s="9"/>
      <c r="F7" s="9"/>
      <c r="G7" s="180"/>
      <c r="H7" s="5"/>
    </row>
    <row r="8" spans="1:10" ht="18">
      <c r="A8" s="175" t="s">
        <v>190</v>
      </c>
      <c r="B8" s="484" t="s">
        <v>54</v>
      </c>
      <c r="C8" s="4" t="s">
        <v>55</v>
      </c>
      <c r="D8" s="27"/>
      <c r="E8" s="486" t="s">
        <v>56</v>
      </c>
      <c r="F8" s="9"/>
      <c r="G8" s="180"/>
      <c r="H8" s="85"/>
      <c r="I8" s="85"/>
      <c r="J8" s="85"/>
    </row>
    <row r="9" spans="1:8" ht="18">
      <c r="A9" s="175" t="s">
        <v>191</v>
      </c>
      <c r="B9" s="485"/>
      <c r="C9" s="4" t="s">
        <v>57</v>
      </c>
      <c r="D9" s="27"/>
      <c r="E9" s="487"/>
      <c r="F9" s="25"/>
      <c r="G9" s="158"/>
      <c r="H9" s="5"/>
    </row>
    <row r="10" spans="1:8" ht="18">
      <c r="A10" s="175" t="s">
        <v>190</v>
      </c>
      <c r="B10" s="484" t="s">
        <v>58</v>
      </c>
      <c r="C10" s="4" t="s">
        <v>55</v>
      </c>
      <c r="D10" s="27"/>
      <c r="E10" s="486" t="s">
        <v>59</v>
      </c>
      <c r="F10" s="9"/>
      <c r="G10" s="180"/>
      <c r="H10" s="5"/>
    </row>
    <row r="11" spans="1:7" ht="18">
      <c r="A11" s="175" t="s">
        <v>191</v>
      </c>
      <c r="B11" s="485"/>
      <c r="C11" s="4" t="s">
        <v>57</v>
      </c>
      <c r="D11" s="27"/>
      <c r="E11" s="487"/>
      <c r="F11" s="25"/>
      <c r="G11" s="158"/>
    </row>
    <row r="12" spans="1:7" ht="13.5" customHeight="1">
      <c r="A12" s="175" t="s">
        <v>191</v>
      </c>
      <c r="B12" s="497" t="s">
        <v>60</v>
      </c>
      <c r="C12" s="28" t="s">
        <v>192</v>
      </c>
      <c r="D12" s="383"/>
      <c r="E12" s="496" t="s">
        <v>59</v>
      </c>
      <c r="F12" s="114" t="s">
        <v>146</v>
      </c>
      <c r="G12" s="158"/>
    </row>
    <row r="13" spans="1:7" ht="18.75" customHeight="1">
      <c r="A13" s="175" t="s">
        <v>191</v>
      </c>
      <c r="B13" s="498"/>
      <c r="C13" s="28" t="s">
        <v>57</v>
      </c>
      <c r="D13" s="383"/>
      <c r="E13" s="496"/>
      <c r="F13" s="25"/>
      <c r="G13" s="158"/>
    </row>
    <row r="14" spans="1:8" s="197" customFormat="1" ht="11.25">
      <c r="A14" s="193"/>
      <c r="B14" s="184" t="s">
        <v>145</v>
      </c>
      <c r="C14" s="184"/>
      <c r="D14" s="184"/>
      <c r="E14" s="194"/>
      <c r="F14" s="194"/>
      <c r="G14" s="195"/>
      <c r="H14" s="196"/>
    </row>
    <row r="15" spans="1:8" s="197" customFormat="1" ht="13.5" customHeight="1">
      <c r="A15" s="193"/>
      <c r="B15" s="184" t="s">
        <v>144</v>
      </c>
      <c r="C15" s="198"/>
      <c r="D15" s="198"/>
      <c r="E15" s="198"/>
      <c r="F15" s="198"/>
      <c r="G15" s="195"/>
      <c r="H15" s="196"/>
    </row>
    <row r="16" spans="1:8" ht="27.75" customHeight="1">
      <c r="A16" s="175"/>
      <c r="B16" s="29" t="s">
        <v>130</v>
      </c>
      <c r="C16" s="29"/>
      <c r="D16" s="509"/>
      <c r="E16" s="531"/>
      <c r="F16" s="532"/>
      <c r="G16" s="180"/>
      <c r="H16" s="5"/>
    </row>
    <row r="17" spans="1:8" ht="18">
      <c r="A17" s="175"/>
      <c r="B17" s="8" t="s">
        <v>61</v>
      </c>
      <c r="C17" s="8"/>
      <c r="D17" s="9"/>
      <c r="E17" s="182"/>
      <c r="F17" s="25"/>
      <c r="G17" s="180"/>
      <c r="H17" s="5"/>
    </row>
    <row r="18" spans="1:8" ht="18">
      <c r="A18" s="175" t="s">
        <v>187</v>
      </c>
      <c r="B18" s="451" t="s">
        <v>35</v>
      </c>
      <c r="C18" s="446"/>
      <c r="D18" s="53"/>
      <c r="E18" s="182"/>
      <c r="F18" s="25"/>
      <c r="G18" s="180"/>
      <c r="H18" s="5"/>
    </row>
    <row r="19" spans="1:8" ht="18">
      <c r="A19" s="175" t="s">
        <v>187</v>
      </c>
      <c r="B19" s="447" t="s">
        <v>147</v>
      </c>
      <c r="C19" s="483"/>
      <c r="D19" s="31"/>
      <c r="E19" s="9"/>
      <c r="F19" s="9"/>
      <c r="G19" s="180"/>
      <c r="H19" s="5"/>
    </row>
    <row r="20" spans="1:8" ht="18">
      <c r="A20" s="175" t="s">
        <v>188</v>
      </c>
      <c r="B20" s="484" t="s">
        <v>62</v>
      </c>
      <c r="C20" s="21" t="s">
        <v>55</v>
      </c>
      <c r="D20" s="27"/>
      <c r="E20" s="486" t="s">
        <v>56</v>
      </c>
      <c r="F20" s="9"/>
      <c r="G20" s="180"/>
      <c r="H20" s="5"/>
    </row>
    <row r="21" spans="1:8" ht="18">
      <c r="A21" s="175" t="s">
        <v>188</v>
      </c>
      <c r="B21" s="485"/>
      <c r="C21" s="21" t="s">
        <v>57</v>
      </c>
      <c r="D21" s="30"/>
      <c r="E21" s="487"/>
      <c r="F21" s="9"/>
      <c r="G21" s="180"/>
      <c r="H21" s="5"/>
    </row>
    <row r="22" spans="1:8" ht="18">
      <c r="A22" s="175" t="s">
        <v>188</v>
      </c>
      <c r="B22" s="499" t="s">
        <v>63</v>
      </c>
      <c r="C22" s="4" t="s">
        <v>55</v>
      </c>
      <c r="D22" s="30"/>
      <c r="E22" s="486" t="s">
        <v>59</v>
      </c>
      <c r="F22" s="9"/>
      <c r="G22" s="158"/>
      <c r="H22" s="5"/>
    </row>
    <row r="23" spans="1:8" ht="18">
      <c r="A23" s="175" t="s">
        <v>188</v>
      </c>
      <c r="B23" s="500"/>
      <c r="C23" s="4" t="s">
        <v>57</v>
      </c>
      <c r="D23" s="30"/>
      <c r="E23" s="487"/>
      <c r="F23" s="9"/>
      <c r="G23" s="180"/>
      <c r="H23" s="5"/>
    </row>
    <row r="24" spans="1:10" ht="18" customHeight="1">
      <c r="A24" s="175" t="s">
        <v>191</v>
      </c>
      <c r="B24" s="501" t="s">
        <v>64</v>
      </c>
      <c r="C24" s="4" t="s">
        <v>192</v>
      </c>
      <c r="D24" s="382"/>
      <c r="E24" s="486" t="s">
        <v>59</v>
      </c>
      <c r="F24" s="105" t="s">
        <v>146</v>
      </c>
      <c r="G24" s="183"/>
      <c r="H24" s="104"/>
      <c r="I24" s="104"/>
      <c r="J24" s="104"/>
    </row>
    <row r="25" spans="1:8" ht="18">
      <c r="A25" s="175" t="s">
        <v>191</v>
      </c>
      <c r="B25" s="502"/>
      <c r="C25" s="4" t="s">
        <v>57</v>
      </c>
      <c r="D25" s="382"/>
      <c r="E25" s="487"/>
      <c r="F25" s="9"/>
      <c r="G25" s="180"/>
      <c r="H25" s="5"/>
    </row>
    <row r="26" spans="1:8" ht="12.75" customHeight="1">
      <c r="A26" s="176"/>
      <c r="B26" s="184" t="s">
        <v>157</v>
      </c>
      <c r="C26" s="9"/>
      <c r="D26" s="9"/>
      <c r="E26" s="9"/>
      <c r="F26" s="9"/>
      <c r="G26" s="180"/>
      <c r="H26" s="5"/>
    </row>
    <row r="27" spans="1:8" ht="18">
      <c r="A27" s="175" t="s">
        <v>188</v>
      </c>
      <c r="B27" s="451" t="s">
        <v>149</v>
      </c>
      <c r="C27" s="446"/>
      <c r="D27" s="53"/>
      <c r="E27" s="9"/>
      <c r="F27" s="9"/>
      <c r="G27" s="180"/>
      <c r="H27" s="5"/>
    </row>
    <row r="28" spans="1:8" ht="18">
      <c r="A28" s="175"/>
      <c r="B28" s="86" t="s">
        <v>193</v>
      </c>
      <c r="C28" s="21"/>
      <c r="D28" s="53"/>
      <c r="E28" s="9"/>
      <c r="F28" s="9"/>
      <c r="G28" s="180"/>
      <c r="H28" s="5"/>
    </row>
    <row r="29" spans="1:8" ht="18">
      <c r="A29" s="175"/>
      <c r="B29" s="86" t="s">
        <v>148</v>
      </c>
      <c r="C29" s="21"/>
      <c r="D29" s="53"/>
      <c r="E29" s="9"/>
      <c r="F29" s="9"/>
      <c r="G29" s="180"/>
      <c r="H29" s="5"/>
    </row>
    <row r="30" spans="1:8" ht="18">
      <c r="A30" s="175"/>
      <c r="B30" s="451" t="s">
        <v>65</v>
      </c>
      <c r="C30" s="446"/>
      <c r="D30" s="30"/>
      <c r="E30" s="9"/>
      <c r="F30" s="9"/>
      <c r="G30" s="180"/>
      <c r="H30" s="5"/>
    </row>
    <row r="31" spans="1:8" ht="18">
      <c r="A31" s="175"/>
      <c r="B31" s="451" t="s">
        <v>66</v>
      </c>
      <c r="C31" s="446"/>
      <c r="D31" s="32"/>
      <c r="E31" s="9"/>
      <c r="F31" s="9"/>
      <c r="G31" s="180"/>
      <c r="H31" s="5"/>
    </row>
    <row r="32" spans="1:8" ht="18">
      <c r="A32" s="175" t="s">
        <v>188</v>
      </c>
      <c r="B32" s="447" t="s">
        <v>67</v>
      </c>
      <c r="C32" s="483"/>
      <c r="D32" s="20"/>
      <c r="E32" s="9"/>
      <c r="F32" s="9"/>
      <c r="G32" s="180"/>
      <c r="H32" s="5"/>
    </row>
    <row r="33" spans="1:8" ht="18">
      <c r="A33" s="175" t="s">
        <v>190</v>
      </c>
      <c r="B33" s="451" t="s">
        <v>68</v>
      </c>
      <c r="C33" s="446"/>
      <c r="D33" s="31"/>
      <c r="E33" s="105" t="s">
        <v>152</v>
      </c>
      <c r="F33" s="9"/>
      <c r="G33" s="180"/>
      <c r="H33" s="5"/>
    </row>
    <row r="34" spans="1:8" ht="29.25" customHeight="1">
      <c r="A34" s="175"/>
      <c r="B34" s="29" t="s">
        <v>80</v>
      </c>
      <c r="C34" s="503"/>
      <c r="D34" s="504"/>
      <c r="E34" s="505"/>
      <c r="F34" s="9"/>
      <c r="G34" s="180"/>
      <c r="H34" s="5"/>
    </row>
    <row r="35" spans="1:8" ht="18">
      <c r="A35" s="175"/>
      <c r="B35" s="185" t="s">
        <v>36</v>
      </c>
      <c r="C35" s="8"/>
      <c r="D35" s="9"/>
      <c r="E35" s="181" t="s">
        <v>69</v>
      </c>
      <c r="F35" s="186"/>
      <c r="G35" s="180"/>
      <c r="H35" s="5"/>
    </row>
    <row r="36" spans="1:8" ht="19.5" customHeight="1">
      <c r="A36" s="175" t="s">
        <v>190</v>
      </c>
      <c r="B36" s="451" t="s">
        <v>150</v>
      </c>
      <c r="C36" s="446"/>
      <c r="D36" s="357"/>
      <c r="E36" s="33"/>
      <c r="F36" s="9"/>
      <c r="G36" s="180"/>
      <c r="H36" s="5"/>
    </row>
    <row r="37" spans="1:8" ht="18">
      <c r="A37" s="175" t="s">
        <v>188</v>
      </c>
      <c r="B37" s="451" t="s">
        <v>70</v>
      </c>
      <c r="C37" s="446"/>
      <c r="D37" s="31"/>
      <c r="E37" s="33"/>
      <c r="F37" s="9"/>
      <c r="G37" s="180"/>
      <c r="H37" s="5"/>
    </row>
    <row r="38" spans="1:8" ht="18">
      <c r="A38" s="175" t="s">
        <v>187</v>
      </c>
      <c r="B38" s="451" t="s">
        <v>71</v>
      </c>
      <c r="C38" s="506"/>
      <c r="D38" s="31"/>
      <c r="E38" s="33"/>
      <c r="F38" s="9"/>
      <c r="G38" s="180"/>
      <c r="H38" s="5"/>
    </row>
    <row r="39" spans="1:8" ht="18">
      <c r="A39" s="175" t="s">
        <v>188</v>
      </c>
      <c r="B39" s="451" t="s">
        <v>195</v>
      </c>
      <c r="C39" s="446"/>
      <c r="D39" s="58"/>
      <c r="E39" s="33"/>
      <c r="F39" s="9"/>
      <c r="G39" s="180"/>
      <c r="H39" s="5"/>
    </row>
    <row r="40" spans="1:8" ht="18">
      <c r="A40" s="175"/>
      <c r="B40" s="86" t="s">
        <v>193</v>
      </c>
      <c r="C40" s="21"/>
      <c r="D40" s="358"/>
      <c r="E40" s="9"/>
      <c r="F40" s="9"/>
      <c r="G40" s="180"/>
      <c r="H40" s="5"/>
    </row>
    <row r="41" spans="1:8" ht="18">
      <c r="A41" s="175"/>
      <c r="B41" s="86" t="s">
        <v>194</v>
      </c>
      <c r="C41" s="21"/>
      <c r="D41" s="34"/>
      <c r="E41" s="35"/>
      <c r="F41" s="35"/>
      <c r="G41" s="187"/>
      <c r="H41" s="5"/>
    </row>
    <row r="42" spans="1:8" ht="18">
      <c r="A42" s="175" t="s">
        <v>190</v>
      </c>
      <c r="B42" s="533" t="s">
        <v>158</v>
      </c>
      <c r="C42" s="534"/>
      <c r="D42" s="31"/>
      <c r="E42" s="105" t="s">
        <v>88</v>
      </c>
      <c r="F42" s="35"/>
      <c r="G42" s="187"/>
      <c r="H42" s="5"/>
    </row>
    <row r="43" spans="1:8" ht="18">
      <c r="A43" s="175"/>
      <c r="B43" s="451" t="s">
        <v>37</v>
      </c>
      <c r="C43" s="446"/>
      <c r="D43" s="93"/>
      <c r="E43" s="35"/>
      <c r="F43" s="35"/>
      <c r="G43" s="187"/>
      <c r="H43" s="5"/>
    </row>
    <row r="44" spans="1:8" ht="18">
      <c r="A44" s="175" t="s">
        <v>188</v>
      </c>
      <c r="B44" s="451" t="s">
        <v>196</v>
      </c>
      <c r="C44" s="446"/>
      <c r="D44" s="31"/>
      <c r="E44" s="35"/>
      <c r="F44" s="35"/>
      <c r="G44" s="187"/>
      <c r="H44" s="5"/>
    </row>
    <row r="45" spans="1:8" ht="18">
      <c r="A45" s="175"/>
      <c r="B45" s="451" t="s">
        <v>197</v>
      </c>
      <c r="C45" s="446"/>
      <c r="D45" s="34"/>
      <c r="E45" s="36" t="s">
        <v>72</v>
      </c>
      <c r="F45" s="35"/>
      <c r="G45" s="187"/>
      <c r="H45" s="5"/>
    </row>
    <row r="46" spans="1:8" ht="18">
      <c r="A46" s="175"/>
      <c r="B46" s="512" t="s">
        <v>73</v>
      </c>
      <c r="C46" s="513"/>
      <c r="D46" s="507" t="s">
        <v>74</v>
      </c>
      <c r="E46" s="518"/>
      <c r="F46" s="507" t="s">
        <v>75</v>
      </c>
      <c r="G46" s="508"/>
      <c r="H46" s="5"/>
    </row>
    <row r="47" spans="1:8" ht="18">
      <c r="A47" s="175"/>
      <c r="B47" s="514"/>
      <c r="C47" s="515"/>
      <c r="D47" s="37" t="s">
        <v>192</v>
      </c>
      <c r="E47" s="37" t="s">
        <v>57</v>
      </c>
      <c r="F47" s="37" t="s">
        <v>192</v>
      </c>
      <c r="G47" s="188" t="s">
        <v>57</v>
      </c>
      <c r="H47" s="5"/>
    </row>
    <row r="48" spans="1:8" ht="18">
      <c r="A48" s="175"/>
      <c r="B48" s="514"/>
      <c r="C48" s="515"/>
      <c r="D48" s="34"/>
      <c r="E48" s="80"/>
      <c r="F48" s="34"/>
      <c r="G48" s="189"/>
      <c r="H48" s="5"/>
    </row>
    <row r="49" spans="1:8" ht="18">
      <c r="A49" s="175"/>
      <c r="B49" s="514"/>
      <c r="C49" s="515"/>
      <c r="D49" s="34"/>
      <c r="E49" s="80"/>
      <c r="F49" s="34"/>
      <c r="G49" s="189"/>
      <c r="H49" s="5"/>
    </row>
    <row r="50" spans="1:8" ht="18">
      <c r="A50" s="175" t="s">
        <v>188</v>
      </c>
      <c r="B50" s="514"/>
      <c r="C50" s="515"/>
      <c r="D50" s="34"/>
      <c r="E50" s="80"/>
      <c r="F50" s="34"/>
      <c r="G50" s="189"/>
      <c r="H50" s="5"/>
    </row>
    <row r="51" spans="1:8" ht="18">
      <c r="A51" s="175"/>
      <c r="B51" s="514"/>
      <c r="C51" s="515"/>
      <c r="D51" s="34"/>
      <c r="E51" s="80"/>
      <c r="F51" s="34"/>
      <c r="G51" s="189"/>
      <c r="H51" s="5"/>
    </row>
    <row r="52" spans="1:8" ht="18">
      <c r="A52" s="175"/>
      <c r="B52" s="514"/>
      <c r="C52" s="515"/>
      <c r="D52" s="34"/>
      <c r="E52" s="80"/>
      <c r="F52" s="34"/>
      <c r="G52" s="189"/>
      <c r="H52" s="5"/>
    </row>
    <row r="53" spans="1:8" ht="18">
      <c r="A53" s="175"/>
      <c r="B53" s="514"/>
      <c r="C53" s="515"/>
      <c r="D53" s="34"/>
      <c r="E53" s="80"/>
      <c r="F53" s="34"/>
      <c r="G53" s="189"/>
      <c r="H53" s="5"/>
    </row>
    <row r="54" spans="1:8" ht="18">
      <c r="A54" s="175"/>
      <c r="B54" s="514"/>
      <c r="C54" s="515"/>
      <c r="D54" s="34"/>
      <c r="E54" s="80"/>
      <c r="F54" s="34"/>
      <c r="G54" s="189"/>
      <c r="H54" s="5"/>
    </row>
    <row r="55" spans="1:8" ht="18">
      <c r="A55" s="175"/>
      <c r="B55" s="514"/>
      <c r="C55" s="515"/>
      <c r="D55" s="34"/>
      <c r="E55" s="34"/>
      <c r="F55" s="34"/>
      <c r="G55" s="189"/>
      <c r="H55" s="5"/>
    </row>
    <row r="56" spans="1:8" ht="18">
      <c r="A56" s="175"/>
      <c r="B56" s="514"/>
      <c r="C56" s="515"/>
      <c r="D56" s="34"/>
      <c r="E56" s="34"/>
      <c r="F56" s="34"/>
      <c r="G56" s="189"/>
      <c r="H56" s="5"/>
    </row>
    <row r="57" spans="1:8" ht="18" hidden="1">
      <c r="A57" s="175"/>
      <c r="B57" s="514"/>
      <c r="C57" s="515"/>
      <c r="D57" s="34"/>
      <c r="E57" s="34"/>
      <c r="F57" s="34"/>
      <c r="G57" s="189"/>
      <c r="H57" s="5"/>
    </row>
    <row r="58" spans="1:8" ht="18" hidden="1">
      <c r="A58" s="175"/>
      <c r="B58" s="516"/>
      <c r="C58" s="517"/>
      <c r="D58" s="34"/>
      <c r="E58" s="27"/>
      <c r="F58" s="38"/>
      <c r="G58" s="190"/>
      <c r="H58" s="5"/>
    </row>
    <row r="59" spans="1:8" ht="25.5" customHeight="1">
      <c r="A59" s="175" t="s">
        <v>190</v>
      </c>
      <c r="B59" s="447" t="str">
        <f>CONCATENATE("Calibration carried out every ",IF(D43="Yes","12","8")," years?         (",IF(D43="Yes","","Non-"),"Lubricated)")</f>
        <v>Calibration carried out every 8 years?         (Non-Lubricated)</v>
      </c>
      <c r="C59" s="483"/>
      <c r="D59" s="31"/>
      <c r="E59" s="9"/>
      <c r="F59" s="9"/>
      <c r="G59" s="180"/>
      <c r="H59" s="5"/>
    </row>
    <row r="60" spans="1:8" ht="29.25" customHeight="1">
      <c r="A60" s="175"/>
      <c r="B60" s="29" t="s">
        <v>130</v>
      </c>
      <c r="C60" s="29"/>
      <c r="D60" s="509"/>
      <c r="E60" s="510"/>
      <c r="F60" s="510"/>
      <c r="G60" s="511"/>
      <c r="H60" s="5"/>
    </row>
    <row r="61" spans="1:8" ht="18">
      <c r="A61" s="175"/>
      <c r="B61" s="8" t="s">
        <v>76</v>
      </c>
      <c r="C61" s="8"/>
      <c r="D61" s="9"/>
      <c r="E61" s="181" t="s">
        <v>77</v>
      </c>
      <c r="F61" s="25"/>
      <c r="G61" s="180"/>
      <c r="H61" s="5"/>
    </row>
    <row r="62" spans="1:7" ht="18">
      <c r="A62" s="175" t="s">
        <v>190</v>
      </c>
      <c r="B62" s="451" t="s">
        <v>150</v>
      </c>
      <c r="C62" s="446"/>
      <c r="D62" s="39"/>
      <c r="E62" s="33"/>
      <c r="F62" s="9"/>
      <c r="G62" s="180"/>
    </row>
    <row r="63" spans="1:7" ht="18">
      <c r="A63" s="175" t="s">
        <v>188</v>
      </c>
      <c r="B63" s="451" t="s">
        <v>70</v>
      </c>
      <c r="C63" s="446"/>
      <c r="D63" s="31"/>
      <c r="E63" s="33"/>
      <c r="F63" s="9"/>
      <c r="G63" s="180"/>
    </row>
    <row r="64" spans="1:7" ht="18">
      <c r="A64" s="175" t="s">
        <v>187</v>
      </c>
      <c r="B64" s="451" t="s">
        <v>71</v>
      </c>
      <c r="C64" s="506"/>
      <c r="D64" s="11"/>
      <c r="E64" s="33"/>
      <c r="F64" s="9"/>
      <c r="G64" s="180"/>
    </row>
    <row r="65" spans="1:7" ht="18">
      <c r="A65" s="175"/>
      <c r="B65" s="451" t="s">
        <v>194</v>
      </c>
      <c r="C65" s="446"/>
      <c r="D65" s="40"/>
      <c r="E65" s="33"/>
      <c r="F65" s="9"/>
      <c r="G65" s="180"/>
    </row>
    <row r="66" spans="1:7" ht="18">
      <c r="A66" s="175" t="s">
        <v>188</v>
      </c>
      <c r="B66" s="499" t="s">
        <v>198</v>
      </c>
      <c r="C66" s="484"/>
      <c r="D66" s="40"/>
      <c r="E66" s="35"/>
      <c r="F66" s="35"/>
      <c r="G66" s="187"/>
    </row>
    <row r="67" spans="1:7" ht="18">
      <c r="A67" s="175"/>
      <c r="B67" s="519" t="s">
        <v>73</v>
      </c>
      <c r="C67" s="520"/>
      <c r="D67" s="507" t="s">
        <v>74</v>
      </c>
      <c r="E67" s="518"/>
      <c r="F67" s="507" t="s">
        <v>75</v>
      </c>
      <c r="G67" s="508"/>
    </row>
    <row r="68" spans="1:7" ht="18">
      <c r="A68" s="175"/>
      <c r="B68" s="521"/>
      <c r="C68" s="522"/>
      <c r="D68" s="37" t="s">
        <v>192</v>
      </c>
      <c r="E68" s="37" t="s">
        <v>57</v>
      </c>
      <c r="F68" s="37" t="s">
        <v>192</v>
      </c>
      <c r="G68" s="188" t="s">
        <v>57</v>
      </c>
    </row>
    <row r="69" spans="1:7" ht="18">
      <c r="A69" s="175"/>
      <c r="B69" s="521"/>
      <c r="C69" s="522"/>
      <c r="D69" s="40"/>
      <c r="E69" s="40"/>
      <c r="F69" s="40"/>
      <c r="G69" s="191"/>
    </row>
    <row r="70" spans="1:7" ht="18">
      <c r="A70" s="175"/>
      <c r="B70" s="521"/>
      <c r="C70" s="522"/>
      <c r="D70" s="40"/>
      <c r="E70" s="40"/>
      <c r="F70" s="40"/>
      <c r="G70" s="191"/>
    </row>
    <row r="71" spans="1:7" ht="18">
      <c r="A71" s="175"/>
      <c r="B71" s="521"/>
      <c r="C71" s="522"/>
      <c r="D71" s="40"/>
      <c r="E71" s="40"/>
      <c r="F71" s="40"/>
      <c r="G71" s="191"/>
    </row>
    <row r="72" spans="1:7" ht="18">
      <c r="A72" s="175" t="s">
        <v>188</v>
      </c>
      <c r="B72" s="521"/>
      <c r="C72" s="522"/>
      <c r="D72" s="40"/>
      <c r="E72" s="40"/>
      <c r="F72" s="40"/>
      <c r="G72" s="191"/>
    </row>
    <row r="73" spans="1:7" ht="18">
      <c r="A73" s="175"/>
      <c r="B73" s="521"/>
      <c r="C73" s="522"/>
      <c r="D73" s="40"/>
      <c r="E73" s="40"/>
      <c r="F73" s="40"/>
      <c r="G73" s="191"/>
    </row>
    <row r="74" spans="1:7" ht="18">
      <c r="A74" s="175"/>
      <c r="B74" s="521"/>
      <c r="C74" s="522"/>
      <c r="D74" s="40"/>
      <c r="E74" s="40"/>
      <c r="F74" s="40"/>
      <c r="G74" s="191"/>
    </row>
    <row r="75" spans="1:7" ht="18">
      <c r="A75" s="175"/>
      <c r="B75" s="521"/>
      <c r="C75" s="522"/>
      <c r="D75" s="40"/>
      <c r="E75" s="40"/>
      <c r="F75" s="40"/>
      <c r="G75" s="191"/>
    </row>
    <row r="76" spans="1:7" ht="18">
      <c r="A76" s="175"/>
      <c r="B76" s="521"/>
      <c r="C76" s="522"/>
      <c r="D76" s="40"/>
      <c r="E76" s="40"/>
      <c r="F76" s="40"/>
      <c r="G76" s="191"/>
    </row>
    <row r="77" spans="1:7" ht="18">
      <c r="A77" s="175"/>
      <c r="B77" s="521"/>
      <c r="C77" s="522"/>
      <c r="D77" s="40"/>
      <c r="E77" s="40"/>
      <c r="F77" s="40"/>
      <c r="G77" s="191"/>
    </row>
    <row r="78" spans="1:7" ht="27.75" customHeight="1">
      <c r="A78" s="175" t="s">
        <v>187</v>
      </c>
      <c r="B78" s="533" t="s">
        <v>78</v>
      </c>
      <c r="C78" s="534"/>
      <c r="D78" s="13"/>
      <c r="E78" s="452" t="s">
        <v>223</v>
      </c>
      <c r="F78" s="453"/>
      <c r="G78" s="454"/>
    </row>
    <row r="79" spans="1:7" ht="18.75" customHeight="1" thickBot="1">
      <c r="A79" s="192" t="s">
        <v>190</v>
      </c>
      <c r="B79" s="533" t="s">
        <v>159</v>
      </c>
      <c r="C79" s="534"/>
      <c r="D79" s="40"/>
      <c r="E79" s="41" t="s">
        <v>79</v>
      </c>
      <c r="F79" s="9"/>
      <c r="G79" s="180"/>
    </row>
    <row r="80" spans="1:7" ht="31.5" customHeight="1" thickBot="1">
      <c r="A80" s="177"/>
      <c r="B80" s="29" t="s">
        <v>130</v>
      </c>
      <c r="C80" s="29"/>
      <c r="D80" s="535"/>
      <c r="E80" s="536"/>
      <c r="F80" s="537"/>
      <c r="G80" s="180"/>
    </row>
    <row r="81" spans="1:7" ht="18">
      <c r="A81" s="177"/>
      <c r="B81" s="458" t="s">
        <v>32</v>
      </c>
      <c r="C81" s="459"/>
      <c r="D81" s="527" t="s">
        <v>2</v>
      </c>
      <c r="E81" s="528"/>
      <c r="F81" s="25"/>
      <c r="G81" s="158"/>
    </row>
    <row r="82" spans="1:7" ht="18.75" thickBot="1">
      <c r="A82" s="177"/>
      <c r="B82" s="523" t="str">
        <f>General!B34</f>
        <v>David Whitelaw</v>
      </c>
      <c r="C82" s="524"/>
      <c r="D82" s="529">
        <f>General!C2</f>
        <v>0</v>
      </c>
      <c r="E82" s="530"/>
      <c r="F82" s="25"/>
      <c r="G82" s="158"/>
    </row>
    <row r="83" spans="1:7" ht="18">
      <c r="A83" s="177"/>
      <c r="B83" s="458" t="s">
        <v>33</v>
      </c>
      <c r="C83" s="459"/>
      <c r="D83" s="527"/>
      <c r="E83" s="528"/>
      <c r="F83" s="25"/>
      <c r="G83" s="158"/>
    </row>
    <row r="84" spans="1:7" ht="18.75" thickBot="1">
      <c r="A84" s="178"/>
      <c r="B84" s="523">
        <f>General!B36</f>
        <v>0</v>
      </c>
      <c r="C84" s="524"/>
      <c r="D84" s="525"/>
      <c r="E84" s="526"/>
      <c r="F84" s="166"/>
      <c r="G84" s="167"/>
    </row>
  </sheetData>
  <mergeCells count="60">
    <mergeCell ref="D16:F16"/>
    <mergeCell ref="B42:C42"/>
    <mergeCell ref="B83:C83"/>
    <mergeCell ref="D83:E83"/>
    <mergeCell ref="F67:G67"/>
    <mergeCell ref="B78:C78"/>
    <mergeCell ref="B79:C79"/>
    <mergeCell ref="D80:F80"/>
    <mergeCell ref="B65:C65"/>
    <mergeCell ref="B66:C66"/>
    <mergeCell ref="B84:C84"/>
    <mergeCell ref="D84:E84"/>
    <mergeCell ref="B81:C81"/>
    <mergeCell ref="D81:E81"/>
    <mergeCell ref="B82:C82"/>
    <mergeCell ref="D82:E82"/>
    <mergeCell ref="B67:C77"/>
    <mergeCell ref="D67:E67"/>
    <mergeCell ref="B62:C62"/>
    <mergeCell ref="B63:C63"/>
    <mergeCell ref="B64:C64"/>
    <mergeCell ref="F46:G46"/>
    <mergeCell ref="B59:C59"/>
    <mergeCell ref="D60:G60"/>
    <mergeCell ref="B44:C44"/>
    <mergeCell ref="B45:C45"/>
    <mergeCell ref="B46:C58"/>
    <mergeCell ref="D46:E46"/>
    <mergeCell ref="B38:C38"/>
    <mergeCell ref="B39:C39"/>
    <mergeCell ref="B43:C43"/>
    <mergeCell ref="B36:C36"/>
    <mergeCell ref="B37:C37"/>
    <mergeCell ref="B31:C31"/>
    <mergeCell ref="B32:C32"/>
    <mergeCell ref="B33:C33"/>
    <mergeCell ref="C34:E34"/>
    <mergeCell ref="B22:B23"/>
    <mergeCell ref="E22:E23"/>
    <mergeCell ref="B24:B25"/>
    <mergeCell ref="E24:E25"/>
    <mergeCell ref="B1:C1"/>
    <mergeCell ref="D1:F1"/>
    <mergeCell ref="C2:E2"/>
    <mergeCell ref="E12:E13"/>
    <mergeCell ref="B8:B9"/>
    <mergeCell ref="E8:E9"/>
    <mergeCell ref="B10:B11"/>
    <mergeCell ref="E10:E11"/>
    <mergeCell ref="B12:B13"/>
    <mergeCell ref="E78:G78"/>
    <mergeCell ref="C4:D4"/>
    <mergeCell ref="C5:D5"/>
    <mergeCell ref="B7:C7"/>
    <mergeCell ref="B18:C18"/>
    <mergeCell ref="B19:C19"/>
    <mergeCell ref="B20:B21"/>
    <mergeCell ref="B27:C27"/>
    <mergeCell ref="B30:C30"/>
    <mergeCell ref="E20:E21"/>
  </mergeCells>
  <conditionalFormatting sqref="D62 D65:D66 D69:G77 D79:D80">
    <cfRule type="cellIs" priority="1" dxfId="0" operator="equal" stopIfTrue="1">
      <formula>$D$3="Ultrasonic"</formula>
    </cfRule>
  </conditionalFormatting>
  <conditionalFormatting sqref="D78 D63:D64">
    <cfRule type="cellIs" priority="2" dxfId="1" operator="equal" stopIfTrue="1">
      <formula>$D$3="Ultrasonic"</formula>
    </cfRule>
  </conditionalFormatting>
  <conditionalFormatting sqref="B61">
    <cfRule type="cellIs" priority="3" dxfId="2" operator="equal" stopIfTrue="1">
      <formula>$D$3="Ultrsonic"</formula>
    </cfRule>
  </conditionalFormatting>
  <conditionalFormatting sqref="D60:G60 D36 D45 D48:G58 D39:D41">
    <cfRule type="cellIs" priority="4" dxfId="0" operator="equal" stopIfTrue="1">
      <formula>$D$3="Turbine"</formula>
    </cfRule>
  </conditionalFormatting>
  <conditionalFormatting sqref="D59 D37:D38 B35 D42:D44">
    <cfRule type="cellIs" priority="5" dxfId="1" operator="equal" stopIfTrue="1">
      <formula>$D$3="Turbine"</formula>
    </cfRule>
  </conditionalFormatting>
  <conditionalFormatting sqref="C34:E34 D27:D30 D18 D7:D13 D16 D20:D25">
    <cfRule type="cellIs" priority="6" dxfId="0" operator="equal" stopIfTrue="1">
      <formula>$D$3="Orifice"</formula>
    </cfRule>
  </conditionalFormatting>
  <conditionalFormatting sqref="D31:D33 D19">
    <cfRule type="cellIs" priority="7" dxfId="1" operator="equal" stopIfTrue="1">
      <formula>$D$3="Orifice"</formula>
    </cfRule>
  </conditionalFormatting>
  <conditionalFormatting sqref="B17 B6">
    <cfRule type="cellIs" priority="8" dxfId="2" operator="equal" stopIfTrue="1">
      <formula>$D$3="Orifice"</formula>
    </cfRule>
  </conditionalFormatting>
  <conditionalFormatting sqref="G4">
    <cfRule type="cellIs" priority="9" dxfId="3" operator="equal" stopIfTrue="1">
      <formula>"Turbine"</formula>
    </cfRule>
  </conditionalFormatting>
  <conditionalFormatting sqref="F5">
    <cfRule type="cellIs" priority="10" dxfId="0" operator="equal" stopIfTrue="1">
      <formula>"Turbine+$E$6"</formula>
    </cfRule>
  </conditionalFormatting>
  <dataValidations count="3">
    <dataValidation type="list" allowBlank="1" showInputMessage="1" showErrorMessage="1" sqref="D78 D59 D19 D42:D44 D37:D38 D63:D64 D31 D33">
      <formula1>"Yes,No, "</formula1>
    </dataValidation>
    <dataValidation type="list" allowBlank="1" showInputMessage="1" showErrorMessage="1" sqref="C5:D5">
      <formula1>"1,2,3,4"</formula1>
    </dataValidation>
    <dataValidation type="list" allowBlank="1" showInputMessage="1" showErrorMessage="1" sqref="D32">
      <formula1>"Yes,No,N/A"</formula1>
    </dataValidation>
  </dataValidations>
  <printOptions/>
  <pageMargins left="0.56" right="0.19" top="0.42" bottom="0.5" header="0.23" footer="0.5"/>
  <pageSetup fitToHeight="1" fitToWidth="1" horizontalDpi="300" verticalDpi="3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zoomScale="80" zoomScaleNormal="80" workbookViewId="0" topLeftCell="A1">
      <selection activeCell="D24" sqref="D24:D25"/>
    </sheetView>
  </sheetViews>
  <sheetFormatPr defaultColWidth="9.140625" defaultRowHeight="12.75"/>
  <cols>
    <col min="1" max="1" width="7.57421875" style="310" customWidth="1"/>
    <col min="2" max="2" width="45.28125" style="78" customWidth="1"/>
    <col min="3" max="3" width="28.140625" style="78" customWidth="1"/>
    <col min="4" max="4" width="25.140625" style="78" customWidth="1"/>
    <col min="5" max="5" width="20.7109375" style="78" customWidth="1"/>
    <col min="6" max="6" width="18.00390625" style="78" customWidth="1"/>
    <col min="7" max="7" width="20.7109375" style="78" customWidth="1"/>
    <col min="8" max="8" width="9.140625" style="78" hidden="1" customWidth="1"/>
    <col min="9" max="9" width="4.28125" style="78" customWidth="1"/>
    <col min="10" max="10" width="2.00390625" style="78" customWidth="1"/>
    <col min="11" max="16" width="9.140625" style="78" customWidth="1"/>
    <col min="17" max="17" width="10.7109375" style="78" customWidth="1"/>
    <col min="18" max="16384" width="9.140625" style="78" customWidth="1"/>
  </cols>
  <sheetData>
    <row r="1" spans="1:7" ht="13.5" thickBot="1">
      <c r="A1" s="252" t="s">
        <v>186</v>
      </c>
      <c r="B1" s="579" t="s">
        <v>173</v>
      </c>
      <c r="C1" s="580"/>
      <c r="D1" s="581"/>
      <c r="E1" s="582"/>
      <c r="F1" s="582"/>
      <c r="G1" s="253"/>
    </row>
    <row r="2" spans="1:7" s="259" customFormat="1" ht="13.5" thickBot="1">
      <c r="A2" s="254"/>
      <c r="B2" s="255" t="s">
        <v>1</v>
      </c>
      <c r="C2" s="583">
        <f>General!C3</f>
        <v>0</v>
      </c>
      <c r="D2" s="584"/>
      <c r="E2" s="584"/>
      <c r="F2" s="257">
        <f>General!C3</f>
        <v>0</v>
      </c>
      <c r="G2" s="258"/>
    </row>
    <row r="3" spans="1:7" s="259" customFormat="1" ht="13.5" thickBot="1">
      <c r="A3" s="254"/>
      <c r="B3" s="255" t="s">
        <v>3</v>
      </c>
      <c r="C3" s="341" t="str">
        <f>General!C4</f>
        <v>Official</v>
      </c>
      <c r="D3" s="342" t="str">
        <f>General!D4</f>
        <v>Orifice</v>
      </c>
      <c r="E3" s="260"/>
      <c r="F3" s="261"/>
      <c r="G3" s="258"/>
    </row>
    <row r="4" spans="1:7" s="259" customFormat="1" ht="12.75">
      <c r="A4" s="254" t="s">
        <v>187</v>
      </c>
      <c r="B4" s="262" t="s">
        <v>50</v>
      </c>
      <c r="C4" s="585"/>
      <c r="D4" s="586"/>
      <c r="E4" s="89" t="s">
        <v>51</v>
      </c>
      <c r="F4" s="263"/>
      <c r="G4" s="258"/>
    </row>
    <row r="5" spans="1:7" ht="12.75">
      <c r="A5" s="264" t="s">
        <v>187</v>
      </c>
      <c r="B5" s="262" t="s">
        <v>52</v>
      </c>
      <c r="C5" s="575"/>
      <c r="D5" s="576"/>
      <c r="E5" s="211"/>
      <c r="F5" s="211"/>
      <c r="G5" s="265"/>
    </row>
    <row r="6" spans="1:8" ht="12.75">
      <c r="A6" s="264"/>
      <c r="B6" s="266" t="s">
        <v>34</v>
      </c>
      <c r="C6" s="266"/>
      <c r="D6" s="267"/>
      <c r="E6" s="181" t="s">
        <v>53</v>
      </c>
      <c r="F6" s="211"/>
      <c r="G6" s="265"/>
      <c r="H6" s="259"/>
    </row>
    <row r="7" spans="1:8" ht="12.75">
      <c r="A7" s="264" t="s">
        <v>190</v>
      </c>
      <c r="B7" s="553" t="s">
        <v>143</v>
      </c>
      <c r="C7" s="554"/>
      <c r="D7" s="360"/>
      <c r="E7" s="267"/>
      <c r="F7" s="267"/>
      <c r="G7" s="265"/>
      <c r="H7" s="259"/>
    </row>
    <row r="8" spans="1:10" ht="12.75">
      <c r="A8" s="264" t="s">
        <v>190</v>
      </c>
      <c r="B8" s="577" t="s">
        <v>54</v>
      </c>
      <c r="C8" s="270" t="s">
        <v>55</v>
      </c>
      <c r="D8" s="271"/>
      <c r="E8" s="573" t="s">
        <v>56</v>
      </c>
      <c r="F8" s="267"/>
      <c r="G8" s="265"/>
      <c r="H8" s="272"/>
      <c r="I8" s="272"/>
      <c r="J8" s="272"/>
    </row>
    <row r="9" spans="1:8" ht="12.75">
      <c r="A9" s="264" t="s">
        <v>191</v>
      </c>
      <c r="B9" s="578"/>
      <c r="C9" s="270" t="s">
        <v>57</v>
      </c>
      <c r="D9" s="271"/>
      <c r="E9" s="574"/>
      <c r="F9" s="211"/>
      <c r="G9" s="273"/>
      <c r="H9" s="259"/>
    </row>
    <row r="10" spans="1:8" ht="12.75">
      <c r="A10" s="264" t="s">
        <v>190</v>
      </c>
      <c r="B10" s="577" t="s">
        <v>58</v>
      </c>
      <c r="C10" s="270" t="s">
        <v>55</v>
      </c>
      <c r="D10" s="271"/>
      <c r="E10" s="573" t="s">
        <v>59</v>
      </c>
      <c r="F10" s="267"/>
      <c r="G10" s="265"/>
      <c r="H10" s="259"/>
    </row>
    <row r="11" spans="1:7" ht="12.75">
      <c r="A11" s="264" t="s">
        <v>191</v>
      </c>
      <c r="B11" s="578"/>
      <c r="C11" s="270" t="s">
        <v>57</v>
      </c>
      <c r="D11" s="271"/>
      <c r="E11" s="574"/>
      <c r="F11" s="211"/>
      <c r="G11" s="273"/>
    </row>
    <row r="12" spans="1:7" ht="13.5" customHeight="1">
      <c r="A12" s="264" t="s">
        <v>191</v>
      </c>
      <c r="B12" s="587" t="s">
        <v>60</v>
      </c>
      <c r="C12" s="274" t="s">
        <v>192</v>
      </c>
      <c r="D12" s="384"/>
      <c r="E12" s="573" t="s">
        <v>59</v>
      </c>
      <c r="F12" s="114" t="s">
        <v>146</v>
      </c>
      <c r="G12" s="273"/>
    </row>
    <row r="13" spans="1:7" ht="18.75" customHeight="1">
      <c r="A13" s="264" t="s">
        <v>191</v>
      </c>
      <c r="B13" s="588"/>
      <c r="C13" s="274" t="s">
        <v>57</v>
      </c>
      <c r="D13" s="384"/>
      <c r="E13" s="574"/>
      <c r="F13" s="211"/>
      <c r="G13" s="273"/>
    </row>
    <row r="14" spans="1:8" ht="12.75">
      <c r="A14" s="264"/>
      <c r="B14" s="114" t="s">
        <v>145</v>
      </c>
      <c r="C14" s="114"/>
      <c r="D14" s="114"/>
      <c r="E14" s="267"/>
      <c r="F14" s="267"/>
      <c r="G14" s="265"/>
      <c r="H14" s="259"/>
    </row>
    <row r="15" spans="1:8" ht="13.5" customHeight="1">
      <c r="A15" s="264"/>
      <c r="B15" s="114" t="s">
        <v>144</v>
      </c>
      <c r="C15" s="211"/>
      <c r="D15" s="211"/>
      <c r="E15" s="211"/>
      <c r="F15" s="211"/>
      <c r="G15" s="265"/>
      <c r="H15" s="259"/>
    </row>
    <row r="16" spans="1:8" ht="27.75" customHeight="1">
      <c r="A16" s="264"/>
      <c r="B16" s="275" t="s">
        <v>219</v>
      </c>
      <c r="C16" s="275"/>
      <c r="D16" s="509"/>
      <c r="E16" s="531"/>
      <c r="F16" s="532"/>
      <c r="G16" s="265"/>
      <c r="H16" s="259"/>
    </row>
    <row r="17" spans="1:8" ht="12.75">
      <c r="A17" s="264"/>
      <c r="B17" s="266" t="s">
        <v>61</v>
      </c>
      <c r="C17" s="266"/>
      <c r="D17" s="267"/>
      <c r="E17" s="114"/>
      <c r="F17" s="211"/>
      <c r="G17" s="265"/>
      <c r="H17" s="259"/>
    </row>
    <row r="18" spans="1:8" ht="12.75">
      <c r="A18" s="264" t="s">
        <v>187</v>
      </c>
      <c r="B18" s="553" t="s">
        <v>35</v>
      </c>
      <c r="C18" s="554"/>
      <c r="D18" s="276"/>
      <c r="E18" s="114"/>
      <c r="F18" s="211"/>
      <c r="G18" s="265"/>
      <c r="H18" s="259"/>
    </row>
    <row r="19" spans="1:8" ht="12.75">
      <c r="A19" s="264" t="s">
        <v>187</v>
      </c>
      <c r="B19" s="551" t="s">
        <v>147</v>
      </c>
      <c r="C19" s="552"/>
      <c r="D19" s="277"/>
      <c r="E19" s="267"/>
      <c r="F19" s="267"/>
      <c r="G19" s="265"/>
      <c r="H19" s="259"/>
    </row>
    <row r="20" spans="1:8" ht="12.75">
      <c r="A20" s="264" t="s">
        <v>188</v>
      </c>
      <c r="B20" s="577" t="s">
        <v>62</v>
      </c>
      <c r="C20" s="268" t="s">
        <v>55</v>
      </c>
      <c r="D20" s="271"/>
      <c r="E20" s="573" t="s">
        <v>56</v>
      </c>
      <c r="F20" s="267"/>
      <c r="G20" s="265"/>
      <c r="H20" s="259"/>
    </row>
    <row r="21" spans="1:8" ht="12.75">
      <c r="A21" s="264" t="s">
        <v>188</v>
      </c>
      <c r="B21" s="578"/>
      <c r="C21" s="268" t="s">
        <v>57</v>
      </c>
      <c r="D21" s="278"/>
      <c r="E21" s="574"/>
      <c r="F21" s="267"/>
      <c r="G21" s="265"/>
      <c r="H21" s="259"/>
    </row>
    <row r="22" spans="1:8" ht="12.75">
      <c r="A22" s="264" t="s">
        <v>188</v>
      </c>
      <c r="B22" s="577" t="s">
        <v>63</v>
      </c>
      <c r="C22" s="270" t="s">
        <v>55</v>
      </c>
      <c r="D22" s="278"/>
      <c r="E22" s="573" t="s">
        <v>59</v>
      </c>
      <c r="F22" s="267"/>
      <c r="G22" s="273"/>
      <c r="H22" s="259"/>
    </row>
    <row r="23" spans="1:8" ht="12.75">
      <c r="A23" s="264" t="s">
        <v>188</v>
      </c>
      <c r="B23" s="578"/>
      <c r="C23" s="270" t="s">
        <v>57</v>
      </c>
      <c r="D23" s="278"/>
      <c r="E23" s="574"/>
      <c r="F23" s="267"/>
      <c r="G23" s="265"/>
      <c r="H23" s="259"/>
    </row>
    <row r="24" spans="1:10" ht="18" customHeight="1">
      <c r="A24" s="264" t="s">
        <v>191</v>
      </c>
      <c r="B24" s="571" t="s">
        <v>64</v>
      </c>
      <c r="C24" s="270" t="s">
        <v>192</v>
      </c>
      <c r="D24" s="385"/>
      <c r="E24" s="573" t="s">
        <v>59</v>
      </c>
      <c r="F24" s="105" t="s">
        <v>146</v>
      </c>
      <c r="G24" s="183"/>
      <c r="H24" s="104"/>
      <c r="I24" s="104"/>
      <c r="J24" s="104"/>
    </row>
    <row r="25" spans="1:8" ht="12.75">
      <c r="A25" s="264" t="s">
        <v>191</v>
      </c>
      <c r="B25" s="572"/>
      <c r="C25" s="270" t="s">
        <v>57</v>
      </c>
      <c r="D25" s="385"/>
      <c r="E25" s="574"/>
      <c r="F25" s="267"/>
      <c r="G25" s="265"/>
      <c r="H25" s="259"/>
    </row>
    <row r="26" spans="1:8" ht="12.75" customHeight="1">
      <c r="A26" s="279"/>
      <c r="B26" s="114" t="s">
        <v>157</v>
      </c>
      <c r="C26" s="267"/>
      <c r="D26" s="267"/>
      <c r="E26" s="267"/>
      <c r="F26" s="267"/>
      <c r="G26" s="265"/>
      <c r="H26" s="259"/>
    </row>
    <row r="27" spans="1:8" ht="12.75">
      <c r="A27" s="264" t="s">
        <v>188</v>
      </c>
      <c r="B27" s="553" t="s">
        <v>149</v>
      </c>
      <c r="C27" s="554"/>
      <c r="D27" s="278"/>
      <c r="E27" s="267"/>
      <c r="F27" s="267"/>
      <c r="G27" s="265"/>
      <c r="H27" s="259"/>
    </row>
    <row r="28" spans="1:8" ht="12.75">
      <c r="A28" s="264"/>
      <c r="B28" s="262" t="s">
        <v>193</v>
      </c>
      <c r="C28" s="268"/>
      <c r="D28" s="278"/>
      <c r="E28" s="267"/>
      <c r="F28" s="267"/>
      <c r="G28" s="265"/>
      <c r="H28" s="259"/>
    </row>
    <row r="29" spans="1:8" ht="12.75">
      <c r="A29" s="264"/>
      <c r="B29" s="262" t="s">
        <v>148</v>
      </c>
      <c r="C29" s="268"/>
      <c r="D29" s="278"/>
      <c r="E29" s="267"/>
      <c r="F29" s="267"/>
      <c r="G29" s="265"/>
      <c r="H29" s="259"/>
    </row>
    <row r="30" spans="1:8" ht="12.75">
      <c r="A30" s="264"/>
      <c r="B30" s="553" t="s">
        <v>65</v>
      </c>
      <c r="C30" s="554"/>
      <c r="D30" s="278"/>
      <c r="E30" s="267"/>
      <c r="F30" s="267"/>
      <c r="G30" s="265"/>
      <c r="H30" s="259"/>
    </row>
    <row r="31" spans="1:8" ht="12.75">
      <c r="A31" s="264"/>
      <c r="B31" s="553" t="s">
        <v>66</v>
      </c>
      <c r="C31" s="554"/>
      <c r="D31" s="280"/>
      <c r="E31" s="267"/>
      <c r="F31" s="267"/>
      <c r="G31" s="265"/>
      <c r="H31" s="259"/>
    </row>
    <row r="32" spans="1:8" ht="12.75">
      <c r="A32" s="264" t="s">
        <v>188</v>
      </c>
      <c r="B32" s="551" t="s">
        <v>67</v>
      </c>
      <c r="C32" s="552"/>
      <c r="D32" s="281"/>
      <c r="E32" s="267"/>
      <c r="F32" s="267"/>
      <c r="G32" s="265"/>
      <c r="H32" s="259"/>
    </row>
    <row r="33" spans="1:8" ht="12.75">
      <c r="A33" s="264" t="s">
        <v>190</v>
      </c>
      <c r="B33" s="553" t="s">
        <v>68</v>
      </c>
      <c r="C33" s="554"/>
      <c r="D33" s="277"/>
      <c r="E33" s="105" t="s">
        <v>152</v>
      </c>
      <c r="F33" s="267"/>
      <c r="G33" s="265"/>
      <c r="H33" s="259"/>
    </row>
    <row r="34" spans="1:8" ht="29.25" customHeight="1">
      <c r="A34" s="264"/>
      <c r="B34" s="275" t="s">
        <v>220</v>
      </c>
      <c r="C34" s="567"/>
      <c r="D34" s="568"/>
      <c r="E34" s="569"/>
      <c r="F34" s="267"/>
      <c r="G34" s="265"/>
      <c r="H34" s="259"/>
    </row>
    <row r="35" spans="1:8" ht="12.75">
      <c r="A35" s="264"/>
      <c r="B35" s="282" t="s">
        <v>36</v>
      </c>
      <c r="C35" s="266"/>
      <c r="D35" s="267"/>
      <c r="E35" s="181" t="s">
        <v>69</v>
      </c>
      <c r="F35" s="186"/>
      <c r="G35" s="265"/>
      <c r="H35" s="259"/>
    </row>
    <row r="36" spans="1:8" ht="13.5" customHeight="1">
      <c r="A36" s="264" t="s">
        <v>190</v>
      </c>
      <c r="B36" s="553" t="s">
        <v>150</v>
      </c>
      <c r="C36" s="554"/>
      <c r="D36" s="269"/>
      <c r="E36" s="283"/>
      <c r="F36" s="267"/>
      <c r="G36" s="265"/>
      <c r="H36" s="259"/>
    </row>
    <row r="37" spans="1:8" ht="12.75">
      <c r="A37" s="264" t="s">
        <v>188</v>
      </c>
      <c r="B37" s="553" t="s">
        <v>70</v>
      </c>
      <c r="C37" s="554"/>
      <c r="D37" s="277"/>
      <c r="E37" s="283"/>
      <c r="F37" s="267"/>
      <c r="G37" s="265"/>
      <c r="H37" s="259"/>
    </row>
    <row r="38" spans="1:8" ht="12.75">
      <c r="A38" s="264" t="s">
        <v>187</v>
      </c>
      <c r="B38" s="553" t="s">
        <v>71</v>
      </c>
      <c r="C38" s="570"/>
      <c r="D38" s="277"/>
      <c r="E38" s="283"/>
      <c r="F38" s="267"/>
      <c r="G38" s="265"/>
      <c r="H38" s="259"/>
    </row>
    <row r="39" spans="1:8" ht="12.75">
      <c r="A39" s="264" t="s">
        <v>188</v>
      </c>
      <c r="B39" s="553" t="s">
        <v>195</v>
      </c>
      <c r="C39" s="554"/>
      <c r="D39" s="284"/>
      <c r="E39" s="283"/>
      <c r="F39" s="267"/>
      <c r="G39" s="265"/>
      <c r="H39" s="259"/>
    </row>
    <row r="40" spans="1:8" ht="12.75">
      <c r="A40" s="264"/>
      <c r="B40" s="262" t="s">
        <v>193</v>
      </c>
      <c r="C40" s="268"/>
      <c r="D40" s="359"/>
      <c r="E40" s="267"/>
      <c r="F40" s="267"/>
      <c r="G40" s="265"/>
      <c r="H40" s="259"/>
    </row>
    <row r="41" spans="1:8" ht="12.75">
      <c r="A41" s="264"/>
      <c r="B41" s="262" t="s">
        <v>194</v>
      </c>
      <c r="C41" s="268"/>
      <c r="D41" s="285"/>
      <c r="E41" s="286"/>
      <c r="F41" s="286"/>
      <c r="G41" s="287"/>
      <c r="H41" s="259"/>
    </row>
    <row r="42" spans="1:8" ht="12.75" customHeight="1">
      <c r="A42" s="264" t="s">
        <v>190</v>
      </c>
      <c r="B42" s="549" t="s">
        <v>158</v>
      </c>
      <c r="C42" s="550"/>
      <c r="D42" s="31"/>
      <c r="E42" s="105" t="s">
        <v>88</v>
      </c>
      <c r="F42" s="286"/>
      <c r="G42" s="287"/>
      <c r="H42" s="259"/>
    </row>
    <row r="43" spans="1:8" ht="12.75">
      <c r="A43" s="264"/>
      <c r="B43" s="553" t="s">
        <v>37</v>
      </c>
      <c r="C43" s="554"/>
      <c r="D43" s="288"/>
      <c r="E43" s="286"/>
      <c r="F43" s="286"/>
      <c r="G43" s="287"/>
      <c r="H43" s="259"/>
    </row>
    <row r="44" spans="1:8" ht="12.75">
      <c r="A44" s="264" t="s">
        <v>188</v>
      </c>
      <c r="B44" s="553" t="s">
        <v>196</v>
      </c>
      <c r="C44" s="554"/>
      <c r="D44" s="277"/>
      <c r="E44" s="286"/>
      <c r="F44" s="286"/>
      <c r="G44" s="287"/>
      <c r="H44" s="259"/>
    </row>
    <row r="45" spans="1:8" ht="12.75">
      <c r="A45" s="264"/>
      <c r="B45" s="553" t="s">
        <v>197</v>
      </c>
      <c r="C45" s="554"/>
      <c r="D45" s="285"/>
      <c r="E45" s="289" t="s">
        <v>72</v>
      </c>
      <c r="F45" s="286"/>
      <c r="G45" s="287"/>
      <c r="H45" s="259"/>
    </row>
    <row r="46" spans="1:8" ht="18" customHeight="1">
      <c r="A46" s="264"/>
      <c r="B46" s="561" t="s">
        <v>73</v>
      </c>
      <c r="C46" s="562"/>
      <c r="D46" s="546" t="s">
        <v>74</v>
      </c>
      <c r="E46" s="547"/>
      <c r="F46" s="546" t="s">
        <v>75</v>
      </c>
      <c r="G46" s="548"/>
      <c r="H46" s="259"/>
    </row>
    <row r="47" spans="1:8" ht="12.75">
      <c r="A47" s="264"/>
      <c r="B47" s="563"/>
      <c r="C47" s="564"/>
      <c r="D47" s="290" t="s">
        <v>192</v>
      </c>
      <c r="E47" s="290" t="s">
        <v>57</v>
      </c>
      <c r="F47" s="290" t="s">
        <v>192</v>
      </c>
      <c r="G47" s="291" t="s">
        <v>57</v>
      </c>
      <c r="H47" s="259"/>
    </row>
    <row r="48" spans="1:8" ht="12.75">
      <c r="A48" s="264"/>
      <c r="B48" s="563"/>
      <c r="C48" s="564"/>
      <c r="D48" s="285"/>
      <c r="E48" s="292"/>
      <c r="F48" s="285"/>
      <c r="G48" s="293"/>
      <c r="H48" s="259"/>
    </row>
    <row r="49" spans="1:8" ht="12.75">
      <c r="A49" s="264"/>
      <c r="B49" s="563"/>
      <c r="C49" s="564"/>
      <c r="D49" s="285"/>
      <c r="E49" s="292"/>
      <c r="F49" s="285"/>
      <c r="G49" s="293"/>
      <c r="H49" s="259"/>
    </row>
    <row r="50" spans="1:8" ht="12.75">
      <c r="A50" s="264" t="s">
        <v>188</v>
      </c>
      <c r="B50" s="563"/>
      <c r="C50" s="564"/>
      <c r="D50" s="285"/>
      <c r="E50" s="292"/>
      <c r="F50" s="285"/>
      <c r="G50" s="293"/>
      <c r="H50" s="259"/>
    </row>
    <row r="51" spans="1:8" ht="12.75">
      <c r="A51" s="264"/>
      <c r="B51" s="563"/>
      <c r="C51" s="564"/>
      <c r="D51" s="285"/>
      <c r="E51" s="292"/>
      <c r="F51" s="285"/>
      <c r="G51" s="293"/>
      <c r="H51" s="259"/>
    </row>
    <row r="52" spans="1:8" ht="12.75">
      <c r="A52" s="264"/>
      <c r="B52" s="563"/>
      <c r="C52" s="564"/>
      <c r="D52" s="285"/>
      <c r="E52" s="292"/>
      <c r="F52" s="285"/>
      <c r="G52" s="293"/>
      <c r="H52" s="259"/>
    </row>
    <row r="53" spans="1:8" ht="12.75">
      <c r="A53" s="264"/>
      <c r="B53" s="563"/>
      <c r="C53" s="564"/>
      <c r="D53" s="285"/>
      <c r="E53" s="292"/>
      <c r="F53" s="285"/>
      <c r="G53" s="293"/>
      <c r="H53" s="259"/>
    </row>
    <row r="54" spans="1:8" ht="12.75">
      <c r="A54" s="264"/>
      <c r="B54" s="563"/>
      <c r="C54" s="564"/>
      <c r="D54" s="285"/>
      <c r="E54" s="292"/>
      <c r="F54" s="285"/>
      <c r="G54" s="293"/>
      <c r="H54" s="259"/>
    </row>
    <row r="55" spans="1:8" ht="12.75">
      <c r="A55" s="264"/>
      <c r="B55" s="563"/>
      <c r="C55" s="564"/>
      <c r="D55" s="285"/>
      <c r="E55" s="285"/>
      <c r="F55" s="285"/>
      <c r="G55" s="293"/>
      <c r="H55" s="259"/>
    </row>
    <row r="56" spans="1:8" ht="12.75">
      <c r="A56" s="264"/>
      <c r="B56" s="563"/>
      <c r="C56" s="564"/>
      <c r="D56" s="285"/>
      <c r="E56" s="285"/>
      <c r="F56" s="285"/>
      <c r="G56" s="293"/>
      <c r="H56" s="259"/>
    </row>
    <row r="57" spans="1:8" ht="15" customHeight="1">
      <c r="A57" s="264"/>
      <c r="B57" s="563"/>
      <c r="C57" s="564"/>
      <c r="D57" s="285"/>
      <c r="E57" s="285"/>
      <c r="F57" s="285"/>
      <c r="G57" s="293"/>
      <c r="H57" s="259"/>
    </row>
    <row r="58" spans="1:8" ht="18" customHeight="1" hidden="1">
      <c r="A58" s="264"/>
      <c r="B58" s="563"/>
      <c r="C58" s="564"/>
      <c r="D58" s="285"/>
      <c r="E58" s="285"/>
      <c r="F58" s="285"/>
      <c r="G58" s="293"/>
      <c r="H58" s="259"/>
    </row>
    <row r="59" spans="1:8" ht="18" customHeight="1" hidden="1">
      <c r="A59" s="264"/>
      <c r="B59" s="565"/>
      <c r="C59" s="566"/>
      <c r="D59" s="285"/>
      <c r="E59" s="271"/>
      <c r="F59" s="294"/>
      <c r="G59" s="295"/>
      <c r="H59" s="259"/>
    </row>
    <row r="60" spans="1:8" ht="25.5" customHeight="1">
      <c r="A60" s="264" t="s">
        <v>190</v>
      </c>
      <c r="B60" s="551" t="str">
        <f>CONCATENATE("Calibration carried out every ",IF(D43="Yes","12","8")," years?         (",IF(D43="Yes","","Non-"),"Lubricated)")</f>
        <v>Calibration carried out every 8 years?         (Non-Lubricated)</v>
      </c>
      <c r="C60" s="552"/>
      <c r="D60" s="277"/>
      <c r="E60" s="267"/>
      <c r="F60" s="267"/>
      <c r="G60" s="265"/>
      <c r="H60" s="259"/>
    </row>
    <row r="61" spans="1:8" ht="29.25" customHeight="1">
      <c r="A61" s="264"/>
      <c r="B61" s="275" t="s">
        <v>219</v>
      </c>
      <c r="C61" s="275"/>
      <c r="D61" s="509"/>
      <c r="E61" s="589"/>
      <c r="F61" s="589"/>
      <c r="G61" s="590"/>
      <c r="H61" s="259"/>
    </row>
    <row r="62" spans="1:8" ht="12.75">
      <c r="A62" s="264"/>
      <c r="B62" s="267"/>
      <c r="C62" s="267"/>
      <c r="D62" s="267"/>
      <c r="E62" s="267"/>
      <c r="F62" s="267"/>
      <c r="G62" s="265"/>
      <c r="H62" s="259"/>
    </row>
    <row r="63" spans="1:8" ht="12.75">
      <c r="A63" s="264"/>
      <c r="B63" s="266" t="s">
        <v>76</v>
      </c>
      <c r="C63" s="266"/>
      <c r="D63" s="267"/>
      <c r="E63" s="181" t="s">
        <v>77</v>
      </c>
      <c r="F63" s="211"/>
      <c r="G63" s="265"/>
      <c r="H63" s="259"/>
    </row>
    <row r="64" spans="1:7" ht="12.75">
      <c r="A64" s="264" t="s">
        <v>190</v>
      </c>
      <c r="B64" s="553" t="s">
        <v>150</v>
      </c>
      <c r="C64" s="554"/>
      <c r="D64" s="296"/>
      <c r="E64" s="283"/>
      <c r="F64" s="267"/>
      <c r="G64" s="265"/>
    </row>
    <row r="65" spans="1:7" ht="12.75">
      <c r="A65" s="264" t="s">
        <v>188</v>
      </c>
      <c r="B65" s="553" t="s">
        <v>70</v>
      </c>
      <c r="C65" s="554"/>
      <c r="D65" s="277"/>
      <c r="E65" s="283"/>
      <c r="F65" s="267"/>
      <c r="G65" s="265"/>
    </row>
    <row r="66" spans="1:7" ht="12.75">
      <c r="A66" s="264" t="s">
        <v>187</v>
      </c>
      <c r="B66" s="553" t="s">
        <v>71</v>
      </c>
      <c r="C66" s="570"/>
      <c r="D66" s="297"/>
      <c r="E66" s="283"/>
      <c r="F66" s="267"/>
      <c r="G66" s="265"/>
    </row>
    <row r="67" spans="1:7" ht="12.75">
      <c r="A67" s="264"/>
      <c r="B67" s="553" t="s">
        <v>194</v>
      </c>
      <c r="C67" s="554"/>
      <c r="D67" s="298"/>
      <c r="E67" s="283"/>
      <c r="F67" s="267"/>
      <c r="G67" s="265"/>
    </row>
    <row r="68" spans="1:7" ht="12.75">
      <c r="A68" s="264" t="s">
        <v>188</v>
      </c>
      <c r="B68" s="553" t="s">
        <v>198</v>
      </c>
      <c r="C68" s="554"/>
      <c r="D68" s="298"/>
      <c r="E68" s="286"/>
      <c r="F68" s="286"/>
      <c r="G68" s="287"/>
    </row>
    <row r="69" spans="1:7" ht="18" customHeight="1">
      <c r="A69" s="264"/>
      <c r="B69" s="555" t="s">
        <v>73</v>
      </c>
      <c r="C69" s="556"/>
      <c r="D69" s="546" t="s">
        <v>74</v>
      </c>
      <c r="E69" s="547"/>
      <c r="F69" s="546" t="s">
        <v>75</v>
      </c>
      <c r="G69" s="548"/>
    </row>
    <row r="70" spans="1:7" ht="12.75">
      <c r="A70" s="264"/>
      <c r="B70" s="557"/>
      <c r="C70" s="558"/>
      <c r="D70" s="290" t="s">
        <v>192</v>
      </c>
      <c r="E70" s="290" t="s">
        <v>57</v>
      </c>
      <c r="F70" s="290" t="s">
        <v>192</v>
      </c>
      <c r="G70" s="291" t="s">
        <v>57</v>
      </c>
    </row>
    <row r="71" spans="1:7" ht="12.75">
      <c r="A71" s="264"/>
      <c r="B71" s="557"/>
      <c r="C71" s="558"/>
      <c r="D71" s="298"/>
      <c r="E71" s="298"/>
      <c r="F71" s="298"/>
      <c r="G71" s="299"/>
    </row>
    <row r="72" spans="1:7" ht="12.75">
      <c r="A72" s="264"/>
      <c r="B72" s="557"/>
      <c r="C72" s="558"/>
      <c r="D72" s="298"/>
      <c r="E72" s="298"/>
      <c r="F72" s="298"/>
      <c r="G72" s="299"/>
    </row>
    <row r="73" spans="1:7" ht="12.75">
      <c r="A73" s="264"/>
      <c r="B73" s="557"/>
      <c r="C73" s="558"/>
      <c r="D73" s="298"/>
      <c r="E73" s="298"/>
      <c r="F73" s="298"/>
      <c r="G73" s="299"/>
    </row>
    <row r="74" spans="1:7" ht="12.75">
      <c r="A74" s="264" t="s">
        <v>188</v>
      </c>
      <c r="B74" s="557"/>
      <c r="C74" s="558"/>
      <c r="D74" s="298"/>
      <c r="E74" s="298"/>
      <c r="F74" s="298"/>
      <c r="G74" s="299"/>
    </row>
    <row r="75" spans="1:7" ht="12.75">
      <c r="A75" s="264"/>
      <c r="B75" s="557"/>
      <c r="C75" s="558"/>
      <c r="D75" s="298"/>
      <c r="E75" s="298"/>
      <c r="F75" s="298"/>
      <c r="G75" s="299"/>
    </row>
    <row r="76" spans="1:7" ht="12.75">
      <c r="A76" s="264"/>
      <c r="B76" s="557"/>
      <c r="C76" s="558"/>
      <c r="D76" s="298"/>
      <c r="E76" s="298"/>
      <c r="F76" s="298"/>
      <c r="G76" s="299"/>
    </row>
    <row r="77" spans="1:7" ht="12.75">
      <c r="A77" s="264"/>
      <c r="B77" s="557"/>
      <c r="C77" s="558"/>
      <c r="D77" s="298"/>
      <c r="E77" s="298"/>
      <c r="F77" s="298"/>
      <c r="G77" s="299"/>
    </row>
    <row r="78" spans="1:7" ht="12.75">
      <c r="A78" s="264"/>
      <c r="B78" s="557"/>
      <c r="C78" s="558"/>
      <c r="D78" s="298"/>
      <c r="E78" s="298"/>
      <c r="F78" s="298"/>
      <c r="G78" s="299"/>
    </row>
    <row r="79" spans="1:7" ht="12.75">
      <c r="A79" s="264"/>
      <c r="B79" s="557"/>
      <c r="C79" s="558"/>
      <c r="D79" s="298"/>
      <c r="E79" s="298"/>
      <c r="F79" s="298"/>
      <c r="G79" s="299"/>
    </row>
    <row r="80" spans="1:7" ht="12.75">
      <c r="A80" s="264"/>
      <c r="B80" s="559"/>
      <c r="C80" s="560"/>
      <c r="D80" s="298"/>
      <c r="E80" s="300"/>
      <c r="F80" s="301"/>
      <c r="G80" s="302"/>
    </row>
    <row r="81" spans="1:7" ht="27.75" customHeight="1">
      <c r="A81" s="264" t="s">
        <v>187</v>
      </c>
      <c r="B81" s="549" t="s">
        <v>78</v>
      </c>
      <c r="C81" s="550"/>
      <c r="D81" s="303"/>
      <c r="E81" s="452" t="s">
        <v>223</v>
      </c>
      <c r="F81" s="453"/>
      <c r="G81" s="454"/>
    </row>
    <row r="82" spans="1:7" ht="18.75" customHeight="1" thickBot="1">
      <c r="A82" s="304" t="s">
        <v>190</v>
      </c>
      <c r="B82" s="549" t="s">
        <v>159</v>
      </c>
      <c r="C82" s="550"/>
      <c r="D82" s="298"/>
      <c r="E82" s="305" t="s">
        <v>79</v>
      </c>
      <c r="F82" s="267"/>
      <c r="G82" s="265"/>
    </row>
    <row r="83" spans="1:7" ht="25.5">
      <c r="A83" s="306"/>
      <c r="B83" s="275" t="s">
        <v>219</v>
      </c>
      <c r="C83" s="275"/>
      <c r="D83" s="509"/>
      <c r="E83" s="531"/>
      <c r="F83" s="532"/>
      <c r="G83" s="265"/>
    </row>
    <row r="84" spans="1:7" ht="13.5" thickBot="1">
      <c r="A84" s="306"/>
      <c r="B84" s="211"/>
      <c r="C84" s="211"/>
      <c r="D84" s="211"/>
      <c r="E84" s="211"/>
      <c r="F84" s="211"/>
      <c r="G84" s="273"/>
    </row>
    <row r="85" spans="1:7" ht="12.75">
      <c r="A85" s="306"/>
      <c r="B85" s="538" t="s">
        <v>32</v>
      </c>
      <c r="C85" s="539"/>
      <c r="D85" s="540" t="s">
        <v>2</v>
      </c>
      <c r="E85" s="541"/>
      <c r="F85" s="211"/>
      <c r="G85" s="273"/>
    </row>
    <row r="86" spans="1:7" ht="13.5" thickBot="1">
      <c r="A86" s="306"/>
      <c r="B86" s="542" t="str">
        <f>General!B34</f>
        <v>David Whitelaw</v>
      </c>
      <c r="C86" s="543"/>
      <c r="D86" s="544">
        <f>General!C2</f>
        <v>0</v>
      </c>
      <c r="E86" s="545"/>
      <c r="F86" s="211"/>
      <c r="G86" s="273"/>
    </row>
    <row r="87" spans="1:7" ht="12.75">
      <c r="A87" s="306"/>
      <c r="B87" s="538" t="s">
        <v>33</v>
      </c>
      <c r="C87" s="539"/>
      <c r="D87" s="540"/>
      <c r="E87" s="541"/>
      <c r="F87" s="211"/>
      <c r="G87" s="273"/>
    </row>
    <row r="88" spans="1:7" ht="13.5" thickBot="1">
      <c r="A88" s="307"/>
      <c r="B88" s="542">
        <f>General!B36</f>
        <v>0</v>
      </c>
      <c r="C88" s="543"/>
      <c r="D88" s="544"/>
      <c r="E88" s="545"/>
      <c r="F88" s="308"/>
      <c r="G88" s="309"/>
    </row>
  </sheetData>
  <mergeCells count="60">
    <mergeCell ref="B87:C87"/>
    <mergeCell ref="D87:E87"/>
    <mergeCell ref="B88:C88"/>
    <mergeCell ref="D88:E88"/>
    <mergeCell ref="D61:G61"/>
    <mergeCell ref="B64:C64"/>
    <mergeCell ref="B65:C65"/>
    <mergeCell ref="B66:C66"/>
    <mergeCell ref="E8:E9"/>
    <mergeCell ref="B10:B11"/>
    <mergeCell ref="E10:E11"/>
    <mergeCell ref="B12:B13"/>
    <mergeCell ref="E12:E13"/>
    <mergeCell ref="B1:C1"/>
    <mergeCell ref="D1:F1"/>
    <mergeCell ref="C2:E2"/>
    <mergeCell ref="C4:D4"/>
    <mergeCell ref="C5:D5"/>
    <mergeCell ref="B7:C7"/>
    <mergeCell ref="B8:B9"/>
    <mergeCell ref="B22:B23"/>
    <mergeCell ref="D16:F16"/>
    <mergeCell ref="B18:C18"/>
    <mergeCell ref="B19:C19"/>
    <mergeCell ref="B20:B21"/>
    <mergeCell ref="E20:E21"/>
    <mergeCell ref="E22:E23"/>
    <mergeCell ref="B24:B25"/>
    <mergeCell ref="B32:C32"/>
    <mergeCell ref="B33:C33"/>
    <mergeCell ref="E24:E25"/>
    <mergeCell ref="B27:C27"/>
    <mergeCell ref="B30:C30"/>
    <mergeCell ref="B31:C31"/>
    <mergeCell ref="C34:E34"/>
    <mergeCell ref="B36:C36"/>
    <mergeCell ref="B37:C37"/>
    <mergeCell ref="B38:C38"/>
    <mergeCell ref="B39:C39"/>
    <mergeCell ref="B42:C42"/>
    <mergeCell ref="B43:C43"/>
    <mergeCell ref="B44:C44"/>
    <mergeCell ref="B45:C45"/>
    <mergeCell ref="B46:C59"/>
    <mergeCell ref="D46:E46"/>
    <mergeCell ref="F46:G46"/>
    <mergeCell ref="B60:C60"/>
    <mergeCell ref="B67:C67"/>
    <mergeCell ref="B68:C68"/>
    <mergeCell ref="B69:C80"/>
    <mergeCell ref="D69:E69"/>
    <mergeCell ref="F69:G69"/>
    <mergeCell ref="B81:C81"/>
    <mergeCell ref="B82:C82"/>
    <mergeCell ref="E81:G81"/>
    <mergeCell ref="D83:F83"/>
    <mergeCell ref="B85:C85"/>
    <mergeCell ref="D85:E85"/>
    <mergeCell ref="B86:C86"/>
    <mergeCell ref="D86:E86"/>
  </mergeCells>
  <conditionalFormatting sqref="D67:D68 D71:G80 D64 D82:D83">
    <cfRule type="cellIs" priority="1" dxfId="0" operator="equal" stopIfTrue="1">
      <formula>$D$3="Ultrasonic"</formula>
    </cfRule>
  </conditionalFormatting>
  <conditionalFormatting sqref="D81 D65:D66">
    <cfRule type="cellIs" priority="2" dxfId="1" operator="equal" stopIfTrue="1">
      <formula>$D$3="Ultrasonic"</formula>
    </cfRule>
  </conditionalFormatting>
  <conditionalFormatting sqref="D48:G59 D36 D45 D61:G61 D39:D41">
    <cfRule type="cellIs" priority="3" dxfId="0" operator="equal" stopIfTrue="1">
      <formula>$D$3="Turbine"</formula>
    </cfRule>
  </conditionalFormatting>
  <conditionalFormatting sqref="D60 B35 D37:D38 D42:D44">
    <cfRule type="cellIs" priority="4" dxfId="1" operator="equal" stopIfTrue="1">
      <formula>$D$3="Turbine"</formula>
    </cfRule>
  </conditionalFormatting>
  <conditionalFormatting sqref="B63">
    <cfRule type="cellIs" priority="5" dxfId="2" operator="equal" stopIfTrue="1">
      <formula>$D$3="Ultrsonic"</formula>
    </cfRule>
  </conditionalFormatting>
  <conditionalFormatting sqref="D27:D30 D18 D20:D25 C34 D7:D13 D16">
    <cfRule type="cellIs" priority="6" dxfId="0" operator="equal" stopIfTrue="1">
      <formula>$D$3="Orifice"</formula>
    </cfRule>
  </conditionalFormatting>
  <conditionalFormatting sqref="D19 D31:D33">
    <cfRule type="cellIs" priority="7" dxfId="1" operator="equal" stopIfTrue="1">
      <formula>$D$3="Orifice"</formula>
    </cfRule>
  </conditionalFormatting>
  <conditionalFormatting sqref="B17 B6">
    <cfRule type="cellIs" priority="8" dxfId="2" operator="equal" stopIfTrue="1">
      <formula>$D$3="Orifice"</formula>
    </cfRule>
  </conditionalFormatting>
  <conditionalFormatting sqref="G4">
    <cfRule type="cellIs" priority="9" dxfId="3" operator="equal" stopIfTrue="1">
      <formula>"Turbine"</formula>
    </cfRule>
  </conditionalFormatting>
  <conditionalFormatting sqref="F5">
    <cfRule type="cellIs" priority="10" dxfId="0" operator="equal" stopIfTrue="1">
      <formula>"Turbine+$E$6"</formula>
    </cfRule>
  </conditionalFormatting>
  <dataValidations count="3">
    <dataValidation type="list" allowBlank="1" showInputMessage="1" showErrorMessage="1" sqref="D65:D66 D31 D19 D60 D81 D33 D42:D44 D37:D38">
      <formula1>"Yes,No, "</formula1>
    </dataValidation>
    <dataValidation type="list" allowBlank="1" showInputMessage="1" showErrorMessage="1" sqref="D32">
      <formula1>"Yes,No,N/A"</formula1>
    </dataValidation>
    <dataValidation type="list" allowBlank="1" showInputMessage="1" showErrorMessage="1" sqref="C5">
      <formula1>"1,2,3,4"</formula1>
    </dataValidation>
  </dataValidations>
  <printOptions/>
  <pageMargins left="0.47" right="0.19" top="0.47" bottom="0.52" header="0.21" footer="0.5"/>
  <pageSetup fitToHeight="1" fitToWidth="1" horizontalDpi="300" verticalDpi="3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="80" zoomScaleNormal="80" workbookViewId="0" topLeftCell="A1">
      <pane xSplit="2" ySplit="1" topLeftCell="C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6" sqref="D6"/>
    </sheetView>
  </sheetViews>
  <sheetFormatPr defaultColWidth="9.140625" defaultRowHeight="12.75"/>
  <cols>
    <col min="1" max="1" width="9.140625" style="216" customWidth="1"/>
    <col min="2" max="2" width="33.57421875" style="60" customWidth="1"/>
    <col min="3" max="3" width="33.7109375" style="60" customWidth="1"/>
    <col min="4" max="4" width="18.57421875" style="60" customWidth="1"/>
    <col min="5" max="5" width="18.140625" style="60" customWidth="1"/>
    <col min="6" max="6" width="18.7109375" style="60" customWidth="1"/>
    <col min="7" max="7" width="10.00390625" style="60" customWidth="1"/>
    <col min="8" max="8" width="5.7109375" style="60" customWidth="1"/>
    <col min="9" max="16384" width="9.140625" style="60" customWidth="1"/>
  </cols>
  <sheetData>
    <row r="1" spans="1:7" ht="20.25" thickBot="1">
      <c r="A1" s="151" t="s">
        <v>186</v>
      </c>
      <c r="B1" s="201" t="s">
        <v>81</v>
      </c>
      <c r="C1" s="202"/>
      <c r="D1" s="202"/>
      <c r="E1" s="203"/>
      <c r="F1" s="203"/>
      <c r="G1" s="204"/>
    </row>
    <row r="2" spans="1:7" s="61" customFormat="1" ht="18.75" thickBot="1">
      <c r="A2" s="174"/>
      <c r="B2" s="199" t="s">
        <v>1</v>
      </c>
      <c r="C2" s="591">
        <f>General!C3</f>
        <v>0</v>
      </c>
      <c r="D2" s="592"/>
      <c r="E2" s="593"/>
      <c r="F2" s="62">
        <f>General!C2</f>
        <v>0</v>
      </c>
      <c r="G2" s="205"/>
    </row>
    <row r="3" spans="1:7" ht="18.75" thickBot="1">
      <c r="A3" s="175"/>
      <c r="B3" s="200" t="s">
        <v>3</v>
      </c>
      <c r="C3" s="63" t="str">
        <f>General!C4</f>
        <v>Official</v>
      </c>
      <c r="D3" s="64" t="str">
        <f>General!D4</f>
        <v>Orifice</v>
      </c>
      <c r="E3" s="70"/>
      <c r="F3" s="70"/>
      <c r="G3" s="206"/>
    </row>
    <row r="4" spans="1:7" ht="18.75" thickBot="1">
      <c r="A4" s="175"/>
      <c r="B4" s="117" t="s">
        <v>38</v>
      </c>
      <c r="C4" s="99"/>
      <c r="D4" s="70"/>
      <c r="E4" s="70"/>
      <c r="F4" s="70"/>
      <c r="G4" s="206"/>
    </row>
    <row r="5" spans="1:7" ht="18">
      <c r="A5" s="175"/>
      <c r="B5" s="70"/>
      <c r="C5" s="70"/>
      <c r="D5" s="65" t="s">
        <v>39</v>
      </c>
      <c r="E5" s="65" t="s">
        <v>40</v>
      </c>
      <c r="F5" s="65" t="s">
        <v>82</v>
      </c>
      <c r="G5" s="206"/>
    </row>
    <row r="6" spans="1:7" ht="14.25" customHeight="1">
      <c r="A6" s="175" t="s">
        <v>187</v>
      </c>
      <c r="B6" s="594" t="s">
        <v>41</v>
      </c>
      <c r="C6" s="595"/>
      <c r="D6" s="66"/>
      <c r="E6" s="66"/>
      <c r="F6" s="66"/>
      <c r="G6" s="206"/>
    </row>
    <row r="7" spans="1:7" ht="14.25" customHeight="1">
      <c r="A7" s="175" t="s">
        <v>190</v>
      </c>
      <c r="B7" s="594" t="s">
        <v>151</v>
      </c>
      <c r="C7" s="595"/>
      <c r="D7" s="59"/>
      <c r="E7" s="59"/>
      <c r="F7" s="59"/>
      <c r="G7" s="207"/>
    </row>
    <row r="8" spans="1:8" ht="18">
      <c r="A8" s="175" t="s">
        <v>188</v>
      </c>
      <c r="B8" s="596" t="s">
        <v>83</v>
      </c>
      <c r="C8" s="67" t="s">
        <v>168</v>
      </c>
      <c r="D8" s="27"/>
      <c r="E8" s="27"/>
      <c r="F8" s="27"/>
      <c r="G8" s="602" t="s">
        <v>85</v>
      </c>
      <c r="H8" s="79"/>
    </row>
    <row r="9" spans="1:8" ht="18">
      <c r="A9" s="175" t="s">
        <v>188</v>
      </c>
      <c r="B9" s="597"/>
      <c r="C9" s="67" t="s">
        <v>169</v>
      </c>
      <c r="D9" s="27"/>
      <c r="E9" s="27"/>
      <c r="F9" s="27"/>
      <c r="G9" s="603"/>
      <c r="H9" s="79"/>
    </row>
    <row r="10" spans="1:8" ht="18">
      <c r="A10" s="175" t="s">
        <v>187</v>
      </c>
      <c r="B10" s="594" t="s">
        <v>147</v>
      </c>
      <c r="C10" s="595"/>
      <c r="D10" s="68"/>
      <c r="E10" s="68"/>
      <c r="F10" s="68"/>
      <c r="G10" s="206"/>
      <c r="H10" s="78"/>
    </row>
    <row r="11" spans="1:8" ht="18">
      <c r="A11" s="175" t="s">
        <v>190</v>
      </c>
      <c r="B11" s="594" t="s">
        <v>87</v>
      </c>
      <c r="C11" s="595"/>
      <c r="D11" s="68"/>
      <c r="E11" s="68"/>
      <c r="F11" s="68"/>
      <c r="G11" s="208" t="s">
        <v>88</v>
      </c>
      <c r="H11" s="78"/>
    </row>
    <row r="12" spans="1:7" ht="34.5" customHeight="1">
      <c r="A12" s="175" t="s">
        <v>188</v>
      </c>
      <c r="B12" s="598" t="s">
        <v>89</v>
      </c>
      <c r="C12" s="599"/>
      <c r="D12" s="68"/>
      <c r="E12" s="209" t="s">
        <v>200</v>
      </c>
      <c r="F12" s="69"/>
      <c r="G12" s="205"/>
    </row>
    <row r="13" spans="1:7" ht="34.5" customHeight="1">
      <c r="A13" s="175" t="s">
        <v>188</v>
      </c>
      <c r="B13" s="598" t="s">
        <v>199</v>
      </c>
      <c r="C13" s="599"/>
      <c r="D13" s="68"/>
      <c r="E13" s="209" t="s">
        <v>86</v>
      </c>
      <c r="F13" s="100"/>
      <c r="G13" s="206"/>
    </row>
    <row r="14" spans="1:7" ht="18">
      <c r="A14" s="175" t="s">
        <v>190</v>
      </c>
      <c r="B14" s="594" t="s">
        <v>90</v>
      </c>
      <c r="C14" s="595"/>
      <c r="D14" s="68"/>
      <c r="E14" s="393" t="s">
        <v>261</v>
      </c>
      <c r="F14" s="77" t="s">
        <v>134</v>
      </c>
      <c r="G14" s="209" t="s">
        <v>86</v>
      </c>
    </row>
    <row r="15" spans="1:7" ht="35.25" customHeight="1">
      <c r="A15" s="175"/>
      <c r="B15" s="71" t="s">
        <v>91</v>
      </c>
      <c r="C15" s="71"/>
      <c r="D15" s="604"/>
      <c r="E15" s="605"/>
      <c r="F15" s="606"/>
      <c r="G15" s="205"/>
    </row>
    <row r="16" spans="1:7" ht="18">
      <c r="A16" s="175"/>
      <c r="B16" s="70"/>
      <c r="C16" s="70"/>
      <c r="D16" s="69"/>
      <c r="E16" s="69"/>
      <c r="F16" s="69"/>
      <c r="G16" s="205"/>
    </row>
    <row r="17" spans="1:7" ht="18.75" customHeight="1">
      <c r="A17" s="175"/>
      <c r="B17" s="74" t="s">
        <v>42</v>
      </c>
      <c r="C17" s="74"/>
      <c r="D17" s="70"/>
      <c r="E17" s="70"/>
      <c r="F17" s="100"/>
      <c r="G17" s="206"/>
    </row>
    <row r="18" spans="1:7" ht="13.5" customHeight="1">
      <c r="A18" s="175" t="s">
        <v>187</v>
      </c>
      <c r="B18" s="594" t="s">
        <v>41</v>
      </c>
      <c r="C18" s="595"/>
      <c r="D18" s="66"/>
      <c r="E18" s="70"/>
      <c r="F18" s="100"/>
      <c r="G18" s="206"/>
    </row>
    <row r="19" spans="1:7" ht="18">
      <c r="A19" s="175" t="s">
        <v>190</v>
      </c>
      <c r="B19" s="594" t="s">
        <v>151</v>
      </c>
      <c r="C19" s="595"/>
      <c r="D19" s="391"/>
      <c r="E19" s="70"/>
      <c r="F19" s="100"/>
      <c r="G19" s="206"/>
    </row>
    <row r="20" spans="1:7" ht="18">
      <c r="A20" s="175" t="s">
        <v>188</v>
      </c>
      <c r="B20" s="596" t="s">
        <v>83</v>
      </c>
      <c r="C20" s="67" t="s">
        <v>84</v>
      </c>
      <c r="D20" s="392"/>
      <c r="E20" s="600" t="s">
        <v>135</v>
      </c>
      <c r="F20" s="209" t="s">
        <v>86</v>
      </c>
      <c r="G20" s="206"/>
    </row>
    <row r="21" spans="1:7" ht="18">
      <c r="A21" s="175" t="s">
        <v>188</v>
      </c>
      <c r="B21" s="597"/>
      <c r="C21" s="67" t="s">
        <v>57</v>
      </c>
      <c r="D21" s="392"/>
      <c r="E21" s="601"/>
      <c r="F21" s="100"/>
      <c r="G21" s="206"/>
    </row>
    <row r="22" spans="1:7" ht="18">
      <c r="A22" s="175" t="s">
        <v>187</v>
      </c>
      <c r="B22" s="594" t="s">
        <v>153</v>
      </c>
      <c r="C22" s="595"/>
      <c r="D22" s="31"/>
      <c r="E22" s="209" t="s">
        <v>86</v>
      </c>
      <c r="F22" s="70"/>
      <c r="G22" s="206"/>
    </row>
    <row r="23" spans="1:7" ht="18">
      <c r="A23" s="175" t="s">
        <v>190</v>
      </c>
      <c r="B23" s="607" t="s">
        <v>87</v>
      </c>
      <c r="C23" s="608"/>
      <c r="D23" s="73"/>
      <c r="E23" s="209" t="s">
        <v>86</v>
      </c>
      <c r="F23" s="70"/>
      <c r="G23" s="206"/>
    </row>
    <row r="24" spans="1:7" ht="27" customHeight="1">
      <c r="A24" s="175" t="s">
        <v>188</v>
      </c>
      <c r="B24" s="598" t="s">
        <v>89</v>
      </c>
      <c r="C24" s="599"/>
      <c r="D24" s="249"/>
      <c r="E24" s="209" t="s">
        <v>86</v>
      </c>
      <c r="F24" s="210"/>
      <c r="G24" s="206"/>
    </row>
    <row r="25" spans="1:7" ht="27" customHeight="1">
      <c r="A25" s="175" t="s">
        <v>188</v>
      </c>
      <c r="B25" s="598" t="s">
        <v>199</v>
      </c>
      <c r="C25" s="599"/>
      <c r="D25" s="250"/>
      <c r="E25" s="209"/>
      <c r="F25" s="210"/>
      <c r="G25" s="206"/>
    </row>
    <row r="26" spans="1:7" ht="13.5" customHeight="1">
      <c r="A26" s="175" t="s">
        <v>190</v>
      </c>
      <c r="B26" s="596" t="s">
        <v>92</v>
      </c>
      <c r="C26" s="67" t="s">
        <v>55</v>
      </c>
      <c r="D26" s="72"/>
      <c r="E26" s="69"/>
      <c r="F26" s="70"/>
      <c r="G26" s="206"/>
    </row>
    <row r="27" spans="1:7" ht="13.5" customHeight="1">
      <c r="A27" s="175" t="s">
        <v>188</v>
      </c>
      <c r="B27" s="597"/>
      <c r="C27" s="67" t="s">
        <v>57</v>
      </c>
      <c r="D27" s="72"/>
      <c r="E27" s="69"/>
      <c r="F27" s="69"/>
      <c r="G27" s="206"/>
    </row>
    <row r="28" spans="1:7" ht="29.25" customHeight="1">
      <c r="A28" s="175"/>
      <c r="B28" s="98" t="s">
        <v>133</v>
      </c>
      <c r="C28" s="503"/>
      <c r="D28" s="504"/>
      <c r="E28" s="505"/>
      <c r="F28" s="69"/>
      <c r="G28" s="206"/>
    </row>
    <row r="29" spans="1:7" ht="18">
      <c r="A29" s="175"/>
      <c r="B29" s="100"/>
      <c r="C29" s="100"/>
      <c r="D29" s="100"/>
      <c r="E29" s="100"/>
      <c r="F29" s="70"/>
      <c r="G29" s="206"/>
    </row>
    <row r="30" spans="1:7" ht="18">
      <c r="A30" s="175"/>
      <c r="B30" s="74" t="s">
        <v>43</v>
      </c>
      <c r="C30" s="70"/>
      <c r="D30" s="69"/>
      <c r="E30" s="100"/>
      <c r="F30" s="70"/>
      <c r="G30" s="206"/>
    </row>
    <row r="31" spans="1:7" ht="18">
      <c r="A31" s="175"/>
      <c r="B31" s="594" t="s">
        <v>44</v>
      </c>
      <c r="C31" s="595"/>
      <c r="D31" s="54"/>
      <c r="E31" s="100"/>
      <c r="F31" s="70"/>
      <c r="G31" s="206"/>
    </row>
    <row r="32" spans="1:7" ht="18">
      <c r="A32" s="175" t="s">
        <v>190</v>
      </c>
      <c r="B32" s="594" t="s">
        <v>45</v>
      </c>
      <c r="C32" s="609"/>
      <c r="D32" s="75"/>
      <c r="E32" s="100"/>
      <c r="F32" s="70"/>
      <c r="G32" s="206"/>
    </row>
    <row r="33" spans="1:7" ht="18">
      <c r="A33" s="175" t="s">
        <v>190</v>
      </c>
      <c r="B33" s="594" t="s">
        <v>46</v>
      </c>
      <c r="C33" s="594"/>
      <c r="D33" s="76"/>
      <c r="E33" s="100"/>
      <c r="F33" s="70"/>
      <c r="G33" s="206"/>
    </row>
    <row r="34" spans="1:7" ht="18">
      <c r="A34" s="175" t="s">
        <v>188</v>
      </c>
      <c r="B34" s="598" t="s">
        <v>47</v>
      </c>
      <c r="C34" s="611"/>
      <c r="D34" s="76"/>
      <c r="E34" s="184" t="s">
        <v>161</v>
      </c>
      <c r="F34" s="194"/>
      <c r="G34" s="206"/>
    </row>
    <row r="35" spans="1:7" ht="14.25" customHeight="1">
      <c r="A35" s="175"/>
      <c r="B35" s="97"/>
      <c r="C35" s="95"/>
      <c r="D35" s="96"/>
      <c r="E35" s="184" t="s">
        <v>160</v>
      </c>
      <c r="F35" s="194"/>
      <c r="G35" s="206"/>
    </row>
    <row r="36" spans="1:7" ht="30" customHeight="1">
      <c r="A36" s="175"/>
      <c r="B36" s="98" t="s">
        <v>133</v>
      </c>
      <c r="C36" s="503"/>
      <c r="D36" s="504"/>
      <c r="E36" s="505"/>
      <c r="F36" s="100"/>
      <c r="G36" s="206"/>
    </row>
    <row r="37" spans="1:7" ht="18">
      <c r="A37" s="175"/>
      <c r="B37" s="100"/>
      <c r="C37" s="100"/>
      <c r="D37" s="100"/>
      <c r="E37" s="100"/>
      <c r="F37" s="100"/>
      <c r="G37" s="206"/>
    </row>
    <row r="38" spans="1:7" s="78" customFormat="1" ht="12.75">
      <c r="A38" s="264"/>
      <c r="B38" s="266" t="s">
        <v>93</v>
      </c>
      <c r="C38" s="266"/>
      <c r="D38" s="267"/>
      <c r="E38" s="267"/>
      <c r="F38" s="211"/>
      <c r="G38" s="273"/>
    </row>
    <row r="39" spans="1:7" s="78" customFormat="1" ht="12.75">
      <c r="A39" s="264" t="s">
        <v>187</v>
      </c>
      <c r="B39" s="610" t="s">
        <v>41</v>
      </c>
      <c r="C39" s="554"/>
      <c r="D39" s="320"/>
      <c r="E39" s="267"/>
      <c r="F39" s="211"/>
      <c r="G39" s="273"/>
    </row>
    <row r="40" spans="1:7" s="78" customFormat="1" ht="12.75">
      <c r="A40" s="264"/>
      <c r="B40" s="610" t="s">
        <v>94</v>
      </c>
      <c r="C40" s="554"/>
      <c r="D40" s="277"/>
      <c r="E40" s="267"/>
      <c r="F40" s="211"/>
      <c r="G40" s="273"/>
    </row>
    <row r="41" spans="1:7" s="78" customFormat="1" ht="13.5" customHeight="1">
      <c r="A41" s="264"/>
      <c r="B41" s="333" t="s">
        <v>214</v>
      </c>
      <c r="C41" s="268"/>
      <c r="D41" s="344"/>
      <c r="E41" s="613"/>
      <c r="F41" s="614"/>
      <c r="G41" s="273"/>
    </row>
    <row r="42" spans="1:7" s="78" customFormat="1" ht="13.5" customHeight="1">
      <c r="A42" s="264"/>
      <c r="B42" s="353" t="s">
        <v>224</v>
      </c>
      <c r="C42" s="347"/>
      <c r="D42" s="354"/>
      <c r="E42" s="343"/>
      <c r="F42" s="345"/>
      <c r="G42" s="273"/>
    </row>
    <row r="43" spans="1:7" s="197" customFormat="1" ht="11.25">
      <c r="A43" s="193"/>
      <c r="B43" s="346" t="s">
        <v>226</v>
      </c>
      <c r="C43" s="347"/>
      <c r="D43" s="348"/>
      <c r="E43" s="349"/>
      <c r="F43" s="350"/>
      <c r="G43" s="351"/>
    </row>
    <row r="44" spans="1:7" s="197" customFormat="1" ht="11.25">
      <c r="A44" s="193"/>
      <c r="B44" s="346" t="s">
        <v>225</v>
      </c>
      <c r="C44" s="347"/>
      <c r="D44" s="348"/>
      <c r="E44" s="349"/>
      <c r="F44" s="350"/>
      <c r="G44" s="351"/>
    </row>
    <row r="45" spans="1:7" s="78" customFormat="1" ht="14.25" customHeight="1">
      <c r="A45" s="264" t="s">
        <v>188</v>
      </c>
      <c r="B45" s="612" t="str">
        <f>IF(D40="No","N/A","Calibrated range")</f>
        <v>Calibrated range</v>
      </c>
      <c r="C45" s="270" t="str">
        <f>IF(D40="No","","Calibrated")</f>
        <v>Calibrated</v>
      </c>
      <c r="D45" s="294"/>
      <c r="E45" s="573" t="str">
        <f>IF(D40="No",""," degC")</f>
        <v> degC</v>
      </c>
      <c r="F45" s="209" t="s">
        <v>86</v>
      </c>
      <c r="G45" s="273"/>
    </row>
    <row r="46" spans="1:7" s="78" customFormat="1" ht="14.25" customHeight="1">
      <c r="A46" s="264" t="s">
        <v>188</v>
      </c>
      <c r="B46" s="615"/>
      <c r="C46" s="251" t="str">
        <f>IF(D40="No","","Applied")</f>
        <v>Applied</v>
      </c>
      <c r="D46" s="294"/>
      <c r="E46" s="574"/>
      <c r="F46" s="211"/>
      <c r="G46" s="273"/>
    </row>
    <row r="47" spans="1:7" s="78" customFormat="1" ht="17.25" customHeight="1">
      <c r="A47" s="264" t="s">
        <v>188</v>
      </c>
      <c r="B47" s="612" t="s">
        <v>221</v>
      </c>
      <c r="C47" s="612"/>
      <c r="D47" s="334"/>
      <c r="E47" s="181" t="s">
        <v>227</v>
      </c>
      <c r="F47" s="211"/>
      <c r="G47" s="273"/>
    </row>
    <row r="48" spans="1:7" s="78" customFormat="1" ht="17.25" customHeight="1">
      <c r="A48" s="264"/>
      <c r="B48" s="335" t="s">
        <v>228</v>
      </c>
      <c r="C48" s="268"/>
      <c r="D48" s="89"/>
      <c r="E48" s="211"/>
      <c r="F48" s="211"/>
      <c r="G48" s="273"/>
    </row>
    <row r="49" spans="1:7" s="78" customFormat="1" ht="17.25" customHeight="1">
      <c r="A49" s="264"/>
      <c r="B49" s="335" t="s">
        <v>229</v>
      </c>
      <c r="C49" s="268"/>
      <c r="D49" s="211"/>
      <c r="E49" s="211"/>
      <c r="F49" s="211"/>
      <c r="G49" s="273"/>
    </row>
    <row r="50" spans="1:7" s="78" customFormat="1" ht="12.75">
      <c r="A50" s="264" t="s">
        <v>187</v>
      </c>
      <c r="B50" s="610" t="s">
        <v>217</v>
      </c>
      <c r="C50" s="554"/>
      <c r="D50" s="336"/>
      <c r="E50" s="209"/>
      <c r="F50" s="211"/>
      <c r="G50" s="273"/>
    </row>
    <row r="51" spans="1:7" s="78" customFormat="1" ht="12.75">
      <c r="A51" s="264" t="s">
        <v>190</v>
      </c>
      <c r="B51" s="610" t="s">
        <v>222</v>
      </c>
      <c r="C51" s="554"/>
      <c r="D51" s="337"/>
      <c r="E51" s="209"/>
      <c r="F51" s="211"/>
      <c r="G51" s="273"/>
    </row>
    <row r="52" spans="1:7" ht="30" customHeight="1" thickBot="1">
      <c r="A52" s="175"/>
      <c r="B52" s="98" t="s">
        <v>133</v>
      </c>
      <c r="C52" s="503"/>
      <c r="D52" s="504"/>
      <c r="E52" s="505"/>
      <c r="F52" s="100"/>
      <c r="G52" s="206"/>
    </row>
    <row r="53" spans="1:7" ht="18">
      <c r="A53" s="212"/>
      <c r="B53" s="620" t="s">
        <v>32</v>
      </c>
      <c r="C53" s="621"/>
      <c r="D53" s="622" t="s">
        <v>2</v>
      </c>
      <c r="E53" s="623"/>
      <c r="F53" s="100"/>
      <c r="G53" s="206"/>
    </row>
    <row r="54" spans="1:7" ht="18.75" thickBot="1">
      <c r="A54" s="212"/>
      <c r="B54" s="616" t="str">
        <f>General!B34</f>
        <v>David Whitelaw</v>
      </c>
      <c r="C54" s="617"/>
      <c r="D54" s="618">
        <f>General!C2</f>
        <v>0</v>
      </c>
      <c r="E54" s="619"/>
      <c r="F54" s="100"/>
      <c r="G54" s="206"/>
    </row>
    <row r="55" spans="1:7" ht="18">
      <c r="A55" s="212"/>
      <c r="B55" s="620" t="s">
        <v>33</v>
      </c>
      <c r="C55" s="621"/>
      <c r="D55" s="622"/>
      <c r="E55" s="624"/>
      <c r="F55" s="100"/>
      <c r="G55" s="206"/>
    </row>
    <row r="56" spans="1:7" ht="18.75" thickBot="1">
      <c r="A56" s="213"/>
      <c r="B56" s="616">
        <f>General!B36</f>
        <v>0</v>
      </c>
      <c r="C56" s="617"/>
      <c r="D56" s="618"/>
      <c r="E56" s="619"/>
      <c r="F56" s="214"/>
      <c r="G56" s="215"/>
    </row>
  </sheetData>
  <mergeCells count="43">
    <mergeCell ref="B56:C56"/>
    <mergeCell ref="D56:E56"/>
    <mergeCell ref="B53:C53"/>
    <mergeCell ref="D53:E53"/>
    <mergeCell ref="B54:C54"/>
    <mergeCell ref="D54:E54"/>
    <mergeCell ref="B55:C55"/>
    <mergeCell ref="D55:E55"/>
    <mergeCell ref="B51:C51"/>
    <mergeCell ref="B33:C33"/>
    <mergeCell ref="B34:C34"/>
    <mergeCell ref="C36:E36"/>
    <mergeCell ref="B39:C39"/>
    <mergeCell ref="B40:C40"/>
    <mergeCell ref="B47:C47"/>
    <mergeCell ref="E41:F41"/>
    <mergeCell ref="B45:B46"/>
    <mergeCell ref="E45:E46"/>
    <mergeCell ref="B31:C31"/>
    <mergeCell ref="B32:C32"/>
    <mergeCell ref="C28:E28"/>
    <mergeCell ref="B50:C50"/>
    <mergeCell ref="B22:C22"/>
    <mergeCell ref="B23:C23"/>
    <mergeCell ref="B24:C24"/>
    <mergeCell ref="B26:B27"/>
    <mergeCell ref="G8:G9"/>
    <mergeCell ref="B10:C10"/>
    <mergeCell ref="D15:F15"/>
    <mergeCell ref="B18:C18"/>
    <mergeCell ref="B12:C12"/>
    <mergeCell ref="B13:C13"/>
    <mergeCell ref="B14:C14"/>
    <mergeCell ref="C52:E52"/>
    <mergeCell ref="C2:E2"/>
    <mergeCell ref="B6:C6"/>
    <mergeCell ref="B11:C11"/>
    <mergeCell ref="B7:C7"/>
    <mergeCell ref="B8:B9"/>
    <mergeCell ref="B19:C19"/>
    <mergeCell ref="B20:B21"/>
    <mergeCell ref="B25:C25"/>
    <mergeCell ref="E20:E21"/>
  </mergeCells>
  <conditionalFormatting sqref="D15:F15 D7:F9">
    <cfRule type="cellIs" priority="1" dxfId="0" operator="equal" stopIfTrue="1">
      <formula>$D$3="Orifice"</formula>
    </cfRule>
  </conditionalFormatting>
  <conditionalFormatting sqref="D12:D14 D10:F11">
    <cfRule type="cellIs" priority="2" dxfId="1" operator="equal" stopIfTrue="1">
      <formula>$D$3="Orifice"</formula>
    </cfRule>
  </conditionalFormatting>
  <dataValidations count="3">
    <dataValidation type="list" allowBlank="1" showInputMessage="1" showErrorMessage="1" sqref="D12:D14 D32 D34:D35 D47 D40 D10:F11 D22:D25 D50:D51">
      <formula1>"Yes,No, "</formula1>
    </dataValidation>
    <dataValidation type="list" allowBlank="1" showInputMessage="1" showErrorMessage="1" sqref="D33">
      <formula1>"Yes,No,N/A"</formula1>
    </dataValidation>
    <dataValidation type="list" allowBlank="1" showInputMessage="1" showErrorMessage="1" sqref="D41">
      <formula1>"TW,SM"</formula1>
    </dataValidation>
  </dataValidations>
  <printOptions/>
  <pageMargins left="0.29" right="0.15" top="0.51" bottom="0.53" header="0.5" footer="0.5"/>
  <pageSetup fitToHeight="1" fitToWidth="1"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80" zoomScaleNormal="80" workbookViewId="0" topLeftCell="A1">
      <selection activeCell="C28" sqref="C28:E28"/>
    </sheetView>
  </sheetViews>
  <sheetFormatPr defaultColWidth="9.140625" defaultRowHeight="12.75"/>
  <cols>
    <col min="1" max="1" width="9.140625" style="340" customWidth="1"/>
    <col min="2" max="2" width="33.57421875" style="78" customWidth="1"/>
    <col min="3" max="3" width="33.7109375" style="78" customWidth="1"/>
    <col min="4" max="4" width="18.57421875" style="78" customWidth="1"/>
    <col min="5" max="5" width="18.140625" style="78" customWidth="1"/>
    <col min="6" max="6" width="18.7109375" style="78" customWidth="1"/>
    <col min="7" max="7" width="11.00390625" style="78" customWidth="1"/>
    <col min="8" max="8" width="5.7109375" style="78" customWidth="1"/>
    <col min="9" max="16384" width="9.140625" style="78" customWidth="1"/>
  </cols>
  <sheetData>
    <row r="1" spans="1:7" ht="13.5" thickBot="1">
      <c r="A1" s="252" t="s">
        <v>186</v>
      </c>
      <c r="B1" s="311" t="s">
        <v>174</v>
      </c>
      <c r="C1" s="312"/>
      <c r="D1" s="312"/>
      <c r="E1" s="313"/>
      <c r="F1" s="313"/>
      <c r="G1" s="253"/>
    </row>
    <row r="2" spans="1:7" s="259" customFormat="1" ht="13.5" thickBot="1">
      <c r="A2" s="254"/>
      <c r="B2" s="314" t="s">
        <v>1</v>
      </c>
      <c r="C2" s="583">
        <f>General!C3</f>
        <v>0</v>
      </c>
      <c r="D2" s="584"/>
      <c r="E2" s="632"/>
      <c r="F2" s="257">
        <f>General!C2</f>
        <v>0</v>
      </c>
      <c r="G2" s="265"/>
    </row>
    <row r="3" spans="1:7" ht="13.5" thickBot="1">
      <c r="A3" s="264"/>
      <c r="B3" s="316" t="s">
        <v>3</v>
      </c>
      <c r="C3" s="256" t="str">
        <f>General!C4</f>
        <v>Official</v>
      </c>
      <c r="D3" s="317" t="str">
        <f>General!D4</f>
        <v>Orifice</v>
      </c>
      <c r="E3" s="267"/>
      <c r="F3" s="267"/>
      <c r="G3" s="273"/>
    </row>
    <row r="4" spans="1:7" ht="13.5" thickBot="1">
      <c r="A4" s="264"/>
      <c r="B4" s="315" t="s">
        <v>38</v>
      </c>
      <c r="C4" s="318"/>
      <c r="D4" s="267"/>
      <c r="E4" s="267"/>
      <c r="F4" s="267"/>
      <c r="G4" s="273"/>
    </row>
    <row r="5" spans="1:7" ht="12.75">
      <c r="A5" s="264"/>
      <c r="B5" s="267"/>
      <c r="C5" s="267"/>
      <c r="D5" s="319" t="s">
        <v>39</v>
      </c>
      <c r="E5" s="319" t="s">
        <v>40</v>
      </c>
      <c r="F5" s="319" t="s">
        <v>82</v>
      </c>
      <c r="G5" s="273"/>
    </row>
    <row r="6" spans="1:7" ht="14.25" customHeight="1">
      <c r="A6" s="264" t="s">
        <v>187</v>
      </c>
      <c r="B6" s="610" t="s">
        <v>41</v>
      </c>
      <c r="C6" s="554"/>
      <c r="D6" s="320"/>
      <c r="E6" s="320"/>
      <c r="F6" s="320"/>
      <c r="G6" s="273"/>
    </row>
    <row r="7" spans="1:7" ht="14.25" customHeight="1">
      <c r="A7" s="264" t="s">
        <v>190</v>
      </c>
      <c r="B7" s="610" t="s">
        <v>151</v>
      </c>
      <c r="C7" s="554"/>
      <c r="D7" s="269"/>
      <c r="E7" s="269"/>
      <c r="F7" s="269"/>
      <c r="G7" s="321"/>
    </row>
    <row r="8" spans="1:8" ht="12.75">
      <c r="A8" s="264" t="s">
        <v>188</v>
      </c>
      <c r="B8" s="629" t="s">
        <v>83</v>
      </c>
      <c r="C8" s="270" t="s">
        <v>168</v>
      </c>
      <c r="D8" s="271"/>
      <c r="E8" s="271"/>
      <c r="F8" s="322"/>
      <c r="G8" s="633" t="s">
        <v>85</v>
      </c>
      <c r="H8" s="79"/>
    </row>
    <row r="9" spans="1:8" ht="12.75">
      <c r="A9" s="264" t="s">
        <v>188</v>
      </c>
      <c r="B9" s="630"/>
      <c r="C9" s="270" t="s">
        <v>169</v>
      </c>
      <c r="D9" s="271"/>
      <c r="E9" s="271"/>
      <c r="F9" s="322"/>
      <c r="G9" s="634"/>
      <c r="H9" s="79"/>
    </row>
    <row r="10" spans="1:7" ht="12.75">
      <c r="A10" s="264" t="s">
        <v>187</v>
      </c>
      <c r="B10" s="610" t="s">
        <v>147</v>
      </c>
      <c r="C10" s="554"/>
      <c r="D10" s="277"/>
      <c r="E10" s="277"/>
      <c r="F10" s="277"/>
      <c r="G10" s="273"/>
    </row>
    <row r="11" spans="1:7" ht="12.75">
      <c r="A11" s="264" t="s">
        <v>190</v>
      </c>
      <c r="B11" s="610" t="s">
        <v>87</v>
      </c>
      <c r="C11" s="554"/>
      <c r="D11" s="277"/>
      <c r="E11" s="277"/>
      <c r="F11" s="277"/>
      <c r="G11" s="208" t="s">
        <v>88</v>
      </c>
    </row>
    <row r="12" spans="1:7" ht="34.5" customHeight="1">
      <c r="A12" s="264" t="s">
        <v>188</v>
      </c>
      <c r="B12" s="626" t="s">
        <v>89</v>
      </c>
      <c r="C12" s="552"/>
      <c r="D12" s="277"/>
      <c r="E12" s="209" t="s">
        <v>200</v>
      </c>
      <c r="F12" s="286"/>
      <c r="G12" s="265"/>
    </row>
    <row r="13" spans="1:7" ht="34.5" customHeight="1">
      <c r="A13" s="264" t="s">
        <v>188</v>
      </c>
      <c r="B13" s="626" t="s">
        <v>199</v>
      </c>
      <c r="C13" s="552"/>
      <c r="D13" s="277"/>
      <c r="E13" s="209" t="s">
        <v>86</v>
      </c>
      <c r="F13" s="211"/>
      <c r="G13" s="273"/>
    </row>
    <row r="14" spans="1:7" ht="12.75">
      <c r="A14" s="264" t="s">
        <v>190</v>
      </c>
      <c r="B14" s="610" t="s">
        <v>90</v>
      </c>
      <c r="C14" s="554"/>
      <c r="D14" s="277"/>
      <c r="E14" s="77" t="s">
        <v>134</v>
      </c>
      <c r="F14" s="209" t="s">
        <v>86</v>
      </c>
      <c r="G14" s="273"/>
    </row>
    <row r="15" spans="1:7" ht="35.25" customHeight="1">
      <c r="A15" s="264"/>
      <c r="B15" s="324" t="s">
        <v>91</v>
      </c>
      <c r="C15" s="324"/>
      <c r="D15" s="604"/>
      <c r="E15" s="605"/>
      <c r="F15" s="606"/>
      <c r="G15" s="265"/>
    </row>
    <row r="16" spans="1:7" ht="12.75">
      <c r="A16" s="264"/>
      <c r="B16" s="267"/>
      <c r="C16" s="267"/>
      <c r="D16" s="286"/>
      <c r="E16" s="286"/>
      <c r="F16" s="286"/>
      <c r="G16" s="265"/>
    </row>
    <row r="17" spans="1:7" ht="18.75" customHeight="1">
      <c r="A17" s="264"/>
      <c r="B17" s="266" t="s">
        <v>42</v>
      </c>
      <c r="C17" s="266"/>
      <c r="D17" s="267"/>
      <c r="E17" s="267"/>
      <c r="F17" s="211"/>
      <c r="G17" s="273"/>
    </row>
    <row r="18" spans="1:7" ht="13.5" customHeight="1">
      <c r="A18" s="264" t="s">
        <v>187</v>
      </c>
      <c r="B18" s="610" t="s">
        <v>41</v>
      </c>
      <c r="C18" s="554"/>
      <c r="D18" s="320"/>
      <c r="E18" s="267"/>
      <c r="F18" s="211"/>
      <c r="G18" s="273"/>
    </row>
    <row r="19" spans="1:7" ht="12.75">
      <c r="A19" s="264" t="s">
        <v>190</v>
      </c>
      <c r="B19" s="610" t="s">
        <v>151</v>
      </c>
      <c r="C19" s="554"/>
      <c r="D19" s="325"/>
      <c r="E19" s="267"/>
      <c r="F19" s="211"/>
      <c r="G19" s="273"/>
    </row>
    <row r="20" spans="1:7" ht="12.75">
      <c r="A20" s="264" t="s">
        <v>188</v>
      </c>
      <c r="B20" s="629" t="s">
        <v>83</v>
      </c>
      <c r="C20" s="270" t="s">
        <v>84</v>
      </c>
      <c r="D20" s="300"/>
      <c r="E20" s="573" t="s">
        <v>135</v>
      </c>
      <c r="F20" s="209" t="s">
        <v>86</v>
      </c>
      <c r="G20" s="273"/>
    </row>
    <row r="21" spans="1:7" ht="12.75">
      <c r="A21" s="264" t="s">
        <v>188</v>
      </c>
      <c r="B21" s="630"/>
      <c r="C21" s="270" t="s">
        <v>57</v>
      </c>
      <c r="D21" s="300"/>
      <c r="E21" s="574"/>
      <c r="F21" s="211"/>
      <c r="G21" s="273"/>
    </row>
    <row r="22" spans="1:7" ht="12.75">
      <c r="A22" s="264" t="s">
        <v>187</v>
      </c>
      <c r="B22" s="610" t="s">
        <v>153</v>
      </c>
      <c r="C22" s="554"/>
      <c r="D22" s="277"/>
      <c r="E22" s="209" t="s">
        <v>86</v>
      </c>
      <c r="F22" s="267"/>
      <c r="G22" s="273"/>
    </row>
    <row r="23" spans="1:7" ht="12.75">
      <c r="A23" s="264" t="s">
        <v>190</v>
      </c>
      <c r="B23" s="615" t="s">
        <v>87</v>
      </c>
      <c r="C23" s="631"/>
      <c r="D23" s="297"/>
      <c r="E23" s="209" t="s">
        <v>86</v>
      </c>
      <c r="F23" s="267"/>
      <c r="G23" s="273"/>
    </row>
    <row r="24" spans="1:7" ht="27" customHeight="1">
      <c r="A24" s="264" t="s">
        <v>188</v>
      </c>
      <c r="B24" s="626" t="s">
        <v>89</v>
      </c>
      <c r="C24" s="552"/>
      <c r="D24" s="326"/>
      <c r="E24" s="209" t="s">
        <v>86</v>
      </c>
      <c r="F24" s="327"/>
      <c r="G24" s="273"/>
    </row>
    <row r="25" spans="1:7" ht="27" customHeight="1">
      <c r="A25" s="264" t="s">
        <v>188</v>
      </c>
      <c r="B25" s="626" t="s">
        <v>199</v>
      </c>
      <c r="C25" s="552"/>
      <c r="D25" s="303"/>
      <c r="E25" s="209"/>
      <c r="F25" s="327"/>
      <c r="G25" s="273"/>
    </row>
    <row r="26" spans="1:7" ht="13.5" customHeight="1">
      <c r="A26" s="264" t="s">
        <v>190</v>
      </c>
      <c r="B26" s="629" t="s">
        <v>92</v>
      </c>
      <c r="C26" s="270" t="s">
        <v>55</v>
      </c>
      <c r="D26" s="300"/>
      <c r="E26" s="286"/>
      <c r="F26" s="267"/>
      <c r="G26" s="273"/>
    </row>
    <row r="27" spans="1:7" ht="13.5" customHeight="1">
      <c r="A27" s="264" t="s">
        <v>188</v>
      </c>
      <c r="B27" s="630"/>
      <c r="C27" s="270" t="s">
        <v>57</v>
      </c>
      <c r="D27" s="300"/>
      <c r="E27" s="286"/>
      <c r="F27" s="286"/>
      <c r="G27" s="273"/>
    </row>
    <row r="28" spans="1:7" ht="29.25" customHeight="1">
      <c r="A28" s="264"/>
      <c r="B28" s="275" t="s">
        <v>220</v>
      </c>
      <c r="C28" s="604"/>
      <c r="D28" s="605"/>
      <c r="E28" s="606"/>
      <c r="F28" s="286"/>
      <c r="G28" s="273"/>
    </row>
    <row r="29" spans="1:7" ht="12.75">
      <c r="A29" s="264"/>
      <c r="B29" s="211"/>
      <c r="C29" s="211"/>
      <c r="D29" s="211"/>
      <c r="E29" s="211"/>
      <c r="F29" s="267"/>
      <c r="G29" s="273"/>
    </row>
    <row r="30" spans="1:7" ht="12.75">
      <c r="A30" s="264"/>
      <c r="B30" s="266" t="s">
        <v>43</v>
      </c>
      <c r="C30" s="267"/>
      <c r="D30" s="286"/>
      <c r="E30" s="211"/>
      <c r="F30" s="267"/>
      <c r="G30" s="273"/>
    </row>
    <row r="31" spans="1:7" ht="12.75">
      <c r="A31" s="264"/>
      <c r="B31" s="610" t="s">
        <v>44</v>
      </c>
      <c r="C31" s="554"/>
      <c r="D31" s="328"/>
      <c r="E31" s="211"/>
      <c r="F31" s="267"/>
      <c r="G31" s="273"/>
    </row>
    <row r="32" spans="1:7" ht="12.75">
      <c r="A32" s="264" t="s">
        <v>190</v>
      </c>
      <c r="B32" s="610" t="s">
        <v>45</v>
      </c>
      <c r="C32" s="570"/>
      <c r="D32" s="329"/>
      <c r="E32" s="211"/>
      <c r="F32" s="267"/>
      <c r="G32" s="273"/>
    </row>
    <row r="33" spans="1:7" ht="12.75">
      <c r="A33" s="264" t="s">
        <v>190</v>
      </c>
      <c r="B33" s="610" t="s">
        <v>46</v>
      </c>
      <c r="C33" s="610"/>
      <c r="D33" s="330"/>
      <c r="E33" s="211"/>
      <c r="F33" s="267"/>
      <c r="G33" s="273"/>
    </row>
    <row r="34" spans="1:7" ht="12.75">
      <c r="A34" s="264" t="s">
        <v>188</v>
      </c>
      <c r="B34" s="626" t="s">
        <v>47</v>
      </c>
      <c r="C34" s="627"/>
      <c r="D34" s="330"/>
      <c r="E34" s="114" t="s">
        <v>161</v>
      </c>
      <c r="F34" s="267"/>
      <c r="G34" s="273"/>
    </row>
    <row r="35" spans="1:7" ht="14.25" customHeight="1">
      <c r="A35" s="264"/>
      <c r="B35" s="323"/>
      <c r="C35" s="331"/>
      <c r="D35" s="332"/>
      <c r="E35" s="114" t="s">
        <v>160</v>
      </c>
      <c r="F35" s="267"/>
      <c r="G35" s="273"/>
    </row>
    <row r="36" spans="1:7" s="60" customFormat="1" ht="30" customHeight="1">
      <c r="A36" s="175"/>
      <c r="B36" s="98" t="s">
        <v>133</v>
      </c>
      <c r="C36" s="503"/>
      <c r="D36" s="504"/>
      <c r="E36" s="505"/>
      <c r="F36" s="100"/>
      <c r="G36" s="206"/>
    </row>
    <row r="37" spans="1:7" ht="14.25">
      <c r="A37" s="264"/>
      <c r="B37" s="211"/>
      <c r="C37" s="211"/>
      <c r="D37" s="352"/>
      <c r="E37" s="211"/>
      <c r="F37" s="211"/>
      <c r="G37" s="273"/>
    </row>
    <row r="38" spans="1:7" ht="12.75">
      <c r="A38" s="264"/>
      <c r="B38" s="266" t="s">
        <v>93</v>
      </c>
      <c r="C38" s="266"/>
      <c r="D38" s="267"/>
      <c r="E38" s="267"/>
      <c r="F38" s="211"/>
      <c r="G38" s="273"/>
    </row>
    <row r="39" spans="1:7" ht="12.75">
      <c r="A39" s="264" t="s">
        <v>187</v>
      </c>
      <c r="B39" s="610" t="s">
        <v>41</v>
      </c>
      <c r="C39" s="554"/>
      <c r="D39" s="320"/>
      <c r="E39" s="267"/>
      <c r="F39" s="211"/>
      <c r="G39" s="273"/>
    </row>
    <row r="40" spans="1:7" ht="12.75">
      <c r="A40" s="264"/>
      <c r="B40" s="610" t="s">
        <v>94</v>
      </c>
      <c r="C40" s="554"/>
      <c r="D40" s="277"/>
      <c r="E40" s="267"/>
      <c r="F40" s="211"/>
      <c r="G40" s="273"/>
    </row>
    <row r="41" spans="1:7" ht="13.5" customHeight="1">
      <c r="A41" s="264"/>
      <c r="B41" s="333" t="s">
        <v>214</v>
      </c>
      <c r="C41" s="268"/>
      <c r="D41" s="344"/>
      <c r="E41" s="613"/>
      <c r="F41" s="614"/>
      <c r="G41" s="273"/>
    </row>
    <row r="42" spans="1:7" ht="13.5" customHeight="1">
      <c r="A42" s="264"/>
      <c r="B42" s="353" t="s">
        <v>224</v>
      </c>
      <c r="C42" s="347"/>
      <c r="D42" s="354"/>
      <c r="E42" s="343"/>
      <c r="F42" s="345"/>
      <c r="G42" s="273"/>
    </row>
    <row r="43" spans="1:7" s="197" customFormat="1" ht="11.25">
      <c r="A43" s="193"/>
      <c r="B43" s="346" t="s">
        <v>226</v>
      </c>
      <c r="C43" s="347"/>
      <c r="D43" s="348"/>
      <c r="E43" s="349"/>
      <c r="F43" s="350"/>
      <c r="G43" s="351"/>
    </row>
    <row r="44" spans="1:7" s="197" customFormat="1" ht="11.25">
      <c r="A44" s="193"/>
      <c r="B44" s="346" t="s">
        <v>225</v>
      </c>
      <c r="C44" s="347"/>
      <c r="D44" s="348"/>
      <c r="E44" s="349"/>
      <c r="F44" s="350"/>
      <c r="G44" s="351"/>
    </row>
    <row r="45" spans="1:7" ht="14.25" customHeight="1">
      <c r="A45" s="264" t="s">
        <v>188</v>
      </c>
      <c r="B45" s="612" t="str">
        <f>IF(D40="No","N/A","Calibrated range")</f>
        <v>Calibrated range</v>
      </c>
      <c r="C45" s="270" t="str">
        <f>IF(D40="No","","Calibrated")</f>
        <v>Calibrated</v>
      </c>
      <c r="D45" s="294"/>
      <c r="E45" s="573" t="str">
        <f>IF(D40="No",""," degC")</f>
        <v> degC</v>
      </c>
      <c r="F45" s="209" t="s">
        <v>86</v>
      </c>
      <c r="G45" s="273"/>
    </row>
    <row r="46" spans="1:7" ht="14.25" customHeight="1">
      <c r="A46" s="264" t="s">
        <v>188</v>
      </c>
      <c r="B46" s="615"/>
      <c r="C46" s="251" t="str">
        <f>IF(D40="No","","Applied")</f>
        <v>Applied</v>
      </c>
      <c r="D46" s="294"/>
      <c r="E46" s="574"/>
      <c r="F46" s="211"/>
      <c r="G46" s="273"/>
    </row>
    <row r="47" spans="1:7" ht="17.25" customHeight="1">
      <c r="A47" s="264" t="s">
        <v>188</v>
      </c>
      <c r="B47" s="612" t="s">
        <v>221</v>
      </c>
      <c r="C47" s="612"/>
      <c r="D47" s="334"/>
      <c r="E47" s="181" t="s">
        <v>227</v>
      </c>
      <c r="F47" s="211"/>
      <c r="G47" s="273"/>
    </row>
    <row r="48" spans="1:7" ht="17.25" customHeight="1">
      <c r="A48" s="264"/>
      <c r="B48" s="335" t="s">
        <v>228</v>
      </c>
      <c r="C48" s="268"/>
      <c r="D48" s="89"/>
      <c r="E48" s="211"/>
      <c r="F48" s="211"/>
      <c r="G48" s="273"/>
    </row>
    <row r="49" spans="1:7" ht="17.25" customHeight="1">
      <c r="A49" s="264"/>
      <c r="B49" s="335" t="s">
        <v>229</v>
      </c>
      <c r="C49" s="268"/>
      <c r="D49" s="211"/>
      <c r="E49" s="211"/>
      <c r="F49" s="211"/>
      <c r="G49" s="273"/>
    </row>
    <row r="50" spans="1:7" ht="12.75">
      <c r="A50" s="264" t="s">
        <v>187</v>
      </c>
      <c r="B50" s="610" t="s">
        <v>217</v>
      </c>
      <c r="C50" s="554"/>
      <c r="D50" s="336"/>
      <c r="E50" s="209"/>
      <c r="F50" s="211"/>
      <c r="G50" s="273"/>
    </row>
    <row r="51" spans="1:7" ht="12.75">
      <c r="A51" s="264" t="s">
        <v>190</v>
      </c>
      <c r="B51" s="610" t="s">
        <v>222</v>
      </c>
      <c r="C51" s="554"/>
      <c r="D51" s="337"/>
      <c r="E51" s="209"/>
      <c r="F51" s="211"/>
      <c r="G51" s="273"/>
    </row>
    <row r="52" spans="1:7" ht="26.25" thickBot="1">
      <c r="A52" s="304"/>
      <c r="B52" s="275" t="s">
        <v>220</v>
      </c>
      <c r="C52" s="275"/>
      <c r="D52" s="635"/>
      <c r="E52" s="636"/>
      <c r="F52" s="637"/>
      <c r="G52" s="273"/>
    </row>
    <row r="53" spans="1:7" ht="13.5" thickBot="1">
      <c r="A53" s="338"/>
      <c r="B53" s="211"/>
      <c r="C53" s="211"/>
      <c r="D53" s="211"/>
      <c r="E53" s="211"/>
      <c r="F53" s="211"/>
      <c r="G53" s="273"/>
    </row>
    <row r="54" spans="1:7" ht="12.75">
      <c r="A54" s="338"/>
      <c r="B54" s="538" t="s">
        <v>32</v>
      </c>
      <c r="C54" s="539"/>
      <c r="D54" s="540" t="s">
        <v>2</v>
      </c>
      <c r="E54" s="638"/>
      <c r="F54" s="211"/>
      <c r="G54" s="273"/>
    </row>
    <row r="55" spans="1:7" ht="13.5" thickBot="1">
      <c r="A55" s="338"/>
      <c r="B55" s="542" t="str">
        <f>General!B34</f>
        <v>David Whitelaw</v>
      </c>
      <c r="C55" s="543"/>
      <c r="D55" s="544">
        <f>General!C2</f>
        <v>0</v>
      </c>
      <c r="E55" s="628"/>
      <c r="F55" s="211"/>
      <c r="G55" s="273"/>
    </row>
    <row r="56" spans="1:7" ht="12.75">
      <c r="A56" s="338"/>
      <c r="B56" s="538" t="s">
        <v>33</v>
      </c>
      <c r="C56" s="539"/>
      <c r="D56" s="540"/>
      <c r="E56" s="625"/>
      <c r="F56" s="211"/>
      <c r="G56" s="273"/>
    </row>
    <row r="57" spans="1:7" ht="13.5" thickBot="1">
      <c r="A57" s="339"/>
      <c r="B57" s="542">
        <f>General!B36</f>
        <v>0</v>
      </c>
      <c r="C57" s="543"/>
      <c r="D57" s="544"/>
      <c r="E57" s="628"/>
      <c r="F57" s="308"/>
      <c r="G57" s="309"/>
    </row>
  </sheetData>
  <mergeCells count="43">
    <mergeCell ref="B57:C57"/>
    <mergeCell ref="D57:E57"/>
    <mergeCell ref="E45:E46"/>
    <mergeCell ref="B47:C47"/>
    <mergeCell ref="B50:C50"/>
    <mergeCell ref="B51:C51"/>
    <mergeCell ref="B45:B46"/>
    <mergeCell ref="D52:F52"/>
    <mergeCell ref="B54:C54"/>
    <mergeCell ref="D54:E54"/>
    <mergeCell ref="D15:F15"/>
    <mergeCell ref="B18:C18"/>
    <mergeCell ref="B19:C19"/>
    <mergeCell ref="B20:B21"/>
    <mergeCell ref="E20:E21"/>
    <mergeCell ref="G8:G9"/>
    <mergeCell ref="B10:C10"/>
    <mergeCell ref="B11:C11"/>
    <mergeCell ref="B12:C12"/>
    <mergeCell ref="C2:E2"/>
    <mergeCell ref="B6:C6"/>
    <mergeCell ref="B7:C7"/>
    <mergeCell ref="B8:B9"/>
    <mergeCell ref="B13:C13"/>
    <mergeCell ref="B14:C14"/>
    <mergeCell ref="B22:C22"/>
    <mergeCell ref="B23:C23"/>
    <mergeCell ref="B31:C31"/>
    <mergeCell ref="B39:C39"/>
    <mergeCell ref="B40:C40"/>
    <mergeCell ref="B32:C32"/>
    <mergeCell ref="B33:C33"/>
    <mergeCell ref="B24:C24"/>
    <mergeCell ref="B25:C25"/>
    <mergeCell ref="B26:B27"/>
    <mergeCell ref="C28:E28"/>
    <mergeCell ref="B56:C56"/>
    <mergeCell ref="D56:E56"/>
    <mergeCell ref="B34:C34"/>
    <mergeCell ref="C36:E36"/>
    <mergeCell ref="B55:C55"/>
    <mergeCell ref="D55:E55"/>
    <mergeCell ref="E41:F41"/>
  </mergeCells>
  <conditionalFormatting sqref="D15:F15 D7:F9">
    <cfRule type="cellIs" priority="1" dxfId="0" operator="equal" stopIfTrue="1">
      <formula>$D$3="Orifice"</formula>
    </cfRule>
  </conditionalFormatting>
  <conditionalFormatting sqref="D12:D14 D10:F11">
    <cfRule type="cellIs" priority="2" dxfId="1" operator="equal" stopIfTrue="1">
      <formula>$D$3="Orifice"</formula>
    </cfRule>
  </conditionalFormatting>
  <dataValidations count="3">
    <dataValidation type="list" allowBlank="1" showInputMessage="1" showErrorMessage="1" sqref="D33">
      <formula1>"Yes,No,N/A"</formula1>
    </dataValidation>
    <dataValidation type="list" allowBlank="1" showInputMessage="1" showErrorMessage="1" sqref="D12:D14 D47 D22:D25 D10:F11 D50:D51 D40 D34:D35 D32">
      <formula1>"Yes,No, "</formula1>
    </dataValidation>
    <dataValidation type="list" allowBlank="1" showInputMessage="1" showErrorMessage="1" sqref="D41">
      <formula1>"TW,SM"</formula1>
    </dataValidation>
  </dataValidations>
  <printOptions/>
  <pageMargins left="0.24" right="0.21" top="0.53" bottom="0.62" header="0.32" footer="0.5"/>
  <pageSetup fitToHeight="1" fitToWidth="1" horizontalDpi="300" verticalDpi="3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zoomScale="80" zoomScaleNormal="80"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F8" sqref="F8:F9"/>
    </sheetView>
  </sheetViews>
  <sheetFormatPr defaultColWidth="9.140625" defaultRowHeight="12.75"/>
  <cols>
    <col min="1" max="1" width="8.00390625" style="92" customWidth="1"/>
    <col min="2" max="2" width="42.00390625" style="7" customWidth="1"/>
    <col min="3" max="3" width="21.8515625" style="19" customWidth="1"/>
    <col min="4" max="4" width="20.7109375" style="7" customWidth="1"/>
    <col min="5" max="5" width="9.140625" style="7" customWidth="1"/>
    <col min="6" max="6" width="38.00390625" style="7" customWidth="1"/>
    <col min="7" max="7" width="13.8515625" style="7" customWidth="1"/>
    <col min="8" max="16384" width="9.140625" style="7" customWidth="1"/>
  </cols>
  <sheetData>
    <row r="1" spans="1:7" ht="20.25" thickBot="1">
      <c r="A1" s="151" t="s">
        <v>186</v>
      </c>
      <c r="B1" s="222" t="s">
        <v>95</v>
      </c>
      <c r="C1" s="223"/>
      <c r="D1" s="164"/>
      <c r="E1" s="164"/>
      <c r="F1" s="44"/>
      <c r="G1" s="165"/>
    </row>
    <row r="2" spans="1:7" s="5" customFormat="1" ht="15.75" thickBot="1">
      <c r="A2" s="219"/>
      <c r="B2" s="217" t="s">
        <v>1</v>
      </c>
      <c r="C2" s="639">
        <f>General!C3</f>
        <v>0</v>
      </c>
      <c r="D2" s="640"/>
      <c r="E2" s="495"/>
      <c r="F2" s="23">
        <f>General!C2</f>
        <v>0</v>
      </c>
      <c r="G2" s="180"/>
    </row>
    <row r="3" spans="1:7" s="5" customFormat="1" ht="15.75" thickBot="1">
      <c r="A3" s="219"/>
      <c r="B3" s="218" t="s">
        <v>3</v>
      </c>
      <c r="C3" s="22" t="str">
        <f>General!C4</f>
        <v>Official</v>
      </c>
      <c r="D3" s="42" t="str">
        <f>General!D4</f>
        <v>Orifice</v>
      </c>
      <c r="E3" s="8"/>
      <c r="F3" s="45"/>
      <c r="G3" s="180"/>
    </row>
    <row r="4" spans="1:7" ht="15">
      <c r="A4" s="220"/>
      <c r="B4" s="209" t="s">
        <v>164</v>
      </c>
      <c r="C4" s="25"/>
      <c r="D4" s="25"/>
      <c r="E4" s="25"/>
      <c r="F4" s="25"/>
      <c r="G4" s="158"/>
    </row>
    <row r="5" spans="1:7" ht="15">
      <c r="A5" s="220"/>
      <c r="B5" s="8" t="s">
        <v>96</v>
      </c>
      <c r="C5" s="46" t="s">
        <v>97</v>
      </c>
      <c r="D5" s="46" t="s">
        <v>98</v>
      </c>
      <c r="E5" s="25"/>
      <c r="F5" s="25"/>
      <c r="G5" s="158"/>
    </row>
    <row r="6" spans="1:7" ht="30">
      <c r="A6" s="220" t="s">
        <v>190</v>
      </c>
      <c r="B6" s="83" t="s">
        <v>99</v>
      </c>
      <c r="C6" s="11"/>
      <c r="D6" s="11"/>
      <c r="E6" s="25"/>
      <c r="F6" s="224" t="s">
        <v>162</v>
      </c>
      <c r="G6" s="158"/>
    </row>
    <row r="7" spans="1:7" ht="30">
      <c r="A7" s="220" t="s">
        <v>190</v>
      </c>
      <c r="B7" s="83" t="s">
        <v>100</v>
      </c>
      <c r="C7" s="11"/>
      <c r="D7" s="11"/>
      <c r="E7" s="25"/>
      <c r="F7" s="224" t="s">
        <v>163</v>
      </c>
      <c r="G7" s="158"/>
    </row>
    <row r="8" spans="1:7" ht="30">
      <c r="A8" s="220" t="s">
        <v>190</v>
      </c>
      <c r="B8" s="83" t="s">
        <v>154</v>
      </c>
      <c r="C8" s="31"/>
      <c r="D8" s="31"/>
      <c r="E8" s="25"/>
      <c r="F8" s="641" t="s">
        <v>165</v>
      </c>
      <c r="G8" s="158"/>
    </row>
    <row r="9" spans="1:7" ht="30">
      <c r="A9" s="220" t="s">
        <v>190</v>
      </c>
      <c r="B9" s="83" t="s">
        <v>155</v>
      </c>
      <c r="C9" s="31"/>
      <c r="D9" s="31"/>
      <c r="E9" s="25"/>
      <c r="F9" s="642"/>
      <c r="G9" s="158"/>
    </row>
    <row r="10" spans="1:7" s="14" customFormat="1" ht="32.25" customHeight="1">
      <c r="A10" s="220" t="s">
        <v>190</v>
      </c>
      <c r="B10" s="83" t="s">
        <v>171</v>
      </c>
      <c r="C10" s="111"/>
      <c r="D10" s="111"/>
      <c r="E10" s="224"/>
      <c r="F10" s="224" t="s">
        <v>201</v>
      </c>
      <c r="G10" s="225"/>
    </row>
    <row r="11" spans="1:7" ht="30">
      <c r="A11" s="220" t="s">
        <v>188</v>
      </c>
      <c r="B11" s="94" t="s">
        <v>101</v>
      </c>
      <c r="C11" s="13"/>
      <c r="D11" s="13"/>
      <c r="E11" s="25"/>
      <c r="F11" s="224" t="s">
        <v>102</v>
      </c>
      <c r="G11" s="158"/>
    </row>
    <row r="12" spans="1:7" ht="15">
      <c r="A12" s="220" t="s">
        <v>188</v>
      </c>
      <c r="B12" s="21" t="s">
        <v>103</v>
      </c>
      <c r="C12" s="13"/>
      <c r="D12" s="13"/>
      <c r="E12" s="25"/>
      <c r="F12" s="224"/>
      <c r="G12" s="158"/>
    </row>
    <row r="13" spans="1:7" ht="15">
      <c r="A13" s="220" t="s">
        <v>188</v>
      </c>
      <c r="B13" s="81" t="s">
        <v>104</v>
      </c>
      <c r="C13" s="13"/>
      <c r="D13" s="13"/>
      <c r="E13" s="25"/>
      <c r="F13" s="224"/>
      <c r="G13" s="158"/>
    </row>
    <row r="14" spans="1:7" ht="15">
      <c r="A14" s="220" t="s">
        <v>188</v>
      </c>
      <c r="B14" s="81" t="s">
        <v>105</v>
      </c>
      <c r="C14" s="13"/>
      <c r="D14" s="13"/>
      <c r="E14" s="25"/>
      <c r="F14" s="224"/>
      <c r="G14" s="158"/>
    </row>
    <row r="15" spans="1:7" ht="24" customHeight="1">
      <c r="A15" s="220"/>
      <c r="B15" s="21" t="s">
        <v>106</v>
      </c>
      <c r="C15" s="27"/>
      <c r="D15" s="6"/>
      <c r="E15" s="25"/>
      <c r="F15" s="224" t="s">
        <v>107</v>
      </c>
      <c r="G15" s="158"/>
    </row>
    <row r="16" spans="1:7" ht="15">
      <c r="A16" s="220"/>
      <c r="B16" s="21" t="s">
        <v>108</v>
      </c>
      <c r="C16" s="27"/>
      <c r="D16" s="6"/>
      <c r="E16" s="25"/>
      <c r="F16" s="226"/>
      <c r="G16" s="158"/>
    </row>
    <row r="17" spans="1:7" ht="30">
      <c r="A17" s="220" t="s">
        <v>190</v>
      </c>
      <c r="B17" s="83" t="s">
        <v>109</v>
      </c>
      <c r="C17" s="643"/>
      <c r="D17" s="644"/>
      <c r="E17" s="55"/>
      <c r="F17" s="393" t="s">
        <v>262</v>
      </c>
      <c r="G17" s="158"/>
    </row>
    <row r="18" spans="1:7" ht="15">
      <c r="A18" s="220"/>
      <c r="B18" s="101" t="s">
        <v>110</v>
      </c>
      <c r="C18" s="13"/>
      <c r="D18" s="57"/>
      <c r="E18" s="25"/>
      <c r="F18" s="228"/>
      <c r="G18" s="158"/>
    </row>
    <row r="19" spans="1:7" ht="30">
      <c r="A19" s="220" t="s">
        <v>188</v>
      </c>
      <c r="B19" s="102" t="str">
        <f>IF(C18="No","N/A","Density Method: Code = 1?  ('AGA-8 1994 Detailed Characterisation')")</f>
        <v>Density Method: Code = 1?  ('AGA-8 1994 Detailed Characterisation')</v>
      </c>
      <c r="C19" s="13"/>
      <c r="D19" s="57"/>
      <c r="E19" s="25"/>
      <c r="F19" s="224" t="s">
        <v>107</v>
      </c>
      <c r="G19" s="158"/>
    </row>
    <row r="20" spans="1:7" ht="15">
      <c r="A20" s="220"/>
      <c r="B20" s="227" t="s">
        <v>111</v>
      </c>
      <c r="C20" s="56"/>
      <c r="D20" s="9"/>
      <c r="E20" s="25"/>
      <c r="F20" s="228"/>
      <c r="G20" s="158"/>
    </row>
    <row r="21" spans="1:7" ht="30.75" thickBot="1">
      <c r="A21" s="220" t="s">
        <v>188</v>
      </c>
      <c r="B21" s="84" t="str">
        <f>IF(C20="No","N/A","Density Method: Code = 2?  ('AGA-8 1994 Gross Characterisation')")</f>
        <v>Density Method: Code = 2?  ('AGA-8 1994 Gross Characterisation')</v>
      </c>
      <c r="C21" s="20"/>
      <c r="D21" s="9"/>
      <c r="E21" s="25"/>
      <c r="F21" s="224" t="s">
        <v>107</v>
      </c>
      <c r="G21" s="158"/>
    </row>
    <row r="22" spans="1:7" ht="30.75" thickTop="1">
      <c r="A22" s="220" t="s">
        <v>190</v>
      </c>
      <c r="B22" s="103" t="s">
        <v>131</v>
      </c>
      <c r="C22" s="47"/>
      <c r="D22" s="47"/>
      <c r="E22" s="25"/>
      <c r="F22" s="228"/>
      <c r="G22" s="158"/>
    </row>
    <row r="23" spans="1:7" ht="27" customHeight="1">
      <c r="A23" s="220" t="s">
        <v>188</v>
      </c>
      <c r="B23" s="81" t="s">
        <v>112</v>
      </c>
      <c r="C23" s="20"/>
      <c r="D23" s="20"/>
      <c r="E23" s="25"/>
      <c r="F23" s="245" t="s">
        <v>86</v>
      </c>
      <c r="G23" s="158"/>
    </row>
    <row r="24" spans="1:7" ht="45">
      <c r="A24" s="220" t="s">
        <v>188</v>
      </c>
      <c r="B24" s="244" t="s">
        <v>215</v>
      </c>
      <c r="C24" s="11"/>
      <c r="D24" s="11"/>
      <c r="E24" s="14" t="s">
        <v>216</v>
      </c>
      <c r="F24" s="25"/>
      <c r="G24" s="158"/>
    </row>
    <row r="25" spans="1:7" ht="30">
      <c r="A25" s="220" t="s">
        <v>188</v>
      </c>
      <c r="B25" s="244" t="s">
        <v>113</v>
      </c>
      <c r="C25" s="11"/>
      <c r="D25" s="11"/>
      <c r="E25" s="14" t="s">
        <v>216</v>
      </c>
      <c r="F25" s="25"/>
      <c r="G25" s="158"/>
    </row>
    <row r="26" spans="1:7" ht="15">
      <c r="A26" s="220" t="s">
        <v>187</v>
      </c>
      <c r="B26" s="83" t="s">
        <v>114</v>
      </c>
      <c r="C26" s="43"/>
      <c r="D26" s="43"/>
      <c r="E26" s="25"/>
      <c r="F26" s="224" t="s">
        <v>115</v>
      </c>
      <c r="G26" s="158"/>
    </row>
    <row r="27" spans="1:7" ht="30">
      <c r="A27" s="220"/>
      <c r="B27" s="29" t="s">
        <v>132</v>
      </c>
      <c r="C27" s="635"/>
      <c r="D27" s="510"/>
      <c r="E27" s="510"/>
      <c r="F27" s="645"/>
      <c r="G27" s="158"/>
    </row>
    <row r="28" spans="1:7" ht="15">
      <c r="A28" s="220"/>
      <c r="B28" s="9"/>
      <c r="C28" s="48"/>
      <c r="D28" s="9"/>
      <c r="E28" s="25"/>
      <c r="F28" s="25"/>
      <c r="G28" s="158"/>
    </row>
    <row r="29" spans="1:7" ht="15">
      <c r="A29" s="220"/>
      <c r="B29" s="8" t="s">
        <v>116</v>
      </c>
      <c r="C29" s="229" t="s">
        <v>117</v>
      </c>
      <c r="D29" s="230" t="s">
        <v>118</v>
      </c>
      <c r="E29" s="25"/>
      <c r="F29" s="25"/>
      <c r="G29" s="158"/>
    </row>
    <row r="30" spans="1:7" ht="15">
      <c r="A30" s="220"/>
      <c r="B30" s="48"/>
      <c r="C30" s="3" t="s">
        <v>119</v>
      </c>
      <c r="D30" s="3" t="s">
        <v>120</v>
      </c>
      <c r="E30" s="25"/>
      <c r="F30" s="25"/>
      <c r="G30" s="158"/>
    </row>
    <row r="31" spans="1:7" ht="15">
      <c r="A31" s="220" t="s">
        <v>187</v>
      </c>
      <c r="B31" s="82" t="s">
        <v>121</v>
      </c>
      <c r="C31" s="6"/>
      <c r="D31" s="6"/>
      <c r="E31" s="3" t="s">
        <v>19</v>
      </c>
      <c r="F31" s="25"/>
      <c r="G31" s="158"/>
    </row>
    <row r="32" spans="1:7" ht="15">
      <c r="A32" s="220" t="s">
        <v>187</v>
      </c>
      <c r="B32" s="82" t="s">
        <v>122</v>
      </c>
      <c r="C32" s="6"/>
      <c r="D32" s="6"/>
      <c r="E32" s="3" t="s">
        <v>123</v>
      </c>
      <c r="F32" s="25"/>
      <c r="G32" s="158"/>
    </row>
    <row r="33" spans="1:7" ht="15">
      <c r="A33" s="220" t="s">
        <v>187</v>
      </c>
      <c r="B33" s="82" t="s">
        <v>124</v>
      </c>
      <c r="C33" s="6"/>
      <c r="D33" s="6"/>
      <c r="E33" s="49"/>
      <c r="F33" s="25"/>
      <c r="G33" s="158"/>
    </row>
    <row r="34" spans="1:7" ht="15">
      <c r="A34" s="220"/>
      <c r="B34" s="9"/>
      <c r="C34" s="229" t="s">
        <v>125</v>
      </c>
      <c r="D34" s="9"/>
      <c r="E34" s="25"/>
      <c r="F34" s="25"/>
      <c r="G34" s="158"/>
    </row>
    <row r="35" spans="1:7" ht="15">
      <c r="A35" s="220"/>
      <c r="B35" s="9"/>
      <c r="C35" s="3" t="s">
        <v>4</v>
      </c>
      <c r="D35" s="88" t="s">
        <v>120</v>
      </c>
      <c r="E35" s="25"/>
      <c r="F35" s="25"/>
      <c r="G35" s="158"/>
    </row>
    <row r="36" spans="1:7" ht="15">
      <c r="A36" s="220" t="s">
        <v>187</v>
      </c>
      <c r="B36" s="82" t="s">
        <v>126</v>
      </c>
      <c r="C36" s="6"/>
      <c r="D36" s="6"/>
      <c r="E36" s="3" t="s">
        <v>19</v>
      </c>
      <c r="F36" s="246" t="s">
        <v>167</v>
      </c>
      <c r="G36" s="158"/>
    </row>
    <row r="37" spans="1:7" ht="15">
      <c r="A37" s="220" t="s">
        <v>187</v>
      </c>
      <c r="B37" s="82" t="s">
        <v>122</v>
      </c>
      <c r="C37" s="6"/>
      <c r="D37" s="90"/>
      <c r="E37" s="91" t="s">
        <v>123</v>
      </c>
      <c r="F37" s="224"/>
      <c r="G37" s="158"/>
    </row>
    <row r="38" spans="1:7" ht="15">
      <c r="A38" s="220" t="s">
        <v>187</v>
      </c>
      <c r="B38" s="82" t="s">
        <v>124</v>
      </c>
      <c r="C38" s="6"/>
      <c r="D38" s="6"/>
      <c r="E38" s="3"/>
      <c r="F38" s="246" t="s">
        <v>167</v>
      </c>
      <c r="G38" s="158"/>
    </row>
    <row r="39" spans="1:7" ht="15">
      <c r="A39" s="220"/>
      <c r="B39" s="50"/>
      <c r="C39" s="51"/>
      <c r="D39" s="52"/>
      <c r="E39" s="48"/>
      <c r="F39" s="25"/>
      <c r="G39" s="158"/>
    </row>
    <row r="40" spans="1:7" ht="15">
      <c r="A40" s="220" t="s">
        <v>190</v>
      </c>
      <c r="B40" s="21" t="s">
        <v>127</v>
      </c>
      <c r="C40" s="11"/>
      <c r="D40" s="25"/>
      <c r="E40" s="181" t="s">
        <v>86</v>
      </c>
      <c r="F40" s="25"/>
      <c r="G40" s="158"/>
    </row>
    <row r="41" spans="1:7" ht="30">
      <c r="A41" s="220"/>
      <c r="B41" s="29" t="s">
        <v>80</v>
      </c>
      <c r="C41" s="475"/>
      <c r="D41" s="646"/>
      <c r="E41" s="647"/>
      <c r="F41" s="25"/>
      <c r="G41" s="158"/>
    </row>
    <row r="42" spans="1:7" ht="15">
      <c r="A42" s="220"/>
      <c r="B42" s="9"/>
      <c r="C42" s="48"/>
      <c r="D42" s="9"/>
      <c r="E42" s="25"/>
      <c r="F42" s="25"/>
      <c r="G42" s="158"/>
    </row>
    <row r="43" spans="1:7" ht="15">
      <c r="A43" s="220"/>
      <c r="B43" s="8" t="s">
        <v>48</v>
      </c>
      <c r="C43" s="48"/>
      <c r="D43" s="9"/>
      <c r="E43" s="25"/>
      <c r="F43" s="25"/>
      <c r="G43" s="158"/>
    </row>
    <row r="44" spans="1:7" ht="15">
      <c r="A44" s="220"/>
      <c r="B44" s="83" t="s">
        <v>49</v>
      </c>
      <c r="C44" s="2"/>
      <c r="D44" s="25"/>
      <c r="E44" s="181"/>
      <c r="F44" s="211"/>
      <c r="G44" s="158"/>
    </row>
    <row r="45" spans="1:7" ht="43.5" customHeight="1">
      <c r="A45" s="220" t="s">
        <v>187</v>
      </c>
      <c r="B45" s="83" t="s">
        <v>128</v>
      </c>
      <c r="C45" s="20"/>
      <c r="D45" s="648" t="s">
        <v>166</v>
      </c>
      <c r="E45" s="648"/>
      <c r="F45" s="209"/>
      <c r="G45" s="158"/>
    </row>
    <row r="46" spans="1:7" ht="36.75" customHeight="1" thickBot="1">
      <c r="A46" s="221"/>
      <c r="B46" s="29" t="s">
        <v>129</v>
      </c>
      <c r="C46" s="649"/>
      <c r="D46" s="650"/>
      <c r="E46" s="650"/>
      <c r="F46" s="651"/>
      <c r="G46" s="158"/>
    </row>
    <row r="47" spans="1:7" ht="15.75" thickBot="1">
      <c r="A47" s="231"/>
      <c r="B47" s="25"/>
      <c r="C47" s="116"/>
      <c r="D47" s="25"/>
      <c r="E47" s="25"/>
      <c r="F47" s="25"/>
      <c r="G47" s="158"/>
    </row>
    <row r="48" spans="1:7" ht="15">
      <c r="A48" s="231"/>
      <c r="B48" s="652" t="s">
        <v>32</v>
      </c>
      <c r="C48" s="459"/>
      <c r="D48" s="527" t="s">
        <v>2</v>
      </c>
      <c r="E48" s="528"/>
      <c r="F48" s="25"/>
      <c r="G48" s="158"/>
    </row>
    <row r="49" spans="1:7" ht="15.75" thickBot="1">
      <c r="A49" s="231"/>
      <c r="B49" s="653" t="str">
        <f>General!B34</f>
        <v>David Whitelaw</v>
      </c>
      <c r="C49" s="524"/>
      <c r="D49" s="525">
        <f>General!C2</f>
        <v>0</v>
      </c>
      <c r="E49" s="526"/>
      <c r="F49" s="25"/>
      <c r="G49" s="158"/>
    </row>
    <row r="50" spans="1:7" ht="15">
      <c r="A50" s="231"/>
      <c r="B50" s="652" t="s">
        <v>33</v>
      </c>
      <c r="C50" s="459"/>
      <c r="D50" s="527"/>
      <c r="E50" s="528"/>
      <c r="F50" s="25"/>
      <c r="G50" s="158"/>
    </row>
    <row r="51" spans="1:7" ht="15.75" thickBot="1">
      <c r="A51" s="232"/>
      <c r="B51" s="653">
        <f>General!B36</f>
        <v>0</v>
      </c>
      <c r="C51" s="524"/>
      <c r="D51" s="525"/>
      <c r="E51" s="526"/>
      <c r="F51" s="166"/>
      <c r="G51" s="167"/>
    </row>
    <row r="52" ht="15">
      <c r="C52" s="7"/>
    </row>
  </sheetData>
  <mergeCells count="15">
    <mergeCell ref="B51:C51"/>
    <mergeCell ref="D51:E51"/>
    <mergeCell ref="B49:C49"/>
    <mergeCell ref="D49:E49"/>
    <mergeCell ref="B50:C50"/>
    <mergeCell ref="D50:E50"/>
    <mergeCell ref="C41:E41"/>
    <mergeCell ref="D45:E45"/>
    <mergeCell ref="C46:F46"/>
    <mergeCell ref="B48:C48"/>
    <mergeCell ref="D48:E48"/>
    <mergeCell ref="C2:E2"/>
    <mergeCell ref="F8:F9"/>
    <mergeCell ref="C17:D17"/>
    <mergeCell ref="C27:F27"/>
  </mergeCells>
  <conditionalFormatting sqref="C8:D10">
    <cfRule type="cellIs" priority="1" dxfId="1" operator="equal" stopIfTrue="1">
      <formula>$D$3="Orifice"</formula>
    </cfRule>
  </conditionalFormatting>
  <conditionalFormatting sqref="C31:D33">
    <cfRule type="cellIs" priority="2" dxfId="0" operator="equal" stopIfTrue="1">
      <formula>$C$3="Official"</formula>
    </cfRule>
  </conditionalFormatting>
  <conditionalFormatting sqref="C36:D38">
    <cfRule type="cellIs" priority="3" dxfId="0" operator="equal" stopIfTrue="1">
      <formula>$C$3="Tracker"</formula>
    </cfRule>
  </conditionalFormatting>
  <conditionalFormatting sqref="C15:C16">
    <cfRule type="cellIs" priority="4" dxfId="0" operator="equal" stopIfTrue="1">
      <formula>$D$3="Orifice"</formula>
    </cfRule>
  </conditionalFormatting>
  <conditionalFormatting sqref="C18:C19">
    <cfRule type="cellIs" priority="5" dxfId="1" operator="equal" stopIfTrue="1">
      <formula>$C$3="Official"</formula>
    </cfRule>
  </conditionalFormatting>
  <conditionalFormatting sqref="C20:C21">
    <cfRule type="cellIs" priority="6" dxfId="1" operator="equal" stopIfTrue="1">
      <formula>$C$3="Tracker"</formula>
    </cfRule>
  </conditionalFormatting>
  <conditionalFormatting sqref="C17">
    <cfRule type="cellIs" priority="7" dxfId="4" operator="equal" stopIfTrue="1">
      <formula>$D$3="Orifice"</formula>
    </cfRule>
  </conditionalFormatting>
  <dataValidations count="2">
    <dataValidation type="list" allowBlank="1" showInputMessage="1" showErrorMessage="1" sqref="C40 C6:D14 C26:D26 C18:C23 D22:D23 C44:C45">
      <formula1>"Yes,No, "</formula1>
    </dataValidation>
    <dataValidation type="list" allowBlank="1" showInputMessage="1" showErrorMessage="1" sqref="C24:D25">
      <formula1>"Yes,No, N/A"</formula1>
    </dataValidation>
  </dataValidations>
  <printOptions/>
  <pageMargins left="0.27" right="0.24" top="0.49" bottom="0.5" header="0.5" footer="0.5"/>
  <pageSetup fitToHeight="1" fitToWidth="1" horizontalDpi="300" verticalDpi="3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B8" sqref="B8"/>
    </sheetView>
  </sheetViews>
  <sheetFormatPr defaultColWidth="9.140625" defaultRowHeight="12.75"/>
  <cols>
    <col min="1" max="1" width="34.28125" style="362" customWidth="1"/>
    <col min="2" max="2" width="100.8515625" style="0" customWidth="1"/>
  </cols>
  <sheetData>
    <row r="1" ht="12.75">
      <c r="A1" s="372" t="s">
        <v>254</v>
      </c>
    </row>
    <row r="2" ht="12.75">
      <c r="A2" s="375">
        <f>General!C3</f>
        <v>0</v>
      </c>
    </row>
    <row r="3" ht="12.75">
      <c r="A3" s="375" t="str">
        <f>General!C4</f>
        <v>Official</v>
      </c>
    </row>
    <row r="4" ht="12.75">
      <c r="A4" s="375" t="str">
        <f>General!D4</f>
        <v>Orifice</v>
      </c>
    </row>
    <row r="5" ht="12.75">
      <c r="A5" s="375" t="str">
        <f>General!E4</f>
        <v>2 Stream</v>
      </c>
    </row>
    <row r="6" ht="12.75">
      <c r="A6" s="372" t="s">
        <v>257</v>
      </c>
    </row>
    <row r="7" spans="1:2" ht="12.75">
      <c r="A7" s="376" t="str">
        <f>General!B34</f>
        <v>David Whitelaw</v>
      </c>
      <c r="B7" s="373"/>
    </row>
    <row r="8" spans="1:2" ht="12.75">
      <c r="A8" s="378" t="s">
        <v>258</v>
      </c>
      <c r="B8" s="373"/>
    </row>
    <row r="9" spans="1:2" ht="12.75">
      <c r="A9" s="376">
        <f>General!B36</f>
        <v>0</v>
      </c>
      <c r="B9" s="373"/>
    </row>
    <row r="10" spans="1:2" ht="12.75">
      <c r="A10" s="374" t="s">
        <v>255</v>
      </c>
      <c r="B10" s="373"/>
    </row>
    <row r="11" spans="1:2" ht="13.5" thickBot="1">
      <c r="A11" s="377">
        <f>General!C2</f>
        <v>0</v>
      </c>
      <c r="B11" s="373" t="s">
        <v>256</v>
      </c>
    </row>
    <row r="12" spans="1:2" ht="12.75">
      <c r="A12" s="363" t="s">
        <v>232</v>
      </c>
      <c r="B12" s="380">
        <f>General!C12</f>
        <v>0</v>
      </c>
    </row>
    <row r="13" spans="1:5" ht="12.75">
      <c r="A13" s="364" t="s">
        <v>237</v>
      </c>
      <c r="B13" s="379">
        <f>General!C24</f>
        <v>0</v>
      </c>
      <c r="E13" s="371"/>
    </row>
    <row r="14" spans="1:2" ht="13.5" thickBot="1">
      <c r="A14" s="365" t="s">
        <v>233</v>
      </c>
      <c r="B14" s="381">
        <f>General!C31</f>
        <v>0</v>
      </c>
    </row>
    <row r="15" spans="1:2" ht="12.75">
      <c r="A15" s="363" t="s">
        <v>251</v>
      </c>
      <c r="B15" s="380">
        <f>'Primary meter 1'!D16</f>
        <v>0</v>
      </c>
    </row>
    <row r="16" spans="1:2" ht="12.75">
      <c r="A16" s="366" t="s">
        <v>234</v>
      </c>
      <c r="B16" s="379">
        <f>'Primary meter 1'!C34</f>
        <v>0</v>
      </c>
    </row>
    <row r="17" spans="1:2" ht="12.75">
      <c r="A17" s="366" t="s">
        <v>235</v>
      </c>
      <c r="B17" s="379">
        <f>'Primary meter 1'!D60</f>
        <v>0</v>
      </c>
    </row>
    <row r="18" spans="1:2" ht="12.75" customHeight="1" thickBot="1">
      <c r="A18" s="367" t="s">
        <v>236</v>
      </c>
      <c r="B18" s="381">
        <f>'Primary meter 1'!D80</f>
        <v>0</v>
      </c>
    </row>
    <row r="19" spans="1:2" ht="12.75">
      <c r="A19" s="363" t="s">
        <v>252</v>
      </c>
      <c r="B19" s="380">
        <f>'Primary meter 2'!D16</f>
        <v>0</v>
      </c>
    </row>
    <row r="20" spans="1:2" ht="12.75">
      <c r="A20" s="366" t="s">
        <v>238</v>
      </c>
      <c r="B20" s="379">
        <f>'Primary meter 2'!C34</f>
        <v>0</v>
      </c>
    </row>
    <row r="21" spans="1:2" ht="12.75">
      <c r="A21" s="366" t="s">
        <v>239</v>
      </c>
      <c r="B21" s="379">
        <f>'Primary meter 2'!D61</f>
        <v>0</v>
      </c>
    </row>
    <row r="22" spans="1:2" ht="13.5" thickBot="1">
      <c r="A22" s="367" t="s">
        <v>240</v>
      </c>
      <c r="B22" s="381">
        <f>'Primary meter 2'!D83</f>
        <v>0</v>
      </c>
    </row>
    <row r="23" spans="1:2" ht="12.75">
      <c r="A23" s="368" t="s">
        <v>241</v>
      </c>
      <c r="B23" s="380">
        <f>'Secondary Instr 1'!D15</f>
        <v>0</v>
      </c>
    </row>
    <row r="24" spans="1:2" ht="12.75">
      <c r="A24" s="369" t="s">
        <v>242</v>
      </c>
      <c r="B24" s="379">
        <f>'Secondary Instr 1'!C28</f>
        <v>0</v>
      </c>
    </row>
    <row r="25" spans="1:2" ht="12.75">
      <c r="A25" s="369" t="s">
        <v>243</v>
      </c>
      <c r="B25" s="379">
        <f>'Secondary Instr 1'!C36</f>
        <v>0</v>
      </c>
    </row>
    <row r="26" spans="1:2" ht="13.5" thickBot="1">
      <c r="A26" s="367" t="s">
        <v>244</v>
      </c>
      <c r="B26" s="381">
        <f>'Secondary Instr 1'!C52</f>
        <v>0</v>
      </c>
    </row>
    <row r="27" spans="1:2" ht="12.75">
      <c r="A27" s="368" t="s">
        <v>245</v>
      </c>
      <c r="B27" s="380">
        <f>'Secondary Instr 2'!D15</f>
        <v>0</v>
      </c>
    </row>
    <row r="28" spans="1:2" ht="12.75">
      <c r="A28" s="369" t="s">
        <v>248</v>
      </c>
      <c r="B28" s="379">
        <f>'Secondary Instr 2'!C28</f>
        <v>0</v>
      </c>
    </row>
    <row r="29" spans="1:2" ht="12.75">
      <c r="A29" s="369" t="s">
        <v>246</v>
      </c>
      <c r="B29" s="379">
        <f>'Secondary Instr 2'!C36</f>
        <v>0</v>
      </c>
    </row>
    <row r="30" spans="1:2" ht="13.5" thickBot="1">
      <c r="A30" s="367" t="s">
        <v>247</v>
      </c>
      <c r="B30" s="381">
        <f>'Secondary Instr 2'!D52</f>
        <v>0</v>
      </c>
    </row>
    <row r="31" spans="1:2" ht="12.75">
      <c r="A31" s="368" t="s">
        <v>249</v>
      </c>
      <c r="B31" s="380">
        <f>'Flow computer'!C27</f>
        <v>0</v>
      </c>
    </row>
    <row r="32" spans="1:2" ht="12.75">
      <c r="A32" s="366" t="s">
        <v>250</v>
      </c>
      <c r="B32" s="379">
        <f>'Flow computer'!C41</f>
        <v>0</v>
      </c>
    </row>
    <row r="33" spans="1:2" ht="13.5" thickBot="1">
      <c r="A33" s="370" t="s">
        <v>253</v>
      </c>
      <c r="B33" s="381">
        <f>'Flow computer'!C46</f>
        <v>0</v>
      </c>
    </row>
  </sheetData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zoomScale="70" zoomScaleNormal="70" workbookViewId="0" topLeftCell="A1">
      <selection activeCell="A1" sqref="A1:A2"/>
    </sheetView>
  </sheetViews>
  <sheetFormatPr defaultColWidth="9.140625" defaultRowHeight="19.5" customHeight="1"/>
  <cols>
    <col min="1" max="1" width="23.57421875" style="25" customWidth="1"/>
    <col min="2" max="2" width="31.8515625" style="25" customWidth="1"/>
    <col min="3" max="3" width="26.8515625" style="25" customWidth="1"/>
    <col min="4" max="4" width="23.57421875" style="25" customWidth="1"/>
    <col min="5" max="5" width="27.421875" style="25" customWidth="1"/>
    <col min="6" max="16384" width="23.57421875" style="25" customWidth="1"/>
  </cols>
  <sheetData>
    <row r="1" spans="1:5" ht="19.5" customHeight="1">
      <c r="A1" s="445" t="s">
        <v>179</v>
      </c>
      <c r="B1" s="408"/>
      <c r="C1" s="409"/>
      <c r="D1" s="164"/>
      <c r="E1" s="165"/>
    </row>
    <row r="2" spans="1:5" ht="19.5" customHeight="1">
      <c r="A2" s="445" t="s">
        <v>180</v>
      </c>
      <c r="B2" s="395"/>
      <c r="C2" s="122"/>
      <c r="E2" s="158"/>
    </row>
    <row r="3" spans="1:5" ht="19.5" customHeight="1">
      <c r="A3" s="410" t="s">
        <v>5</v>
      </c>
      <c r="B3" s="120"/>
      <c r="C3" s="398"/>
      <c r="E3" s="158"/>
    </row>
    <row r="4" spans="1:5" ht="19.5" customHeight="1">
      <c r="A4" s="410" t="s">
        <v>7</v>
      </c>
      <c r="B4" s="120"/>
      <c r="C4" s="125"/>
      <c r="E4" s="158"/>
    </row>
    <row r="5" spans="1:5" ht="19.5" customHeight="1">
      <c r="A5" s="410" t="s">
        <v>8</v>
      </c>
      <c r="B5" s="120"/>
      <c r="C5" s="125"/>
      <c r="E5" s="158"/>
    </row>
    <row r="6" spans="1:5" ht="19.5" customHeight="1">
      <c r="A6" s="410" t="s">
        <v>9</v>
      </c>
      <c r="B6" s="120"/>
      <c r="C6" s="125"/>
      <c r="E6" s="158"/>
    </row>
    <row r="7" spans="1:5" ht="7.5" customHeight="1">
      <c r="A7" s="123"/>
      <c r="C7" s="397"/>
      <c r="E7" s="158"/>
    </row>
    <row r="8" spans="1:5" ht="19.5" customHeight="1">
      <c r="A8" s="411" t="s">
        <v>34</v>
      </c>
      <c r="B8" s="8"/>
      <c r="C8" s="399"/>
      <c r="E8" s="158"/>
    </row>
    <row r="9" spans="1:5" ht="19.5" customHeight="1">
      <c r="A9" s="654" t="s">
        <v>143</v>
      </c>
      <c r="B9" s="655"/>
      <c r="C9" s="398"/>
      <c r="E9" s="158"/>
    </row>
    <row r="10" spans="1:5" ht="4.5" customHeight="1">
      <c r="A10" s="123"/>
      <c r="C10" s="397"/>
      <c r="E10" s="158"/>
    </row>
    <row r="11" spans="1:5" ht="19.5" customHeight="1">
      <c r="A11" s="412" t="s">
        <v>36</v>
      </c>
      <c r="B11" s="8"/>
      <c r="C11" s="399"/>
      <c r="E11" s="158"/>
    </row>
    <row r="12" spans="1:5" ht="19.5" customHeight="1">
      <c r="A12" s="654" t="s">
        <v>150</v>
      </c>
      <c r="B12" s="655"/>
      <c r="C12" s="398"/>
      <c r="E12" s="158"/>
    </row>
    <row r="13" spans="1:5" ht="5.25" customHeight="1">
      <c r="A13" s="123"/>
      <c r="C13" s="397"/>
      <c r="E13" s="158"/>
    </row>
    <row r="14" spans="1:5" ht="19.5" customHeight="1">
      <c r="A14" s="413" t="s">
        <v>76</v>
      </c>
      <c r="B14" s="8"/>
      <c r="C14" s="399"/>
      <c r="E14" s="158"/>
    </row>
    <row r="15" spans="1:5" ht="19.5" customHeight="1">
      <c r="A15" s="654" t="s">
        <v>150</v>
      </c>
      <c r="B15" s="655"/>
      <c r="C15" s="398"/>
      <c r="D15" s="432"/>
      <c r="E15" s="433"/>
    </row>
    <row r="16" spans="1:5" ht="16.5" customHeight="1">
      <c r="A16" s="123"/>
      <c r="B16" s="113"/>
      <c r="D16" s="394" t="s">
        <v>181</v>
      </c>
      <c r="E16" s="158"/>
    </row>
    <row r="17" spans="1:5" ht="19.5" customHeight="1">
      <c r="A17" s="171" t="s">
        <v>38</v>
      </c>
      <c r="B17" s="81"/>
      <c r="C17" s="3" t="s">
        <v>39</v>
      </c>
      <c r="D17" s="3" t="s">
        <v>40</v>
      </c>
      <c r="E17" s="169" t="s">
        <v>82</v>
      </c>
    </row>
    <row r="18" spans="1:5" ht="19.5" customHeight="1">
      <c r="A18" s="656" t="s">
        <v>41</v>
      </c>
      <c r="B18" s="657"/>
      <c r="C18" s="401"/>
      <c r="D18" s="131"/>
      <c r="E18" s="414"/>
    </row>
    <row r="19" spans="1:5" ht="19.5" customHeight="1">
      <c r="A19" s="656" t="s">
        <v>151</v>
      </c>
      <c r="B19" s="658"/>
      <c r="C19" s="397"/>
      <c r="D19" s="131"/>
      <c r="E19" s="131"/>
    </row>
    <row r="20" spans="1:5" ht="6.75" customHeight="1" thickBot="1">
      <c r="A20" s="429"/>
      <c r="B20" s="430"/>
      <c r="C20" s="399"/>
      <c r="D20" s="431"/>
      <c r="E20" s="431"/>
    </row>
    <row r="21" spans="1:5" ht="19.5" customHeight="1">
      <c r="A21" s="413" t="s">
        <v>42</v>
      </c>
      <c r="B21" s="396"/>
      <c r="C21" s="67"/>
      <c r="E21" s="158"/>
    </row>
    <row r="22" spans="1:5" ht="19.5" customHeight="1">
      <c r="A22" s="662" t="s">
        <v>41</v>
      </c>
      <c r="B22" s="663"/>
      <c r="C22" s="132"/>
      <c r="D22" s="121"/>
      <c r="E22" s="416"/>
    </row>
    <row r="23" spans="1:5" ht="19.5" customHeight="1">
      <c r="A23" s="662" t="s">
        <v>151</v>
      </c>
      <c r="B23" s="663"/>
      <c r="C23" s="404"/>
      <c r="D23" s="118"/>
      <c r="E23" s="173"/>
    </row>
    <row r="24" spans="1:5" ht="19.5" customHeight="1">
      <c r="A24" s="661" t="s">
        <v>47</v>
      </c>
      <c r="B24" s="520"/>
      <c r="C24" s="405"/>
      <c r="D24" s="134" t="s">
        <v>182</v>
      </c>
      <c r="E24" s="173"/>
    </row>
    <row r="25" spans="1:5" ht="15" customHeight="1" thickBot="1">
      <c r="A25" s="427"/>
      <c r="B25" s="428"/>
      <c r="C25" s="425"/>
      <c r="D25" s="444" t="s">
        <v>160</v>
      </c>
      <c r="E25" s="167"/>
    </row>
    <row r="26" spans="1:5" ht="19.5" customHeight="1">
      <c r="A26" s="412" t="s">
        <v>43</v>
      </c>
      <c r="B26" s="52"/>
      <c r="C26" s="35"/>
      <c r="D26" s="26"/>
      <c r="E26" s="170"/>
    </row>
    <row r="27" spans="1:5" ht="19.5" customHeight="1">
      <c r="A27" s="659" t="s">
        <v>44</v>
      </c>
      <c r="B27" s="660"/>
      <c r="C27" s="406"/>
      <c r="D27" s="26"/>
      <c r="E27" s="170"/>
    </row>
    <row r="28" spans="1:5" ht="19.5" customHeight="1">
      <c r="A28" s="659" t="s">
        <v>45</v>
      </c>
      <c r="B28" s="660"/>
      <c r="C28" s="130"/>
      <c r="D28" s="26"/>
      <c r="E28" s="170"/>
    </row>
    <row r="29" spans="1:5" ht="19.5" customHeight="1">
      <c r="A29" s="659" t="s">
        <v>46</v>
      </c>
      <c r="B29" s="660"/>
      <c r="C29" s="130"/>
      <c r="D29" s="26"/>
      <c r="E29" s="170"/>
    </row>
    <row r="30" spans="1:5" ht="4.5" customHeight="1" thickBot="1">
      <c r="A30" s="422"/>
      <c r="B30" s="423"/>
      <c r="C30" s="424"/>
      <c r="D30" s="425"/>
      <c r="E30" s="426"/>
    </row>
    <row r="31" spans="1:5" ht="19.5" customHeight="1">
      <c r="A31" s="412" t="s">
        <v>93</v>
      </c>
      <c r="B31" s="26"/>
      <c r="C31" s="400"/>
      <c r="D31" s="438" t="s">
        <v>267</v>
      </c>
      <c r="E31" s="119"/>
    </row>
    <row r="32" spans="1:5" ht="19.5" customHeight="1">
      <c r="A32" s="434" t="s">
        <v>41</v>
      </c>
      <c r="B32" s="402"/>
      <c r="C32" s="131"/>
      <c r="D32" s="439" t="s">
        <v>266</v>
      </c>
      <c r="E32" s="122"/>
    </row>
    <row r="33" spans="1:5" ht="19.5" customHeight="1">
      <c r="A33" s="124"/>
      <c r="B33" s="122"/>
      <c r="C33" s="129"/>
      <c r="D33" s="440" t="s">
        <v>263</v>
      </c>
      <c r="E33" s="125"/>
    </row>
    <row r="34" spans="1:5" ht="19.5" customHeight="1">
      <c r="A34" s="666" t="s">
        <v>183</v>
      </c>
      <c r="B34" s="667"/>
      <c r="C34" s="407"/>
      <c r="D34" s="440" t="s">
        <v>264</v>
      </c>
      <c r="E34" s="125"/>
    </row>
    <row r="35" spans="1:5" ht="19.5" customHeight="1">
      <c r="A35" s="415"/>
      <c r="B35" s="403"/>
      <c r="C35" s="129"/>
      <c r="D35" s="440" t="s">
        <v>265</v>
      </c>
      <c r="E35" s="125"/>
    </row>
    <row r="36" spans="1:5" ht="19.5" customHeight="1">
      <c r="A36" s="127"/>
      <c r="B36" s="26"/>
      <c r="C36" s="26"/>
      <c r="D36" s="100"/>
      <c r="E36" s="158"/>
    </row>
    <row r="37" spans="1:5" ht="19.5" customHeight="1">
      <c r="A37" s="168" t="s">
        <v>48</v>
      </c>
      <c r="B37" s="417"/>
      <c r="C37" s="126"/>
      <c r="E37" s="158"/>
    </row>
    <row r="38" spans="1:5" ht="19.5" customHeight="1">
      <c r="A38" s="664" t="s">
        <v>49</v>
      </c>
      <c r="B38" s="665"/>
      <c r="C38" s="418"/>
      <c r="E38" s="158"/>
    </row>
    <row r="39" spans="1:5" ht="19.5" customHeight="1" thickBot="1">
      <c r="A39" s="419"/>
      <c r="B39" s="420"/>
      <c r="C39" s="421"/>
      <c r="D39" s="166"/>
      <c r="E39" s="167"/>
    </row>
    <row r="40" s="26" customFormat="1" ht="19.5" customHeight="1" thickBot="1"/>
    <row r="41" spans="1:5" ht="19.5" customHeight="1">
      <c r="A41" s="445" t="s">
        <v>179</v>
      </c>
      <c r="B41" s="408"/>
      <c r="C41" s="409"/>
      <c r="D41" s="164"/>
      <c r="E41" s="165"/>
    </row>
    <row r="42" spans="1:5" ht="19.5" customHeight="1">
      <c r="A42" s="445" t="s">
        <v>180</v>
      </c>
      <c r="B42" s="395"/>
      <c r="C42" s="122"/>
      <c r="E42" s="158"/>
    </row>
    <row r="43" spans="1:5" ht="19.5" customHeight="1">
      <c r="A43" s="410" t="s">
        <v>5</v>
      </c>
      <c r="B43" s="120"/>
      <c r="C43" s="398"/>
      <c r="E43" s="158"/>
    </row>
    <row r="44" spans="1:5" ht="19.5" customHeight="1">
      <c r="A44" s="410" t="s">
        <v>7</v>
      </c>
      <c r="B44" s="120"/>
      <c r="C44" s="125"/>
      <c r="E44" s="158"/>
    </row>
    <row r="45" spans="1:5" ht="19.5" customHeight="1">
      <c r="A45" s="410" t="s">
        <v>8</v>
      </c>
      <c r="B45" s="120"/>
      <c r="C45" s="125"/>
      <c r="E45" s="158"/>
    </row>
    <row r="46" spans="1:5" ht="19.5" customHeight="1">
      <c r="A46" s="410" t="s">
        <v>9</v>
      </c>
      <c r="B46" s="120"/>
      <c r="C46" s="125"/>
      <c r="E46" s="158"/>
    </row>
    <row r="47" spans="1:5" ht="19.5" customHeight="1">
      <c r="A47" s="123"/>
      <c r="C47" s="397"/>
      <c r="E47" s="158"/>
    </row>
    <row r="48" spans="1:5" ht="19.5" customHeight="1">
      <c r="A48" s="411" t="s">
        <v>34</v>
      </c>
      <c r="B48" s="8"/>
      <c r="C48" s="399"/>
      <c r="E48" s="158"/>
    </row>
    <row r="49" spans="1:5" ht="19.5" customHeight="1">
      <c r="A49" s="654" t="s">
        <v>143</v>
      </c>
      <c r="B49" s="655"/>
      <c r="C49" s="398"/>
      <c r="E49" s="158"/>
    </row>
    <row r="50" spans="1:5" ht="19.5" customHeight="1">
      <c r="A50" s="123"/>
      <c r="C50" s="397"/>
      <c r="E50" s="158"/>
    </row>
    <row r="51" spans="1:5" ht="19.5" customHeight="1">
      <c r="A51" s="412" t="s">
        <v>36</v>
      </c>
      <c r="B51" s="8"/>
      <c r="C51" s="399"/>
      <c r="E51" s="158"/>
    </row>
    <row r="52" spans="1:5" ht="19.5" customHeight="1">
      <c r="A52" s="654" t="s">
        <v>150</v>
      </c>
      <c r="B52" s="655"/>
      <c r="C52" s="398"/>
      <c r="E52" s="158"/>
    </row>
    <row r="53" spans="1:5" ht="19.5" customHeight="1">
      <c r="A53" s="123"/>
      <c r="C53" s="397"/>
      <c r="E53" s="158"/>
    </row>
    <row r="54" spans="1:5" ht="19.5" customHeight="1">
      <c r="A54" s="413" t="s">
        <v>76</v>
      </c>
      <c r="B54" s="8"/>
      <c r="C54" s="399"/>
      <c r="E54" s="158"/>
    </row>
    <row r="55" spans="1:5" ht="19.5" customHeight="1">
      <c r="A55" s="654" t="s">
        <v>150</v>
      </c>
      <c r="B55" s="655"/>
      <c r="C55" s="398"/>
      <c r="D55" s="432"/>
      <c r="E55" s="433"/>
    </row>
    <row r="56" spans="1:5" ht="16.5" customHeight="1">
      <c r="A56" s="123"/>
      <c r="B56" s="113"/>
      <c r="D56" s="394" t="s">
        <v>181</v>
      </c>
      <c r="E56" s="158"/>
    </row>
    <row r="57" spans="1:5" ht="19.5" customHeight="1">
      <c r="A57" s="171" t="s">
        <v>38</v>
      </c>
      <c r="B57" s="81"/>
      <c r="C57" s="3" t="s">
        <v>39</v>
      </c>
      <c r="D57" s="3" t="s">
        <v>40</v>
      </c>
      <c r="E57" s="169" t="s">
        <v>82</v>
      </c>
    </row>
    <row r="58" spans="1:5" ht="19.5" customHeight="1">
      <c r="A58" s="656" t="s">
        <v>41</v>
      </c>
      <c r="B58" s="657"/>
      <c r="C58" s="401"/>
      <c r="D58" s="131"/>
      <c r="E58" s="414"/>
    </row>
    <row r="59" spans="1:5" ht="19.5" customHeight="1">
      <c r="A59" s="656" t="s">
        <v>151</v>
      </c>
      <c r="B59" s="658"/>
      <c r="C59" s="397"/>
      <c r="D59" s="131"/>
      <c r="E59" s="131"/>
    </row>
    <row r="60" spans="1:5" ht="11.25" customHeight="1" thickBot="1">
      <c r="A60" s="429"/>
      <c r="B60" s="430"/>
      <c r="C60" s="399"/>
      <c r="D60" s="431"/>
      <c r="E60" s="431"/>
    </row>
    <row r="61" spans="1:5" ht="19.5" customHeight="1">
      <c r="A61" s="413" t="s">
        <v>42</v>
      </c>
      <c r="B61" s="396"/>
      <c r="C61" s="67"/>
      <c r="E61" s="158"/>
    </row>
    <row r="62" spans="1:5" ht="19.5" customHeight="1">
      <c r="A62" s="662" t="s">
        <v>41</v>
      </c>
      <c r="B62" s="663"/>
      <c r="C62" s="132"/>
      <c r="D62" s="121"/>
      <c r="E62" s="416"/>
    </row>
    <row r="63" spans="1:5" ht="19.5" customHeight="1">
      <c r="A63" s="662" t="s">
        <v>151</v>
      </c>
      <c r="B63" s="663"/>
      <c r="C63" s="133"/>
      <c r="D63" s="118"/>
      <c r="E63" s="173"/>
    </row>
    <row r="64" spans="1:5" ht="19.5" customHeight="1">
      <c r="A64" s="661" t="s">
        <v>47</v>
      </c>
      <c r="B64" s="520"/>
      <c r="C64" s="405"/>
      <c r="D64" s="134" t="s">
        <v>182</v>
      </c>
      <c r="E64" s="173"/>
    </row>
    <row r="65" spans="1:5" ht="19.5" customHeight="1" thickBot="1">
      <c r="A65" s="427"/>
      <c r="B65" s="428"/>
      <c r="C65" s="425"/>
      <c r="D65" s="444" t="s">
        <v>160</v>
      </c>
      <c r="E65" s="167"/>
    </row>
    <row r="66" spans="1:5" ht="19.5" customHeight="1">
      <c r="A66" s="412" t="s">
        <v>43</v>
      </c>
      <c r="B66" s="52"/>
      <c r="C66" s="35"/>
      <c r="D66" s="26"/>
      <c r="E66" s="170"/>
    </row>
    <row r="67" spans="1:5" ht="19.5" customHeight="1">
      <c r="A67" s="659" t="s">
        <v>44</v>
      </c>
      <c r="B67" s="660"/>
      <c r="C67" s="406"/>
      <c r="D67" s="26"/>
      <c r="E67" s="170"/>
    </row>
    <row r="68" spans="1:5" ht="19.5" customHeight="1">
      <c r="A68" s="659" t="s">
        <v>45</v>
      </c>
      <c r="B68" s="660"/>
      <c r="C68" s="130"/>
      <c r="D68" s="26"/>
      <c r="E68" s="170"/>
    </row>
    <row r="69" spans="1:5" ht="19.5" customHeight="1">
      <c r="A69" s="659" t="s">
        <v>46</v>
      </c>
      <c r="B69" s="660"/>
      <c r="C69" s="130"/>
      <c r="D69" s="26"/>
      <c r="E69" s="170"/>
    </row>
    <row r="70" spans="1:5" ht="7.5" customHeight="1" thickBot="1">
      <c r="A70" s="422"/>
      <c r="B70" s="423"/>
      <c r="C70" s="424"/>
      <c r="D70" s="26"/>
      <c r="E70" s="170"/>
    </row>
    <row r="71" spans="1:5" ht="19.5" customHeight="1">
      <c r="A71" s="412" t="s">
        <v>93</v>
      </c>
      <c r="B71" s="26"/>
      <c r="C71" s="26"/>
      <c r="D71" s="438" t="s">
        <v>267</v>
      </c>
      <c r="E71" s="441"/>
    </row>
    <row r="72" spans="1:5" ht="19.5" customHeight="1">
      <c r="A72" s="172" t="s">
        <v>41</v>
      </c>
      <c r="B72" s="26"/>
      <c r="C72" s="435"/>
      <c r="D72" s="439" t="s">
        <v>266</v>
      </c>
      <c r="E72" s="442"/>
    </row>
    <row r="73" spans="1:5" ht="19.5" customHeight="1">
      <c r="A73" s="666" t="s">
        <v>183</v>
      </c>
      <c r="B73" s="667"/>
      <c r="C73" s="436"/>
      <c r="D73" s="440" t="s">
        <v>263</v>
      </c>
      <c r="E73" s="443"/>
    </row>
    <row r="74" spans="1:5" s="355" customFormat="1" ht="19.5" customHeight="1">
      <c r="A74" s="172"/>
      <c r="B74" s="52"/>
      <c r="C74" s="437"/>
      <c r="D74" s="440" t="s">
        <v>264</v>
      </c>
      <c r="E74" s="443"/>
    </row>
    <row r="75" spans="1:5" s="355" customFormat="1" ht="19.5" customHeight="1">
      <c r="A75" s="415"/>
      <c r="B75" s="403"/>
      <c r="C75" s="128"/>
      <c r="D75" s="440" t="s">
        <v>265</v>
      </c>
      <c r="E75" s="443"/>
    </row>
    <row r="76" spans="1:5" s="355" customFormat="1" ht="10.5" customHeight="1">
      <c r="A76" s="127"/>
      <c r="B76" s="26"/>
      <c r="C76" s="26"/>
      <c r="D76" s="100"/>
      <c r="E76" s="158"/>
    </row>
    <row r="77" spans="1:5" ht="19.5" customHeight="1">
      <c r="A77" s="168" t="s">
        <v>48</v>
      </c>
      <c r="B77" s="417"/>
      <c r="C77" s="126"/>
      <c r="E77" s="158"/>
    </row>
    <row r="78" spans="1:5" ht="19.5" customHeight="1">
      <c r="A78" s="664" t="s">
        <v>49</v>
      </c>
      <c r="B78" s="665"/>
      <c r="C78" s="418"/>
      <c r="E78" s="158"/>
    </row>
    <row r="79" spans="1:5" ht="19.5" customHeight="1" thickBot="1">
      <c r="A79" s="419"/>
      <c r="B79" s="420"/>
      <c r="C79" s="421"/>
      <c r="D79" s="166"/>
      <c r="E79" s="167"/>
    </row>
  </sheetData>
  <mergeCells count="26">
    <mergeCell ref="A68:B68"/>
    <mergeCell ref="A69:B69"/>
    <mergeCell ref="A73:B73"/>
    <mergeCell ref="A78:B78"/>
    <mergeCell ref="A38:B38"/>
    <mergeCell ref="A49:B49"/>
    <mergeCell ref="A52:B52"/>
    <mergeCell ref="A28:B28"/>
    <mergeCell ref="A29:B29"/>
    <mergeCell ref="A34:B34"/>
    <mergeCell ref="A19:B19"/>
    <mergeCell ref="A22:B22"/>
    <mergeCell ref="A23:B23"/>
    <mergeCell ref="A27:B27"/>
    <mergeCell ref="A24:B24"/>
    <mergeCell ref="A9:B9"/>
    <mergeCell ref="A12:B12"/>
    <mergeCell ref="A15:B15"/>
    <mergeCell ref="A18:B18"/>
    <mergeCell ref="A55:B55"/>
    <mergeCell ref="A58:B58"/>
    <mergeCell ref="A59:B59"/>
    <mergeCell ref="A67:B67"/>
    <mergeCell ref="A64:B64"/>
    <mergeCell ref="A62:B62"/>
    <mergeCell ref="A63:B63"/>
  </mergeCells>
  <conditionalFormatting sqref="A48 A8">
    <cfRule type="cellIs" priority="1" dxfId="2" operator="equal" stopIfTrue="1">
      <formula>$D$5="Orifice"</formula>
    </cfRule>
  </conditionalFormatting>
  <conditionalFormatting sqref="A51 A11">
    <cfRule type="cellIs" priority="2" dxfId="1" operator="equal" stopIfTrue="1">
      <formula>$D$5="Turbine"</formula>
    </cfRule>
  </conditionalFormatting>
  <conditionalFormatting sqref="A54 A14">
    <cfRule type="cellIs" priority="3" dxfId="2" operator="equal" stopIfTrue="1">
      <formula>$D$5="Ultrsonic"</formula>
    </cfRule>
  </conditionalFormatting>
  <dataValidations count="2">
    <dataValidation type="list" allowBlank="1" showInputMessage="1" showErrorMessage="1" sqref="C69:C70 C29:C30">
      <formula1>"Yes,No,N/A"</formula1>
    </dataValidation>
    <dataValidation type="list" allowBlank="1" showInputMessage="1" showErrorMessage="1" sqref="C68 C64 C73:C75 C28 C24 C33:C35">
      <formula1>"Yes,No, "</formula1>
    </dataValidation>
  </dataValidations>
  <printOptions/>
  <pageMargins left="0.75" right="0.75" top="0.47" bottom="1" header="0.34" footer="0.5"/>
  <pageSetup fitToHeight="1" fitToWidth="1" horizontalDpi="300" verticalDpi="300" orientation="portrait" paperSize="9" scale="51" r:id="rId1"/>
  <headerFooter alignWithMargins="0">
    <oddHeader>&amp;CMetering Inspections - outside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Dave_Whitelaw</dc:creator>
  <cp:keywords/>
  <dc:description/>
  <cp:lastModifiedBy>stuart.a.gibbons</cp:lastModifiedBy>
  <cp:lastPrinted>2010-05-11T20:25:04Z</cp:lastPrinted>
  <dcterms:created xsi:type="dcterms:W3CDTF">2007-04-16T08:28:14Z</dcterms:created>
  <dcterms:modified xsi:type="dcterms:W3CDTF">2010-10-25T13:45:54Z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