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50" windowHeight="12030" activeTab="0"/>
  </bookViews>
  <sheets>
    <sheet name="Mod 186 April 2009" sheetId="1" r:id="rId1"/>
  </sheets>
  <externalReferences>
    <externalReference r:id="rId4"/>
    <externalReference r:id="rId5"/>
  </externalReferences>
  <definedNames>
    <definedName name="AprRevenue">'[2]Formula Revenue-Transportation'!$D$91</definedName>
    <definedName name="AprThrpt">'[2]Formula Revenue-Transportation'!$C$91</definedName>
    <definedName name="AR_2008_9">'[2]Formula Revenue-Transportation'!$I$40</definedName>
    <definedName name="AugRevenue">'[2]Formula Revenue-Transportation'!$D$95</definedName>
    <definedName name="AugThrpt">'[2]Formula Revenue-Transportation'!$C$95</definedName>
    <definedName name="CalendarYrRevenue2008">'[2]Formula Revenue-Transportation'!$H$56</definedName>
    <definedName name="CalendarYrVolume2008">'[2]Formula Revenue-Transportation'!$H$57</definedName>
    <definedName name="CR_2008_9">'[2]Formula Revenue-Transportation'!$I$42</definedName>
    <definedName name="DecRevenue">'[2]Formula Revenue-Transportation'!$D$99</definedName>
    <definedName name="DecThrpt">'[2]Formula Revenue-Transportation'!$C$99</definedName>
    <definedName name="DemandAssumption">'[2]Formula Revenue-Transportation'!$B$83</definedName>
    <definedName name="FebRevenue">'[2]Formula Revenue-Transportation'!$D$89</definedName>
    <definedName name="FebThrpt">'[2]Formula Revenue-Transportation'!$C$89</definedName>
    <definedName name="INT_FACTOR">#REF!</definedName>
    <definedName name="JanRevenue">'[2]Formula Revenue-Transportation'!$D$88</definedName>
    <definedName name="JanThrpt">'[2]Formula Revenue-Transportation'!$C$88</definedName>
    <definedName name="JulThrpt">'[2]Formula Revenue-Transportation'!$C$94</definedName>
    <definedName name="JulyRevenue">'[2]Formula Revenue-Transportation'!$D$94</definedName>
    <definedName name="JunRevenue">'[2]Formula Revenue-Transportation'!$D$93</definedName>
    <definedName name="JunThrpt">'[2]Formula Revenue-Transportation'!$C$93</definedName>
    <definedName name="MarRevenue">'[2]Formula Revenue-Transportation'!$D$90</definedName>
    <definedName name="MarThrpt">'[2]Formula Revenue-Transportation'!$C$90</definedName>
    <definedName name="MayRevenue">'[2]Formula Revenue-Transportation'!$D$92</definedName>
    <definedName name="MayThrpt">'[2]Formula Revenue-Transportation'!$C$92</definedName>
    <definedName name="NovRevenue">'[2]Formula Revenue-Transportation'!$D$98</definedName>
    <definedName name="NovThrpt">'[2]Formula Revenue-Transportation'!$C$98</definedName>
    <definedName name="OctRevenue">'[2]Formula Revenue-Transportation'!$D$97</definedName>
    <definedName name="OctThrpt">'[2]Formula Revenue-Transportation'!$C$97</definedName>
    <definedName name="Price_Change_Apr08">'[2]Formula Revenue-Transportation'!$I$52</definedName>
    <definedName name="Price_Change_Apr09">'[2]Formula Revenue-Transportation'!$J$52</definedName>
    <definedName name="Price_Change_Apr10">'[2]Formula Revenue-Transportation'!$K$52</definedName>
    <definedName name="Price_Change_Apr11">'[2]Formula Revenue-Transportation'!$L$52</definedName>
    <definedName name="Price_Change_Apr12">'[2]Formula Revenue-Transportation'!$M$52</definedName>
    <definedName name="PriceChange0809">'[1]Formula Revenue-Transportation'!$I$53</definedName>
    <definedName name="PriceChange0910">'[2]Formula Revenue-Transportation'!$J$53</definedName>
    <definedName name="PriceChange1011">'[2]Formula Revenue-Transportation'!$K$53</definedName>
    <definedName name="PriceChange1112">'[2]Formula Revenue-Transportation'!$L$53</definedName>
    <definedName name="PriceChange1213">'[2]Formula Revenue-Transportation'!$M$53</definedName>
    <definedName name="_xlnm.Print_Area" localSheetId="0">'Mod 186 April 2009'!$A$1:$G$77</definedName>
    <definedName name="Recovery0809">'[2]Formula Revenue-Transportation'!$I$43</definedName>
    <definedName name="Recovery0910">'[2]Formula Revenue-Transportation'!$J$43</definedName>
    <definedName name="Recovery1011">'[2]Formula Revenue-Transportation'!$K$43</definedName>
    <definedName name="Recovery1112">'[2]Formula Revenue-Transportation'!$L$43</definedName>
    <definedName name="Recovery1213">'[2]Formula Revenue-Transportation'!$M$43</definedName>
    <definedName name="Recoverypercent0809">'[2]Formula Revenue-Transportation'!$I$49</definedName>
    <definedName name="Recoverypercent0910">'[2]Formula Revenue-Transportation'!$J$49</definedName>
    <definedName name="Recoverypercent1011">'[2]Formula Revenue-Transportation'!$K$49</definedName>
    <definedName name="Recoverypercent1112">'[2]Formula Revenue-Transportation'!$L$49</definedName>
    <definedName name="Recoverypercent1213">'[2]Formula Revenue-Transportation'!$M$49</definedName>
    <definedName name="SepRevenue">'[2]Formula Revenue-Transportation'!$D$96</definedName>
    <definedName name="SepThrpt">'[2]Formula Revenue-Transportation'!$C$96</definedName>
  </definedNames>
  <calcPr fullCalcOnLoad="1"/>
</workbook>
</file>

<file path=xl/sharedStrings.xml><?xml version="1.0" encoding="utf-8"?>
<sst xmlns="http://schemas.openxmlformats.org/spreadsheetml/2006/main" count="43" uniqueCount="38">
  <si>
    <t>Northern Gas Networks Mod 186 Report April 2009</t>
  </si>
  <si>
    <t>2008/9</t>
  </si>
  <si>
    <t>2009/10</t>
  </si>
  <si>
    <t>2010/11</t>
  </si>
  <si>
    <t>2011/12</t>
  </si>
  <si>
    <t>2012/13</t>
  </si>
  <si>
    <t>2013/14</t>
  </si>
  <si>
    <t>(£m)</t>
  </si>
  <si>
    <t>Final Allowed Revenue per PCR (2005/6 prices)</t>
  </si>
  <si>
    <t>Estimated year on year inflation (as calculated in the NGN Licence)</t>
  </si>
  <si>
    <t>Assumed Inflation (from 2005/6 prices) *</t>
  </si>
  <si>
    <t>Final Allowed Revenue per PCR at prices of year</t>
  </si>
  <si>
    <t>Movement in Pass Through</t>
  </si>
  <si>
    <t>Movement in Incentives</t>
  </si>
  <si>
    <t>Movement in K</t>
  </si>
  <si>
    <t>Final Allowed Revenue Latest Forecast</t>
  </si>
  <si>
    <t>% increase over previous year</t>
  </si>
  <si>
    <t>Forecast Collected Revenue</t>
  </si>
  <si>
    <t>Forecast (Under) / Over Recovery ( K )</t>
  </si>
  <si>
    <t>Arithmetical October Price level change needed for Collected to = Allowed</t>
  </si>
  <si>
    <t>N/A</t>
  </si>
  <si>
    <t>Arithmetical April Price level change needed for Collected to = Allowed</t>
  </si>
  <si>
    <t>Assumptions</t>
  </si>
  <si>
    <t>Allowed Revenue is as per the final proposals decision document of the PCR.
Post 1 October 2008 LDZ charges are 95% capacity based.</t>
  </si>
  <si>
    <t>Movements in Pass Through Costs are primarily a result of the lag between actual and licence inflation.
NTS Exit Capacity Costs are included within Incentives.</t>
  </si>
  <si>
    <t xml:space="preserve">Estimates of Final Allowed Revenue and Collected Revenue are subject to adjustment as information and forecasts are finalised. </t>
  </si>
  <si>
    <t>AQs reduced by approximately 3% overall in October 2008, and are also assumed to reduce by 3% in October 2009.
No adjustment has been made for the impact of any further movements in AQ in any subsequent year at the current time.</t>
  </si>
  <si>
    <t>An adjustment has been made for the forecast future impact of the Interruption Auction process and Exit Reform, based on bids received to date and using October 2008 NTS charges.</t>
  </si>
  <si>
    <t>No adjustment has been made for any future operational impacts of the Traffic Management Act.</t>
  </si>
  <si>
    <t>No adjustment has been made for any future impact of charges due to a mandatory adoption of International Accounting Standards.</t>
  </si>
  <si>
    <t>Changes since previous reports</t>
  </si>
  <si>
    <t>Our latest estimate of the price reduction is around (8%) in 2010/11. This was estimated at (4%) in January. This is driven by the forecast over recovery in 2009/10, alongside reduced shrinkage prices, and the decrease in inflation.</t>
  </si>
  <si>
    <t xml:space="preserve">Some sensitivities to demonstrate the effect of changes in key parameters on transportation charges. </t>
  </si>
  <si>
    <t>This report is published in line with UNC Mod 186. 
It is published on a without prejudice basis and whilst every effort has been made to ensure the accuracy of the information contained here, it is subject to several estimations and forecasts and will not necessarily bear any relation to either the indicative or the price change that NGN may actually implement in any year.</t>
  </si>
  <si>
    <t>Movements in Incentives are based on NGN's current estimate of the incentive gains and losses under the licence.
This includes the Shrinkage Allowance, the Emissions Incentive, the Mains and Services Replacement adjustment, the Discretionary Reward Scheme, the Innovation Funding Incentive, the Loss of Meterwork Driver and the Exit Capacity Cost Pass Through and Incentive.</t>
  </si>
  <si>
    <t>All other things being equal;
If forward shrinkage gas prices increased or reduced by 15% from 1 May 2009, and remained at that level for the duration, the April 2010 price change would increase or reduce by 0.7%
If Allowed Revenue changed by around 1%, the April 2010 price change would change by around 1%.
If the October 2009 AQ review outcome was a reduction in AQs of 4% instead of the 3% assumed, there would be an estimated under recovery of 0.5% and the subsequent April 2010 price decrease would reduce by 1.4%.</t>
  </si>
  <si>
    <t>* In 2009, inflation from March onwards is assumed to be the equivalent of an annual rate of 0%. Inflation beyond 12 months ahead is inherently difficult to predict especially in the prevailing economic conditions and so a return to the monthly equivalent of the Bank of England's annual target of 2.5% has been assumed. Shippers are advised to use their own inflation forecasts if they differ materially from this assumed rate.</t>
  </si>
  <si>
    <t>In the January 2009 publication of this report, our forecast under recovery (K) for 2008/9 was (0.2%). It is now forecast at (0.3%). This will be subject to further revision until costs and revenues are fully closed out at the end of July 2009.
2009/10 Allowed Revenues are already lower than those forecast at price setting, primarily due to a reduction in prevailing shrinkage gas prices of around 30-40%. Collected revenues are higher than forecast due to changes in our portfolio of customers.
2010/11 Allowed Revenues are reduced due to the K brought forward from 2009/10, changes in inflation assumptions, updated values for cost pass through items and continued incorporation of lower shrinkage prices.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</si>
</sst>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Red]\(0.0%\);\-"/>
    <numFmt numFmtId="166" formatCode="0.0%"/>
    <numFmt numFmtId="167" formatCode="0%;[Red]\(0%\);\-"/>
    <numFmt numFmtId="168" formatCode="#,##0;[Red]\(#,##0\);\-"/>
    <numFmt numFmtId="169" formatCode="0.000"/>
    <numFmt numFmtId="170" formatCode="#,##0.0;[Red]\(#,##0.0\);\-"/>
    <numFmt numFmtId="171" formatCode="#,##0.000_ ;[Red]\-#,##0.000\ "/>
    <numFmt numFmtId="172" formatCode="#,##0.000"/>
    <numFmt numFmtId="173" formatCode="#,##0.0000"/>
    <numFmt numFmtId="174" formatCode="#,##0_ ;[Red]\-#,##0\ "/>
    <numFmt numFmtId="175" formatCode="0.0000"/>
    <numFmt numFmtId="176" formatCode="0.000%"/>
    <numFmt numFmtId="177" formatCode="_-&quot;£&quot;* #,##0_-;\-&quot;£&quot;* #,##0_-;_-&quot;£&quot;* &quot;-&quot;??_-;_-@_-"/>
    <numFmt numFmtId="178" formatCode="#,##0;\(#,##0\)"/>
    <numFmt numFmtId="179" formatCode="0.0%;[Red]\(0.0%\)"/>
    <numFmt numFmtId="180" formatCode="#,##0.00;[Red]\(#,##0.00\);\-"/>
    <numFmt numFmtId="181" formatCode="#,##0.000;[Red]\(#,##0.000\);\-"/>
    <numFmt numFmtId="182" formatCode="#,##0.0000;[Red]\(#,##0.0000\);\-"/>
    <numFmt numFmtId="183" formatCode="0.0%;\(0.0%\);\-"/>
    <numFmt numFmtId="184" formatCode="&quot;£&quot;#,##0"/>
    <numFmt numFmtId="185" formatCode="#,##0.0000\ &quot;pence&quot;"/>
    <numFmt numFmtId="186" formatCode="dddd\ dd\ mmm"/>
    <numFmt numFmtId="187" formatCode="d/m/yy"/>
    <numFmt numFmtId="188" formatCode="0.00%;[Red]\(0.00%\);\-"/>
    <numFmt numFmtId="189" formatCode="dd\ mmm\ yy"/>
    <numFmt numFmtId="190" formatCode="0.000%;[Red]\(0.000%\);\-"/>
    <numFmt numFmtId="191" formatCode="#,##0.0"/>
    <numFmt numFmtId="192" formatCode="#,##0.00;\(#,##0.00\)"/>
    <numFmt numFmtId="193" formatCode="#,##0;[Red]\(#,##0\)"/>
    <numFmt numFmtId="194" formatCode="#,##0.00;[Red]\(#,##0.00\)"/>
    <numFmt numFmtId="195" formatCode="_-* #,##0.0_-;\-* #,##0.0_-;_-* &quot;-&quot;??_-;_-@_-"/>
    <numFmt numFmtId="196" formatCode="_-* #,##0_-;\-* #,##0_-;_-* &quot;-&quot;??_-;_-@_-"/>
    <numFmt numFmtId="197" formatCode="0.0000000"/>
    <numFmt numFmtId="198" formatCode="0.000000"/>
    <numFmt numFmtId="199" formatCode="0.00000"/>
    <numFmt numFmtId="200" formatCode="_-* #,##0.0_-;\-* #,##0.0_-;_-* &quot;-&quot;?_-;_-@_-"/>
    <numFmt numFmtId="201" formatCode="#,##0.00000"/>
    <numFmt numFmtId="202" formatCode="#,##0.000000"/>
    <numFmt numFmtId="203" formatCode="#,##0_);[Red]\(#,##0\);\-"/>
    <numFmt numFmtId="204" formatCode="#,###,_);[Red]\(#,###,\)"/>
    <numFmt numFmtId="205" formatCode="#,##0;[Red]\(#,##0\);&quot;-&quot;??"/>
    <numFmt numFmtId="206" formatCode="&quot;£&quot;#,##0.0;[Red]\-&quot;£&quot;#,##0.0"/>
    <numFmt numFmtId="207" formatCode="&quot;Yes&quot;;&quot;Yes&quot;;&quot;No&quot;"/>
    <numFmt numFmtId="208" formatCode="&quot;True&quot;;&quot;True&quot;;&quot;False&quot;"/>
    <numFmt numFmtId="209" formatCode="&quot;On&quot;;&quot;On&quot;;&quot;Off&quot;"/>
    <numFmt numFmtId="210" formatCode="[$€-2]\ #,##0.00_);[Red]\([$€-2]\ #,##0.00\)"/>
    <numFmt numFmtId="211" formatCode="0.000000000000000%"/>
    <numFmt numFmtId="212" formatCode="0.00000000000000%"/>
    <numFmt numFmtId="213" formatCode="#,##0.00000;[Red]\(#,##0.00000\);\-"/>
    <numFmt numFmtId="214" formatCode="0\ "/>
    <numFmt numFmtId="215" formatCode="0.000000000000000000%"/>
    <numFmt numFmtId="216" formatCode="#,##0.000000;[Red]\(#,##0.000000\);\-"/>
    <numFmt numFmtId="217" formatCode="#,##0.0000000;[Red]\(#,##0.0000000\);\-"/>
    <numFmt numFmtId="218" formatCode="#,##0.00000000;[Red]\(#,##0.00000000\);\-"/>
    <numFmt numFmtId="219" formatCode="#,##0.000000000;[Red]\(#,##0.000000000\);\-"/>
    <numFmt numFmtId="220" formatCode="#,##0.0000000000;[Red]\(#,##0.0000000000\);\-"/>
  </numFmts>
  <fonts count="10">
    <font>
      <sz val="10"/>
      <name val="Arial"/>
      <family val="0"/>
    </font>
    <font>
      <u val="single"/>
      <sz val="10"/>
      <color indexed="36"/>
      <name val="Arial"/>
      <family val="0"/>
    </font>
    <font>
      <u val="single"/>
      <sz val="10"/>
      <color indexed="12"/>
      <name val="Arial"/>
      <family val="0"/>
    </font>
    <font>
      <sz val="8"/>
      <name val="Arial"/>
      <family val="0"/>
    </font>
    <font>
      <u val="single"/>
      <sz val="24"/>
      <name val="Arial"/>
      <family val="0"/>
    </font>
    <font>
      <b/>
      <sz val="10"/>
      <name val="Arial"/>
      <family val="2"/>
    </font>
    <font>
      <b/>
      <sz val="8"/>
      <name val="Arial"/>
      <family val="2"/>
    </font>
    <font>
      <b/>
      <sz val="12"/>
      <name val="Arial"/>
      <family val="2"/>
    </font>
    <font>
      <b/>
      <u val="single"/>
      <sz val="10"/>
      <name val="Arial"/>
      <family val="2"/>
    </font>
    <font>
      <b/>
      <u val="single"/>
      <sz val="8"/>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4">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1" xfId="0"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0" fillId="0" borderId="4" xfId="0" applyBorder="1" applyAlignment="1">
      <alignment/>
    </xf>
    <xf numFmtId="164" fontId="3" fillId="0" borderId="1" xfId="0" applyNumberFormat="1" applyFont="1" applyFill="1" applyBorder="1" applyAlignment="1">
      <alignment horizontal="center"/>
    </xf>
    <xf numFmtId="164" fontId="3" fillId="0" borderId="5" xfId="0" applyNumberFormat="1" applyFont="1" applyFill="1" applyBorder="1" applyAlignment="1">
      <alignment horizontal="center"/>
    </xf>
    <xf numFmtId="164" fontId="3" fillId="0" borderId="6" xfId="0" applyNumberFormat="1" applyFont="1" applyFill="1" applyBorder="1" applyAlignment="1">
      <alignment horizontal="center"/>
    </xf>
    <xf numFmtId="0" fontId="3" fillId="0" borderId="4" xfId="0" applyFont="1" applyFill="1" applyBorder="1" applyAlignment="1">
      <alignment/>
    </xf>
    <xf numFmtId="164" fontId="3" fillId="0" borderId="4" xfId="0" applyNumberFormat="1" applyFont="1" applyFill="1" applyBorder="1" applyAlignment="1">
      <alignment horizontal="center"/>
    </xf>
    <xf numFmtId="164" fontId="3" fillId="0" borderId="7" xfId="0" applyNumberFormat="1" applyFont="1" applyFill="1" applyBorder="1" applyAlignment="1">
      <alignment horizontal="center"/>
    </xf>
    <xf numFmtId="164" fontId="3" fillId="0" borderId="0" xfId="0" applyNumberFormat="1" applyFont="1" applyFill="1" applyBorder="1" applyAlignment="1">
      <alignment horizontal="center"/>
    </xf>
    <xf numFmtId="165" fontId="3" fillId="0" borderId="4" xfId="0" applyNumberFormat="1" applyFont="1" applyFill="1" applyBorder="1" applyAlignment="1">
      <alignment/>
    </xf>
    <xf numFmtId="165" fontId="3" fillId="0" borderId="4" xfId="0" applyNumberFormat="1" applyFont="1" applyFill="1" applyBorder="1" applyAlignment="1">
      <alignment horizontal="center"/>
    </xf>
    <xf numFmtId="165" fontId="3" fillId="0" borderId="7" xfId="0" applyNumberFormat="1" applyFont="1" applyFill="1" applyBorder="1" applyAlignment="1">
      <alignment horizontal="center"/>
    </xf>
    <xf numFmtId="165" fontId="3" fillId="0" borderId="0" xfId="0" applyNumberFormat="1" applyFont="1" applyFill="1" applyBorder="1" applyAlignment="1">
      <alignment horizontal="center"/>
    </xf>
    <xf numFmtId="165" fontId="3" fillId="0" borderId="8" xfId="0" applyNumberFormat="1" applyFont="1" applyFill="1" applyBorder="1" applyAlignment="1">
      <alignment horizontal="center"/>
    </xf>
    <xf numFmtId="165" fontId="3" fillId="0" borderId="9" xfId="0" applyNumberFormat="1" applyFont="1" applyFill="1" applyBorder="1" applyAlignment="1">
      <alignment horizontal="center"/>
    </xf>
    <xf numFmtId="0" fontId="0" fillId="0" borderId="0" xfId="0" applyBorder="1" applyAlignment="1">
      <alignment/>
    </xf>
    <xf numFmtId="0" fontId="6" fillId="0" borderId="2" xfId="0" applyFont="1" applyFill="1" applyBorder="1" applyAlignment="1">
      <alignmen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0" fontId="3" fillId="0" borderId="1" xfId="0" applyFont="1" applyFill="1" applyBorder="1" applyAlignment="1">
      <alignment/>
    </xf>
    <xf numFmtId="0" fontId="3" fillId="0" borderId="10" xfId="0" applyFont="1" applyFill="1" applyBorder="1" applyAlignment="1">
      <alignment/>
    </xf>
    <xf numFmtId="167" fontId="3" fillId="0" borderId="4" xfId="0" applyNumberFormat="1" applyFont="1" applyFill="1" applyBorder="1" applyAlignment="1">
      <alignment horizontal="center"/>
    </xf>
    <xf numFmtId="167" fontId="3" fillId="0" borderId="9" xfId="0" applyNumberFormat="1" applyFont="1" applyFill="1" applyBorder="1" applyAlignment="1">
      <alignment horizontal="center"/>
    </xf>
    <xf numFmtId="4" fontId="3" fillId="0" borderId="4" xfId="0" applyNumberFormat="1" applyFont="1" applyFill="1" applyBorder="1" applyAlignment="1">
      <alignment/>
    </xf>
    <xf numFmtId="0" fontId="6" fillId="0" borderId="4" xfId="0" applyFont="1" applyFill="1" applyBorder="1" applyAlignment="1">
      <alignment/>
    </xf>
    <xf numFmtId="165" fontId="6" fillId="0" borderId="7" xfId="0" applyNumberFormat="1" applyFont="1" applyFill="1" applyBorder="1" applyAlignment="1">
      <alignment horizontal="center"/>
    </xf>
    <xf numFmtId="164" fontId="6" fillId="0" borderId="7" xfId="0" applyNumberFormat="1" applyFont="1" applyFill="1" applyBorder="1" applyAlignment="1">
      <alignment horizontal="center"/>
    </xf>
    <xf numFmtId="0" fontId="7" fillId="0" borderId="2" xfId="0" applyFont="1" applyFill="1" applyBorder="1" applyAlignment="1">
      <alignment/>
    </xf>
    <xf numFmtId="170" fontId="7" fillId="0" borderId="2" xfId="0" applyNumberFormat="1" applyFont="1" applyFill="1" applyBorder="1" applyAlignment="1">
      <alignment horizontal="center"/>
    </xf>
    <xf numFmtId="0" fontId="0" fillId="0" borderId="4" xfId="0" applyFont="1" applyFill="1" applyBorder="1" applyAlignment="1">
      <alignment horizontal="right"/>
    </xf>
    <xf numFmtId="165" fontId="0" fillId="0" borderId="4" xfId="23" applyNumberFormat="1" applyFont="1" applyFill="1" applyBorder="1" applyAlignment="1">
      <alignment horizontal="center"/>
    </xf>
    <xf numFmtId="165" fontId="0" fillId="0" borderId="7" xfId="23" applyNumberFormat="1" applyFont="1" applyFill="1" applyBorder="1" applyAlignment="1">
      <alignment horizontal="center"/>
    </xf>
    <xf numFmtId="0" fontId="0" fillId="0" borderId="4" xfId="0" applyFont="1" applyFill="1" applyBorder="1" applyAlignment="1">
      <alignment/>
    </xf>
    <xf numFmtId="166" fontId="0" fillId="0" borderId="9" xfId="23" applyNumberFormat="1" applyFont="1" applyFill="1" applyBorder="1" applyAlignment="1">
      <alignment horizontal="center"/>
    </xf>
    <xf numFmtId="0" fontId="7" fillId="0" borderId="2" xfId="0" applyFont="1" applyFill="1" applyBorder="1" applyAlignment="1">
      <alignment wrapText="1"/>
    </xf>
    <xf numFmtId="167" fontId="7" fillId="0" borderId="2" xfId="0" applyNumberFormat="1" applyFont="1" applyFill="1" applyBorder="1" applyAlignment="1">
      <alignment horizontal="center" vertical="center"/>
    </xf>
    <xf numFmtId="0" fontId="0" fillId="0" borderId="8" xfId="0" applyBorder="1" applyAlignment="1">
      <alignment/>
    </xf>
    <xf numFmtId="167" fontId="7" fillId="0" borderId="11" xfId="0" applyNumberFormat="1" applyFont="1" applyFill="1" applyBorder="1" applyAlignment="1">
      <alignment horizontal="center" vertical="center"/>
    </xf>
    <xf numFmtId="165" fontId="7" fillId="0" borderId="2" xfId="0" applyNumberFormat="1" applyFont="1" applyFill="1" applyBorder="1" applyAlignment="1">
      <alignment horizontal="center" vertical="center"/>
    </xf>
    <xf numFmtId="167" fontId="7" fillId="0" borderId="3" xfId="0" applyNumberFormat="1" applyFont="1" applyFill="1" applyBorder="1" applyAlignment="1">
      <alignment horizontal="center" vertical="center"/>
    </xf>
    <xf numFmtId="0" fontId="3" fillId="0" borderId="0" xfId="0" applyFont="1" applyFill="1" applyBorder="1" applyAlignment="1">
      <alignment/>
    </xf>
    <xf numFmtId="168" fontId="3" fillId="0" borderId="0" xfId="0" applyNumberFormat="1" applyFont="1" applyFill="1" applyBorder="1" applyAlignment="1">
      <alignment horizontal="center"/>
    </xf>
    <xf numFmtId="0" fontId="8" fillId="0" borderId="0" xfId="0" applyFont="1" applyAlignment="1">
      <alignment/>
    </xf>
    <xf numFmtId="0" fontId="9"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Alignment="1">
      <alignment/>
    </xf>
    <xf numFmtId="165" fontId="0" fillId="0" borderId="0" xfId="0" applyNumberFormat="1" applyAlignment="1">
      <alignment/>
    </xf>
    <xf numFmtId="0" fontId="0" fillId="0" borderId="0" xfId="0" applyFill="1" applyAlignment="1">
      <alignment/>
    </xf>
    <xf numFmtId="0" fontId="8" fillId="0" borderId="0" xfId="0" applyFont="1" applyFill="1" applyAlignment="1">
      <alignment/>
    </xf>
    <xf numFmtId="170" fontId="7" fillId="0" borderId="3" xfId="0" applyNumberFormat="1" applyFont="1" applyFill="1" applyBorder="1" applyAlignment="1">
      <alignment horizontal="center"/>
    </xf>
    <xf numFmtId="0" fontId="4" fillId="0" borderId="0" xfId="0" applyFont="1" applyAlignment="1">
      <alignment horizontal="center"/>
    </xf>
    <xf numFmtId="0" fontId="0" fillId="0" borderId="0" xfId="0" applyFill="1" applyBorder="1" applyAlignment="1">
      <alignment vertical="top" wrapText="1"/>
    </xf>
    <xf numFmtId="0" fontId="0" fillId="0" borderId="0" xfId="0" applyFill="1" applyAlignment="1">
      <alignment/>
    </xf>
    <xf numFmtId="0" fontId="0" fillId="0" borderId="0" xfId="0" applyFont="1" applyAlignment="1">
      <alignment vertical="top" wrapText="1"/>
    </xf>
    <xf numFmtId="0" fontId="0" fillId="0" borderId="0" xfId="0"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ill="1" applyAlignment="1">
      <alignment wrapText="1"/>
    </xf>
    <xf numFmtId="168" fontId="0" fillId="0" borderId="0" xfId="0" applyNumberFormat="1" applyFill="1" applyBorder="1" applyAlignment="1">
      <alignment vertical="top" wrapText="1"/>
    </xf>
    <xf numFmtId="168" fontId="0" fillId="0" borderId="0" xfId="0" applyNumberFormat="1" applyFill="1" applyAlignment="1">
      <alignment/>
    </xf>
  </cellXfs>
  <cellStyles count="9">
    <cellStyle name="Normal" xfId="0"/>
    <cellStyle name="=C:\WINNT\SYSTEM32\COMMAND.COM_x0000_COMPUTERNAME=YE12344_x0000_HOMEDRIVE=H:_x0000_HO" xfId="16"/>
    <cellStyle name="Comma" xfId="17"/>
    <cellStyle name="Comma [0]"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DEPT\Distribution%20Charges\K%20models\K%20V11%2024%20April%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DEPT\Distribution%20Charges\K%20models\K%20V10%20Final%20Proposals%20Interruption%20updated%20Licence%20Chec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Notes"/>
      <sheetName val="AQ review notes"/>
      <sheetName val="VERSION CONTROL"/>
      <sheetName val="Changes to Model"/>
      <sheetName val="Latest Assumptions"/>
      <sheetName val="Instructions"/>
      <sheetName val="structure of charges"/>
      <sheetName val="MAY pricing scenarios"/>
      <sheetName val="January 2008 Publication"/>
      <sheetName val="Sheet1"/>
      <sheetName val="for alex"/>
      <sheetName val="Sheet2"/>
      <sheetName val="Actual Revenue"/>
      <sheetName val="alt price change scenarios"/>
      <sheetName val="Formula Year Values"/>
      <sheetName val="2005-6 DNMRA"/>
      <sheetName val="2006-7 DNMRA"/>
      <sheetName val="2007-8 DNMRA"/>
      <sheetName val="0708 Shrinkage Incentive"/>
      <sheetName val="Other New Incentives"/>
      <sheetName val="Base rates and RPI"/>
      <sheetName val="Loss of Metering adj"/>
      <sheetName val="Cost Pass Through calcs"/>
      <sheetName val="DNMRSA mains &amp; services 2008+"/>
      <sheetName val="DIFF DEMAND FORECAST OPTIONS"/>
      <sheetName val="May pricing tables for finance"/>
      <sheetName val="Apr 08 Supporting Documentation"/>
      <sheetName val="April 2008 Publication"/>
      <sheetName val="Formula Revenue-Transportation"/>
      <sheetName val="Unit Charges"/>
      <sheetName val="Daily Capacity Calcs"/>
      <sheetName val="Sheet5"/>
      <sheetName val="Sheet3"/>
      <sheetName val="Formula Year Volumes "/>
      <sheetName val="5yr strat plan shrinkage"/>
      <sheetName val="Finance Budget output tables"/>
      <sheetName val="5yr PCR shrinkage"/>
      <sheetName val="further budget setting"/>
      <sheetName val="Budget 2008 for basil"/>
      <sheetName val="Likely"/>
      <sheetName val="2008 likely case scenario"/>
      <sheetName val="2008 Worse Case Scenario"/>
      <sheetName val="2008 Weather Corrected Scenario"/>
      <sheetName val="year by year volume comparison"/>
      <sheetName val="effect on Domestic customers..."/>
      <sheetName val="pricing statement tables"/>
      <sheetName val="pricing history"/>
      <sheetName val="J.O charging calculator format"/>
      <sheetName val="pricing statement example calcs"/>
      <sheetName val="June Scenarios for pricing"/>
      <sheetName val="20 July scenarios for pricing"/>
      <sheetName val="Calendar Demands"/>
      <sheetName val="2007 budget Rev Comparisons"/>
      <sheetName val="YoY Volumes"/>
    </sheetNames>
    <sheetDataSet>
      <sheetData sheetId="29">
        <row r="53">
          <cell r="I53">
            <v>-0.02966108947288386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Notes"/>
      <sheetName val="VERSION CONTROL"/>
      <sheetName val="Changes to Model"/>
      <sheetName val="Latest Assumptions"/>
      <sheetName val="Instructions"/>
      <sheetName val="structure of charges"/>
      <sheetName val="Unit Charges"/>
      <sheetName val="Daily Capacity Calcs"/>
      <sheetName val="Formula Year Volumes "/>
      <sheetName val="Sheet1"/>
      <sheetName val="for alex"/>
      <sheetName val="Sheet2"/>
      <sheetName val="Actual Revenue"/>
      <sheetName val="DIFF DEMAND FORECAST OPTIONS"/>
      <sheetName val="alt price change scenarios"/>
      <sheetName val="Formula Year Values"/>
      <sheetName val="Loss of Metering adj"/>
      <sheetName val="5yr strat plan shrinkage"/>
      <sheetName val="Shrinkage Incentive"/>
      <sheetName val="DNMRSA mains &amp; services 2008+"/>
      <sheetName val="Base rates and RPI"/>
      <sheetName val="Cost Pass Through calcs"/>
      <sheetName val="January 2008 Publication"/>
      <sheetName val="April 2008 Publication"/>
      <sheetName val="Environmental Emissions Incent"/>
      <sheetName val="MAY pricing scenarios"/>
      <sheetName val="Formula Revenue-Transportation"/>
      <sheetName val="Finance Budget output tables"/>
      <sheetName val="effect on Domestic customers..."/>
      <sheetName val="5yr PCR shrinkage"/>
      <sheetName val="2007-8 DNMRA"/>
      <sheetName val="2006-7 DNMRA"/>
      <sheetName val="2005-6 DNMRA"/>
      <sheetName val="further budget setting"/>
      <sheetName val="Budget 2008 for basil"/>
      <sheetName val="Likely"/>
      <sheetName val="2008 likely case scenario"/>
      <sheetName val="2008 Worse Case Scenario"/>
      <sheetName val="2008 Weather Corrected Scenario"/>
      <sheetName val="year by year volume comparison"/>
      <sheetName val="pricing statement tables"/>
      <sheetName val="pricing history"/>
      <sheetName val="J.O charging calculator format"/>
      <sheetName val="pricing statement example calcs"/>
      <sheetName val="June Scenarios for pricing"/>
      <sheetName val="20 July scenarios for pricing"/>
      <sheetName val="Calendar Demands"/>
      <sheetName val="2007 budget Rev Comparisons"/>
    </sheetNames>
    <sheetDataSet>
      <sheetData sheetId="27">
        <row r="40">
          <cell r="I40">
            <v>309.05380854193976</v>
          </cell>
        </row>
        <row r="42">
          <cell r="I42">
            <v>308.07840562179325</v>
          </cell>
        </row>
        <row r="43">
          <cell r="I43">
            <v>-0.9754029201465073</v>
          </cell>
          <cell r="J43">
            <v>-2.875380047641272</v>
          </cell>
          <cell r="K43">
            <v>-2.6994418732971894</v>
          </cell>
          <cell r="L43">
            <v>-2.9861084944408844</v>
          </cell>
          <cell r="M43">
            <v>-3.2984498700222957</v>
          </cell>
        </row>
        <row r="49">
          <cell r="I49">
            <v>-0.0031560941596166787</v>
          </cell>
          <cell r="J49">
            <v>-0.008376136272822202</v>
          </cell>
          <cell r="K49">
            <v>-0.007917860636568574</v>
          </cell>
          <cell r="L49">
            <v>-0.008355447161040027</v>
          </cell>
          <cell r="M49">
            <v>-0.008870807158611571</v>
          </cell>
        </row>
        <row r="52">
          <cell r="I52">
            <v>0</v>
          </cell>
          <cell r="J52">
            <v>0.028</v>
          </cell>
          <cell r="K52">
            <v>0.019</v>
          </cell>
          <cell r="L52">
            <v>0.042</v>
          </cell>
          <cell r="M52">
            <v>0.034</v>
          </cell>
        </row>
        <row r="56">
          <cell r="H56">
            <v>315.29176607502114</v>
          </cell>
        </row>
        <row r="57">
          <cell r="H57">
            <v>77602.73732276369</v>
          </cell>
        </row>
        <row r="83">
          <cell r="B83" t="str">
            <v>Likely Scenario June 2007</v>
          </cell>
        </row>
        <row r="88">
          <cell r="C88">
            <v>10429.612573243261</v>
          </cell>
          <cell r="D88">
            <v>32.17246546</v>
          </cell>
        </row>
        <row r="89">
          <cell r="C89">
            <v>9204.33544995352</v>
          </cell>
          <cell r="D89">
            <v>30.377801950000006</v>
          </cell>
        </row>
        <row r="90">
          <cell r="C90">
            <v>8378.869946771218</v>
          </cell>
          <cell r="D90">
            <v>29.716679116981492</v>
          </cell>
        </row>
        <row r="91">
          <cell r="C91">
            <v>6274.5110598200545</v>
          </cell>
          <cell r="D91">
            <v>25.03543140353048</v>
          </cell>
        </row>
        <row r="92">
          <cell r="C92">
            <v>4798.736562512603</v>
          </cell>
          <cell r="D92">
            <v>24.048679116981496</v>
          </cell>
        </row>
        <row r="93">
          <cell r="C93">
            <v>3622.9213113072747</v>
          </cell>
          <cell r="D93">
            <v>21.688431403530476</v>
          </cell>
        </row>
        <row r="94">
          <cell r="C94">
            <v>3288.247316185894</v>
          </cell>
          <cell r="D94">
            <v>21.742679116981495</v>
          </cell>
        </row>
        <row r="95">
          <cell r="C95">
            <v>3326.3702128738196</v>
          </cell>
          <cell r="D95">
            <v>21.807679116981493</v>
          </cell>
        </row>
        <row r="96">
          <cell r="C96">
            <v>4147.439690075245</v>
          </cell>
          <cell r="D96">
            <v>22.466431403530482</v>
          </cell>
        </row>
        <row r="97">
          <cell r="C97">
            <v>6317.558700735371</v>
          </cell>
          <cell r="D97">
            <v>28.766479647626245</v>
          </cell>
        </row>
        <row r="98">
          <cell r="C98">
            <v>8143.02171683147</v>
          </cell>
          <cell r="D98">
            <v>28.1635286912512</v>
          </cell>
        </row>
        <row r="99">
          <cell r="C99">
            <v>9671.11278245394</v>
          </cell>
          <cell r="D99">
            <v>29.305479647626246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K77"/>
  <sheetViews>
    <sheetView tabSelected="1" workbookViewId="0" topLeftCell="A34">
      <selection activeCell="A59" sqref="A59"/>
    </sheetView>
  </sheetViews>
  <sheetFormatPr defaultColWidth="9.140625" defaultRowHeight="12.75"/>
  <cols>
    <col min="1" max="1" width="48.140625" style="0" bestFit="1" customWidth="1"/>
    <col min="2" max="7" width="11.421875" style="0" customWidth="1"/>
  </cols>
  <sheetData>
    <row r="1" spans="1:7" ht="30">
      <c r="A1" s="53" t="s">
        <v>0</v>
      </c>
      <c r="B1" s="53"/>
      <c r="C1" s="53"/>
      <c r="D1" s="53"/>
      <c r="E1" s="53"/>
      <c r="F1" s="53"/>
      <c r="G1" s="53"/>
    </row>
    <row r="3" spans="1:7" ht="12.75" customHeight="1">
      <c r="A3" s="56" t="s">
        <v>33</v>
      </c>
      <c r="B3" s="56"/>
      <c r="C3" s="56"/>
      <c r="D3" s="57"/>
      <c r="E3" s="57"/>
      <c r="F3" s="57"/>
      <c r="G3" s="57"/>
    </row>
    <row r="4" spans="1:7" ht="12.75">
      <c r="A4" s="56"/>
      <c r="B4" s="56"/>
      <c r="C4" s="56"/>
      <c r="D4" s="57"/>
      <c r="E4" s="57"/>
      <c r="F4" s="57"/>
      <c r="G4" s="57"/>
    </row>
    <row r="5" spans="1:7" ht="12.75">
      <c r="A5" s="56"/>
      <c r="B5" s="56"/>
      <c r="C5" s="56"/>
      <c r="D5" s="57"/>
      <c r="E5" s="57"/>
      <c r="F5" s="57"/>
      <c r="G5" s="57"/>
    </row>
    <row r="6" spans="1:7" ht="12.75">
      <c r="A6" s="56"/>
      <c r="B6" s="56"/>
      <c r="C6" s="56"/>
      <c r="D6" s="57"/>
      <c r="E6" s="57"/>
      <c r="F6" s="57"/>
      <c r="G6" s="57"/>
    </row>
    <row r="8" spans="1:7" ht="12.75">
      <c r="A8" s="1"/>
      <c r="B8" s="2" t="s">
        <v>1</v>
      </c>
      <c r="C8" s="3" t="s">
        <v>2</v>
      </c>
      <c r="D8" s="3" t="s">
        <v>3</v>
      </c>
      <c r="E8" s="3" t="s">
        <v>4</v>
      </c>
      <c r="F8" s="3" t="s">
        <v>5</v>
      </c>
      <c r="G8" s="3" t="s">
        <v>6</v>
      </c>
    </row>
    <row r="9" spans="1:7" ht="12.75">
      <c r="A9" s="4"/>
      <c r="B9" s="5" t="s">
        <v>7</v>
      </c>
      <c r="C9" s="6" t="s">
        <v>7</v>
      </c>
      <c r="D9" s="7" t="s">
        <v>7</v>
      </c>
      <c r="E9" s="6" t="s">
        <v>7</v>
      </c>
      <c r="F9" s="6" t="s">
        <v>7</v>
      </c>
      <c r="G9" s="6" t="s">
        <v>7</v>
      </c>
    </row>
    <row r="10" spans="1:7" ht="12.75">
      <c r="A10" s="8" t="s">
        <v>8</v>
      </c>
      <c r="B10" s="9">
        <v>280.6</v>
      </c>
      <c r="C10" s="10">
        <v>295.3</v>
      </c>
      <c r="D10" s="11">
        <v>286</v>
      </c>
      <c r="E10" s="9">
        <v>292.6</v>
      </c>
      <c r="F10" s="10">
        <v>296.7</v>
      </c>
      <c r="G10" s="10"/>
    </row>
    <row r="11" spans="1:7" ht="12.75">
      <c r="A11" s="12" t="s">
        <v>9</v>
      </c>
      <c r="B11" s="13">
        <v>0.04068219633943415</v>
      </c>
      <c r="C11" s="14">
        <v>0.0382124870093532</v>
      </c>
      <c r="D11" s="15">
        <v>-0.023331023331023104</v>
      </c>
      <c r="E11" s="13">
        <v>0.019746934590548104</v>
      </c>
      <c r="F11" s="14">
        <v>0.02499999999999858</v>
      </c>
      <c r="G11" s="14">
        <f>F11</f>
        <v>0.02499999999999858</v>
      </c>
    </row>
    <row r="12" spans="1:8" ht="12.75">
      <c r="A12" s="8" t="s">
        <v>10</v>
      </c>
      <c r="B12" s="13">
        <v>0.10718711276332081</v>
      </c>
      <c r="C12" s="14">
        <v>0.14949548592671255</v>
      </c>
      <c r="D12" s="16">
        <v>0.12267657992565052</v>
      </c>
      <c r="E12" s="14">
        <v>0.14484600091578262</v>
      </c>
      <c r="F12" s="14">
        <v>0.1734671509386755</v>
      </c>
      <c r="G12" s="14"/>
      <c r="H12" s="13"/>
    </row>
    <row r="13" spans="1:7" ht="12.75">
      <c r="A13" s="8"/>
      <c r="B13" s="13"/>
      <c r="C13" s="17"/>
      <c r="D13" s="18"/>
      <c r="E13" s="13"/>
      <c r="F13" s="10"/>
      <c r="G13" s="10"/>
    </row>
    <row r="14" spans="1:7" ht="12.75">
      <c r="A14" s="19" t="s">
        <v>11</v>
      </c>
      <c r="B14" s="20">
        <v>310.6</v>
      </c>
      <c r="C14" s="20">
        <v>339.39</v>
      </c>
      <c r="D14" s="20">
        <v>321.05</v>
      </c>
      <c r="E14" s="20">
        <v>334.84</v>
      </c>
      <c r="F14" s="20">
        <v>346.89</v>
      </c>
      <c r="G14" s="21"/>
    </row>
    <row r="15" spans="1:7" ht="12.75">
      <c r="A15" s="22"/>
      <c r="B15" s="9"/>
      <c r="C15" s="9"/>
      <c r="D15" s="9"/>
      <c r="E15" s="9"/>
      <c r="F15" s="9"/>
      <c r="G15" s="6"/>
    </row>
    <row r="16" spans="1:7" ht="12.75">
      <c r="A16" s="8" t="s">
        <v>12</v>
      </c>
      <c r="B16" s="9">
        <v>0.08</v>
      </c>
      <c r="C16" s="9">
        <v>0.57</v>
      </c>
      <c r="D16" s="9">
        <v>2.42</v>
      </c>
      <c r="E16" s="9">
        <v>2.92</v>
      </c>
      <c r="F16" s="10">
        <v>3.62</v>
      </c>
      <c r="G16" s="10"/>
    </row>
    <row r="17" spans="1:7" ht="12.75">
      <c r="A17" s="8"/>
      <c r="B17" s="9"/>
      <c r="C17" s="13"/>
      <c r="D17" s="9"/>
      <c r="E17" s="9"/>
      <c r="F17" s="10"/>
      <c r="G17" s="10"/>
    </row>
    <row r="18" spans="1:7" ht="12.75">
      <c r="A18" s="8" t="s">
        <v>13</v>
      </c>
      <c r="B18" s="9">
        <v>5.54</v>
      </c>
      <c r="C18" s="9">
        <v>1.29</v>
      </c>
      <c r="D18" s="9">
        <v>2.81</v>
      </c>
      <c r="E18" s="9">
        <v>6.54</v>
      </c>
      <c r="F18" s="9">
        <v>9.74</v>
      </c>
      <c r="G18" s="10"/>
    </row>
    <row r="19" spans="1:7" ht="12.75">
      <c r="A19" s="4"/>
      <c r="B19" s="9"/>
      <c r="C19" s="13"/>
      <c r="D19" s="9"/>
      <c r="E19" s="9"/>
      <c r="F19" s="10"/>
      <c r="G19" s="10"/>
    </row>
    <row r="20" spans="1:7" ht="12.75">
      <c r="A20" s="8" t="s">
        <v>14</v>
      </c>
      <c r="B20" s="9">
        <v>-6.54</v>
      </c>
      <c r="C20" s="9">
        <v>1.06</v>
      </c>
      <c r="D20" s="9">
        <v>-4.99</v>
      </c>
      <c r="E20" s="9">
        <v>0.05</v>
      </c>
      <c r="F20" s="10">
        <v>0.13</v>
      </c>
      <c r="G20" s="10"/>
    </row>
    <row r="21" spans="1:7" ht="12.75">
      <c r="A21" s="23"/>
      <c r="B21" s="24"/>
      <c r="C21" s="24"/>
      <c r="D21" s="24"/>
      <c r="E21" s="24"/>
      <c r="F21" s="24"/>
      <c r="G21" s="25"/>
    </row>
    <row r="22" spans="1:7" ht="12.75">
      <c r="A22" s="19" t="s">
        <v>15</v>
      </c>
      <c r="B22" s="20">
        <v>309.67</v>
      </c>
      <c r="C22" s="20">
        <v>342.31</v>
      </c>
      <c r="D22" s="20">
        <v>321.29</v>
      </c>
      <c r="E22" s="20">
        <v>344.34</v>
      </c>
      <c r="F22" s="21">
        <v>360.39</v>
      </c>
      <c r="G22" s="21">
        <f>(1+$G$11)*F22</f>
        <v>369.3997499999995</v>
      </c>
    </row>
    <row r="23" spans="1:7" ht="12.75">
      <c r="A23" s="8" t="s">
        <v>16</v>
      </c>
      <c r="B23" s="13">
        <f>(B22-286.6)/286.6</f>
        <v>0.0804954640614096</v>
      </c>
      <c r="C23" s="13">
        <f>(C22-B22)/B22</f>
        <v>0.10540252526883452</v>
      </c>
      <c r="D23" s="13">
        <f>(D22-C22)/C22</f>
        <v>-0.061406327597791424</v>
      </c>
      <c r="E23" s="13">
        <f>(E22-D22)/D22</f>
        <v>0.07174203990164635</v>
      </c>
      <c r="F23" s="14">
        <f>(F22-E22)/E22</f>
        <v>0.046610907823662694</v>
      </c>
      <c r="G23" s="14">
        <f>(G22-F22)/F22</f>
        <v>0.024999999999998572</v>
      </c>
    </row>
    <row r="24" spans="1:7" ht="12.75">
      <c r="A24" s="26"/>
      <c r="B24" s="9"/>
      <c r="C24" s="13"/>
      <c r="D24" s="14"/>
      <c r="E24" s="10"/>
      <c r="F24" s="10"/>
      <c r="G24" s="10"/>
    </row>
    <row r="25" spans="1:7" ht="12.75">
      <c r="A25" s="19" t="s">
        <v>17</v>
      </c>
      <c r="B25" s="20">
        <v>308.63</v>
      </c>
      <c r="C25" s="20">
        <v>347.2</v>
      </c>
      <c r="D25" s="20">
        <v>321.24</v>
      </c>
      <c r="E25" s="20">
        <v>344.22</v>
      </c>
      <c r="F25" s="21">
        <v>360.4</v>
      </c>
      <c r="G25" s="21">
        <f>G22</f>
        <v>369.3997499999995</v>
      </c>
    </row>
    <row r="26" spans="1:7" ht="12.75">
      <c r="A26" s="27"/>
      <c r="B26" s="13"/>
      <c r="C26" s="13"/>
      <c r="D26" s="28"/>
      <c r="E26" s="29"/>
      <c r="F26" s="29"/>
      <c r="G26" s="29"/>
    </row>
    <row r="27" spans="1:7" ht="15.75">
      <c r="A27" s="30" t="s">
        <v>18</v>
      </c>
      <c r="B27" s="31">
        <f aca="true" t="shared" si="0" ref="B27:G27">ROUND(B25-B22,1)</f>
        <v>-1</v>
      </c>
      <c r="C27" s="31">
        <f t="shared" si="0"/>
        <v>4.9</v>
      </c>
      <c r="D27" s="31">
        <f t="shared" si="0"/>
        <v>-0.1</v>
      </c>
      <c r="E27" s="31">
        <f t="shared" si="0"/>
        <v>-0.1</v>
      </c>
      <c r="F27" s="31">
        <f t="shared" si="0"/>
        <v>0</v>
      </c>
      <c r="G27" s="52">
        <f t="shared" si="0"/>
        <v>0</v>
      </c>
    </row>
    <row r="28" spans="1:7" ht="12.75">
      <c r="A28" s="32"/>
      <c r="B28" s="33">
        <f aca="true" t="shared" si="1" ref="B28:G28">B27/B22</f>
        <v>-0.003229244033971647</v>
      </c>
      <c r="C28" s="33">
        <f t="shared" si="1"/>
        <v>0.014314510239256815</v>
      </c>
      <c r="D28" s="33">
        <f t="shared" si="1"/>
        <v>-0.0003112452924149522</v>
      </c>
      <c r="E28" s="33">
        <f t="shared" si="1"/>
        <v>-0.0002904106406458733</v>
      </c>
      <c r="F28" s="34">
        <f t="shared" si="1"/>
        <v>0</v>
      </c>
      <c r="G28" s="34">
        <f t="shared" si="1"/>
        <v>0</v>
      </c>
    </row>
    <row r="29" spans="1:7" ht="12.75">
      <c r="A29" s="35"/>
      <c r="B29" s="13"/>
      <c r="C29" s="36"/>
      <c r="D29" s="36"/>
      <c r="E29" s="36"/>
      <c r="F29" s="36"/>
      <c r="G29" s="36"/>
    </row>
    <row r="30" spans="1:7" ht="31.5">
      <c r="A30" s="37" t="s">
        <v>19</v>
      </c>
      <c r="B30" s="38" t="s">
        <v>20</v>
      </c>
      <c r="C30" s="4"/>
      <c r="D30" s="18"/>
      <c r="E30" s="18"/>
      <c r="F30" s="18"/>
      <c r="G30" s="39"/>
    </row>
    <row r="31" spans="1:7" ht="31.5">
      <c r="A31" s="37" t="s">
        <v>21</v>
      </c>
      <c r="B31" s="40"/>
      <c r="C31" s="41">
        <v>0.036</v>
      </c>
      <c r="D31" s="38">
        <v>-0.08</v>
      </c>
      <c r="E31" s="38">
        <v>0.07</v>
      </c>
      <c r="F31" s="42">
        <v>0.05</v>
      </c>
      <c r="G31" s="42">
        <v>0.025</v>
      </c>
    </row>
    <row r="32" spans="1:3" ht="12.75">
      <c r="A32" s="43"/>
      <c r="B32" s="44"/>
      <c r="C32" s="44"/>
    </row>
    <row r="33" spans="1:3" ht="12.75">
      <c r="A33" s="45" t="s">
        <v>22</v>
      </c>
      <c r="B33" s="46"/>
      <c r="C33" s="46"/>
    </row>
    <row r="34" spans="1:11" ht="12.75" customHeight="1">
      <c r="A34" s="54" t="s">
        <v>23</v>
      </c>
      <c r="B34" s="54"/>
      <c r="C34" s="54"/>
      <c r="D34" s="55"/>
      <c r="E34" s="55"/>
      <c r="F34" s="55"/>
      <c r="G34" s="55"/>
      <c r="K34" s="49"/>
    </row>
    <row r="35" spans="1:11" ht="12.75" customHeight="1">
      <c r="A35" s="54"/>
      <c r="B35" s="54"/>
      <c r="C35" s="54"/>
      <c r="D35" s="55"/>
      <c r="E35" s="55"/>
      <c r="F35" s="55"/>
      <c r="G35" s="55"/>
      <c r="K35" s="49"/>
    </row>
    <row r="36" spans="1:7" ht="12.75">
      <c r="A36" s="55"/>
      <c r="B36" s="55"/>
      <c r="C36" s="55"/>
      <c r="D36" s="55"/>
      <c r="E36" s="55"/>
      <c r="F36" s="55"/>
      <c r="G36" s="55"/>
    </row>
    <row r="37" spans="1:7" ht="12.75" customHeight="1">
      <c r="A37" s="54" t="s">
        <v>24</v>
      </c>
      <c r="B37" s="60"/>
      <c r="C37" s="60"/>
      <c r="D37" s="60"/>
      <c r="E37" s="60"/>
      <c r="F37" s="60"/>
      <c r="G37" s="60"/>
    </row>
    <row r="38" spans="1:7" ht="12.75" customHeight="1">
      <c r="A38" s="54"/>
      <c r="B38" s="60"/>
      <c r="C38" s="60"/>
      <c r="D38" s="60"/>
      <c r="E38" s="60"/>
      <c r="F38" s="60"/>
      <c r="G38" s="60"/>
    </row>
    <row r="39" spans="1:7" ht="12.75" customHeight="1">
      <c r="A39" s="60"/>
      <c r="B39" s="60"/>
      <c r="C39" s="60"/>
      <c r="D39" s="60"/>
      <c r="E39" s="60"/>
      <c r="F39" s="60"/>
      <c r="G39" s="60"/>
    </row>
    <row r="40" spans="1:7" ht="12.75" customHeight="1">
      <c r="A40" s="54" t="s">
        <v>34</v>
      </c>
      <c r="B40" s="54"/>
      <c r="C40" s="54"/>
      <c r="D40" s="55"/>
      <c r="E40" s="55"/>
      <c r="F40" s="55"/>
      <c r="G40" s="55"/>
    </row>
    <row r="41" spans="1:7" ht="12.75" customHeight="1">
      <c r="A41" s="54"/>
      <c r="B41" s="54"/>
      <c r="C41" s="54"/>
      <c r="D41" s="55"/>
      <c r="E41" s="55"/>
      <c r="F41" s="55"/>
      <c r="G41" s="55"/>
    </row>
    <row r="42" spans="1:7" ht="12.75" customHeight="1">
      <c r="A42" s="57"/>
      <c r="B42" s="57"/>
      <c r="C42" s="57"/>
      <c r="D42" s="57"/>
      <c r="E42" s="57"/>
      <c r="F42" s="57"/>
      <c r="G42" s="57"/>
    </row>
    <row r="43" spans="1:7" ht="12.75" customHeight="1">
      <c r="A43" s="57"/>
      <c r="B43" s="57"/>
      <c r="C43" s="57"/>
      <c r="D43" s="57"/>
      <c r="E43" s="57"/>
      <c r="F43" s="57"/>
      <c r="G43" s="57"/>
    </row>
    <row r="44" spans="1:7" ht="12.75" customHeight="1">
      <c r="A44" s="54" t="s">
        <v>25</v>
      </c>
      <c r="B44" s="54"/>
      <c r="C44" s="54"/>
      <c r="D44" s="55"/>
      <c r="E44" s="55"/>
      <c r="F44" s="55"/>
      <c r="G44" s="55"/>
    </row>
    <row r="45" spans="1:7" ht="12.75" customHeight="1">
      <c r="A45" s="47"/>
      <c r="B45" s="47"/>
      <c r="C45" s="47"/>
      <c r="D45" s="48"/>
      <c r="E45" s="48"/>
      <c r="F45" s="48"/>
      <c r="G45" s="48"/>
    </row>
    <row r="46" spans="1:7" ht="12.75" customHeight="1">
      <c r="A46" s="54" t="s">
        <v>26</v>
      </c>
      <c r="B46" s="54"/>
      <c r="C46" s="54"/>
      <c r="D46" s="55"/>
      <c r="E46" s="55"/>
      <c r="F46" s="55"/>
      <c r="G46" s="55"/>
    </row>
    <row r="47" spans="1:7" ht="12.75" customHeight="1">
      <c r="A47" s="54"/>
      <c r="B47" s="54"/>
      <c r="C47" s="54"/>
      <c r="D47" s="55"/>
      <c r="E47" s="55"/>
      <c r="F47" s="55"/>
      <c r="G47" s="55"/>
    </row>
    <row r="48" spans="1:7" ht="12.75" customHeight="1">
      <c r="A48" s="55"/>
      <c r="B48" s="55"/>
      <c r="C48" s="55"/>
      <c r="D48" s="55"/>
      <c r="E48" s="55"/>
      <c r="F48" s="55"/>
      <c r="G48" s="55"/>
    </row>
    <row r="49" spans="1:7" ht="12.75" customHeight="1">
      <c r="A49" s="54" t="s">
        <v>36</v>
      </c>
      <c r="B49" s="54"/>
      <c r="C49" s="54"/>
      <c r="D49" s="55"/>
      <c r="E49" s="55"/>
      <c r="F49" s="55"/>
      <c r="G49" s="55"/>
    </row>
    <row r="50" spans="1:7" ht="12.75" customHeight="1">
      <c r="A50" s="54"/>
      <c r="B50" s="54"/>
      <c r="C50" s="54"/>
      <c r="D50" s="55"/>
      <c r="E50" s="55"/>
      <c r="F50" s="55"/>
      <c r="G50" s="55"/>
    </row>
    <row r="51" spans="1:7" ht="12.75" customHeight="1">
      <c r="A51" s="54"/>
      <c r="B51" s="54"/>
      <c r="C51" s="54"/>
      <c r="D51" s="55"/>
      <c r="E51" s="55"/>
      <c r="F51" s="55"/>
      <c r="G51" s="55"/>
    </row>
    <row r="52" spans="1:7" ht="12.75" customHeight="1">
      <c r="A52" s="54"/>
      <c r="B52" s="54"/>
      <c r="C52" s="54"/>
      <c r="D52" s="55"/>
      <c r="E52" s="55"/>
      <c r="F52" s="55"/>
      <c r="G52" s="55"/>
    </row>
    <row r="53" spans="1:7" ht="12.75">
      <c r="A53" s="55"/>
      <c r="B53" s="55"/>
      <c r="C53" s="55"/>
      <c r="D53" s="55"/>
      <c r="E53" s="55"/>
      <c r="F53" s="55"/>
      <c r="G53" s="55"/>
    </row>
    <row r="54" spans="1:7" ht="12.75" customHeight="1">
      <c r="A54" s="61" t="s">
        <v>27</v>
      </c>
      <c r="B54" s="61"/>
      <c r="C54" s="61"/>
      <c r="D54" s="62"/>
      <c r="E54" s="62"/>
      <c r="F54" s="62"/>
      <c r="G54" s="62"/>
    </row>
    <row r="55" spans="1:7" ht="12.75">
      <c r="A55" s="61"/>
      <c r="B55" s="61"/>
      <c r="C55" s="61"/>
      <c r="D55" s="62"/>
      <c r="E55" s="62"/>
      <c r="F55" s="62"/>
      <c r="G55" s="62"/>
    </row>
    <row r="56" spans="1:7" ht="12.75">
      <c r="A56" s="55"/>
      <c r="B56" s="55"/>
      <c r="C56" s="55"/>
      <c r="D56" s="55"/>
      <c r="E56" s="55"/>
      <c r="F56" s="55"/>
      <c r="G56" s="55"/>
    </row>
    <row r="57" spans="1:7" ht="12.75" customHeight="1">
      <c r="A57" s="54" t="s">
        <v>28</v>
      </c>
      <c r="B57" s="54"/>
      <c r="C57" s="54"/>
      <c r="D57" s="55"/>
      <c r="E57" s="55"/>
      <c r="F57" s="55"/>
      <c r="G57" s="55"/>
    </row>
    <row r="58" spans="1:7" ht="12.75" customHeight="1">
      <c r="A58" s="54" t="s">
        <v>29</v>
      </c>
      <c r="B58" s="54"/>
      <c r="C58" s="54"/>
      <c r="D58" s="55"/>
      <c r="E58" s="55"/>
      <c r="F58" s="55"/>
      <c r="G58" s="55"/>
    </row>
    <row r="59" spans="1:7" ht="12.75">
      <c r="A59" s="50"/>
      <c r="B59" s="50"/>
      <c r="C59" s="50"/>
      <c r="D59" s="50"/>
      <c r="E59" s="50"/>
      <c r="F59" s="50"/>
      <c r="G59" s="50"/>
    </row>
    <row r="60" spans="1:7" ht="12.75">
      <c r="A60" s="51" t="s">
        <v>30</v>
      </c>
      <c r="B60" s="50"/>
      <c r="C60" s="50"/>
      <c r="D60" s="50"/>
      <c r="E60" s="50"/>
      <c r="F60" s="50"/>
      <c r="G60" s="50"/>
    </row>
    <row r="61" spans="1:7" ht="12.75" customHeight="1">
      <c r="A61" s="58" t="s">
        <v>37</v>
      </c>
      <c r="B61" s="58"/>
      <c r="C61" s="58"/>
      <c r="D61" s="59"/>
      <c r="E61" s="59"/>
      <c r="F61" s="59"/>
      <c r="G61" s="59"/>
    </row>
    <row r="62" spans="1:7" ht="12.75">
      <c r="A62" s="58"/>
      <c r="B62" s="58"/>
      <c r="C62" s="58"/>
      <c r="D62" s="59"/>
      <c r="E62" s="59"/>
      <c r="F62" s="59"/>
      <c r="G62" s="59"/>
    </row>
    <row r="63" spans="1:7" ht="12.75">
      <c r="A63" s="58"/>
      <c r="B63" s="58"/>
      <c r="C63" s="58"/>
      <c r="D63" s="59"/>
      <c r="E63" s="59"/>
      <c r="F63" s="59"/>
      <c r="G63" s="59"/>
    </row>
    <row r="64" spans="1:7" ht="12.75">
      <c r="A64" s="58"/>
      <c r="B64" s="58"/>
      <c r="C64" s="58"/>
      <c r="D64" s="59"/>
      <c r="E64" s="59"/>
      <c r="F64" s="59"/>
      <c r="G64" s="59"/>
    </row>
    <row r="65" spans="1:7" ht="12.75">
      <c r="A65" s="58"/>
      <c r="B65" s="58"/>
      <c r="C65" s="58"/>
      <c r="D65" s="59"/>
      <c r="E65" s="59"/>
      <c r="F65" s="59"/>
      <c r="G65" s="59"/>
    </row>
    <row r="66" spans="1:7" ht="12.75">
      <c r="A66" s="58"/>
      <c r="B66" s="58"/>
      <c r="C66" s="58"/>
      <c r="D66" s="59"/>
      <c r="E66" s="59"/>
      <c r="F66" s="59"/>
      <c r="G66" s="59"/>
    </row>
    <row r="67" spans="1:7" ht="12.75">
      <c r="A67" s="59"/>
      <c r="B67" s="59"/>
      <c r="C67" s="59"/>
      <c r="D67" s="59"/>
      <c r="E67" s="59"/>
      <c r="F67" s="59"/>
      <c r="G67" s="59"/>
    </row>
    <row r="68" spans="1:7" ht="12.75" customHeight="1">
      <c r="A68" s="54" t="s">
        <v>31</v>
      </c>
      <c r="B68" s="54"/>
      <c r="C68" s="54"/>
      <c r="D68" s="55"/>
      <c r="E68" s="55"/>
      <c r="F68" s="55"/>
      <c r="G68" s="55"/>
    </row>
    <row r="69" spans="1:7" ht="12.75">
      <c r="A69" s="55"/>
      <c r="B69" s="55"/>
      <c r="C69" s="55"/>
      <c r="D69" s="55"/>
      <c r="E69" s="55"/>
      <c r="F69" s="55"/>
      <c r="G69" s="55"/>
    </row>
    <row r="70" spans="1:7" ht="12.75">
      <c r="A70" s="50"/>
      <c r="B70" s="50"/>
      <c r="C70" s="50"/>
      <c r="D70" s="50"/>
      <c r="E70" s="50"/>
      <c r="F70" s="50"/>
      <c r="G70" s="50"/>
    </row>
    <row r="71" spans="1:7" ht="12.75">
      <c r="A71" s="51" t="s">
        <v>32</v>
      </c>
      <c r="B71" s="50"/>
      <c r="C71" s="50"/>
      <c r="D71" s="50"/>
      <c r="E71" s="50"/>
      <c r="F71" s="50"/>
      <c r="G71" s="50"/>
    </row>
    <row r="72" spans="1:7" ht="12.75" customHeight="1">
      <c r="A72" s="61" t="s">
        <v>35</v>
      </c>
      <c r="B72" s="61"/>
      <c r="C72" s="61"/>
      <c r="D72" s="62"/>
      <c r="E72" s="62"/>
      <c r="F72" s="62"/>
      <c r="G72" s="62"/>
    </row>
    <row r="73" spans="1:7" ht="12.75">
      <c r="A73" s="61"/>
      <c r="B73" s="61"/>
      <c r="C73" s="61"/>
      <c r="D73" s="62"/>
      <c r="E73" s="62"/>
      <c r="F73" s="62"/>
      <c r="G73" s="62"/>
    </row>
    <row r="74" spans="1:7" ht="12.75">
      <c r="A74" s="61"/>
      <c r="B74" s="61"/>
      <c r="C74" s="61"/>
      <c r="D74" s="62"/>
      <c r="E74" s="62"/>
      <c r="F74" s="62"/>
      <c r="G74" s="62"/>
    </row>
    <row r="75" spans="1:7" ht="12.75">
      <c r="A75" s="62"/>
      <c r="B75" s="62"/>
      <c r="C75" s="62"/>
      <c r="D75" s="62"/>
      <c r="E75" s="62"/>
      <c r="F75" s="62"/>
      <c r="G75" s="62"/>
    </row>
    <row r="76" spans="1:7" ht="12.75">
      <c r="A76" s="55"/>
      <c r="B76" s="55"/>
      <c r="C76" s="55"/>
      <c r="D76" s="55"/>
      <c r="E76" s="55"/>
      <c r="F76" s="55"/>
      <c r="G76" s="55"/>
    </row>
    <row r="77" spans="1:7" ht="12.75">
      <c r="A77" s="55"/>
      <c r="B77" s="55"/>
      <c r="C77" s="55"/>
      <c r="D77" s="55"/>
      <c r="E77" s="55"/>
      <c r="F77" s="55"/>
      <c r="G77" s="55"/>
    </row>
  </sheetData>
  <mergeCells count="14">
    <mergeCell ref="A72:G77"/>
    <mergeCell ref="A49:G53"/>
    <mergeCell ref="A57:G57"/>
    <mergeCell ref="A58:G58"/>
    <mergeCell ref="A54:G56"/>
    <mergeCell ref="A1:G1"/>
    <mergeCell ref="A68:G69"/>
    <mergeCell ref="A3:G6"/>
    <mergeCell ref="A61:G67"/>
    <mergeCell ref="A34:G36"/>
    <mergeCell ref="A37:G39"/>
    <mergeCell ref="A44:G44"/>
    <mergeCell ref="A46:G48"/>
    <mergeCell ref="A40:G43"/>
  </mergeCells>
  <printOptions/>
  <pageMargins left="0.3937007874015748" right="0.3937007874015748" top="0.3937007874015748" bottom="0.3937007874015748" header="0.3937007874015748" footer="0.3937007874015748"/>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Taylor</dc:creator>
  <cp:keywords/>
  <dc:description/>
  <cp:lastModifiedBy>Anna Taylor</cp:lastModifiedBy>
  <cp:lastPrinted>2009-04-16T13:22:17Z</cp:lastPrinted>
  <dcterms:created xsi:type="dcterms:W3CDTF">2009-04-16T13:17:53Z</dcterms:created>
  <dcterms:modified xsi:type="dcterms:W3CDTF">2009-04-16T15:10:12Z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