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mc:AlternateContent xmlns:mc="http://schemas.openxmlformats.org/markup-compatibility/2006">
    <mc:Choice Requires="x15">
      <x15ac:absPath xmlns:x15ac="http://schemas.microsoft.com/office/spreadsheetml/2010/11/ac" url="G:\Clients\PAFA\04 - PAC\02 - Risk Register\03 - Consultation\PAF Risk Register Consultation\"/>
    </mc:Choice>
  </mc:AlternateContent>
  <bookViews>
    <workbookView xWindow="0" yWindow="0" windowWidth="28800" windowHeight="11610" tabRatio="548"/>
  </bookViews>
  <sheets>
    <sheet name="Read Me First" sheetId="1" r:id="rId1"/>
    <sheet name="Risk Summary" sheetId="3" r:id="rId2"/>
    <sheet name="Risk Scores" sheetId="4" r:id="rId3"/>
    <sheet name="001-Theft of Gas" sheetId="5" r:id="rId4"/>
    <sheet name="002 - Use of the AQ Corrections" sheetId="6" r:id="rId5"/>
    <sheet name="003 - Estimated readings" sheetId="7" r:id="rId6"/>
    <sheet name="004 - LDZ Offtake measure error" sheetId="8" r:id="rId7"/>
    <sheet name="005 - Incorrect asset data" sheetId="9" r:id="rId8"/>
    <sheet name="006 - Site WAR for EUC 3-8" sheetId="10" r:id="rId9"/>
    <sheet name="007 - Undetected LDZ errors" sheetId="11" r:id="rId10"/>
    <sheet name="008 - Unregistered Sites" sheetId="12" r:id="rId11"/>
    <sheet name="009 - Shipperless Sites" sheetId="13" r:id="rId12"/>
    <sheet name="010 - Readings fail validation" sheetId="14" r:id="rId13"/>
    <sheet name="011 - Late Check Reads" sheetId="15" r:id="rId14"/>
    <sheet name="012 - Meter read submission PC4" sheetId="16" r:id="rId15"/>
    <sheet name="013 - Est. Reads Change Shipper" sheetId="17" r:id="rId16"/>
    <sheet name="014 - Failure to obtain read" sheetId="18" r:id="rId17"/>
    <sheet name="015 - Retrospective updates" sheetId="19" r:id="rId18"/>
  </sheets>
  <definedNames>
    <definedName name="_xlnm._FilterDatabase" localSheetId="1" hidden="1">'Risk Summary'!$B$2:$K$2</definedName>
    <definedName name="_xlnm.Print_Area" localSheetId="3">'001-Theft of Gas'!$A$1:$K$13</definedName>
    <definedName name="_xlnm.Print_Area" localSheetId="4">'002 - Use of the AQ Corrections'!$B$1:$K$13</definedName>
    <definedName name="_xlnm.Print_Area" localSheetId="5">'003 - Estimated readings'!$A$1:$K$13</definedName>
    <definedName name="_xlnm.Print_Area" localSheetId="6">'004 - LDZ Offtake measure error'!$A$1:$K$13</definedName>
    <definedName name="_xlnm.Print_Area" localSheetId="7">'005 - Incorrect asset data'!$A$1:$K$13</definedName>
    <definedName name="_xlnm.Print_Area" localSheetId="8">'006 - Site WAR for EUC 3-8'!$A$1:$K$13</definedName>
    <definedName name="_xlnm.Print_Area" localSheetId="9">'007 - Undetected LDZ errors'!$A$1:$K$13</definedName>
    <definedName name="_xlnm.Print_Area" localSheetId="10">'008 - Unregistered Sites'!$A$1:$K$13</definedName>
    <definedName name="_xlnm.Print_Area" localSheetId="11">'009 - Shipperless Sites'!$A$1:$K$13</definedName>
    <definedName name="_xlnm.Print_Area" localSheetId="12">'010 - Readings fail validation'!$A$1:$K$13</definedName>
    <definedName name="_xlnm.Print_Area" localSheetId="13">'011 - Late Check Reads'!$A$1:$K$13</definedName>
    <definedName name="_xlnm.Print_Area" localSheetId="14">'012 - Meter read submission PC4'!$A$1:$K$13</definedName>
    <definedName name="_xlnm.Print_Area" localSheetId="15">'013 - Est. Reads Change Shipper'!$A$1:$K$13</definedName>
    <definedName name="_xlnm.Print_Area" localSheetId="16">'014 - Failure to obtain read'!$A$1:$K$13</definedName>
    <definedName name="_xlnm.Print_Area" localSheetId="17">'015 - Retrospective updates'!$A$1:$K$13</definedName>
    <definedName name="Z_A5A992E5_A774_408A_88E8_BC6D12B4DBBC_.wvu.FilterData" localSheetId="1" hidden="1">'Risk Summary'!$B$2:$K$2</definedName>
    <definedName name="Z_A5A992E5_A774_408A_88E8_BC6D12B4DBBC_.wvu.PrintArea" localSheetId="3" hidden="1">'001-Theft of Gas'!$A$1:$K$13</definedName>
    <definedName name="Z_A5A992E5_A774_408A_88E8_BC6D12B4DBBC_.wvu.PrintArea" localSheetId="4" hidden="1">'002 - Use of the AQ Corrections'!$B$1:$K$13</definedName>
    <definedName name="Z_A5A992E5_A774_408A_88E8_BC6D12B4DBBC_.wvu.PrintArea" localSheetId="5" hidden="1">'003 - Estimated readings'!$A$1:$K$13</definedName>
    <definedName name="Z_A5A992E5_A774_408A_88E8_BC6D12B4DBBC_.wvu.PrintArea" localSheetId="6" hidden="1">'004 - LDZ Offtake measure error'!$A$1:$K$13</definedName>
    <definedName name="Z_A5A992E5_A774_408A_88E8_BC6D12B4DBBC_.wvu.PrintArea" localSheetId="7" hidden="1">'005 - Incorrect asset data'!$A$1:$K$13</definedName>
    <definedName name="Z_A5A992E5_A774_408A_88E8_BC6D12B4DBBC_.wvu.PrintArea" localSheetId="8" hidden="1">'006 - Site WAR for EUC 3-8'!$A$1:$K$13</definedName>
    <definedName name="Z_A5A992E5_A774_408A_88E8_BC6D12B4DBBC_.wvu.PrintArea" localSheetId="9" hidden="1">'007 - Undetected LDZ errors'!$A$1:$K$13</definedName>
    <definedName name="Z_A5A992E5_A774_408A_88E8_BC6D12B4DBBC_.wvu.PrintArea" localSheetId="10" hidden="1">'008 - Unregistered Sites'!$A$1:$K$13</definedName>
    <definedName name="Z_A5A992E5_A774_408A_88E8_BC6D12B4DBBC_.wvu.PrintArea" localSheetId="11" hidden="1">'009 - Shipperless Sites'!$A$1:$K$13</definedName>
    <definedName name="Z_A5A992E5_A774_408A_88E8_BC6D12B4DBBC_.wvu.PrintArea" localSheetId="12" hidden="1">'010 - Readings fail validation'!$A$1:$K$13</definedName>
    <definedName name="Z_A5A992E5_A774_408A_88E8_BC6D12B4DBBC_.wvu.PrintArea" localSheetId="13" hidden="1">'011 - Late Check Reads'!$A$1:$K$13</definedName>
    <definedName name="Z_A5A992E5_A774_408A_88E8_BC6D12B4DBBC_.wvu.PrintArea" localSheetId="14" hidden="1">'012 - Meter read submission PC4'!$A$1:$K$13</definedName>
    <definedName name="Z_A5A992E5_A774_408A_88E8_BC6D12B4DBBC_.wvu.PrintArea" localSheetId="15" hidden="1">'013 - Est. Reads Change Shipper'!$A$1:$K$13</definedName>
    <definedName name="Z_A5A992E5_A774_408A_88E8_BC6D12B4DBBC_.wvu.PrintArea" localSheetId="16" hidden="1">'014 - Failure to obtain read'!$A$1:$K$13</definedName>
    <definedName name="Z_A5A992E5_A774_408A_88E8_BC6D12B4DBBC_.wvu.PrintArea" localSheetId="17" hidden="1">'015 - Retrospective updates'!$A$1:$K$13</definedName>
  </definedNames>
  <calcPr calcId="171027"/>
  <customWorkbookViews>
    <customWorkbookView name="Nirav Vyas - Personal View" guid="{A5A992E5-A774-408A-88E8-BC6D12B4DBBC}" mergeInterval="0" personalView="1" maximized="1" xWindow="-8" yWindow="-8" windowWidth="1936" windowHeight="1056" tabRatio="548" activeSheetId="10"/>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7" i="3" l="1"/>
  <c r="J4" i="3" l="1"/>
  <c r="L17" i="3"/>
  <c r="K17" i="3"/>
  <c r="J17" i="3"/>
  <c r="I17" i="3"/>
  <c r="L16" i="3"/>
  <c r="K16" i="3"/>
  <c r="J16" i="3"/>
  <c r="I16" i="3"/>
  <c r="L15" i="3"/>
  <c r="K15" i="3"/>
  <c r="J15" i="3"/>
  <c r="I15" i="3"/>
  <c r="N14" i="3"/>
  <c r="M14" i="3"/>
  <c r="L14" i="3"/>
  <c r="K14" i="3"/>
  <c r="J14" i="3"/>
  <c r="I14" i="3"/>
  <c r="H14" i="3"/>
  <c r="N13" i="3"/>
  <c r="M13" i="3"/>
  <c r="L13" i="3"/>
  <c r="K13" i="3"/>
  <c r="J13" i="3"/>
  <c r="I13" i="3"/>
  <c r="H13" i="3"/>
  <c r="N12" i="3"/>
  <c r="M12" i="3"/>
  <c r="L12" i="3"/>
  <c r="K12" i="3"/>
  <c r="J12" i="3"/>
  <c r="I12" i="3"/>
  <c r="N11" i="3"/>
  <c r="M11" i="3"/>
  <c r="L11" i="3"/>
  <c r="K11" i="3"/>
  <c r="J11" i="3"/>
  <c r="I11" i="3"/>
  <c r="N10" i="3"/>
  <c r="M10" i="3"/>
  <c r="L10" i="3"/>
  <c r="K10" i="3"/>
  <c r="J10" i="3"/>
  <c r="I10" i="3"/>
  <c r="N9" i="3"/>
  <c r="M9" i="3"/>
  <c r="L9" i="3"/>
  <c r="K9" i="3"/>
  <c r="J9" i="3"/>
  <c r="I9" i="3"/>
  <c r="N8" i="3"/>
  <c r="M8" i="3"/>
  <c r="L8" i="3"/>
  <c r="K8" i="3"/>
  <c r="J8" i="3"/>
  <c r="N7" i="3"/>
  <c r="M7" i="3"/>
  <c r="L7" i="3"/>
  <c r="K7" i="3"/>
  <c r="J7" i="3"/>
  <c r="I7" i="3"/>
  <c r="I8" i="3"/>
  <c r="H8" i="3"/>
  <c r="G8" i="3"/>
  <c r="F8" i="3"/>
  <c r="E8" i="3"/>
  <c r="Q7" i="3"/>
  <c r="P7" i="3"/>
  <c r="O7" i="3"/>
  <c r="N6" i="3"/>
  <c r="M6" i="3"/>
  <c r="L6" i="3"/>
  <c r="K6" i="3"/>
  <c r="J6" i="3"/>
  <c r="I6" i="3"/>
  <c r="H6" i="3"/>
  <c r="G6" i="3"/>
  <c r="F6" i="3"/>
  <c r="E6" i="3"/>
  <c r="O5" i="3"/>
  <c r="N5" i="3"/>
  <c r="M5" i="3"/>
  <c r="L5" i="3"/>
  <c r="K5" i="3"/>
  <c r="J5" i="3"/>
  <c r="I5" i="3"/>
  <c r="I4" i="3"/>
  <c r="Q4" i="3"/>
  <c r="P4" i="3"/>
  <c r="O4" i="3"/>
  <c r="N4" i="3"/>
  <c r="M4" i="3"/>
  <c r="L4" i="3"/>
  <c r="K4" i="3"/>
  <c r="Q3" i="3" l="1"/>
  <c r="P3" i="3"/>
  <c r="O3" i="3"/>
  <c r="L3" i="3"/>
  <c r="K3" i="3"/>
  <c r="J3" i="3"/>
  <c r="I3" i="3"/>
  <c r="Q17" i="3" l="1"/>
  <c r="O17" i="3"/>
  <c r="N17" i="3"/>
  <c r="M17" i="3"/>
  <c r="Q16" i="3"/>
  <c r="P16" i="3"/>
  <c r="O16" i="3"/>
  <c r="N16" i="3"/>
  <c r="M16" i="3"/>
  <c r="Q15" i="3"/>
  <c r="P15" i="3"/>
  <c r="O15" i="3"/>
  <c r="N15" i="3"/>
  <c r="M15" i="3"/>
  <c r="Q14" i="3"/>
  <c r="P14" i="3"/>
  <c r="O14" i="3"/>
  <c r="Q13" i="3"/>
  <c r="P13" i="3"/>
  <c r="O13" i="3"/>
  <c r="Q12" i="3"/>
  <c r="P12" i="3"/>
  <c r="O12" i="3"/>
  <c r="Q11" i="3"/>
  <c r="P11" i="3"/>
  <c r="O11" i="3"/>
  <c r="Q10" i="3"/>
  <c r="P10" i="3"/>
  <c r="O10" i="3"/>
  <c r="D13" i="3"/>
  <c r="C10" i="3"/>
  <c r="Q9" i="3" l="1"/>
  <c r="P9" i="3"/>
  <c r="O9" i="3"/>
  <c r="P8" i="3"/>
  <c r="O8" i="3"/>
  <c r="O6" i="3"/>
  <c r="Q5" i="3"/>
  <c r="P5" i="3"/>
  <c r="N3" i="3"/>
  <c r="M3" i="3"/>
  <c r="I9" i="19" l="1"/>
  <c r="H9" i="19"/>
  <c r="I8" i="19"/>
  <c r="H8" i="19"/>
  <c r="I7" i="19"/>
  <c r="H7" i="19"/>
  <c r="I9" i="18"/>
  <c r="H9" i="18"/>
  <c r="I8" i="18"/>
  <c r="H8" i="18"/>
  <c r="I7" i="18"/>
  <c r="H7" i="18"/>
  <c r="I9" i="17"/>
  <c r="H9" i="17"/>
  <c r="I8" i="17"/>
  <c r="H8" i="17"/>
  <c r="I7" i="17"/>
  <c r="H7" i="17"/>
  <c r="I9" i="16"/>
  <c r="H9" i="16"/>
  <c r="I8" i="16"/>
  <c r="H8" i="16"/>
  <c r="I7" i="16"/>
  <c r="H7" i="16"/>
  <c r="I9" i="15"/>
  <c r="H9" i="15"/>
  <c r="I8" i="15"/>
  <c r="H8" i="15"/>
  <c r="I7" i="15"/>
  <c r="H7" i="15"/>
  <c r="I9" i="14"/>
  <c r="H9" i="14"/>
  <c r="I8" i="14"/>
  <c r="H8" i="14"/>
  <c r="I7" i="14"/>
  <c r="H7" i="14"/>
  <c r="I9" i="12"/>
  <c r="H9" i="12"/>
  <c r="I8" i="12"/>
  <c r="H8" i="12"/>
  <c r="I7" i="12"/>
  <c r="H7" i="12"/>
  <c r="I9" i="13"/>
  <c r="H9" i="13"/>
  <c r="I8" i="13"/>
  <c r="H8" i="13"/>
  <c r="I7" i="13"/>
  <c r="H7" i="13"/>
  <c r="I9" i="11"/>
  <c r="H9" i="11"/>
  <c r="I8" i="11"/>
  <c r="H8" i="11"/>
  <c r="I7" i="11"/>
  <c r="H7" i="11"/>
  <c r="I9" i="10"/>
  <c r="H9" i="10"/>
  <c r="I8" i="10"/>
  <c r="Q8" i="3" s="1"/>
  <c r="H8" i="10"/>
  <c r="I7" i="10"/>
  <c r="H7" i="10"/>
  <c r="I9" i="9"/>
  <c r="H9" i="9"/>
  <c r="I8" i="9"/>
  <c r="H8" i="9"/>
  <c r="I7" i="9"/>
  <c r="H7" i="9"/>
  <c r="I9" i="8"/>
  <c r="H9" i="8"/>
  <c r="I8" i="8"/>
  <c r="Q6" i="3" s="1"/>
  <c r="H8" i="8"/>
  <c r="P6" i="3" s="1"/>
  <c r="I7" i="8"/>
  <c r="H7" i="8"/>
  <c r="I9" i="7"/>
  <c r="H9" i="7"/>
  <c r="I8" i="7"/>
  <c r="H8" i="7"/>
  <c r="I7" i="7"/>
  <c r="H7" i="7"/>
  <c r="I9" i="6"/>
  <c r="H9" i="6"/>
  <c r="I8" i="6"/>
  <c r="H8" i="6"/>
  <c r="I7" i="6"/>
  <c r="H7" i="6"/>
  <c r="C17" i="3" l="1"/>
  <c r="C16" i="3"/>
  <c r="C15" i="3"/>
  <c r="C14" i="3"/>
  <c r="C13" i="3"/>
  <c r="C12" i="3"/>
  <c r="C11" i="3"/>
  <c r="C9" i="3"/>
  <c r="C8" i="3"/>
  <c r="C7" i="3"/>
  <c r="C6" i="3"/>
  <c r="C5" i="3"/>
  <c r="C4" i="3"/>
  <c r="C3" i="3"/>
  <c r="G4" i="3"/>
  <c r="H4" i="3"/>
  <c r="G5" i="3"/>
  <c r="H5" i="3"/>
  <c r="G7" i="3"/>
  <c r="H7" i="3"/>
  <c r="G9" i="3"/>
  <c r="H9" i="3"/>
  <c r="G11" i="3"/>
  <c r="H11" i="3"/>
  <c r="G10" i="3"/>
  <c r="H10" i="3"/>
  <c r="G12" i="3"/>
  <c r="H12" i="3"/>
  <c r="G13" i="3"/>
  <c r="G14" i="3"/>
  <c r="G15" i="3"/>
  <c r="H15" i="3"/>
  <c r="G16" i="3"/>
  <c r="H16" i="3"/>
  <c r="G17" i="3"/>
  <c r="H17" i="3"/>
  <c r="I8" i="5" l="1"/>
  <c r="I9" i="5"/>
  <c r="H8" i="5"/>
  <c r="H9" i="5"/>
  <c r="H7" i="5"/>
  <c r="I7" i="5"/>
  <c r="F4" i="3"/>
  <c r="F5" i="3"/>
  <c r="F7" i="3"/>
  <c r="F9" i="3"/>
  <c r="F11" i="3"/>
  <c r="F10" i="3"/>
  <c r="F12" i="3"/>
  <c r="F13" i="3"/>
  <c r="F14" i="3"/>
  <c r="F15" i="3"/>
  <c r="F16" i="3"/>
  <c r="F17" i="3"/>
  <c r="F3" i="3"/>
  <c r="E4" i="3"/>
  <c r="E5" i="3"/>
  <c r="E7" i="3"/>
  <c r="E9" i="3"/>
  <c r="E11" i="3"/>
  <c r="E10" i="3"/>
  <c r="E12" i="3"/>
  <c r="E13" i="3"/>
  <c r="E14" i="3"/>
  <c r="E15" i="3"/>
  <c r="E16" i="3"/>
  <c r="E17" i="3"/>
  <c r="E3" i="3"/>
  <c r="G3" i="3" l="1"/>
  <c r="H3" i="3"/>
  <c r="D17" i="3"/>
  <c r="D16" i="3"/>
  <c r="D15" i="3"/>
  <c r="D14" i="3"/>
  <c r="D12" i="3"/>
  <c r="D10" i="3"/>
  <c r="D11" i="3"/>
  <c r="D9" i="3"/>
  <c r="D8" i="3"/>
  <c r="D7" i="3"/>
  <c r="D6" i="3"/>
  <c r="D5" i="3"/>
  <c r="D4" i="3"/>
  <c r="D3" i="3"/>
</calcChain>
</file>

<file path=xl/sharedStrings.xml><?xml version="1.0" encoding="utf-8"?>
<sst xmlns="http://schemas.openxmlformats.org/spreadsheetml/2006/main" count="751" uniqueCount="190">
  <si>
    <t>Risk Number</t>
  </si>
  <si>
    <t>Risk Description / Title:</t>
  </si>
  <si>
    <t>There is a risk that…</t>
  </si>
  <si>
    <t>Date</t>
  </si>
  <si>
    <t>Raised by</t>
  </si>
  <si>
    <t>Throughput</t>
  </si>
  <si>
    <t>Probability</t>
  </si>
  <si>
    <t>Control</t>
  </si>
  <si>
    <t>Gross Risk</t>
  </si>
  <si>
    <t>Net Risk</t>
  </si>
  <si>
    <t>Risk Review Date</t>
  </si>
  <si>
    <t>Current</t>
  </si>
  <si>
    <t>Target</t>
  </si>
  <si>
    <t>Inherent</t>
  </si>
  <si>
    <t>Associated Risk</t>
  </si>
  <si>
    <t>Potential Causes of the risk</t>
  </si>
  <si>
    <t>Risk Scores</t>
  </si>
  <si>
    <t>Category</t>
  </si>
  <si>
    <t>Controls</t>
  </si>
  <si>
    <t>Actions</t>
  </si>
  <si>
    <t>Owner and Target Completion Date</t>
  </si>
  <si>
    <t>PACR0001</t>
  </si>
  <si>
    <t>Performance Assurance Committee (PAC)</t>
  </si>
  <si>
    <t>Not Effective (x1)</t>
  </si>
  <si>
    <t>Risk Status (Active / Inactive)</t>
  </si>
  <si>
    <t>Active</t>
  </si>
  <si>
    <t>n/a</t>
  </si>
  <si>
    <t>Allocation &amp; Settlement</t>
  </si>
  <si>
    <t>Theft of Gas</t>
  </si>
  <si>
    <t>Partially Effective (x0.8)</t>
  </si>
  <si>
    <t>PACR0002</t>
  </si>
  <si>
    <t>Use of the AQ Correction Process</t>
  </si>
  <si>
    <t>PACR0003</t>
  </si>
  <si>
    <t>PACR0004</t>
  </si>
  <si>
    <t>Allocation</t>
  </si>
  <si>
    <t>PACR0005</t>
  </si>
  <si>
    <t>PACR0006</t>
  </si>
  <si>
    <t xml:space="preserve">Allocation </t>
  </si>
  <si>
    <t>PACR0007</t>
  </si>
  <si>
    <t>PACR0008</t>
  </si>
  <si>
    <t>PACR0009</t>
  </si>
  <si>
    <t>PACR0010</t>
  </si>
  <si>
    <t>PACR0011</t>
  </si>
  <si>
    <t>PACR0012</t>
  </si>
  <si>
    <t>PACR0013</t>
  </si>
  <si>
    <t>PACR0014</t>
  </si>
  <si>
    <t>PACR0015</t>
  </si>
  <si>
    <t>Estimated reads used for daily metered sites (Product Classes 1 and 2)</t>
  </si>
  <si>
    <t>Failure to obtain a meter reading within the settlement window</t>
  </si>
  <si>
    <t xml:space="preserve"> Consistent approach to retrospective updates</t>
  </si>
  <si>
    <t>Use of Winter Annual Ratio (WAR) for End User Category (EUC) 03-08</t>
  </si>
  <si>
    <t>Undetected LDZ Offtake Measurement Errors</t>
  </si>
  <si>
    <t xml:space="preserve">Failure to identify consumers and customers who conduct theft of gas. </t>
  </si>
  <si>
    <t>Late check reads on meters that derive a read</t>
  </si>
  <si>
    <t>Estimated reads at Change of Shipper</t>
  </si>
  <si>
    <t>Shipperless Sites</t>
  </si>
  <si>
    <t>Unregistered Sites</t>
  </si>
  <si>
    <t>Meter readings fail validation</t>
  </si>
  <si>
    <t>Meter read submission frequency for Product Class 4 meter points</t>
  </si>
  <si>
    <t>Shippers submitting meter readings infrequently</t>
  </si>
  <si>
    <t>Timing differences in submission will create a risk of misallocation among shippers. The AQ will not be recalculated frequently from a good meter reading history leading to potential inaccuracies.</t>
  </si>
  <si>
    <t>Potential Consequences of the Risk Event Occurring (e.g.. Because of …)</t>
  </si>
  <si>
    <t>Shipper fails to register a site. The consumption at those sites is not measured and falls in to unidentified  gas.</t>
  </si>
  <si>
    <t xml:space="preserve">The gas consumed is not measured and falls into unidentified gas. This also impacts accuracy of settlement </t>
  </si>
  <si>
    <t>Shippers are withdrawing from sites that still have meters attached. The site then starts and/or continues to consume gas</t>
  </si>
  <si>
    <t>Where check reads are not completed, there is a risk that meters are under or over reading for an extended period of time which will impact allocation accuracy</t>
  </si>
  <si>
    <t>Late check readings impact accurate allocation and extend drift periods. Derived readings cannot be verified as being accurate leading to potential consumption inaccuracies.</t>
  </si>
  <si>
    <t xml:space="preserve">To be Agreed:
Shippers to manage and monitor, on a monthly basis, the percentage of their MPRNs with a site specific WAR.
Production of shipper performance report 2A.5 and 2B.5 </t>
  </si>
  <si>
    <t>To be agreed: Ensure obligation for shippers to check converters at the same time as the main meter is met. Production of shipper performance report 2A.1, 2B.1</t>
  </si>
  <si>
    <t>The sites and quantity of gas stolen cannot be identified, gas cannot be allocated and reconciled correctly</t>
  </si>
  <si>
    <t>To be Agreed.
Reporting to monitor use of the corrections process and provide assurance that corrections are submitted in a fair and consistent manner. 
Production of shipper performance report 2A.8 and 2B.8</t>
  </si>
  <si>
    <t>Insufficient validation and/or assurance of information provided by Shippers (ultimately provided by Suppliers and MAMs)</t>
  </si>
  <si>
    <t xml:space="preserve">LDZ offtake meters develop an error and remains undetected, which causes the readings to be inaccurate. </t>
  </si>
  <si>
    <t>To be agreed: Transporters manage and monitor LDZ offtake meters in mitigating risk. Frequent auditing and investigation into LDZ offtake measurement errors.
Use the Transporter performance to provide industry assurance that UNC Offtake Arrangements are met.
Performance report to be produced in the future</t>
  </si>
  <si>
    <t xml:space="preserve">Because of a poor and/or diminishing meter reading history, reconciliation will not be possible and the derived AQ is more likely to be inaccurate. </t>
  </si>
  <si>
    <t xml:space="preserve">Shippers are not managing the validation errors identified and therefore not remedying the issue. Also causes for rejected reads not investigated which reflects in inaccurate consumption. </t>
  </si>
  <si>
    <t xml:space="preserve">Commercial drivers and incentives on shippers do not promote a fair and balanced approach to use retrospective updates. </t>
  </si>
  <si>
    <t>Gas incorrectly allocated to meter points within the LDZ. 
No back-up or check meters in place. Also misallocation of NTS shrinkage leading to increased unidentified gas allocation</t>
  </si>
  <si>
    <t>PAC Risk</t>
  </si>
  <si>
    <t>Risk Title</t>
  </si>
  <si>
    <t xml:space="preserve">PACR0003
</t>
  </si>
  <si>
    <t xml:space="preserve"> Meter reads failing validation resulting in delays and/or missing reconciliation. For Class 1 &amp; 2 (DM) the impact is at the point of allocation and persists in reconciliation unless spotted and corrected. For Class 3 &amp; 4, allocation will be correct but the asset error will cause incorrect (or missing) reconciliation.</t>
  </si>
  <si>
    <t>Lack of meter read history means the WAR has not been populated or an estimated profile has been applied.</t>
  </si>
  <si>
    <t>Identified LDZ Offtake Measurement Errors</t>
  </si>
  <si>
    <t>Allocation (GWh)</t>
  </si>
  <si>
    <t>Reconciliation (GWh)</t>
  </si>
  <si>
    <t>-</t>
  </si>
  <si>
    <t xml:space="preserve">Detective: Shipper performance report to be produced in the future. 
Preventative: The TRAS framework.
Above controls that have been put in place (obligations, TRAS etc.) have yet to be considered or reviewed by PAC, and until they are reviewed, an assumption that the controls are not effective has been made. </t>
  </si>
  <si>
    <t>The AQ allocated does not provide an accurate reflection of gas consumption; impacts allocation to the shipper and unidentified gas. 
The misallocation will not be corrected until Meter Point Reconciliation takes place.</t>
  </si>
  <si>
    <t xml:space="preserve">Manage and monitor LDZ Offtake meters to mitigate risk and implement a set of Transporter principles to provide assurance that the UNC Offtake arrangements are being followed.
Performance report to be produced in the future.
</t>
  </si>
  <si>
    <t>Current Throughput (1-5)</t>
  </si>
  <si>
    <t>Current Probability (1-5)</t>
  </si>
  <si>
    <t xml:space="preserve">To be Agreed.
Manage and monitor the performance and ensure that the intentions of UNC MOD 410A are achieved.
</t>
  </si>
  <si>
    <t>Effective (x0.6)</t>
  </si>
  <si>
    <t>Shippers failing to provide timely check reads and providing late reads. 
Shippers not checking converters at the same time as the main meters.</t>
  </si>
  <si>
    <t xml:space="preserve">Obligations recently introduced following CMA order (annual read submission obligation and monthly read submission for smart).
Manage and monitor frequency of read submissions.
Production of shipper performance report 2A.5, 2B.5
Individual meter point reconciliation should correct this miscalculation. </t>
  </si>
  <si>
    <t>Meter readings are not being obtained within the settlements window. Also read validation errors not being corrected by shippers.</t>
  </si>
  <si>
    <t>Cost at average SAP 1.7p for higher threshold (Oct 2012 – Nov 2016)</t>
  </si>
  <si>
    <t>Rating</t>
  </si>
  <si>
    <t>Likelihood</t>
  </si>
  <si>
    <t>0 – 49 GWh</t>
  </si>
  <si>
    <t>50 – 249 GWH</t>
  </si>
  <si>
    <t>250 – 499 GWh</t>
  </si>
  <si>
    <t>500 – 999 GWh</t>
  </si>
  <si>
    <t>&gt; 1,000 GWh</t>
  </si>
  <si>
    <t>Energy Throughput</t>
  </si>
  <si>
    <t>Description – Remote
Probability – &lt;10% chance</t>
  </si>
  <si>
    <t>Description – Less Likely
Probability – &gt;=10% and &lt; 40% chance</t>
  </si>
  <si>
    <t>Description – Equally unlikely as likely
Probability – &gt;=40% and &lt; 60% chance</t>
  </si>
  <si>
    <t>Description – More likely
Probability – &gt;=60% and &lt; 90% chance</t>
  </si>
  <si>
    <t>Description – Almost certain
Probability – &gt;=90% chance</t>
  </si>
  <si>
    <t>Cost (£)</t>
  </si>
  <si>
    <t>42,500,000
(no upper limit)</t>
  </si>
  <si>
    <t xml:space="preserve">Misunderstanding as well as misuse of how and when to use the AQ correction process. 
Also Erroneous reads, significant changes in consumption and sites with AQ incorrectly calculated of 1.
The misuse and misunderstanding (not actioning) can lead to deflated AQs as a result, e.g. lowered erroneous consumption due to tampered reads means AQs should potentially be increased once theft is discovered. </t>
  </si>
  <si>
    <t>The energy consumed at a Shipper's site will not be accounted for and be incorporated into unidentified gas</t>
  </si>
  <si>
    <t xml:space="preserve">Inaccurately calculated AQs will cause a misallocation of energy and the AQ correction process will not be used in a fair and consistent way. </t>
  </si>
  <si>
    <t>Where estimated reads are used in Product Classes 1 and 2 after D+5, gas is allocated and reconciled incorrectly.</t>
  </si>
  <si>
    <t>Offtake meters develop errors and produces inaccurate readings.</t>
  </si>
  <si>
    <t xml:space="preserve">Inadequate management and monitoring of offtake meters. 
Meter inaccuracies and equipment faults.
</t>
  </si>
  <si>
    <t>The current cause of this risk is thought to be that the estimated read issue causes incorrect reconciliation at D+5.  
This risk should be considered as a risk to allocation, rather than a risk to reconciliation.</t>
  </si>
  <si>
    <t>The billing attributes of a meter and gas consumption are incorrectly recorded or missing</t>
  </si>
  <si>
    <t>Accurate daily settlement of meter points that do not have a site specific WAR; it will not reflect accurate consumption.</t>
  </si>
  <si>
    <t>Allocated energy is not reflective of accurate consumption if timing for WAR bands are missed and thus daily allocations could be impacted and incorrect AQ values derived. 
However, reconciliation might be impacted as it might put energy into the wrong times of year.</t>
  </si>
  <si>
    <t>The incorrect LDZ offtake measurements leads to gas being wrongly allocated. Misallocation of NTS shrinkage leading to increased Unidentified Gas allocation.</t>
  </si>
  <si>
    <t>The accuracy of settlement where a Shipperless site is either still consuming gas, or begins to consume at a future date without the Supply Point being reregistered.</t>
  </si>
  <si>
    <t>An unregistered meter begins consuming gas and adversely impacts the accuracy to Settlement</t>
  </si>
  <si>
    <t xml:space="preserve">Following a new connection, meters are fitted and gas is allowed to flow without a valid supply contract being in place (where they have an MPRN)
Also incorrectly identifying customer owned meters as primary meters.
</t>
  </si>
  <si>
    <t>Meter readings are submitted and fail validation, and subsequent reads fail validation; the AQ will become less accurate impacting the timeliness of reconciliation.</t>
  </si>
  <si>
    <t>The frequency of submission of meter readings for Product Class 4 meter points could adversely impact the accuracy of the derived AQ and consumption</t>
  </si>
  <si>
    <t xml:space="preserve">Estimated readings provided by the Transporter are used and not replaced with an actual reading are inaccurate and will create incorrect periods of reconciliation. </t>
  </si>
  <si>
    <t>No reading obtained within the change of transfer window and/or rejected by initial validation due to incorrect AQ. 
Shippers do not have an actual reading to replace the estimate following transfer</t>
  </si>
  <si>
    <t>Some meter points do not obtain a read within the settlement window and reconciliation periods will crystallise not reflecting true consumption</t>
  </si>
  <si>
    <t>Incorrect consumption being crystallised due to lack of meter reads</t>
  </si>
  <si>
    <t>The approach taken by shippers to retrospective updates increases the risk of inaccurate reconciliation periods.</t>
  </si>
  <si>
    <t>An unfair and unbalanced approach to retrospective updates, allocation could be skewed and distorted overall towards greater unidentified gas.</t>
  </si>
  <si>
    <t>Incorrect or missing asset data on the Supply Point Register</t>
  </si>
  <si>
    <t>To be agreed:  Principle of logic checks to approve consumption adjustments.
Production of shipper performance report 2A.7, 2B.7</t>
  </si>
  <si>
    <t>Target Throughput (1-5)</t>
  </si>
  <si>
    <t>Target Probability (1-5)</t>
  </si>
  <si>
    <t xml:space="preserve"> PAC review meeting on 10/10/2017</t>
  </si>
  <si>
    <t xml:space="preserve"> PAC review meeting on 10/10/17</t>
  </si>
  <si>
    <t xml:space="preserve">To be Agreed.
Shippers to manage and monitor that UNC MODs 0424 and 0425 are met.
MOD 0469S details Transporter performance.
Also monitoring Shippers follow the correct withdrawal process and Transporters to ensure that GSR visits are completed on time.
Monitor site re-registrations to ensure energy allocation is corrected.
Production of shipper performance report 
</t>
  </si>
  <si>
    <t xml:space="preserve">UNC, SPAA and supply license rules and regulations. SARs process to correct change of supplier reads.
Production of shipper performance report 2A.4, 2B.4
</t>
  </si>
  <si>
    <t>Estimated opening meter read used during the reconciliation between the two shippers will be inaccurate. This will result in an incorrect final allocation for the transferring parties; accuracy of the whole market will not be accurate.
This can be described as a  temporary UIG and can be updated once reads are submitted</t>
  </si>
  <si>
    <t>Allocation (£ '000)</t>
  </si>
  <si>
    <t>Reconciliation (£ '000)</t>
  </si>
  <si>
    <t>Current Control (Not Effective, Partially Effective, Effective)</t>
  </si>
  <si>
    <t>Target figures are for the PAF year 2017-18</t>
  </si>
  <si>
    <t>Target Control (Not Effective, Partially Effective, Effective)</t>
  </si>
  <si>
    <t>Target Gross Risk Score</t>
  </si>
  <si>
    <t>Target Net Risk Score</t>
  </si>
  <si>
    <t>Current Gross Risk Score</t>
  </si>
  <si>
    <t>Current Net Risk Score</t>
  </si>
  <si>
    <t>Current Reconciliation (£ '000)</t>
  </si>
  <si>
    <t>Current Allocation (£ '000)</t>
  </si>
  <si>
    <t>Current Allocation (GWh)</t>
  </si>
  <si>
    <t>Current Reconciliation (GWh)</t>
  </si>
  <si>
    <t>Update History:</t>
  </si>
  <si>
    <t>PAF Risk Register</t>
  </si>
  <si>
    <t>To be Agreed.
Manage and monitor the number of estimates used for MPRNs in PC2.
Transporters to follow process in TPD M7.2 which are reviewed to ensure they are proportionate and mitigate the settlement risk for MPRNs in PC1. 
Targets to be investigated to ensure check read obligations are met. Production of shipper performance report 2A.1 and 2B.1</t>
  </si>
  <si>
    <t xml:space="preserve">To be Agreed. A principle of good behaviour to be introduced where Shippers are measured for updating incorrect asset data.
Production of Shipper performance report for the following:  2A.9, 2B.9, 2A.2, 2B.2, 2A.3, 2A.3. PAC to investigate, attaining MDD validation data and information from Electralink. </t>
  </si>
  <si>
    <t>Risk Energy and Financial Estimate</t>
  </si>
  <si>
    <t xml:space="preserve">Risk Energy and Financial Estimate </t>
  </si>
  <si>
    <t>Risks within the register are valid for the PAF year, 1 October 2017 to 30 September 2018 (2017/18).</t>
  </si>
  <si>
    <t>This document will include within-period revisions made at PAC meetings from 1 October 2017 to 30 September 2018.</t>
  </si>
  <si>
    <t>Publication Date</t>
  </si>
  <si>
    <t>Date Range</t>
  </si>
  <si>
    <t>to</t>
  </si>
  <si>
    <t>Offtake errors from LDZ's are occurring but are not being identified and corrected.
Inadequate management and monitoring of LDZ offtake meters. 
Also there are no back-up or check meters in place. 
Meter inaccuracies and equipment faults remain undetected until reconciliation takes place</t>
  </si>
  <si>
    <t xml:space="preserve">This version of the Risk Register reflects the contents of the latest approved Risk Register (13/10/2017) by the PAC. </t>
  </si>
  <si>
    <t xml:space="preserve">The PAF Risk Register contains 15 risks and is currently baselined using theoretical a view of the risks identified from the initial work completed by Engage. </t>
  </si>
  <si>
    <t>Further refinement of the PAF Risk Register will be completed following industry consultation and once further information is forthcoming.</t>
  </si>
  <si>
    <t xml:space="preserve">The PAF Risk Register sets out all operational and financial risk to gas settlement. The PAF and subsequently the PAF Risk Register is limited to energy and supply points within local distribution zones. It does not extend to energy transported through the National Transmission System and supply meter points connected to it.
</t>
  </si>
  <si>
    <t>Throughout the PAF year risks may remain in the same banding. Progress on those risks would still be made and captured within the Controls and Action of the risk.</t>
  </si>
  <si>
    <t>Estimated daily readings being used rather than actuals; allocation and reconciliation will be impacted.  Use of estimated reads for these meters can affect unidentified gas volumes. 
Ultimately the meter point reconciliation corrects the position, though settlement remains inaccurate until then.</t>
  </si>
  <si>
    <t>Reviewed on 10/10/17</t>
  </si>
  <si>
    <t>Monitoring of Report 2A.8 to help show the use of the AQ correction process. 
Consultation to commence 13/10/17</t>
  </si>
  <si>
    <t>Xoserve currently working with Shippers, the DMSP (Daily Metered Service Provider) and the GTs to resolve sites with this issue
Consultation to commence 13/10/17</t>
  </si>
  <si>
    <t>Consultation to commence 13/10/17</t>
  </si>
  <si>
    <t>Xoserve currently investigating what the take up of WAR bands is.
Consultation to commence 13/10/17</t>
  </si>
  <si>
    <t>PAC to obtain reports around unregistered sites for PAC consideration
PAC to ensure there is a clear demarcation between themselves and the Shipperless and Unregistered Sites working group. 
Consultation to commence 13/10/17</t>
  </si>
  <si>
    <t>PAC members to understand issues in the performance reports, should there be any once reports are received.
PAC to ensure there is a clear demarcation between themselves and the Shipperless and Unregistered Sites working group. 
Consultation to commence 13/10/17</t>
  </si>
  <si>
    <t>PAC to review Shipper agreed reads process to see if there are any issues.
Consultation to commence 13/10/17</t>
  </si>
  <si>
    <t>Action 0801: TRAS representative to attend the November PAC meeting to provide an update of activities.
Investigate data provided from AUGE                                                                                                                                                                                             
Consultation to commence 13/10/17</t>
  </si>
  <si>
    <t>Additional information on how risk scores are calculated and on how to raise a risk, please see the Risk Register Approach document (link below).</t>
  </si>
  <si>
    <t>4 Transporters have published their quarterly Offtake Meter Performance reports outlining maintenance regime, meter error reports and copy of RRP report
Consultation to commence 13/10/17</t>
  </si>
  <si>
    <t>4 Transporters have published their quarterly Offtake Meter Performance reports outlining maintenance regime, meter error reports and copy of RRP report.
Consultation to commence 13/10/17</t>
  </si>
  <si>
    <t xml:space="preserve">To be agreed: Manage and monitor the use of data set tolerance readings and focus on where there are persistent read fail validations.
Production of shipper performance report 2A.6, 2B.6.
Monitor number of failed reads per shipper (this is dependent on what above shipper performance reports cover).
</t>
  </si>
  <si>
    <t>To be agreed: Monitoring the use of the retrospective updates process, by measuring update requests. 
Full set of retrospective adjustment update requirements not fully delivered at initial Nexus implementation, work is being done to refine requirements and agree future delivery
Shipper performance report to be produced in the future.</t>
  </si>
  <si>
    <t>https://www.gasgovernance.co.uk/sites/default/files/ggf/page/2017-10/PAC%20Document%203%20Risk%20Register%20Approach%20v2.0.pdf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</si>
</sst>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7" x14ac:knownFonts="1">
    <font>
      <sz val="11"/>
      <color theme="1"/>
      <name val="Calibri"/>
      <family val="2"/>
      <scheme val="minor"/>
    </font>
    <font>
      <sz val="11"/>
      <name val="Calibri"/>
      <family val="2"/>
      <scheme val="minor"/>
    </font>
    <font>
      <sz val="11"/>
      <color rgb="FFFF0000"/>
      <name val="Calibri"/>
      <family val="2"/>
      <scheme val="minor"/>
    </font>
    <font>
      <sz val="11"/>
      <color theme="1"/>
      <name val="Calibri"/>
      <family val="2"/>
      <scheme val="minor"/>
    </font>
    <font>
      <u/>
      <sz val="11"/>
      <color theme="10"/>
      <name val="Calibri"/>
      <family val="2"/>
      <scheme val="minor"/>
    </font>
    <font>
      <b/>
      <sz val="11"/>
      <color theme="1"/>
      <name val="Calibri"/>
      <family val="2"/>
      <scheme val="minor"/>
    </font>
    <font>
      <sz val="18"/>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65">
    <xf numFmtId="0" fontId="0" fillId="0" borderId="0" xfId="0"/>
    <xf numFmtId="0" fontId="0" fillId="0" borderId="0" xfId="0" applyFont="1"/>
    <xf numFmtId="0" fontId="0" fillId="2" borderId="1" xfId="0" applyFont="1" applyFill="1" applyBorder="1" applyAlignment="1">
      <alignment horizontal="center" vertical="center"/>
    </xf>
    <xf numFmtId="0" fontId="0" fillId="2" borderId="1" xfId="0" applyFont="1" applyFill="1" applyBorder="1" applyAlignment="1">
      <alignment vertical="center"/>
    </xf>
    <xf numFmtId="0" fontId="0" fillId="2" borderId="1" xfId="0" applyFont="1" applyFill="1" applyBorder="1" applyAlignment="1">
      <alignment horizontal="center" vertical="center"/>
    </xf>
    <xf numFmtId="0" fontId="0" fillId="0" borderId="1" xfId="0" applyFont="1" applyBorder="1" applyAlignment="1">
      <alignment horizontal="center" vertical="center"/>
    </xf>
    <xf numFmtId="0" fontId="0"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xf>
    <xf numFmtId="0" fontId="0" fillId="2" borderId="1"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2" borderId="1" xfId="0" applyFont="1" applyFill="1" applyBorder="1" applyAlignment="1">
      <alignment horizontal="center" vertical="center" wrapText="1"/>
    </xf>
    <xf numFmtId="0" fontId="0" fillId="0" borderId="1" xfId="0" applyFont="1" applyBorder="1" applyAlignment="1">
      <alignment horizontal="center" vertical="top" wrapText="1"/>
    </xf>
    <xf numFmtId="0" fontId="0" fillId="0" borderId="0" xfId="0" applyFont="1" applyAlignment="1">
      <alignment vertical="top"/>
    </xf>
    <xf numFmtId="0" fontId="0" fillId="0" borderId="0" xfId="0" applyFont="1" applyAlignment="1">
      <alignment horizontal="center" vertical="top"/>
    </xf>
    <xf numFmtId="0" fontId="0" fillId="0" borderId="1" xfId="0" applyFont="1" applyFill="1" applyBorder="1" applyAlignment="1">
      <alignment horizontal="center" vertical="top" wrapText="1"/>
    </xf>
    <xf numFmtId="0" fontId="1" fillId="0" borderId="1" xfId="0" applyFont="1" applyBorder="1" applyAlignment="1">
      <alignment horizontal="center" vertical="top" wrapText="1"/>
    </xf>
    <xf numFmtId="0" fontId="0" fillId="2" borderId="1"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2" borderId="1" xfId="0" applyFont="1" applyFill="1" applyBorder="1" applyAlignment="1">
      <alignment horizontal="center" vertical="center" wrapText="1"/>
    </xf>
    <xf numFmtId="0" fontId="0" fillId="0" borderId="0" xfId="0"/>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top" wrapText="1"/>
    </xf>
    <xf numFmtId="0" fontId="0" fillId="2" borderId="1" xfId="0" applyFont="1" applyFill="1" applyBorder="1" applyAlignment="1">
      <alignment horizontal="center" vertical="center"/>
    </xf>
    <xf numFmtId="0" fontId="0" fillId="0" borderId="1" xfId="0" applyFont="1" applyBorder="1" applyAlignment="1">
      <alignment horizontal="center" vertical="top" wrapText="1"/>
    </xf>
    <xf numFmtId="3" fontId="0" fillId="0" borderId="1" xfId="0" applyNumberFormat="1" applyFont="1" applyBorder="1" applyAlignment="1">
      <alignment horizontal="center" vertical="center" wrapText="1"/>
    </xf>
    <xf numFmtId="41" fontId="0" fillId="0" borderId="1" xfId="1"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2" borderId="1" xfId="0" applyFont="1" applyFill="1" applyBorder="1" applyAlignment="1">
      <alignment horizontal="center" vertical="center"/>
    </xf>
    <xf numFmtId="0" fontId="0" fillId="0" borderId="1" xfId="0" applyFont="1" applyBorder="1" applyAlignment="1">
      <alignment horizontal="center" vertical="center" wrapText="1"/>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 xfId="0" applyFont="1" applyFill="1" applyBorder="1" applyAlignment="1">
      <alignment horizontal="center" vertical="top"/>
    </xf>
    <xf numFmtId="0" fontId="0" fillId="2" borderId="1" xfId="0" applyFont="1" applyFill="1" applyBorder="1" applyAlignment="1">
      <alignment horizontal="center" vertical="top"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1" fillId="0" borderId="1" xfId="0" applyFont="1" applyBorder="1" applyAlignment="1">
      <alignment horizontal="center" vertical="top" wrapText="1"/>
    </xf>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4" fontId="0" fillId="0" borderId="5" xfId="0" applyNumberFormat="1" applyFont="1" applyBorder="1" applyAlignment="1">
      <alignment horizontal="center" vertical="center"/>
    </xf>
    <xf numFmtId="0" fontId="0" fillId="0" borderId="7" xfId="0" applyFont="1" applyBorder="1" applyAlignment="1">
      <alignment horizontal="center" vertical="center" wrapText="1"/>
    </xf>
    <xf numFmtId="41" fontId="0" fillId="0" borderId="0" xfId="0" applyNumberFormat="1" applyFont="1"/>
    <xf numFmtId="41"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4" fillId="0" borderId="13" xfId="2" applyBorder="1" applyAlignment="1">
      <alignment horizontal="center" vertical="center" wrapText="1"/>
    </xf>
    <xf numFmtId="3" fontId="0" fillId="0" borderId="14" xfId="0" applyNumberFormat="1" applyFont="1" applyBorder="1" applyAlignment="1">
      <alignment horizontal="center" vertical="center" wrapText="1"/>
    </xf>
    <xf numFmtId="0" fontId="0" fillId="0" borderId="14" xfId="0" applyFont="1" applyBorder="1" applyAlignment="1">
      <alignment horizontal="center" vertical="center" wrapText="1"/>
    </xf>
    <xf numFmtId="0" fontId="4" fillId="0" borderId="15" xfId="2"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2" fontId="0" fillId="0" borderId="1" xfId="0" applyNumberFormat="1" applyFont="1" applyBorder="1" applyAlignment="1">
      <alignment horizontal="center" vertical="center" wrapText="1"/>
    </xf>
    <xf numFmtId="1" fontId="0" fillId="0" borderId="1" xfId="0" applyNumberFormat="1" applyFont="1" applyBorder="1" applyAlignment="1">
      <alignment horizontal="center" vertical="center" wrapText="1"/>
    </xf>
    <xf numFmtId="3" fontId="0" fillId="0" borderId="1" xfId="0" applyNumberFormat="1" applyFont="1" applyBorder="1" applyAlignment="1">
      <alignment horizontal="center" vertical="center"/>
    </xf>
    <xf numFmtId="1" fontId="0" fillId="0" borderId="1" xfId="0" applyNumberFormat="1" applyFont="1" applyBorder="1" applyAlignment="1">
      <alignment horizontal="center" vertical="center"/>
    </xf>
    <xf numFmtId="0" fontId="0" fillId="0" borderId="1" xfId="0" applyNumberFormat="1" applyFont="1" applyBorder="1" applyAlignment="1">
      <alignment horizontal="center" vertical="center" wrapText="1"/>
    </xf>
    <xf numFmtId="0" fontId="0" fillId="0" borderId="16" xfId="0" applyNumberFormat="1" applyFont="1" applyBorder="1" applyAlignment="1">
      <alignment horizontal="center" vertical="center" wrapText="1"/>
    </xf>
    <xf numFmtId="0" fontId="0" fillId="0" borderId="0" xfId="0" applyFill="1"/>
    <xf numFmtId="0" fontId="4" fillId="0" borderId="18" xfId="2"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Alignment="1"/>
    <xf numFmtId="0" fontId="6" fillId="0" borderId="0" xfId="0" applyFont="1" applyAlignment="1">
      <alignment vertical="top" wrapText="1"/>
    </xf>
    <xf numFmtId="0" fontId="0" fillId="0" borderId="0" xfId="0" applyAlignment="1">
      <alignment vertical="top" wrapText="1"/>
    </xf>
    <xf numFmtId="14" fontId="0" fillId="0" borderId="0" xfId="0" applyNumberFormat="1"/>
    <xf numFmtId="0" fontId="0" fillId="0" borderId="1" xfId="0" applyNumberFormat="1" applyFont="1" applyFill="1" applyBorder="1" applyAlignment="1">
      <alignment horizontal="center" vertical="center" wrapText="1"/>
    </xf>
    <xf numFmtId="3" fontId="0" fillId="0" borderId="1" xfId="0" applyNumberFormat="1" applyFont="1" applyFill="1" applyBorder="1" applyAlignment="1">
      <alignment horizontal="center" vertical="center" wrapText="1"/>
    </xf>
    <xf numFmtId="41" fontId="0" fillId="0" borderId="14" xfId="1" applyNumberFormat="1" applyFont="1" applyBorder="1" applyAlignment="1">
      <alignment horizontal="center" vertical="center" wrapText="1"/>
    </xf>
    <xf numFmtId="0" fontId="0" fillId="0" borderId="14" xfId="0" applyBorder="1" applyAlignment="1">
      <alignment horizontal="center" vertical="center"/>
    </xf>
    <xf numFmtId="41" fontId="0" fillId="0" borderId="17" xfId="1" applyNumberFormat="1" applyFont="1" applyBorder="1" applyAlignment="1">
      <alignment horizontal="center" vertical="center" wrapText="1"/>
    </xf>
    <xf numFmtId="0" fontId="0" fillId="0" borderId="3" xfId="0" applyNumberFormat="1" applyFont="1" applyFill="1" applyBorder="1" applyAlignment="1">
      <alignment horizontal="center" vertical="center" wrapText="1"/>
    </xf>
    <xf numFmtId="0" fontId="0" fillId="0" borderId="3" xfId="0" applyNumberFormat="1" applyFont="1" applyBorder="1" applyAlignment="1">
      <alignment horizontal="center" vertical="center" wrapText="1"/>
    </xf>
    <xf numFmtId="0" fontId="0" fillId="0" borderId="23"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Fill="1" applyBorder="1" applyAlignment="1">
      <alignment horizontal="center" vertical="center" wrapText="1"/>
    </xf>
    <xf numFmtId="41" fontId="0" fillId="0" borderId="19" xfId="1" applyNumberFormat="1" applyFont="1" applyFill="1" applyBorder="1" applyAlignment="1">
      <alignment horizontal="center" vertical="center" wrapText="1"/>
    </xf>
    <xf numFmtId="0" fontId="0" fillId="2" borderId="24" xfId="0" applyFont="1" applyFill="1" applyBorder="1" applyAlignment="1">
      <alignment horizontal="center" vertical="center" wrapText="1"/>
    </xf>
    <xf numFmtId="14" fontId="0" fillId="3" borderId="3" xfId="0" applyNumberFormat="1" applyFont="1" applyFill="1" applyBorder="1" applyAlignment="1">
      <alignment horizontal="center" vertical="center" wrapText="1"/>
    </xf>
    <xf numFmtId="0" fontId="0" fillId="0" borderId="0" xfId="0" applyFont="1" applyAlignment="1"/>
    <xf numFmtId="0" fontId="0" fillId="0" borderId="0" xfId="0" applyAlignment="1">
      <alignment vertical="top" wrapText="1"/>
    </xf>
    <xf numFmtId="0" fontId="0" fillId="0" borderId="1" xfId="0" applyFont="1" applyBorder="1" applyAlignment="1">
      <alignment horizontal="center" vertical="center" wrapText="1"/>
    </xf>
    <xf numFmtId="3" fontId="0" fillId="0" borderId="16" xfId="0" applyNumberFormat="1" applyFont="1" applyBorder="1" applyAlignment="1">
      <alignment horizontal="center" vertical="center" wrapText="1"/>
    </xf>
    <xf numFmtId="3" fontId="0" fillId="0" borderId="17" xfId="0" applyNumberFormat="1" applyFont="1" applyBorder="1" applyAlignment="1">
      <alignment horizontal="center" vertical="center" wrapText="1"/>
    </xf>
    <xf numFmtId="0" fontId="4" fillId="0" borderId="0" xfId="2"/>
    <xf numFmtId="0" fontId="4" fillId="0" borderId="0" xfId="2" applyAlignment="1">
      <alignment vertical="top" wrapText="1"/>
    </xf>
    <xf numFmtId="0" fontId="4" fillId="0" borderId="0" xfId="2" applyAlignment="1">
      <alignment horizontal="left" vertical="top"/>
    </xf>
    <xf numFmtId="0" fontId="0" fillId="2" borderId="1" xfId="0" applyFont="1" applyFill="1" applyBorder="1" applyAlignment="1">
      <alignment horizontal="center" vertical="center"/>
    </xf>
    <xf numFmtId="0" fontId="0" fillId="0" borderId="1" xfId="0" applyFont="1" applyBorder="1" applyAlignment="1">
      <alignment horizontal="center" vertical="center" wrapText="1"/>
    </xf>
    <xf numFmtId="0" fontId="0" fillId="2" borderId="1" xfId="0" applyFont="1" applyFill="1" applyBorder="1" applyAlignment="1">
      <alignment horizontal="center" vertical="center" wrapText="1"/>
    </xf>
    <xf numFmtId="0" fontId="0" fillId="0" borderId="0" xfId="0" applyAlignment="1">
      <alignment wrapText="1"/>
    </xf>
    <xf numFmtId="0" fontId="0" fillId="0" borderId="0" xfId="0" applyFill="1" applyAlignment="1">
      <alignment horizontal="left" vertical="top" wrapText="1"/>
    </xf>
    <xf numFmtId="14" fontId="0" fillId="3" borderId="1" xfId="0" applyNumberFormat="1" applyFont="1" applyFill="1" applyBorder="1" applyAlignment="1">
      <alignment horizontal="center" vertical="center" wrapText="1"/>
    </xf>
    <xf numFmtId="0" fontId="0" fillId="0" borderId="0" xfId="0" applyFill="1" applyAlignment="1">
      <alignment vertical="top" wrapText="1"/>
    </xf>
    <xf numFmtId="0" fontId="0" fillId="0" borderId="0" xfId="0" applyAlignment="1">
      <alignment horizontal="left" vertical="top" wrapText="1"/>
    </xf>
    <xf numFmtId="0" fontId="0" fillId="0" borderId="0" xfId="0" applyFill="1" applyAlignment="1">
      <alignment horizontal="left" vertical="top" wrapText="1"/>
    </xf>
    <xf numFmtId="0" fontId="5" fillId="0" borderId="0" xfId="0" applyFont="1" applyBorder="1" applyAlignment="1">
      <alignment horizontal="center"/>
    </xf>
    <xf numFmtId="0" fontId="0" fillId="0" borderId="2" xfId="0" applyFont="1" applyFill="1" applyBorder="1" applyAlignment="1">
      <alignment horizontal="center" vertical="top" wrapText="1"/>
    </xf>
    <xf numFmtId="0" fontId="0" fillId="0" borderId="3" xfId="0" applyFont="1" applyFill="1" applyBorder="1" applyAlignment="1">
      <alignment horizontal="center" vertical="top" wrapText="1"/>
    </xf>
    <xf numFmtId="0" fontId="0" fillId="2" borderId="6" xfId="0" applyFont="1" applyFill="1" applyBorder="1" applyAlignment="1">
      <alignment horizontal="center" vertical="center"/>
    </xf>
    <xf numFmtId="0" fontId="0" fillId="2" borderId="1" xfId="0" applyFont="1" applyFill="1" applyBorder="1" applyAlignment="1">
      <alignment horizontal="center" vertical="center"/>
    </xf>
    <xf numFmtId="0" fontId="1" fillId="0" borderId="1" xfId="0" applyFont="1" applyBorder="1" applyAlignment="1">
      <alignment horizontal="center" vertical="center" wrapText="1"/>
    </xf>
    <xf numFmtId="0" fontId="0" fillId="0" borderId="1" xfId="0" applyFont="1" applyBorder="1" applyAlignment="1">
      <alignment horizontal="center" vertical="center"/>
    </xf>
    <xf numFmtId="0" fontId="0" fillId="2" borderId="1" xfId="0" applyFont="1" applyFill="1" applyBorder="1" applyAlignment="1">
      <alignment horizontal="center" vertical="center" wrapText="1"/>
    </xf>
    <xf numFmtId="0" fontId="0"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Fill="1" applyBorder="1" applyAlignment="1">
      <alignment horizontal="center" vertical="center" wrapText="1"/>
    </xf>
    <xf numFmtId="14" fontId="0" fillId="3" borderId="2" xfId="0" applyNumberFormat="1" applyFont="1" applyFill="1" applyBorder="1" applyAlignment="1">
      <alignment horizontal="center" vertical="center"/>
    </xf>
    <xf numFmtId="14" fontId="0" fillId="3" borderId="4" xfId="0" applyNumberFormat="1" applyFont="1" applyFill="1" applyBorder="1" applyAlignment="1">
      <alignment horizontal="center" vertical="center"/>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3" borderId="2" xfId="0" applyFont="1" applyFill="1" applyBorder="1" applyAlignment="1">
      <alignment horizontal="center" vertical="center"/>
    </xf>
    <xf numFmtId="0" fontId="0" fillId="3" borderId="4" xfId="0" applyFont="1" applyFill="1" applyBorder="1" applyAlignment="1">
      <alignment horizontal="center" vertical="center"/>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1" xfId="0" applyFont="1" applyFill="1" applyBorder="1" applyAlignment="1">
      <alignment horizontal="center" vertical="top" wrapText="1"/>
    </xf>
    <xf numFmtId="0" fontId="1" fillId="3" borderId="1" xfId="0" applyFont="1" applyFill="1" applyBorder="1" applyAlignment="1">
      <alignment horizontal="center" vertical="top" wrapText="1"/>
    </xf>
    <xf numFmtId="0" fontId="0" fillId="3" borderId="1" xfId="0" applyFont="1" applyFill="1" applyBorder="1" applyAlignment="1">
      <alignment horizontal="center" vertical="center" wrapText="1"/>
    </xf>
    <xf numFmtId="0" fontId="0" fillId="0" borderId="1" xfId="0" applyFont="1" applyBorder="1" applyAlignment="1">
      <alignment horizontal="center"/>
    </xf>
    <xf numFmtId="0" fontId="0" fillId="3" borderId="3" xfId="0" applyFont="1" applyFill="1" applyBorder="1" applyAlignment="1">
      <alignment horizontal="center" vertical="center"/>
    </xf>
    <xf numFmtId="0" fontId="0" fillId="2" borderId="8" xfId="0" applyFont="1" applyFill="1" applyBorder="1" applyAlignment="1">
      <alignment horizontal="center" vertical="center" wrapText="1"/>
    </xf>
    <xf numFmtId="0" fontId="0" fillId="2" borderId="12" xfId="0" applyFont="1" applyFill="1" applyBorder="1" applyAlignment="1">
      <alignment horizontal="center"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952500</xdr:colOff>
      <xdr:row>0</xdr:row>
      <xdr:rowOff>66675</xdr:rowOff>
    </xdr:from>
    <xdr:to>
      <xdr:col>5</xdr:col>
      <xdr:colOff>1206500</xdr:colOff>
      <xdr:row>3</xdr:row>
      <xdr:rowOff>3175</xdr:rowOff>
    </xdr:to>
    <xdr:pic>
      <xdr:nvPicPr>
        <xdr:cNvPr id="2" name="Picture 1" descr="Gemserv Logo Final.png">
          <a:extLst>
            <a:ext uri="{FF2B5EF4-FFF2-40B4-BE49-F238E27FC236}">
              <a16:creationId xmlns:a16="http://schemas.microsoft.com/office/drawing/2014/main" id="{24E9AF45-6F7C-44A4-81C3-2BB5B0BDE4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10100" y="66675"/>
          <a:ext cx="1501775" cy="612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asgovernance.co.uk/sites/default/files/ggf/page/2017-10/PAC%20Document%203%20Risk%20Register%20Approach%20v2.0.pdf"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abSelected="1" workbookViewId="0">
      <selection activeCell="B2" sqref="B2"/>
    </sheetView>
  </sheetViews>
  <sheetFormatPr defaultColWidth="9.140625" defaultRowHeight="15" x14ac:dyDescent="0.25"/>
  <cols>
    <col min="1" max="1" width="3.7109375" style="22" customWidth="1"/>
    <col min="2" max="2" width="28.42578125" style="78" customWidth="1"/>
    <col min="3" max="3" width="19.85546875" customWidth="1"/>
    <col min="4" max="4" width="2.85546875" bestFit="1" customWidth="1"/>
    <col min="5" max="10" width="18.7109375" customWidth="1"/>
    <col min="11" max="11" width="15.5703125" customWidth="1"/>
    <col min="12" max="12" width="18.7109375" customWidth="1"/>
  </cols>
  <sheetData>
    <row r="1" spans="1:8" s="1" customFormat="1" x14ac:dyDescent="0.25">
      <c r="B1" s="14"/>
    </row>
    <row r="2" spans="1:8" ht="23.25" x14ac:dyDescent="0.25">
      <c r="B2" s="77" t="s">
        <v>158</v>
      </c>
    </row>
    <row r="4" spans="1:8" s="76" customFormat="1" ht="106.5" customHeight="1" x14ac:dyDescent="0.25">
      <c r="A4" s="71"/>
      <c r="B4" s="108" t="s">
        <v>172</v>
      </c>
      <c r="C4" s="108"/>
      <c r="H4" s="105"/>
    </row>
    <row r="5" spans="1:8" s="76" customFormat="1" ht="48.75" customHeight="1" x14ac:dyDescent="0.25">
      <c r="A5" s="71"/>
      <c r="B5" s="110" t="s">
        <v>170</v>
      </c>
      <c r="C5" s="110"/>
      <c r="G5" s="105"/>
      <c r="H5" s="105"/>
    </row>
    <row r="6" spans="1:8" s="76" customFormat="1" ht="46.5" customHeight="1" x14ac:dyDescent="0.25">
      <c r="A6" s="71"/>
      <c r="B6" s="110" t="s">
        <v>171</v>
      </c>
      <c r="C6" s="110"/>
      <c r="H6" s="105"/>
    </row>
    <row r="7" spans="1:8" s="76" customFormat="1" x14ac:dyDescent="0.25">
      <c r="A7" s="71"/>
      <c r="B7" s="106"/>
      <c r="C7" s="106"/>
      <c r="H7" s="105"/>
    </row>
    <row r="8" spans="1:8" ht="33" customHeight="1" x14ac:dyDescent="0.25">
      <c r="B8" s="109" t="s">
        <v>163</v>
      </c>
      <c r="C8" s="109"/>
      <c r="G8" s="105"/>
    </row>
    <row r="9" spans="1:8" s="22" customFormat="1" x14ac:dyDescent="0.25">
      <c r="B9" s="78"/>
    </row>
    <row r="10" spans="1:8" ht="63" customHeight="1" x14ac:dyDescent="0.25">
      <c r="B10" s="109" t="s">
        <v>173</v>
      </c>
      <c r="C10" s="109"/>
    </row>
    <row r="12" spans="1:8" ht="45" customHeight="1" x14ac:dyDescent="0.25">
      <c r="B12" s="109" t="s">
        <v>164</v>
      </c>
      <c r="C12" s="109"/>
    </row>
    <row r="13" spans="1:8" s="22" customFormat="1" ht="50.25" customHeight="1" x14ac:dyDescent="0.25">
      <c r="B13" s="109" t="s">
        <v>184</v>
      </c>
      <c r="C13" s="109"/>
      <c r="E13" s="99"/>
    </row>
    <row r="14" spans="1:8" s="22" customFormat="1" ht="15" customHeight="1" x14ac:dyDescent="0.25">
      <c r="B14" s="101" t="s">
        <v>189</v>
      </c>
      <c r="C14" s="100"/>
      <c r="E14" s="99"/>
    </row>
    <row r="15" spans="1:8" s="22" customFormat="1" x14ac:dyDescent="0.25">
      <c r="B15" s="95"/>
    </row>
    <row r="16" spans="1:8" x14ac:dyDescent="0.25">
      <c r="B16" s="78" t="s">
        <v>165</v>
      </c>
      <c r="C16" s="79">
        <v>43021</v>
      </c>
    </row>
    <row r="17" spans="2:5" x14ac:dyDescent="0.25">
      <c r="B17" s="78" t="s">
        <v>166</v>
      </c>
      <c r="C17" s="79">
        <v>43009</v>
      </c>
      <c r="D17" t="s">
        <v>167</v>
      </c>
      <c r="E17" s="79">
        <v>43373</v>
      </c>
    </row>
    <row r="18" spans="2:5" s="22" customFormat="1" x14ac:dyDescent="0.25">
      <c r="B18" s="95"/>
    </row>
    <row r="19" spans="2:5" x14ac:dyDescent="0.25">
      <c r="B19" s="78" t="s">
        <v>157</v>
      </c>
    </row>
    <row r="20" spans="2:5" ht="46.5" customHeight="1" x14ac:dyDescent="0.25">
      <c r="B20" s="109" t="s">
        <v>169</v>
      </c>
      <c r="C20" s="109"/>
    </row>
  </sheetData>
  <customSheetViews>
    <customSheetView guid="{A5A992E5-A774-408A-88E8-BC6D12B4DBBC}">
      <selection activeCell="A5" sqref="A5"/>
      <pageMargins left="0.7" right="0.7" top="0.75" bottom="0.75" header="0.3" footer="0.3"/>
      <pageSetup paperSize="9" orientation="portrait" verticalDpi="0" r:id="rId1"/>
    </customSheetView>
  </customSheetViews>
  <mergeCells count="8">
    <mergeCell ref="B4:C4"/>
    <mergeCell ref="B8:C8"/>
    <mergeCell ref="B10:C10"/>
    <mergeCell ref="B12:C12"/>
    <mergeCell ref="B20:C20"/>
    <mergeCell ref="B13:C13"/>
    <mergeCell ref="B5:C5"/>
    <mergeCell ref="B6:C6"/>
  </mergeCells>
  <hyperlinks>
    <hyperlink ref="B14" r:id="rId2"/>
  </hyperlinks>
  <pageMargins left="0.7" right="0.7" top="0.75" bottom="0.75" header="0.3" footer="0.3"/>
  <pageSetup paperSize="9"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2"/>
  <sheetViews>
    <sheetView zoomScale="80" zoomScaleNormal="80" workbookViewId="0">
      <selection activeCell="F12" sqref="F12"/>
    </sheetView>
  </sheetViews>
  <sheetFormatPr defaultColWidth="9.140625" defaultRowHeight="15" x14ac:dyDescent="0.25"/>
  <cols>
    <col min="1" max="1" width="3.7109375" style="1" customWidth="1"/>
    <col min="2" max="10" width="18.7109375" style="1" customWidth="1"/>
    <col min="11" max="11" width="3.7109375" style="1" customWidth="1"/>
    <col min="12" max="12" width="18.7109375" style="1" customWidth="1"/>
    <col min="13" max="16384" width="9.140625" style="1"/>
  </cols>
  <sheetData>
    <row r="2" spans="2:10" ht="45" customHeight="1" x14ac:dyDescent="0.25">
      <c r="B2" s="115" t="s">
        <v>0</v>
      </c>
      <c r="C2" s="117" t="s">
        <v>38</v>
      </c>
      <c r="D2" s="6" t="s">
        <v>1</v>
      </c>
      <c r="E2" s="160" t="s">
        <v>51</v>
      </c>
      <c r="F2" s="160"/>
      <c r="G2" s="160"/>
      <c r="H2" s="160"/>
      <c r="I2" s="160"/>
      <c r="J2" s="160"/>
    </row>
    <row r="3" spans="2:10" ht="45" customHeight="1" x14ac:dyDescent="0.25">
      <c r="B3" s="115"/>
      <c r="C3" s="117"/>
      <c r="D3" s="6" t="s">
        <v>2</v>
      </c>
      <c r="E3" s="123" t="s">
        <v>72</v>
      </c>
      <c r="F3" s="123"/>
      <c r="G3" s="123"/>
      <c r="H3" s="123"/>
      <c r="I3" s="123"/>
      <c r="J3" s="123"/>
    </row>
    <row r="4" spans="2:10" ht="45" customHeight="1" x14ac:dyDescent="0.25">
      <c r="B4" s="4" t="s">
        <v>3</v>
      </c>
      <c r="C4" s="8">
        <v>42927</v>
      </c>
      <c r="D4" s="4" t="s">
        <v>4</v>
      </c>
      <c r="E4" s="7" t="s">
        <v>22</v>
      </c>
      <c r="F4" s="143" t="s">
        <v>161</v>
      </c>
      <c r="G4" s="52" t="s">
        <v>84</v>
      </c>
      <c r="H4" s="68">
        <v>415</v>
      </c>
      <c r="I4" s="31" t="s">
        <v>144</v>
      </c>
      <c r="J4" s="67">
        <v>7051</v>
      </c>
    </row>
    <row r="5" spans="2:10" ht="45" customHeight="1" x14ac:dyDescent="0.25">
      <c r="B5" s="6" t="s">
        <v>24</v>
      </c>
      <c r="C5" s="7" t="s">
        <v>25</v>
      </c>
      <c r="D5" s="154"/>
      <c r="E5" s="155"/>
      <c r="F5" s="144"/>
      <c r="G5" s="93" t="s">
        <v>85</v>
      </c>
      <c r="H5" s="68">
        <v>415</v>
      </c>
      <c r="I5" s="63" t="s">
        <v>145</v>
      </c>
      <c r="J5" s="67">
        <v>7051</v>
      </c>
    </row>
    <row r="6" spans="2:10" ht="30" customHeight="1" x14ac:dyDescent="0.25">
      <c r="B6" s="115" t="s">
        <v>16</v>
      </c>
      <c r="C6" s="115"/>
      <c r="D6" s="4"/>
      <c r="E6" s="4" t="s">
        <v>5</v>
      </c>
      <c r="F6" s="4" t="s">
        <v>6</v>
      </c>
      <c r="G6" s="4" t="s">
        <v>7</v>
      </c>
      <c r="H6" s="4" t="s">
        <v>8</v>
      </c>
      <c r="I6" s="4" t="s">
        <v>9</v>
      </c>
      <c r="J6" s="4" t="s">
        <v>10</v>
      </c>
    </row>
    <row r="7" spans="2:10" ht="30" customHeight="1" x14ac:dyDescent="0.25">
      <c r="B7" s="115"/>
      <c r="C7" s="115"/>
      <c r="D7" s="4" t="s">
        <v>11</v>
      </c>
      <c r="E7" s="5">
        <v>3</v>
      </c>
      <c r="F7" s="5">
        <v>2</v>
      </c>
      <c r="G7" s="5" t="s">
        <v>23</v>
      </c>
      <c r="H7" s="24">
        <f>E7*F7</f>
        <v>6</v>
      </c>
      <c r="I7" s="24">
        <f>IF(G7="Not Effective (x1)",E7*F7,IF(G7="Partially Effective (x0.8)",E7*F7*0.8, E7*F7*0.6))</f>
        <v>6</v>
      </c>
      <c r="J7" s="116" t="s">
        <v>175</v>
      </c>
    </row>
    <row r="8" spans="2:10" ht="30" customHeight="1" x14ac:dyDescent="0.25">
      <c r="B8" s="115"/>
      <c r="C8" s="115"/>
      <c r="D8" s="4" t="s">
        <v>12</v>
      </c>
      <c r="E8" s="5">
        <v>3</v>
      </c>
      <c r="F8" s="5">
        <v>2</v>
      </c>
      <c r="G8" s="7" t="s">
        <v>29</v>
      </c>
      <c r="H8" s="24">
        <f t="shared" ref="H8:H9" si="0">E8*F8</f>
        <v>6</v>
      </c>
      <c r="I8" s="24">
        <f t="shared" ref="I8:I9" si="1">IF(G8="Not Effective (x1)",E8*F8,IF(G8="Partially Effective (x0.8)",E8*F8*0.8, E8*F8*0.6))</f>
        <v>4.8000000000000007</v>
      </c>
      <c r="J8" s="116"/>
    </row>
    <row r="9" spans="2:10" ht="30" customHeight="1" x14ac:dyDescent="0.25">
      <c r="B9" s="115"/>
      <c r="C9" s="115"/>
      <c r="D9" s="4" t="s">
        <v>13</v>
      </c>
      <c r="E9" s="5">
        <v>4</v>
      </c>
      <c r="F9" s="5">
        <v>4</v>
      </c>
      <c r="G9" s="5" t="s">
        <v>23</v>
      </c>
      <c r="H9" s="24">
        <f t="shared" si="0"/>
        <v>16</v>
      </c>
      <c r="I9" s="24">
        <f t="shared" si="1"/>
        <v>16</v>
      </c>
      <c r="J9" s="116"/>
    </row>
    <row r="10" spans="2:10" ht="30" customHeight="1" x14ac:dyDescent="0.25">
      <c r="B10" s="4" t="s">
        <v>14</v>
      </c>
      <c r="C10" s="117" t="s">
        <v>33</v>
      </c>
      <c r="D10" s="117"/>
      <c r="E10" s="117"/>
      <c r="F10" s="117"/>
      <c r="G10" s="115" t="s">
        <v>17</v>
      </c>
      <c r="H10" s="115"/>
      <c r="I10" s="117" t="s">
        <v>27</v>
      </c>
      <c r="J10" s="117"/>
    </row>
    <row r="11" spans="2:10" ht="45" customHeight="1" x14ac:dyDescent="0.25">
      <c r="B11" s="118" t="s">
        <v>15</v>
      </c>
      <c r="C11" s="118"/>
      <c r="D11" s="118" t="s">
        <v>61</v>
      </c>
      <c r="E11" s="118"/>
      <c r="F11" s="4" t="s">
        <v>18</v>
      </c>
      <c r="G11" s="115" t="s">
        <v>19</v>
      </c>
      <c r="H11" s="115"/>
      <c r="I11" s="115" t="s">
        <v>20</v>
      </c>
      <c r="J11" s="115"/>
    </row>
    <row r="12" spans="2:10" s="15" customFormat="1" ht="371.25" customHeight="1" x14ac:dyDescent="0.25">
      <c r="B12" s="156" t="s">
        <v>168</v>
      </c>
      <c r="C12" s="157"/>
      <c r="D12" s="119" t="s">
        <v>123</v>
      </c>
      <c r="E12" s="119"/>
      <c r="F12" s="25" t="s">
        <v>73</v>
      </c>
      <c r="G12" s="156" t="s">
        <v>186</v>
      </c>
      <c r="H12" s="157"/>
      <c r="I12" s="121" t="s">
        <v>140</v>
      </c>
      <c r="J12" s="122"/>
    </row>
  </sheetData>
  <customSheetViews>
    <customSheetView guid="{A5A992E5-A774-408A-88E8-BC6D12B4DBBC}" scale="80" fitToPage="1" topLeftCell="A4">
      <selection activeCell="F12" sqref="F12"/>
      <pageMargins left="0.7" right="0.7" top="0.75" bottom="0.75" header="0.3" footer="0.3"/>
      <pageSetup paperSize="9" scale="74" orientation="landscape" verticalDpi="0" r:id="rId1"/>
    </customSheetView>
  </customSheetViews>
  <mergeCells count="19">
    <mergeCell ref="B6:C9"/>
    <mergeCell ref="J7:J9"/>
    <mergeCell ref="B2:B3"/>
    <mergeCell ref="C2:C3"/>
    <mergeCell ref="E2:J2"/>
    <mergeCell ref="E3:J3"/>
    <mergeCell ref="D5:E5"/>
    <mergeCell ref="F4:F5"/>
    <mergeCell ref="B12:C12"/>
    <mergeCell ref="D12:E12"/>
    <mergeCell ref="G12:H12"/>
    <mergeCell ref="I12:J12"/>
    <mergeCell ref="C10:F10"/>
    <mergeCell ref="G10:H10"/>
    <mergeCell ref="I10:J10"/>
    <mergeCell ref="B11:C11"/>
    <mergeCell ref="D11:E11"/>
    <mergeCell ref="G11:H11"/>
    <mergeCell ref="I11:J11"/>
  </mergeCells>
  <pageMargins left="0.7" right="0.7" top="0.75" bottom="0.75" header="0.3" footer="0.3"/>
  <pageSetup paperSize="9" scale="74" orientation="landscape" verticalDpi="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2"/>
  <sheetViews>
    <sheetView zoomScale="80" zoomScaleNormal="80" workbookViewId="0">
      <selection activeCell="D12" sqref="D12:E12"/>
    </sheetView>
  </sheetViews>
  <sheetFormatPr defaultColWidth="9.140625" defaultRowHeight="15" x14ac:dyDescent="0.25"/>
  <cols>
    <col min="1" max="1" width="3.7109375" style="1" customWidth="1"/>
    <col min="2" max="10" width="18.7109375" style="1" customWidth="1"/>
    <col min="11" max="11" width="3.7109375" style="1" customWidth="1"/>
    <col min="12" max="12" width="18.7109375" style="1" customWidth="1"/>
    <col min="13" max="16384" width="9.140625" style="1"/>
  </cols>
  <sheetData>
    <row r="2" spans="2:10" ht="45" customHeight="1" x14ac:dyDescent="0.25">
      <c r="B2" s="115" t="s">
        <v>0</v>
      </c>
      <c r="C2" s="117" t="s">
        <v>39</v>
      </c>
      <c r="D2" s="21" t="s">
        <v>1</v>
      </c>
      <c r="E2" s="123" t="s">
        <v>56</v>
      </c>
      <c r="F2" s="123"/>
      <c r="G2" s="123"/>
      <c r="H2" s="123"/>
      <c r="I2" s="123"/>
      <c r="J2" s="123"/>
    </row>
    <row r="3" spans="2:10" ht="45" customHeight="1" x14ac:dyDescent="0.25">
      <c r="B3" s="115"/>
      <c r="C3" s="117"/>
      <c r="D3" s="21" t="s">
        <v>2</v>
      </c>
      <c r="E3" s="123" t="s">
        <v>125</v>
      </c>
      <c r="F3" s="123"/>
      <c r="G3" s="123"/>
      <c r="H3" s="123"/>
      <c r="I3" s="123"/>
      <c r="J3" s="123"/>
    </row>
    <row r="4" spans="2:10" ht="45" customHeight="1" x14ac:dyDescent="0.25">
      <c r="B4" s="18" t="s">
        <v>3</v>
      </c>
      <c r="C4" s="8">
        <v>42927</v>
      </c>
      <c r="D4" s="18" t="s">
        <v>4</v>
      </c>
      <c r="E4" s="19" t="s">
        <v>22</v>
      </c>
      <c r="F4" s="143" t="s">
        <v>161</v>
      </c>
      <c r="G4" s="52" t="s">
        <v>84</v>
      </c>
      <c r="H4" s="68">
        <v>137</v>
      </c>
      <c r="I4" s="31" t="s">
        <v>144</v>
      </c>
      <c r="J4" s="68">
        <v>2326</v>
      </c>
    </row>
    <row r="5" spans="2:10" ht="45" customHeight="1" x14ac:dyDescent="0.25">
      <c r="B5" s="21" t="s">
        <v>24</v>
      </c>
      <c r="C5" s="19" t="s">
        <v>25</v>
      </c>
      <c r="D5" s="154"/>
      <c r="E5" s="155"/>
      <c r="F5" s="144"/>
      <c r="G5" s="93" t="s">
        <v>85</v>
      </c>
      <c r="H5" s="66" t="s">
        <v>86</v>
      </c>
      <c r="I5" s="63" t="s">
        <v>145</v>
      </c>
      <c r="J5" s="65" t="s">
        <v>86</v>
      </c>
    </row>
    <row r="6" spans="2:10" ht="30" customHeight="1" x14ac:dyDescent="0.25">
      <c r="B6" s="115" t="s">
        <v>16</v>
      </c>
      <c r="C6" s="115"/>
      <c r="D6" s="18"/>
      <c r="E6" s="18" t="s">
        <v>5</v>
      </c>
      <c r="F6" s="18" t="s">
        <v>6</v>
      </c>
      <c r="G6" s="18" t="s">
        <v>7</v>
      </c>
      <c r="H6" s="18" t="s">
        <v>8</v>
      </c>
      <c r="I6" s="18" t="s">
        <v>9</v>
      </c>
      <c r="J6" s="18" t="s">
        <v>10</v>
      </c>
    </row>
    <row r="7" spans="2:10" ht="30" customHeight="1" x14ac:dyDescent="0.25">
      <c r="B7" s="115"/>
      <c r="C7" s="115"/>
      <c r="D7" s="18" t="s">
        <v>11</v>
      </c>
      <c r="E7" s="20">
        <v>2</v>
      </c>
      <c r="F7" s="20">
        <v>4</v>
      </c>
      <c r="G7" s="20" t="s">
        <v>23</v>
      </c>
      <c r="H7" s="24">
        <f>E7*F7</f>
        <v>8</v>
      </c>
      <c r="I7" s="24">
        <f>IF(G7="Not Effective (x1)",E7*F7,IF(G7="Partially Effective (x0.8)",E7*F7*0.8, E7*F7*0.6))</f>
        <v>8</v>
      </c>
      <c r="J7" s="116" t="s">
        <v>175</v>
      </c>
    </row>
    <row r="8" spans="2:10" ht="30" customHeight="1" x14ac:dyDescent="0.25">
      <c r="B8" s="115"/>
      <c r="C8" s="115"/>
      <c r="D8" s="18" t="s">
        <v>12</v>
      </c>
      <c r="E8" s="20">
        <v>2</v>
      </c>
      <c r="F8" s="20">
        <v>3</v>
      </c>
      <c r="G8" s="19" t="s">
        <v>29</v>
      </c>
      <c r="H8" s="24">
        <f t="shared" ref="H8:H9" si="0">E8*F8</f>
        <v>6</v>
      </c>
      <c r="I8" s="24">
        <f t="shared" ref="I8:I9" si="1">IF(G8="Not Effective (x1)",E8*F8,IF(G8="Partially Effective (x0.8)",E8*F8*0.8, E8*F8*0.6))</f>
        <v>4.8000000000000007</v>
      </c>
      <c r="J8" s="116"/>
    </row>
    <row r="9" spans="2:10" ht="30" customHeight="1" x14ac:dyDescent="0.25">
      <c r="B9" s="115"/>
      <c r="C9" s="115"/>
      <c r="D9" s="18" t="s">
        <v>13</v>
      </c>
      <c r="E9" s="20">
        <v>3</v>
      </c>
      <c r="F9" s="20">
        <v>4</v>
      </c>
      <c r="G9" s="20" t="s">
        <v>23</v>
      </c>
      <c r="H9" s="24">
        <f t="shared" si="0"/>
        <v>12</v>
      </c>
      <c r="I9" s="24">
        <f t="shared" si="1"/>
        <v>12</v>
      </c>
      <c r="J9" s="116"/>
    </row>
    <row r="10" spans="2:10" ht="30" customHeight="1" x14ac:dyDescent="0.25">
      <c r="B10" s="3" t="s">
        <v>14</v>
      </c>
      <c r="C10" s="161" t="s">
        <v>26</v>
      </c>
      <c r="D10" s="161"/>
      <c r="E10" s="161"/>
      <c r="F10" s="161"/>
      <c r="G10" s="115" t="s">
        <v>17</v>
      </c>
      <c r="H10" s="115"/>
      <c r="I10" s="161" t="s">
        <v>37</v>
      </c>
      <c r="J10" s="161"/>
    </row>
    <row r="11" spans="2:10" ht="45" customHeight="1" x14ac:dyDescent="0.25">
      <c r="B11" s="118" t="s">
        <v>15</v>
      </c>
      <c r="C11" s="118"/>
      <c r="D11" s="118" t="s">
        <v>61</v>
      </c>
      <c r="E11" s="118"/>
      <c r="F11" s="2" t="s">
        <v>18</v>
      </c>
      <c r="G11" s="115" t="s">
        <v>19</v>
      </c>
      <c r="H11" s="115"/>
      <c r="I11" s="115" t="s">
        <v>20</v>
      </c>
      <c r="J11" s="115"/>
    </row>
    <row r="12" spans="2:10" s="15" customFormat="1" ht="208.5" customHeight="1" x14ac:dyDescent="0.25">
      <c r="B12" s="121" t="s">
        <v>126</v>
      </c>
      <c r="C12" s="122"/>
      <c r="D12" s="120" t="s">
        <v>62</v>
      </c>
      <c r="E12" s="120"/>
      <c r="F12" s="17" t="s">
        <v>92</v>
      </c>
      <c r="G12" s="121" t="s">
        <v>180</v>
      </c>
      <c r="H12" s="122"/>
      <c r="I12" s="121" t="s">
        <v>140</v>
      </c>
      <c r="J12" s="122"/>
    </row>
  </sheetData>
  <customSheetViews>
    <customSheetView guid="{A5A992E5-A774-408A-88E8-BC6D12B4DBBC}" scale="80" fitToPage="1">
      <selection activeCell="G7" sqref="G7"/>
      <pageMargins left="0.7" right="0.7" top="0.75" bottom="0.75" header="0.3" footer="0.3"/>
      <pageSetup paperSize="9" scale="74" orientation="landscape" verticalDpi="0" r:id="rId1"/>
    </customSheetView>
  </customSheetViews>
  <mergeCells count="19">
    <mergeCell ref="B12:C12"/>
    <mergeCell ref="D12:E12"/>
    <mergeCell ref="G12:H12"/>
    <mergeCell ref="I12:J12"/>
    <mergeCell ref="C10:F10"/>
    <mergeCell ref="G10:H10"/>
    <mergeCell ref="I10:J10"/>
    <mergeCell ref="B11:C11"/>
    <mergeCell ref="D11:E11"/>
    <mergeCell ref="G11:H11"/>
    <mergeCell ref="I11:J11"/>
    <mergeCell ref="B6:C9"/>
    <mergeCell ref="J7:J9"/>
    <mergeCell ref="B2:B3"/>
    <mergeCell ref="C2:C3"/>
    <mergeCell ref="E2:J2"/>
    <mergeCell ref="E3:J3"/>
    <mergeCell ref="D5:E5"/>
    <mergeCell ref="F4:F5"/>
  </mergeCells>
  <pageMargins left="0.7" right="0.7" top="0.75" bottom="0.75" header="0.3" footer="0.3"/>
  <pageSetup paperSize="9" scale="74" orientation="landscape" verticalDpi="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2"/>
  <sheetViews>
    <sheetView zoomScale="80" zoomScaleNormal="80" workbookViewId="0">
      <selection activeCell="F12" sqref="F12"/>
    </sheetView>
  </sheetViews>
  <sheetFormatPr defaultColWidth="9.140625" defaultRowHeight="15" x14ac:dyDescent="0.25"/>
  <cols>
    <col min="1" max="1" width="3.7109375" style="1" customWidth="1"/>
    <col min="2" max="10" width="18.7109375" style="1" customWidth="1"/>
    <col min="11" max="11" width="3.7109375" style="1" customWidth="1"/>
    <col min="12" max="12" width="18.7109375" style="1" customWidth="1"/>
    <col min="13" max="16384" width="9.140625" style="1"/>
  </cols>
  <sheetData>
    <row r="2" spans="2:10" ht="45" customHeight="1" x14ac:dyDescent="0.25">
      <c r="B2" s="115" t="s">
        <v>0</v>
      </c>
      <c r="C2" s="117" t="s">
        <v>40</v>
      </c>
      <c r="D2" s="6" t="s">
        <v>1</v>
      </c>
      <c r="E2" s="123" t="s">
        <v>55</v>
      </c>
      <c r="F2" s="123"/>
      <c r="G2" s="123"/>
      <c r="H2" s="123"/>
      <c r="I2" s="123"/>
      <c r="J2" s="123"/>
    </row>
    <row r="3" spans="2:10" ht="45" customHeight="1" x14ac:dyDescent="0.25">
      <c r="B3" s="115"/>
      <c r="C3" s="117"/>
      <c r="D3" s="6" t="s">
        <v>2</v>
      </c>
      <c r="E3" s="123" t="s">
        <v>124</v>
      </c>
      <c r="F3" s="123"/>
      <c r="G3" s="123"/>
      <c r="H3" s="123"/>
      <c r="I3" s="123"/>
      <c r="J3" s="123"/>
    </row>
    <row r="4" spans="2:10" ht="45" customHeight="1" x14ac:dyDescent="0.25">
      <c r="B4" s="4" t="s">
        <v>3</v>
      </c>
      <c r="C4" s="8">
        <v>42927</v>
      </c>
      <c r="D4" s="4" t="s">
        <v>4</v>
      </c>
      <c r="E4" s="7" t="s">
        <v>22</v>
      </c>
      <c r="F4" s="143" t="s">
        <v>161</v>
      </c>
      <c r="G4" s="52" t="s">
        <v>84</v>
      </c>
      <c r="H4" s="68">
        <v>146</v>
      </c>
      <c r="I4" s="31" t="s">
        <v>144</v>
      </c>
      <c r="J4" s="66">
        <v>2481</v>
      </c>
    </row>
    <row r="5" spans="2:10" ht="45" customHeight="1" x14ac:dyDescent="0.25">
      <c r="B5" s="6" t="s">
        <v>24</v>
      </c>
      <c r="C5" s="7" t="s">
        <v>25</v>
      </c>
      <c r="D5" s="154"/>
      <c r="E5" s="155"/>
      <c r="F5" s="144"/>
      <c r="G5" s="93" t="s">
        <v>85</v>
      </c>
      <c r="H5" s="68">
        <v>37</v>
      </c>
      <c r="I5" s="63" t="s">
        <v>145</v>
      </c>
      <c r="J5" s="66">
        <v>621</v>
      </c>
    </row>
    <row r="6" spans="2:10" ht="30" customHeight="1" x14ac:dyDescent="0.25">
      <c r="B6" s="115" t="s">
        <v>16</v>
      </c>
      <c r="C6" s="115"/>
      <c r="D6" s="4"/>
      <c r="E6" s="4" t="s">
        <v>5</v>
      </c>
      <c r="F6" s="4" t="s">
        <v>6</v>
      </c>
      <c r="G6" s="4" t="s">
        <v>7</v>
      </c>
      <c r="H6" s="4" t="s">
        <v>8</v>
      </c>
      <c r="I6" s="4" t="s">
        <v>9</v>
      </c>
      <c r="J6" s="4" t="s">
        <v>10</v>
      </c>
    </row>
    <row r="7" spans="2:10" ht="30" customHeight="1" x14ac:dyDescent="0.25">
      <c r="B7" s="115"/>
      <c r="C7" s="115"/>
      <c r="D7" s="4" t="s">
        <v>11</v>
      </c>
      <c r="E7" s="5">
        <v>2</v>
      </c>
      <c r="F7" s="5">
        <v>3</v>
      </c>
      <c r="G7" s="32" t="s">
        <v>29</v>
      </c>
      <c r="H7" s="24">
        <f>E7*F7</f>
        <v>6</v>
      </c>
      <c r="I7" s="24">
        <f>IF(G7="Not Effective (x1)",E7*F7,IF(G7="Partially Effective (x0.8)",E7*F7*0.8, E7*F7*0.6))</f>
        <v>4.8000000000000007</v>
      </c>
      <c r="J7" s="116" t="s">
        <v>175</v>
      </c>
    </row>
    <row r="8" spans="2:10" ht="30" customHeight="1" x14ac:dyDescent="0.25">
      <c r="B8" s="115"/>
      <c r="C8" s="115"/>
      <c r="D8" s="4" t="s">
        <v>12</v>
      </c>
      <c r="E8" s="5">
        <v>2</v>
      </c>
      <c r="F8" s="5">
        <v>2</v>
      </c>
      <c r="G8" s="7" t="s">
        <v>29</v>
      </c>
      <c r="H8" s="24">
        <f t="shared" ref="H8:H9" si="0">E8*F8</f>
        <v>4</v>
      </c>
      <c r="I8" s="24">
        <f t="shared" ref="I8:I9" si="1">IF(G8="Not Effective (x1)",E8*F8,IF(G8="Partially Effective (x0.8)",E8*F8*0.8, E8*F8*0.6))</f>
        <v>3.2</v>
      </c>
      <c r="J8" s="116"/>
    </row>
    <row r="9" spans="2:10" ht="30" customHeight="1" x14ac:dyDescent="0.25">
      <c r="B9" s="115"/>
      <c r="C9" s="115"/>
      <c r="D9" s="4" t="s">
        <v>13</v>
      </c>
      <c r="E9" s="5">
        <v>2</v>
      </c>
      <c r="F9" s="5">
        <v>3</v>
      </c>
      <c r="G9" s="5" t="s">
        <v>23</v>
      </c>
      <c r="H9" s="24">
        <f t="shared" si="0"/>
        <v>6</v>
      </c>
      <c r="I9" s="24">
        <f t="shared" si="1"/>
        <v>6</v>
      </c>
      <c r="J9" s="116"/>
    </row>
    <row r="10" spans="2:10" ht="30" customHeight="1" x14ac:dyDescent="0.25">
      <c r="B10" s="4" t="s">
        <v>14</v>
      </c>
      <c r="C10" s="117" t="s">
        <v>26</v>
      </c>
      <c r="D10" s="117"/>
      <c r="E10" s="117"/>
      <c r="F10" s="117"/>
      <c r="G10" s="115" t="s">
        <v>17</v>
      </c>
      <c r="H10" s="115"/>
      <c r="I10" s="117" t="s">
        <v>34</v>
      </c>
      <c r="J10" s="117"/>
    </row>
    <row r="11" spans="2:10" ht="45" customHeight="1" x14ac:dyDescent="0.25">
      <c r="B11" s="118" t="s">
        <v>15</v>
      </c>
      <c r="C11" s="118"/>
      <c r="D11" s="118" t="s">
        <v>61</v>
      </c>
      <c r="E11" s="118"/>
      <c r="F11" s="4" t="s">
        <v>18</v>
      </c>
      <c r="G11" s="115" t="s">
        <v>19</v>
      </c>
      <c r="H11" s="115"/>
      <c r="I11" s="115" t="s">
        <v>20</v>
      </c>
      <c r="J11" s="115"/>
    </row>
    <row r="12" spans="2:10" s="15" customFormat="1" ht="409.5" x14ac:dyDescent="0.25">
      <c r="B12" s="121" t="s">
        <v>64</v>
      </c>
      <c r="C12" s="122"/>
      <c r="D12" s="120" t="s">
        <v>63</v>
      </c>
      <c r="E12" s="120"/>
      <c r="F12" s="17" t="s">
        <v>141</v>
      </c>
      <c r="G12" s="121" t="s">
        <v>181</v>
      </c>
      <c r="H12" s="122"/>
      <c r="I12" s="121" t="s">
        <v>140</v>
      </c>
      <c r="J12" s="122"/>
    </row>
  </sheetData>
  <customSheetViews>
    <customSheetView guid="{A5A992E5-A774-408A-88E8-BC6D12B4DBBC}" scale="80" fitToPage="1">
      <selection activeCell="F12" sqref="F12"/>
      <pageMargins left="0.7" right="0.7" top="0.75" bottom="0.75" header="0.3" footer="0.3"/>
      <pageSetup paperSize="9" scale="74" orientation="landscape" verticalDpi="0" r:id="rId1"/>
    </customSheetView>
  </customSheetViews>
  <mergeCells count="19">
    <mergeCell ref="B12:C12"/>
    <mergeCell ref="D12:E12"/>
    <mergeCell ref="G12:H12"/>
    <mergeCell ref="I12:J12"/>
    <mergeCell ref="C10:F10"/>
    <mergeCell ref="G10:H10"/>
    <mergeCell ref="I10:J10"/>
    <mergeCell ref="B11:C11"/>
    <mergeCell ref="D11:E11"/>
    <mergeCell ref="G11:H11"/>
    <mergeCell ref="I11:J11"/>
    <mergeCell ref="B6:C9"/>
    <mergeCell ref="J7:J9"/>
    <mergeCell ref="B2:B3"/>
    <mergeCell ref="C2:C3"/>
    <mergeCell ref="E2:J2"/>
    <mergeCell ref="E3:J3"/>
    <mergeCell ref="D5:E5"/>
    <mergeCell ref="F4:F5"/>
  </mergeCells>
  <pageMargins left="0.7" right="0.7" top="0.75" bottom="0.75" header="0.3" footer="0.3"/>
  <pageSetup paperSize="9" scale="74" orientation="landscape" verticalDpi="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zoomScale="80" zoomScaleNormal="80" workbookViewId="0"/>
  </sheetViews>
  <sheetFormatPr defaultColWidth="9.140625" defaultRowHeight="15" x14ac:dyDescent="0.25"/>
  <cols>
    <col min="1" max="1" width="3.7109375" style="1" customWidth="1"/>
    <col min="2" max="10" width="18.7109375" style="1" customWidth="1"/>
    <col min="11" max="11" width="3.7109375" style="1" customWidth="1"/>
    <col min="12" max="12" width="18.7109375" style="1" customWidth="1"/>
    <col min="13" max="16384" width="9.140625" style="1"/>
  </cols>
  <sheetData>
    <row r="1" spans="1:10" x14ac:dyDescent="0.25">
      <c r="A1" s="94"/>
    </row>
    <row r="2" spans="1:10" ht="45" customHeight="1" x14ac:dyDescent="0.25">
      <c r="B2" s="115" t="s">
        <v>0</v>
      </c>
      <c r="C2" s="117" t="s">
        <v>41</v>
      </c>
      <c r="D2" s="6" t="s">
        <v>1</v>
      </c>
      <c r="E2" s="123" t="s">
        <v>57</v>
      </c>
      <c r="F2" s="123"/>
      <c r="G2" s="123"/>
      <c r="H2" s="123"/>
      <c r="I2" s="123"/>
      <c r="J2" s="123"/>
    </row>
    <row r="3" spans="1:10" ht="45" customHeight="1" x14ac:dyDescent="0.25">
      <c r="B3" s="115"/>
      <c r="C3" s="117"/>
      <c r="D3" s="6" t="s">
        <v>2</v>
      </c>
      <c r="E3" s="123" t="s">
        <v>127</v>
      </c>
      <c r="F3" s="123"/>
      <c r="G3" s="123"/>
      <c r="H3" s="123"/>
      <c r="I3" s="123"/>
      <c r="J3" s="123"/>
    </row>
    <row r="4" spans="1:10" ht="45" customHeight="1" x14ac:dyDescent="0.25">
      <c r="B4" s="4" t="s">
        <v>3</v>
      </c>
      <c r="C4" s="8">
        <v>42927</v>
      </c>
      <c r="D4" s="4" t="s">
        <v>4</v>
      </c>
      <c r="E4" s="7" t="s">
        <v>22</v>
      </c>
      <c r="F4" s="143" t="s">
        <v>161</v>
      </c>
      <c r="G4" s="52" t="s">
        <v>84</v>
      </c>
      <c r="H4" s="51">
        <v>85</v>
      </c>
      <c r="I4" s="31" t="s">
        <v>144</v>
      </c>
      <c r="J4" s="67">
        <v>1439</v>
      </c>
    </row>
    <row r="5" spans="1:10" ht="45" customHeight="1" x14ac:dyDescent="0.25">
      <c r="B5" s="6" t="s">
        <v>24</v>
      </c>
      <c r="C5" s="7" t="s">
        <v>25</v>
      </c>
      <c r="D5" s="154"/>
      <c r="E5" s="155"/>
      <c r="F5" s="144"/>
      <c r="G5" s="93" t="s">
        <v>85</v>
      </c>
      <c r="H5" s="46" t="s">
        <v>86</v>
      </c>
      <c r="I5" s="63" t="s">
        <v>145</v>
      </c>
      <c r="J5" s="46" t="s">
        <v>86</v>
      </c>
    </row>
    <row r="6" spans="1:10" ht="30" customHeight="1" x14ac:dyDescent="0.25">
      <c r="B6" s="115" t="s">
        <v>16</v>
      </c>
      <c r="C6" s="115"/>
      <c r="D6" s="4"/>
      <c r="E6" s="4" t="s">
        <v>5</v>
      </c>
      <c r="F6" s="4" t="s">
        <v>6</v>
      </c>
      <c r="G6" s="4" t="s">
        <v>7</v>
      </c>
      <c r="H6" s="4" t="s">
        <v>8</v>
      </c>
      <c r="I6" s="4" t="s">
        <v>9</v>
      </c>
      <c r="J6" s="4" t="s">
        <v>10</v>
      </c>
    </row>
    <row r="7" spans="1:10" ht="30" customHeight="1" x14ac:dyDescent="0.25">
      <c r="B7" s="115"/>
      <c r="C7" s="115"/>
      <c r="D7" s="4" t="s">
        <v>11</v>
      </c>
      <c r="E7" s="5">
        <v>2</v>
      </c>
      <c r="F7" s="5">
        <v>4</v>
      </c>
      <c r="G7" s="5" t="s">
        <v>23</v>
      </c>
      <c r="H7" s="24">
        <f>E7*F7</f>
        <v>8</v>
      </c>
      <c r="I7" s="24">
        <f>IF(G7="Not Effective (x1)",E7*F7,IF(G7="Partially Effective (x0.8)",E7*F7*0.8, E7*F7*0.6))</f>
        <v>8</v>
      </c>
      <c r="J7" s="116" t="s">
        <v>175</v>
      </c>
    </row>
    <row r="8" spans="1:10" ht="30" customHeight="1" x14ac:dyDescent="0.25">
      <c r="B8" s="115"/>
      <c r="C8" s="115"/>
      <c r="D8" s="4" t="s">
        <v>12</v>
      </c>
      <c r="E8" s="5">
        <v>2</v>
      </c>
      <c r="F8" s="5">
        <v>3</v>
      </c>
      <c r="G8" s="7" t="s">
        <v>93</v>
      </c>
      <c r="H8" s="24">
        <f t="shared" ref="H8:H9" si="0">E8*F8</f>
        <v>6</v>
      </c>
      <c r="I8" s="24">
        <f t="shared" ref="I8:I9" si="1">IF(G8="Not Effective (x1)",E8*F8,IF(G8="Partially Effective (x0.8)",E8*F8*0.8, E8*F8*0.6))</f>
        <v>3.5999999999999996</v>
      </c>
      <c r="J8" s="116"/>
    </row>
    <row r="9" spans="1:10" ht="30" customHeight="1" x14ac:dyDescent="0.25">
      <c r="B9" s="115"/>
      <c r="C9" s="115"/>
      <c r="D9" s="4" t="s">
        <v>13</v>
      </c>
      <c r="E9" s="5">
        <v>2</v>
      </c>
      <c r="F9" s="5">
        <v>4</v>
      </c>
      <c r="G9" s="5" t="s">
        <v>23</v>
      </c>
      <c r="H9" s="24">
        <f t="shared" si="0"/>
        <v>8</v>
      </c>
      <c r="I9" s="24">
        <f t="shared" si="1"/>
        <v>8</v>
      </c>
      <c r="J9" s="116"/>
    </row>
    <row r="10" spans="1:10" ht="30" customHeight="1" x14ac:dyDescent="0.25">
      <c r="B10" s="4" t="s">
        <v>14</v>
      </c>
      <c r="C10" s="117" t="s">
        <v>26</v>
      </c>
      <c r="D10" s="117"/>
      <c r="E10" s="117"/>
      <c r="F10" s="117"/>
      <c r="G10" s="115" t="s">
        <v>17</v>
      </c>
      <c r="H10" s="115"/>
      <c r="I10" s="117" t="s">
        <v>34</v>
      </c>
      <c r="J10" s="117"/>
    </row>
    <row r="11" spans="1:10" ht="45" customHeight="1" x14ac:dyDescent="0.25">
      <c r="B11" s="118" t="s">
        <v>15</v>
      </c>
      <c r="C11" s="118"/>
      <c r="D11" s="118" t="s">
        <v>61</v>
      </c>
      <c r="E11" s="118"/>
      <c r="F11" s="4" t="s">
        <v>18</v>
      </c>
      <c r="G11" s="115" t="s">
        <v>19</v>
      </c>
      <c r="H11" s="115"/>
      <c r="I11" s="115" t="s">
        <v>20</v>
      </c>
      <c r="J11" s="115"/>
    </row>
    <row r="12" spans="1:10" s="15" customFormat="1" ht="337.5" customHeight="1" x14ac:dyDescent="0.25">
      <c r="B12" s="156" t="s">
        <v>75</v>
      </c>
      <c r="C12" s="157"/>
      <c r="D12" s="119" t="s">
        <v>74</v>
      </c>
      <c r="E12" s="119"/>
      <c r="F12" s="39" t="s">
        <v>187</v>
      </c>
      <c r="G12" s="156" t="s">
        <v>178</v>
      </c>
      <c r="H12" s="157"/>
      <c r="I12" s="121" t="s">
        <v>140</v>
      </c>
      <c r="J12" s="122"/>
    </row>
  </sheetData>
  <customSheetViews>
    <customSheetView guid="{A5A992E5-A774-408A-88E8-BC6D12B4DBBC}" scale="80" fitToPage="1">
      <selection activeCell="G12" sqref="G12:H12"/>
      <pageMargins left="0.7" right="0.7" top="0.75" bottom="0.75" header="0.3" footer="0.3"/>
      <pageSetup paperSize="9" scale="74" orientation="landscape" verticalDpi="0" r:id="rId1"/>
    </customSheetView>
  </customSheetViews>
  <mergeCells count="19">
    <mergeCell ref="B12:C12"/>
    <mergeCell ref="D12:E12"/>
    <mergeCell ref="G12:H12"/>
    <mergeCell ref="I12:J12"/>
    <mergeCell ref="C10:F10"/>
    <mergeCell ref="G10:H10"/>
    <mergeCell ref="I10:J10"/>
    <mergeCell ref="B11:C11"/>
    <mergeCell ref="D11:E11"/>
    <mergeCell ref="G11:H11"/>
    <mergeCell ref="I11:J11"/>
    <mergeCell ref="B6:C9"/>
    <mergeCell ref="J7:J9"/>
    <mergeCell ref="B2:B3"/>
    <mergeCell ref="C2:C3"/>
    <mergeCell ref="E2:J2"/>
    <mergeCell ref="E3:J3"/>
    <mergeCell ref="D5:E5"/>
    <mergeCell ref="F4:F5"/>
  </mergeCells>
  <pageMargins left="0.7" right="0.7" top="0.75" bottom="0.75" header="0.3" footer="0.3"/>
  <pageSetup paperSize="9" scale="74" orientation="landscape" verticalDpi="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2"/>
  <sheetViews>
    <sheetView zoomScale="80" zoomScaleNormal="80" workbookViewId="0"/>
  </sheetViews>
  <sheetFormatPr defaultColWidth="9.140625" defaultRowHeight="15" x14ac:dyDescent="0.25"/>
  <cols>
    <col min="1" max="1" width="3.7109375" style="1" customWidth="1"/>
    <col min="2" max="10" width="18.7109375" style="1" customWidth="1"/>
    <col min="11" max="11" width="3.7109375" style="1" customWidth="1"/>
    <col min="12" max="12" width="18.7109375" style="1" customWidth="1"/>
    <col min="13" max="16384" width="9.140625" style="1"/>
  </cols>
  <sheetData>
    <row r="2" spans="2:10" ht="45" customHeight="1" x14ac:dyDescent="0.25">
      <c r="B2" s="115" t="s">
        <v>0</v>
      </c>
      <c r="C2" s="117" t="s">
        <v>42</v>
      </c>
      <c r="D2" s="21" t="s">
        <v>1</v>
      </c>
      <c r="E2" s="123" t="s">
        <v>53</v>
      </c>
      <c r="F2" s="123"/>
      <c r="G2" s="123"/>
      <c r="H2" s="123"/>
      <c r="I2" s="123"/>
      <c r="J2" s="123"/>
    </row>
    <row r="3" spans="2:10" ht="45" customHeight="1" x14ac:dyDescent="0.25">
      <c r="B3" s="115"/>
      <c r="C3" s="117"/>
      <c r="D3" s="21" t="s">
        <v>2</v>
      </c>
      <c r="E3" s="123" t="s">
        <v>65</v>
      </c>
      <c r="F3" s="123"/>
      <c r="G3" s="123"/>
      <c r="H3" s="123"/>
      <c r="I3" s="123"/>
      <c r="J3" s="123"/>
    </row>
    <row r="4" spans="2:10" ht="45" customHeight="1" x14ac:dyDescent="0.25">
      <c r="B4" s="18" t="s">
        <v>3</v>
      </c>
      <c r="C4" s="8">
        <v>42927</v>
      </c>
      <c r="D4" s="18" t="s">
        <v>4</v>
      </c>
      <c r="E4" s="19" t="s">
        <v>22</v>
      </c>
      <c r="F4" s="143" t="s">
        <v>161</v>
      </c>
      <c r="G4" s="52" t="s">
        <v>84</v>
      </c>
      <c r="H4" s="51">
        <v>85</v>
      </c>
      <c r="I4" s="31" t="s">
        <v>144</v>
      </c>
      <c r="J4" s="67">
        <v>1437</v>
      </c>
    </row>
    <row r="5" spans="2:10" ht="45" customHeight="1" x14ac:dyDescent="0.25">
      <c r="B5" s="21" t="s">
        <v>24</v>
      </c>
      <c r="C5" s="19" t="s">
        <v>25</v>
      </c>
      <c r="D5" s="154"/>
      <c r="E5" s="155"/>
      <c r="F5" s="144"/>
      <c r="G5" s="93" t="s">
        <v>85</v>
      </c>
      <c r="H5" s="51">
        <v>27</v>
      </c>
      <c r="I5" s="63" t="s">
        <v>145</v>
      </c>
      <c r="J5" s="67">
        <v>467</v>
      </c>
    </row>
    <row r="6" spans="2:10" ht="30" customHeight="1" x14ac:dyDescent="0.25">
      <c r="B6" s="115" t="s">
        <v>16</v>
      </c>
      <c r="C6" s="115"/>
      <c r="D6" s="18"/>
      <c r="E6" s="18" t="s">
        <v>5</v>
      </c>
      <c r="F6" s="18" t="s">
        <v>6</v>
      </c>
      <c r="G6" s="18" t="s">
        <v>7</v>
      </c>
      <c r="H6" s="18" t="s">
        <v>8</v>
      </c>
      <c r="I6" s="18" t="s">
        <v>9</v>
      </c>
      <c r="J6" s="18" t="s">
        <v>10</v>
      </c>
    </row>
    <row r="7" spans="2:10" ht="30" customHeight="1" x14ac:dyDescent="0.25">
      <c r="B7" s="115"/>
      <c r="C7" s="115"/>
      <c r="D7" s="18" t="s">
        <v>11</v>
      </c>
      <c r="E7" s="20">
        <v>2</v>
      </c>
      <c r="F7" s="20">
        <v>4</v>
      </c>
      <c r="G7" s="20" t="s">
        <v>23</v>
      </c>
      <c r="H7" s="24">
        <f>E7*F7</f>
        <v>8</v>
      </c>
      <c r="I7" s="24">
        <f>IF(G7="Not Effective (x1)",E7*F7,IF(G7="Partially Effective (x0.8)",E7*F7*0.8, E7*F7*0.6))</f>
        <v>8</v>
      </c>
      <c r="J7" s="116" t="s">
        <v>175</v>
      </c>
    </row>
    <row r="8" spans="2:10" ht="30" customHeight="1" x14ac:dyDescent="0.25">
      <c r="B8" s="115"/>
      <c r="C8" s="115"/>
      <c r="D8" s="18" t="s">
        <v>12</v>
      </c>
      <c r="E8" s="20">
        <v>2</v>
      </c>
      <c r="F8" s="20">
        <v>3</v>
      </c>
      <c r="G8" s="19" t="s">
        <v>29</v>
      </c>
      <c r="H8" s="24">
        <f t="shared" ref="H8:H9" si="0">E8*F8</f>
        <v>6</v>
      </c>
      <c r="I8" s="24">
        <f t="shared" ref="I8:I9" si="1">IF(G8="Not Effective (x1)",E8*F8,IF(G8="Partially Effective (x0.8)",E8*F8*0.8, E8*F8*0.6))</f>
        <v>4.8000000000000007</v>
      </c>
      <c r="J8" s="116"/>
    </row>
    <row r="9" spans="2:10" ht="30" customHeight="1" x14ac:dyDescent="0.25">
      <c r="B9" s="115"/>
      <c r="C9" s="115"/>
      <c r="D9" s="18" t="s">
        <v>13</v>
      </c>
      <c r="E9" s="20">
        <v>2</v>
      </c>
      <c r="F9" s="20">
        <v>4</v>
      </c>
      <c r="G9" s="20" t="s">
        <v>23</v>
      </c>
      <c r="H9" s="24">
        <f t="shared" si="0"/>
        <v>8</v>
      </c>
      <c r="I9" s="24">
        <f t="shared" si="1"/>
        <v>8</v>
      </c>
      <c r="J9" s="116"/>
    </row>
    <row r="10" spans="2:10" ht="30" customHeight="1" x14ac:dyDescent="0.25">
      <c r="B10" s="18" t="s">
        <v>14</v>
      </c>
      <c r="C10" s="117" t="s">
        <v>26</v>
      </c>
      <c r="D10" s="117"/>
      <c r="E10" s="117"/>
      <c r="F10" s="117"/>
      <c r="G10" s="115" t="s">
        <v>17</v>
      </c>
      <c r="H10" s="115"/>
      <c r="I10" s="117" t="s">
        <v>27</v>
      </c>
      <c r="J10" s="117"/>
    </row>
    <row r="11" spans="2:10" ht="45" customHeight="1" x14ac:dyDescent="0.25">
      <c r="B11" s="118" t="s">
        <v>15</v>
      </c>
      <c r="C11" s="118"/>
      <c r="D11" s="118" t="s">
        <v>61</v>
      </c>
      <c r="E11" s="118"/>
      <c r="F11" s="2" t="s">
        <v>18</v>
      </c>
      <c r="G11" s="115" t="s">
        <v>19</v>
      </c>
      <c r="H11" s="115"/>
      <c r="I11" s="115" t="s">
        <v>20</v>
      </c>
      <c r="J11" s="115"/>
    </row>
    <row r="12" spans="2:10" s="15" customFormat="1" ht="231" customHeight="1" x14ac:dyDescent="0.25">
      <c r="B12" s="156" t="s">
        <v>94</v>
      </c>
      <c r="C12" s="157"/>
      <c r="D12" s="119" t="s">
        <v>66</v>
      </c>
      <c r="E12" s="119"/>
      <c r="F12" s="17" t="s">
        <v>68</v>
      </c>
      <c r="G12" s="156" t="s">
        <v>178</v>
      </c>
      <c r="H12" s="157"/>
      <c r="I12" s="121" t="s">
        <v>140</v>
      </c>
      <c r="J12" s="122"/>
    </row>
  </sheetData>
  <customSheetViews>
    <customSheetView guid="{A5A992E5-A774-408A-88E8-BC6D12B4DBBC}" scale="80" fitToPage="1">
      <selection activeCell="G12" sqref="G12:H12"/>
      <pageMargins left="0.7" right="0.7" top="0.75" bottom="0.75" header="0.3" footer="0.3"/>
      <pageSetup paperSize="9" scale="74" orientation="landscape" verticalDpi="0" r:id="rId1"/>
    </customSheetView>
  </customSheetViews>
  <mergeCells count="19">
    <mergeCell ref="B12:C12"/>
    <mergeCell ref="D12:E12"/>
    <mergeCell ref="G12:H12"/>
    <mergeCell ref="I12:J12"/>
    <mergeCell ref="C10:F10"/>
    <mergeCell ref="G10:H10"/>
    <mergeCell ref="I10:J10"/>
    <mergeCell ref="B11:C11"/>
    <mergeCell ref="D11:E11"/>
    <mergeCell ref="G11:H11"/>
    <mergeCell ref="I11:J11"/>
    <mergeCell ref="B6:C9"/>
    <mergeCell ref="J7:J9"/>
    <mergeCell ref="B2:B3"/>
    <mergeCell ref="C2:C3"/>
    <mergeCell ref="E2:J2"/>
    <mergeCell ref="E3:J3"/>
    <mergeCell ref="D5:E5"/>
    <mergeCell ref="F4:F5"/>
  </mergeCells>
  <pageMargins left="0.7" right="0.7" top="0.75" bottom="0.75" header="0.3" footer="0.3"/>
  <pageSetup paperSize="9" scale="74" orientation="landscape" verticalDpi="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2"/>
  <sheetViews>
    <sheetView zoomScale="80" zoomScaleNormal="80" workbookViewId="0"/>
  </sheetViews>
  <sheetFormatPr defaultColWidth="9.140625" defaultRowHeight="15" x14ac:dyDescent="0.25"/>
  <cols>
    <col min="1" max="1" width="3.7109375" style="1" customWidth="1"/>
    <col min="2" max="10" width="18.7109375" style="1" customWidth="1"/>
    <col min="11" max="11" width="3.7109375" style="1" customWidth="1"/>
    <col min="12" max="12" width="18.7109375" style="1" customWidth="1"/>
    <col min="13" max="16384" width="9.140625" style="1"/>
  </cols>
  <sheetData>
    <row r="2" spans="2:10" ht="45" customHeight="1" x14ac:dyDescent="0.25">
      <c r="B2" s="115" t="s">
        <v>0</v>
      </c>
      <c r="C2" s="117" t="s">
        <v>43</v>
      </c>
      <c r="D2" s="6" t="s">
        <v>1</v>
      </c>
      <c r="E2" s="123" t="s">
        <v>58</v>
      </c>
      <c r="F2" s="123"/>
      <c r="G2" s="123"/>
      <c r="H2" s="123"/>
      <c r="I2" s="123"/>
      <c r="J2" s="123"/>
    </row>
    <row r="3" spans="2:10" ht="45" customHeight="1" x14ac:dyDescent="0.25">
      <c r="B3" s="115"/>
      <c r="C3" s="117"/>
      <c r="D3" s="6" t="s">
        <v>2</v>
      </c>
      <c r="E3" s="123" t="s">
        <v>128</v>
      </c>
      <c r="F3" s="123"/>
      <c r="G3" s="123"/>
      <c r="H3" s="123"/>
      <c r="I3" s="123"/>
      <c r="J3" s="123"/>
    </row>
    <row r="4" spans="2:10" ht="45" customHeight="1" x14ac:dyDescent="0.25">
      <c r="B4" s="4" t="s">
        <v>3</v>
      </c>
      <c r="C4" s="8">
        <v>42927</v>
      </c>
      <c r="D4" s="4" t="s">
        <v>4</v>
      </c>
      <c r="E4" s="7" t="s">
        <v>22</v>
      </c>
      <c r="F4" s="163" t="s">
        <v>162</v>
      </c>
      <c r="G4" s="52" t="s">
        <v>84</v>
      </c>
      <c r="H4" s="51">
        <v>79</v>
      </c>
      <c r="I4" s="31" t="s">
        <v>144</v>
      </c>
      <c r="J4" s="67">
        <v>1350</v>
      </c>
    </row>
    <row r="5" spans="2:10" ht="45" customHeight="1" x14ac:dyDescent="0.25">
      <c r="B5" s="6" t="s">
        <v>24</v>
      </c>
      <c r="C5" s="7" t="s">
        <v>25</v>
      </c>
      <c r="D5" s="154"/>
      <c r="E5" s="162"/>
      <c r="F5" s="164"/>
      <c r="G5" s="93" t="s">
        <v>85</v>
      </c>
      <c r="H5" s="46" t="s">
        <v>86</v>
      </c>
      <c r="I5" s="63" t="s">
        <v>145</v>
      </c>
      <c r="J5" s="46" t="s">
        <v>86</v>
      </c>
    </row>
    <row r="6" spans="2:10" ht="30" customHeight="1" x14ac:dyDescent="0.25">
      <c r="B6" s="115" t="s">
        <v>16</v>
      </c>
      <c r="C6" s="115"/>
      <c r="D6" s="4"/>
      <c r="E6" s="4" t="s">
        <v>5</v>
      </c>
      <c r="F6" s="4" t="s">
        <v>6</v>
      </c>
      <c r="G6" s="4" t="s">
        <v>7</v>
      </c>
      <c r="H6" s="4" t="s">
        <v>8</v>
      </c>
      <c r="I6" s="4" t="s">
        <v>9</v>
      </c>
      <c r="J6" s="4" t="s">
        <v>10</v>
      </c>
    </row>
    <row r="7" spans="2:10" ht="30" customHeight="1" x14ac:dyDescent="0.25">
      <c r="B7" s="115"/>
      <c r="C7" s="115"/>
      <c r="D7" s="4" t="s">
        <v>11</v>
      </c>
      <c r="E7" s="5">
        <v>2</v>
      </c>
      <c r="F7" s="5">
        <v>4</v>
      </c>
      <c r="G7" s="5" t="s">
        <v>23</v>
      </c>
      <c r="H7" s="24">
        <f>E7*F7</f>
        <v>8</v>
      </c>
      <c r="I7" s="24">
        <f>IF(G7="Not Effective (x1)",E7*F7,IF(G7="Partially Effective (x0.8)",E7*F7*0.8, E7*F7*0.6))</f>
        <v>8</v>
      </c>
      <c r="J7" s="116" t="s">
        <v>175</v>
      </c>
    </row>
    <row r="8" spans="2:10" ht="30" customHeight="1" x14ac:dyDescent="0.25">
      <c r="B8" s="115"/>
      <c r="C8" s="115"/>
      <c r="D8" s="4" t="s">
        <v>12</v>
      </c>
      <c r="E8" s="5">
        <v>2</v>
      </c>
      <c r="F8" s="5">
        <v>3</v>
      </c>
      <c r="G8" s="23" t="s">
        <v>29</v>
      </c>
      <c r="H8" s="24">
        <f t="shared" ref="H8:H9" si="0">E8*F8</f>
        <v>6</v>
      </c>
      <c r="I8" s="24">
        <f t="shared" ref="I8:I9" si="1">IF(G8="Not Effective (x1)",E8*F8,IF(G8="Partially Effective (x0.8)",E8*F8*0.8, E8*F8*0.6))</f>
        <v>4.8000000000000007</v>
      </c>
      <c r="J8" s="116"/>
    </row>
    <row r="9" spans="2:10" ht="30" customHeight="1" x14ac:dyDescent="0.25">
      <c r="B9" s="115"/>
      <c r="C9" s="115"/>
      <c r="D9" s="4" t="s">
        <v>13</v>
      </c>
      <c r="E9" s="5">
        <v>2</v>
      </c>
      <c r="F9" s="5">
        <v>4</v>
      </c>
      <c r="G9" s="5" t="s">
        <v>23</v>
      </c>
      <c r="H9" s="24">
        <f t="shared" si="0"/>
        <v>8</v>
      </c>
      <c r="I9" s="24">
        <f t="shared" si="1"/>
        <v>8</v>
      </c>
      <c r="J9" s="116"/>
    </row>
    <row r="10" spans="2:10" ht="30" customHeight="1" x14ac:dyDescent="0.25">
      <c r="B10" s="4" t="s">
        <v>14</v>
      </c>
      <c r="C10" s="117" t="s">
        <v>26</v>
      </c>
      <c r="D10" s="117"/>
      <c r="E10" s="117"/>
      <c r="F10" s="117"/>
      <c r="G10" s="115" t="s">
        <v>17</v>
      </c>
      <c r="H10" s="115"/>
      <c r="I10" s="117" t="s">
        <v>34</v>
      </c>
      <c r="J10" s="117"/>
    </row>
    <row r="11" spans="2:10" ht="45" customHeight="1" x14ac:dyDescent="0.25">
      <c r="B11" s="118" t="s">
        <v>15</v>
      </c>
      <c r="C11" s="118"/>
      <c r="D11" s="118" t="s">
        <v>61</v>
      </c>
      <c r="E11" s="118"/>
      <c r="F11" s="4" t="s">
        <v>18</v>
      </c>
      <c r="G11" s="115" t="s">
        <v>19</v>
      </c>
      <c r="H11" s="115"/>
      <c r="I11" s="115" t="s">
        <v>20</v>
      </c>
      <c r="J11" s="115"/>
    </row>
    <row r="12" spans="2:10" s="15" customFormat="1" ht="369" customHeight="1" x14ac:dyDescent="0.25">
      <c r="B12" s="156" t="s">
        <v>59</v>
      </c>
      <c r="C12" s="157"/>
      <c r="D12" s="119" t="s">
        <v>60</v>
      </c>
      <c r="E12" s="119"/>
      <c r="F12" s="13" t="s">
        <v>95</v>
      </c>
      <c r="G12" s="156" t="s">
        <v>178</v>
      </c>
      <c r="H12" s="157"/>
      <c r="I12" s="121" t="s">
        <v>140</v>
      </c>
      <c r="J12" s="122"/>
    </row>
  </sheetData>
  <customSheetViews>
    <customSheetView guid="{A5A992E5-A774-408A-88E8-BC6D12B4DBBC}" scale="80" fitToPage="1">
      <selection activeCell="F12" sqref="F12"/>
      <pageMargins left="0.7" right="0.7" top="0.75" bottom="0.75" header="0.3" footer="0.3"/>
      <pageSetup paperSize="9" scale="74" orientation="landscape" verticalDpi="0" r:id="rId1"/>
    </customSheetView>
  </customSheetViews>
  <mergeCells count="19">
    <mergeCell ref="B12:C12"/>
    <mergeCell ref="D12:E12"/>
    <mergeCell ref="G12:H12"/>
    <mergeCell ref="I12:J12"/>
    <mergeCell ref="C10:F10"/>
    <mergeCell ref="G10:H10"/>
    <mergeCell ref="I10:J10"/>
    <mergeCell ref="B11:C11"/>
    <mergeCell ref="D11:E11"/>
    <mergeCell ref="G11:H11"/>
    <mergeCell ref="I11:J11"/>
    <mergeCell ref="B6:C9"/>
    <mergeCell ref="J7:J9"/>
    <mergeCell ref="B2:B3"/>
    <mergeCell ref="C2:C3"/>
    <mergeCell ref="E2:J2"/>
    <mergeCell ref="E3:J3"/>
    <mergeCell ref="D5:E5"/>
    <mergeCell ref="F4:F5"/>
  </mergeCells>
  <pageMargins left="0.7" right="0.7" top="0.75" bottom="0.75" header="0.3" footer="0.3"/>
  <pageSetup paperSize="9" scale="74" orientation="landscape" verticalDpi="0"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2"/>
  <sheetViews>
    <sheetView zoomScale="80" zoomScaleNormal="80" workbookViewId="0"/>
  </sheetViews>
  <sheetFormatPr defaultColWidth="9.140625" defaultRowHeight="15" x14ac:dyDescent="0.25"/>
  <cols>
    <col min="1" max="1" width="3.7109375" style="1" customWidth="1"/>
    <col min="2" max="10" width="18.7109375" style="1" customWidth="1"/>
    <col min="11" max="11" width="3.7109375" style="1" customWidth="1"/>
    <col min="12" max="12" width="18.7109375" style="1" customWidth="1"/>
    <col min="13" max="16384" width="9.140625" style="1"/>
  </cols>
  <sheetData>
    <row r="2" spans="2:10" ht="45" customHeight="1" x14ac:dyDescent="0.25">
      <c r="B2" s="115" t="s">
        <v>0</v>
      </c>
      <c r="C2" s="117" t="s">
        <v>44</v>
      </c>
      <c r="D2" s="21" t="s">
        <v>1</v>
      </c>
      <c r="E2" s="123" t="s">
        <v>54</v>
      </c>
      <c r="F2" s="123"/>
      <c r="G2" s="123"/>
      <c r="H2" s="123"/>
      <c r="I2" s="123"/>
      <c r="J2" s="123"/>
    </row>
    <row r="3" spans="2:10" ht="45" customHeight="1" x14ac:dyDescent="0.25">
      <c r="B3" s="115"/>
      <c r="C3" s="117"/>
      <c r="D3" s="21" t="s">
        <v>2</v>
      </c>
      <c r="E3" s="160" t="s">
        <v>129</v>
      </c>
      <c r="F3" s="160"/>
      <c r="G3" s="160"/>
      <c r="H3" s="160"/>
      <c r="I3" s="160"/>
      <c r="J3" s="160"/>
    </row>
    <row r="4" spans="2:10" ht="45" customHeight="1" x14ac:dyDescent="0.25">
      <c r="B4" s="18" t="s">
        <v>3</v>
      </c>
      <c r="C4" s="8">
        <v>42927</v>
      </c>
      <c r="D4" s="18" t="s">
        <v>4</v>
      </c>
      <c r="E4" s="19" t="s">
        <v>22</v>
      </c>
      <c r="F4" s="143" t="s">
        <v>161</v>
      </c>
      <c r="G4" s="52" t="s">
        <v>84</v>
      </c>
      <c r="H4" s="51">
        <v>24</v>
      </c>
      <c r="I4" s="31" t="s">
        <v>144</v>
      </c>
      <c r="J4" s="68">
        <v>408</v>
      </c>
    </row>
    <row r="5" spans="2:10" ht="45" customHeight="1" x14ac:dyDescent="0.25">
      <c r="B5" s="21" t="s">
        <v>24</v>
      </c>
      <c r="C5" s="19" t="s">
        <v>25</v>
      </c>
      <c r="D5" s="154"/>
      <c r="E5" s="155"/>
      <c r="F5" s="144"/>
      <c r="G5" s="93" t="s">
        <v>85</v>
      </c>
      <c r="H5" s="51">
        <v>24</v>
      </c>
      <c r="I5" s="63" t="s">
        <v>145</v>
      </c>
      <c r="J5" s="68">
        <v>410</v>
      </c>
    </row>
    <row r="6" spans="2:10" ht="30" customHeight="1" x14ac:dyDescent="0.25">
      <c r="B6" s="115" t="s">
        <v>16</v>
      </c>
      <c r="C6" s="115"/>
      <c r="D6" s="18"/>
      <c r="E6" s="18" t="s">
        <v>5</v>
      </c>
      <c r="F6" s="18" t="s">
        <v>6</v>
      </c>
      <c r="G6" s="18" t="s">
        <v>7</v>
      </c>
      <c r="H6" s="18" t="s">
        <v>8</v>
      </c>
      <c r="I6" s="18" t="s">
        <v>9</v>
      </c>
      <c r="J6" s="18" t="s">
        <v>10</v>
      </c>
    </row>
    <row r="7" spans="2:10" ht="30" customHeight="1" x14ac:dyDescent="0.25">
      <c r="B7" s="115"/>
      <c r="C7" s="115"/>
      <c r="D7" s="18" t="s">
        <v>11</v>
      </c>
      <c r="E7" s="20">
        <v>1</v>
      </c>
      <c r="F7" s="20">
        <v>3</v>
      </c>
      <c r="G7" s="20" t="s">
        <v>23</v>
      </c>
      <c r="H7" s="24">
        <f>E7*F7</f>
        <v>3</v>
      </c>
      <c r="I7" s="24">
        <f>IF(G7="Not Effective (x1)",E7*F7,IF(G7="Partially Effective (x0.8)",E7*F7*0.8, E7*F7*0.6))</f>
        <v>3</v>
      </c>
      <c r="J7" s="116" t="s">
        <v>175</v>
      </c>
    </row>
    <row r="8" spans="2:10" ht="30" customHeight="1" x14ac:dyDescent="0.25">
      <c r="B8" s="115"/>
      <c r="C8" s="115"/>
      <c r="D8" s="18" t="s">
        <v>12</v>
      </c>
      <c r="E8" s="20">
        <v>1</v>
      </c>
      <c r="F8" s="20">
        <v>2</v>
      </c>
      <c r="G8" s="19" t="s">
        <v>29</v>
      </c>
      <c r="H8" s="24">
        <f t="shared" ref="H8:H9" si="0">E8*F8</f>
        <v>2</v>
      </c>
      <c r="I8" s="24">
        <f t="shared" ref="I8:I9" si="1">IF(G8="Not Effective (x1)",E8*F8,IF(G8="Partially Effective (x0.8)",E8*F8*0.8, E8*F8*0.6))</f>
        <v>1.6</v>
      </c>
      <c r="J8" s="116"/>
    </row>
    <row r="9" spans="2:10" ht="30" customHeight="1" x14ac:dyDescent="0.25">
      <c r="B9" s="115"/>
      <c r="C9" s="115"/>
      <c r="D9" s="18" t="s">
        <v>13</v>
      </c>
      <c r="E9" s="20">
        <v>3</v>
      </c>
      <c r="F9" s="20">
        <v>3</v>
      </c>
      <c r="G9" s="20" t="s">
        <v>23</v>
      </c>
      <c r="H9" s="24">
        <f t="shared" si="0"/>
        <v>9</v>
      </c>
      <c r="I9" s="24">
        <f t="shared" si="1"/>
        <v>9</v>
      </c>
      <c r="J9" s="116"/>
    </row>
    <row r="10" spans="2:10" ht="30" customHeight="1" x14ac:dyDescent="0.25">
      <c r="B10" s="18" t="s">
        <v>14</v>
      </c>
      <c r="C10" s="117" t="s">
        <v>26</v>
      </c>
      <c r="D10" s="117"/>
      <c r="E10" s="117"/>
      <c r="F10" s="117"/>
      <c r="G10" s="115" t="s">
        <v>17</v>
      </c>
      <c r="H10" s="115"/>
      <c r="I10" s="117" t="s">
        <v>27</v>
      </c>
      <c r="J10" s="117"/>
    </row>
    <row r="11" spans="2:10" ht="45" customHeight="1" x14ac:dyDescent="0.25">
      <c r="B11" s="118" t="s">
        <v>15</v>
      </c>
      <c r="C11" s="118"/>
      <c r="D11" s="118" t="s">
        <v>61</v>
      </c>
      <c r="E11" s="118"/>
      <c r="F11" s="2" t="s">
        <v>18</v>
      </c>
      <c r="G11" s="115" t="s">
        <v>19</v>
      </c>
      <c r="H11" s="115"/>
      <c r="I11" s="115" t="s">
        <v>20</v>
      </c>
      <c r="J11" s="115"/>
    </row>
    <row r="12" spans="2:10" s="15" customFormat="1" ht="228.75" customHeight="1" x14ac:dyDescent="0.25">
      <c r="B12" s="121" t="s">
        <v>130</v>
      </c>
      <c r="C12" s="122"/>
      <c r="D12" s="121" t="s">
        <v>143</v>
      </c>
      <c r="E12" s="122"/>
      <c r="F12" s="17" t="s">
        <v>142</v>
      </c>
      <c r="G12" s="121" t="s">
        <v>182</v>
      </c>
      <c r="H12" s="122"/>
      <c r="I12" s="121" t="s">
        <v>140</v>
      </c>
      <c r="J12" s="122"/>
    </row>
  </sheetData>
  <customSheetViews>
    <customSheetView guid="{A5A992E5-A774-408A-88E8-BC6D12B4DBBC}" scale="80" fitToPage="1">
      <selection activeCell="D12" sqref="D12:E12"/>
      <pageMargins left="0.7" right="0.7" top="0.75" bottom="0.75" header="0.3" footer="0.3"/>
      <pageSetup paperSize="9" scale="74" orientation="landscape" verticalDpi="0" r:id="rId1"/>
    </customSheetView>
  </customSheetViews>
  <mergeCells count="19">
    <mergeCell ref="B12:C12"/>
    <mergeCell ref="D12:E12"/>
    <mergeCell ref="G12:H12"/>
    <mergeCell ref="I12:J12"/>
    <mergeCell ref="C10:F10"/>
    <mergeCell ref="G10:H10"/>
    <mergeCell ref="I10:J10"/>
    <mergeCell ref="B11:C11"/>
    <mergeCell ref="D11:E11"/>
    <mergeCell ref="G11:H11"/>
    <mergeCell ref="I11:J11"/>
    <mergeCell ref="B6:C9"/>
    <mergeCell ref="J7:J9"/>
    <mergeCell ref="B2:B3"/>
    <mergeCell ref="C2:C3"/>
    <mergeCell ref="E2:J2"/>
    <mergeCell ref="E3:J3"/>
    <mergeCell ref="D5:E5"/>
    <mergeCell ref="F4:F5"/>
  </mergeCells>
  <pageMargins left="0.7" right="0.7" top="0.75" bottom="0.75" header="0.3" footer="0.3"/>
  <pageSetup paperSize="9" scale="74" orientation="landscape" verticalDpi="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2"/>
  <sheetViews>
    <sheetView zoomScale="80" zoomScaleNormal="80" workbookViewId="0"/>
  </sheetViews>
  <sheetFormatPr defaultColWidth="9.140625" defaultRowHeight="15" x14ac:dyDescent="0.25"/>
  <cols>
    <col min="1" max="1" width="3.7109375" style="1" customWidth="1"/>
    <col min="2" max="10" width="18.7109375" style="1" customWidth="1"/>
    <col min="11" max="11" width="3.7109375" style="1" customWidth="1"/>
    <col min="12" max="12" width="18.7109375" style="1" customWidth="1"/>
    <col min="13" max="16384" width="9.140625" style="1"/>
  </cols>
  <sheetData>
    <row r="2" spans="2:10" ht="45" customHeight="1" x14ac:dyDescent="0.25">
      <c r="B2" s="115" t="s">
        <v>0</v>
      </c>
      <c r="C2" s="117" t="s">
        <v>45</v>
      </c>
      <c r="D2" s="6" t="s">
        <v>1</v>
      </c>
      <c r="E2" s="123" t="s">
        <v>48</v>
      </c>
      <c r="F2" s="123"/>
      <c r="G2" s="123"/>
      <c r="H2" s="123"/>
      <c r="I2" s="123"/>
      <c r="J2" s="123"/>
    </row>
    <row r="3" spans="2:10" ht="45" customHeight="1" x14ac:dyDescent="0.25">
      <c r="B3" s="115"/>
      <c r="C3" s="117"/>
      <c r="D3" s="6" t="s">
        <v>2</v>
      </c>
      <c r="E3" s="123" t="s">
        <v>131</v>
      </c>
      <c r="F3" s="123"/>
      <c r="G3" s="123"/>
      <c r="H3" s="123"/>
      <c r="I3" s="123"/>
      <c r="J3" s="123"/>
    </row>
    <row r="4" spans="2:10" ht="45" customHeight="1" x14ac:dyDescent="0.25">
      <c r="B4" s="4" t="s">
        <v>3</v>
      </c>
      <c r="C4" s="8">
        <v>42927</v>
      </c>
      <c r="D4" s="4" t="s">
        <v>4</v>
      </c>
      <c r="E4" s="7" t="s">
        <v>22</v>
      </c>
      <c r="F4" s="143" t="s">
        <v>161</v>
      </c>
      <c r="G4" s="52" t="s">
        <v>84</v>
      </c>
      <c r="H4" s="51">
        <v>5</v>
      </c>
      <c r="I4" s="31" t="s">
        <v>144</v>
      </c>
      <c r="J4" s="68">
        <v>79</v>
      </c>
    </row>
    <row r="5" spans="2:10" ht="45" customHeight="1" x14ac:dyDescent="0.25">
      <c r="B5" s="6" t="s">
        <v>24</v>
      </c>
      <c r="C5" s="7" t="s">
        <v>25</v>
      </c>
      <c r="D5" s="154"/>
      <c r="E5" s="155"/>
      <c r="F5" s="144"/>
      <c r="G5" s="93" t="s">
        <v>85</v>
      </c>
      <c r="H5" s="51">
        <v>5</v>
      </c>
      <c r="I5" s="63" t="s">
        <v>145</v>
      </c>
      <c r="J5" s="68">
        <v>79</v>
      </c>
    </row>
    <row r="6" spans="2:10" ht="30" customHeight="1" x14ac:dyDescent="0.25">
      <c r="B6" s="115" t="s">
        <v>16</v>
      </c>
      <c r="C6" s="115"/>
      <c r="D6" s="4"/>
      <c r="E6" s="4" t="s">
        <v>5</v>
      </c>
      <c r="F6" s="4" t="s">
        <v>6</v>
      </c>
      <c r="G6" s="4" t="s">
        <v>7</v>
      </c>
      <c r="H6" s="4" t="s">
        <v>8</v>
      </c>
      <c r="I6" s="4" t="s">
        <v>9</v>
      </c>
      <c r="J6" s="4" t="s">
        <v>10</v>
      </c>
    </row>
    <row r="7" spans="2:10" ht="30" customHeight="1" x14ac:dyDescent="0.25">
      <c r="B7" s="115"/>
      <c r="C7" s="115"/>
      <c r="D7" s="4" t="s">
        <v>11</v>
      </c>
      <c r="E7" s="5">
        <v>1</v>
      </c>
      <c r="F7" s="5">
        <v>3</v>
      </c>
      <c r="G7" s="5" t="s">
        <v>23</v>
      </c>
      <c r="H7" s="24">
        <f>E7*F7</f>
        <v>3</v>
      </c>
      <c r="I7" s="24">
        <f>IF(G7="Not Effective (x1)",E7*F7,IF(G7="Partially Effective (x0.8)",E7*F7*0.8, E7*F7*0.6))</f>
        <v>3</v>
      </c>
      <c r="J7" s="116" t="s">
        <v>175</v>
      </c>
    </row>
    <row r="8" spans="2:10" ht="30" customHeight="1" x14ac:dyDescent="0.25">
      <c r="B8" s="115"/>
      <c r="C8" s="115"/>
      <c r="D8" s="4" t="s">
        <v>12</v>
      </c>
      <c r="E8" s="5">
        <v>1</v>
      </c>
      <c r="F8" s="5">
        <v>2</v>
      </c>
      <c r="G8" s="10" t="s">
        <v>29</v>
      </c>
      <c r="H8" s="24">
        <f t="shared" ref="H8:H9" si="0">E8*F8</f>
        <v>2</v>
      </c>
      <c r="I8" s="24">
        <f t="shared" ref="I8:I9" si="1">IF(G8="Not Effective (x1)",E8*F8,IF(G8="Partially Effective (x0.8)",E8*F8*0.8, E8*F8*0.6))</f>
        <v>1.6</v>
      </c>
      <c r="J8" s="116"/>
    </row>
    <row r="9" spans="2:10" ht="30" customHeight="1" x14ac:dyDescent="0.25">
      <c r="B9" s="115"/>
      <c r="C9" s="115"/>
      <c r="D9" s="4" t="s">
        <v>13</v>
      </c>
      <c r="E9" s="5">
        <v>2</v>
      </c>
      <c r="F9" s="5">
        <v>3</v>
      </c>
      <c r="G9" s="5" t="s">
        <v>23</v>
      </c>
      <c r="H9" s="24">
        <f t="shared" si="0"/>
        <v>6</v>
      </c>
      <c r="I9" s="24">
        <f t="shared" si="1"/>
        <v>6</v>
      </c>
      <c r="J9" s="116"/>
    </row>
    <row r="10" spans="2:10" ht="30" customHeight="1" x14ac:dyDescent="0.25">
      <c r="B10" s="4" t="s">
        <v>14</v>
      </c>
      <c r="C10" s="117" t="s">
        <v>26</v>
      </c>
      <c r="D10" s="117"/>
      <c r="E10" s="117"/>
      <c r="F10" s="117"/>
      <c r="G10" s="115" t="s">
        <v>17</v>
      </c>
      <c r="H10" s="115"/>
      <c r="I10" s="117" t="s">
        <v>27</v>
      </c>
      <c r="J10" s="117"/>
    </row>
    <row r="11" spans="2:10" ht="45" customHeight="1" x14ac:dyDescent="0.25">
      <c r="B11" s="118" t="s">
        <v>15</v>
      </c>
      <c r="C11" s="118"/>
      <c r="D11" s="118" t="s">
        <v>61</v>
      </c>
      <c r="E11" s="118"/>
      <c r="F11" s="4" t="s">
        <v>18</v>
      </c>
      <c r="G11" s="115" t="s">
        <v>19</v>
      </c>
      <c r="H11" s="115"/>
      <c r="I11" s="115" t="s">
        <v>20</v>
      </c>
      <c r="J11" s="115"/>
    </row>
    <row r="12" spans="2:10" s="15" customFormat="1" ht="192.75" customHeight="1" x14ac:dyDescent="0.25">
      <c r="B12" s="156" t="s">
        <v>96</v>
      </c>
      <c r="C12" s="157"/>
      <c r="D12" s="119" t="s">
        <v>132</v>
      </c>
      <c r="E12" s="119"/>
      <c r="F12" s="13" t="s">
        <v>136</v>
      </c>
      <c r="G12" s="121" t="s">
        <v>178</v>
      </c>
      <c r="H12" s="122"/>
      <c r="I12" s="121" t="s">
        <v>139</v>
      </c>
      <c r="J12" s="122"/>
    </row>
  </sheetData>
  <customSheetViews>
    <customSheetView guid="{A5A992E5-A774-408A-88E8-BC6D12B4DBBC}" scale="80" fitToPage="1" topLeftCell="B1">
      <selection activeCell="G12" sqref="G12:H12"/>
      <pageMargins left="0.7" right="0.7" top="0.75" bottom="0.75" header="0.3" footer="0.3"/>
      <pageSetup paperSize="9" scale="74" orientation="landscape" verticalDpi="0" r:id="rId1"/>
    </customSheetView>
  </customSheetViews>
  <mergeCells count="19">
    <mergeCell ref="B12:C12"/>
    <mergeCell ref="D12:E12"/>
    <mergeCell ref="G12:H12"/>
    <mergeCell ref="I12:J12"/>
    <mergeCell ref="C10:F10"/>
    <mergeCell ref="G10:H10"/>
    <mergeCell ref="I10:J10"/>
    <mergeCell ref="B11:C11"/>
    <mergeCell ref="D11:E11"/>
    <mergeCell ref="G11:H11"/>
    <mergeCell ref="I11:J11"/>
    <mergeCell ref="B6:C9"/>
    <mergeCell ref="J7:J9"/>
    <mergeCell ref="B2:B3"/>
    <mergeCell ref="C2:C3"/>
    <mergeCell ref="E2:J2"/>
    <mergeCell ref="E3:J3"/>
    <mergeCell ref="D5:E5"/>
    <mergeCell ref="F4:F5"/>
  </mergeCells>
  <pageMargins left="0.7" right="0.7" top="0.75" bottom="0.75" header="0.3" footer="0.3"/>
  <pageSetup paperSize="9" scale="74" orientation="landscape" verticalDpi="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2"/>
  <sheetViews>
    <sheetView topLeftCell="A4" zoomScale="80" zoomScaleNormal="80" workbookViewId="0">
      <selection activeCell="F12" sqref="F12"/>
    </sheetView>
  </sheetViews>
  <sheetFormatPr defaultColWidth="9.140625" defaultRowHeight="15" x14ac:dyDescent="0.25"/>
  <cols>
    <col min="1" max="1" width="3.7109375" style="1" customWidth="1"/>
    <col min="2" max="10" width="18.7109375" style="1" customWidth="1"/>
    <col min="11" max="11" width="3.7109375" style="1" customWidth="1"/>
    <col min="12" max="12" width="18.7109375" style="1" customWidth="1"/>
    <col min="13" max="16384" width="9.140625" style="1"/>
  </cols>
  <sheetData>
    <row r="2" spans="2:13" ht="45" customHeight="1" x14ac:dyDescent="0.25">
      <c r="B2" s="115" t="s">
        <v>0</v>
      </c>
      <c r="C2" s="117" t="s">
        <v>46</v>
      </c>
      <c r="D2" s="6" t="s">
        <v>1</v>
      </c>
      <c r="E2" s="123" t="s">
        <v>49</v>
      </c>
      <c r="F2" s="123"/>
      <c r="G2" s="123"/>
      <c r="H2" s="123"/>
      <c r="I2" s="123"/>
      <c r="J2" s="123"/>
    </row>
    <row r="3" spans="2:13" ht="45" customHeight="1" x14ac:dyDescent="0.25">
      <c r="B3" s="115"/>
      <c r="C3" s="117"/>
      <c r="D3" s="6" t="s">
        <v>2</v>
      </c>
      <c r="E3" s="123" t="s">
        <v>133</v>
      </c>
      <c r="F3" s="123"/>
      <c r="G3" s="123"/>
      <c r="H3" s="123"/>
      <c r="I3" s="123"/>
      <c r="J3" s="123"/>
    </row>
    <row r="4" spans="2:13" ht="45" customHeight="1" x14ac:dyDescent="0.25">
      <c r="B4" s="4" t="s">
        <v>3</v>
      </c>
      <c r="C4" s="8">
        <v>42927</v>
      </c>
      <c r="D4" s="4" t="s">
        <v>4</v>
      </c>
      <c r="E4" s="7" t="s">
        <v>22</v>
      </c>
      <c r="F4" s="143" t="s">
        <v>161</v>
      </c>
      <c r="G4" s="52" t="s">
        <v>84</v>
      </c>
      <c r="H4" s="46" t="s">
        <v>86</v>
      </c>
      <c r="I4" s="31" t="s">
        <v>144</v>
      </c>
      <c r="J4" s="46" t="s">
        <v>86</v>
      </c>
    </row>
    <row r="5" spans="2:13" ht="45" customHeight="1" x14ac:dyDescent="0.25">
      <c r="B5" s="6" t="s">
        <v>24</v>
      </c>
      <c r="C5" s="7" t="s">
        <v>25</v>
      </c>
      <c r="D5" s="154"/>
      <c r="E5" s="155"/>
      <c r="F5" s="144"/>
      <c r="G5" s="93" t="s">
        <v>85</v>
      </c>
      <c r="H5" s="51">
        <v>0</v>
      </c>
      <c r="I5" s="63" t="s">
        <v>145</v>
      </c>
      <c r="J5" s="68">
        <v>5</v>
      </c>
    </row>
    <row r="6" spans="2:13" ht="30" customHeight="1" x14ac:dyDescent="0.25">
      <c r="B6" s="115" t="s">
        <v>16</v>
      </c>
      <c r="C6" s="115"/>
      <c r="D6" s="4"/>
      <c r="E6" s="4" t="s">
        <v>5</v>
      </c>
      <c r="F6" s="4" t="s">
        <v>6</v>
      </c>
      <c r="G6" s="4" t="s">
        <v>7</v>
      </c>
      <c r="H6" s="4" t="s">
        <v>8</v>
      </c>
      <c r="I6" s="4" t="s">
        <v>9</v>
      </c>
      <c r="J6" s="51" t="s">
        <v>10</v>
      </c>
    </row>
    <row r="7" spans="2:13" ht="30" customHeight="1" x14ac:dyDescent="0.25">
      <c r="B7" s="115"/>
      <c r="C7" s="115"/>
      <c r="D7" s="4" t="s">
        <v>11</v>
      </c>
      <c r="E7" s="5">
        <v>1</v>
      </c>
      <c r="F7" s="5">
        <v>3</v>
      </c>
      <c r="G7" s="5" t="s">
        <v>23</v>
      </c>
      <c r="H7" s="24">
        <f>E7*F7</f>
        <v>3</v>
      </c>
      <c r="I7" s="24">
        <f>IF(G7="Not Effective (x1)",E7*F7,IF(G7="Partially Effective (x0.8)",E7*F7*0.8, E7*F7*0.6))</f>
        <v>3</v>
      </c>
      <c r="J7" s="116" t="s">
        <v>175</v>
      </c>
      <c r="M7" s="40"/>
    </row>
    <row r="8" spans="2:13" ht="30" customHeight="1" x14ac:dyDescent="0.25">
      <c r="B8" s="115"/>
      <c r="C8" s="115"/>
      <c r="D8" s="4" t="s">
        <v>12</v>
      </c>
      <c r="E8" s="5">
        <v>1</v>
      </c>
      <c r="F8" s="5">
        <v>2</v>
      </c>
      <c r="G8" s="10" t="s">
        <v>29</v>
      </c>
      <c r="H8" s="24">
        <f t="shared" ref="H8:H9" si="0">E8*F8</f>
        <v>2</v>
      </c>
      <c r="I8" s="24">
        <f t="shared" ref="I8:I9" si="1">IF(G8="Not Effective (x1)",E8*F8,IF(G8="Partially Effective (x0.8)",E8*F8*0.8, E8*F8*0.6))</f>
        <v>1.6</v>
      </c>
      <c r="J8" s="116"/>
    </row>
    <row r="9" spans="2:13" ht="30" customHeight="1" x14ac:dyDescent="0.25">
      <c r="B9" s="115"/>
      <c r="C9" s="115"/>
      <c r="D9" s="4" t="s">
        <v>13</v>
      </c>
      <c r="E9" s="5">
        <v>1</v>
      </c>
      <c r="F9" s="5">
        <v>3</v>
      </c>
      <c r="G9" s="5" t="s">
        <v>23</v>
      </c>
      <c r="H9" s="24">
        <f t="shared" si="0"/>
        <v>3</v>
      </c>
      <c r="I9" s="24">
        <f t="shared" si="1"/>
        <v>3</v>
      </c>
      <c r="J9" s="116"/>
    </row>
    <row r="10" spans="2:13" ht="30" customHeight="1" x14ac:dyDescent="0.25">
      <c r="B10" s="4" t="s">
        <v>14</v>
      </c>
      <c r="C10" s="117" t="s">
        <v>26</v>
      </c>
      <c r="D10" s="117"/>
      <c r="E10" s="117"/>
      <c r="F10" s="117"/>
      <c r="G10" s="115" t="s">
        <v>17</v>
      </c>
      <c r="H10" s="115"/>
      <c r="I10" s="117" t="s">
        <v>34</v>
      </c>
      <c r="J10" s="117"/>
    </row>
    <row r="11" spans="2:13" ht="45" customHeight="1" x14ac:dyDescent="0.25">
      <c r="B11" s="118" t="s">
        <v>15</v>
      </c>
      <c r="C11" s="118"/>
      <c r="D11" s="118" t="s">
        <v>61</v>
      </c>
      <c r="E11" s="118"/>
      <c r="F11" s="4" t="s">
        <v>18</v>
      </c>
      <c r="G11" s="115" t="s">
        <v>19</v>
      </c>
      <c r="H11" s="115"/>
      <c r="I11" s="115" t="s">
        <v>20</v>
      </c>
      <c r="J11" s="115"/>
    </row>
    <row r="12" spans="2:13" s="14" customFormat="1" ht="378.75" customHeight="1" x14ac:dyDescent="0.25">
      <c r="B12" s="156" t="s">
        <v>76</v>
      </c>
      <c r="C12" s="157"/>
      <c r="D12" s="119" t="s">
        <v>134</v>
      </c>
      <c r="E12" s="119"/>
      <c r="F12" s="39" t="s">
        <v>188</v>
      </c>
      <c r="G12" s="121" t="s">
        <v>178</v>
      </c>
      <c r="H12" s="122"/>
      <c r="I12" s="121" t="s">
        <v>139</v>
      </c>
      <c r="J12" s="122"/>
    </row>
  </sheetData>
  <customSheetViews>
    <customSheetView guid="{A5A992E5-A774-408A-88E8-BC6D12B4DBBC}" scale="80" fitToPage="1">
      <selection activeCell="I4" sqref="I4"/>
      <pageMargins left="0.7" right="0.7" top="0.75" bottom="0.75" header="0.3" footer="0.3"/>
      <pageSetup paperSize="9" scale="74" orientation="landscape" verticalDpi="0" r:id="rId1"/>
    </customSheetView>
  </customSheetViews>
  <mergeCells count="19">
    <mergeCell ref="B12:C12"/>
    <mergeCell ref="D12:E12"/>
    <mergeCell ref="G12:H12"/>
    <mergeCell ref="I12:J12"/>
    <mergeCell ref="C10:F10"/>
    <mergeCell ref="G10:H10"/>
    <mergeCell ref="I10:J10"/>
    <mergeCell ref="B11:C11"/>
    <mergeCell ref="D11:E11"/>
    <mergeCell ref="G11:H11"/>
    <mergeCell ref="I11:J11"/>
    <mergeCell ref="B6:C9"/>
    <mergeCell ref="J7:J9"/>
    <mergeCell ref="B2:B3"/>
    <mergeCell ref="C2:C3"/>
    <mergeCell ref="E2:J2"/>
    <mergeCell ref="E3:J3"/>
    <mergeCell ref="D5:E5"/>
    <mergeCell ref="F4:F5"/>
  </mergeCells>
  <pageMargins left="0.7" right="0.7" top="0.75" bottom="0.75" header="0.3" footer="0.3"/>
  <pageSetup paperSize="9" scale="74" orientation="landscape"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zoomScale="85" zoomScaleNormal="85" workbookViewId="0">
      <pane ySplit="1" topLeftCell="A2" activePane="bottomLeft" state="frozen"/>
      <selection pane="bottomLeft"/>
    </sheetView>
  </sheetViews>
  <sheetFormatPr defaultRowHeight="15" x14ac:dyDescent="0.25"/>
  <cols>
    <col min="1" max="1" width="3.140625" style="22" customWidth="1"/>
    <col min="2" max="2" width="13.28515625" customWidth="1"/>
    <col min="3" max="3" width="25" customWidth="1"/>
    <col min="4" max="5" width="16.28515625" customWidth="1"/>
    <col min="6" max="6" width="16.140625" customWidth="1"/>
    <col min="7" max="8" width="10.28515625" style="22" customWidth="1"/>
    <col min="9" max="9" width="17.85546875" style="22" customWidth="1"/>
    <col min="10" max="11" width="17.85546875" customWidth="1"/>
    <col min="12" max="12" width="17.85546875" style="22" customWidth="1"/>
    <col min="13" max="14" width="16.28515625" style="22" customWidth="1"/>
    <col min="15" max="15" width="16.140625" style="22" customWidth="1"/>
    <col min="16" max="17" width="10.28515625" style="22" customWidth="1"/>
    <col min="18" max="18" width="11.42578125" customWidth="1"/>
  </cols>
  <sheetData>
    <row r="1" spans="2:18" s="22" customFormat="1" ht="15.75" thickBot="1" x14ac:dyDescent="0.3"/>
    <row r="2" spans="2:18" ht="75.75" thickBot="1" x14ac:dyDescent="0.3">
      <c r="B2" s="59" t="s">
        <v>78</v>
      </c>
      <c r="C2" s="61" t="s">
        <v>79</v>
      </c>
      <c r="D2" s="62" t="s">
        <v>90</v>
      </c>
      <c r="E2" s="60" t="s">
        <v>91</v>
      </c>
      <c r="F2" s="60" t="s">
        <v>146</v>
      </c>
      <c r="G2" s="60" t="s">
        <v>151</v>
      </c>
      <c r="H2" s="60" t="s">
        <v>152</v>
      </c>
      <c r="I2" s="60" t="s">
        <v>154</v>
      </c>
      <c r="J2" s="60" t="s">
        <v>153</v>
      </c>
      <c r="K2" s="60" t="s">
        <v>155</v>
      </c>
      <c r="L2" s="61" t="s">
        <v>156</v>
      </c>
      <c r="M2" s="92" t="s">
        <v>137</v>
      </c>
      <c r="N2" s="60" t="s">
        <v>138</v>
      </c>
      <c r="O2" s="60" t="s">
        <v>148</v>
      </c>
      <c r="P2" s="60" t="s">
        <v>149</v>
      </c>
      <c r="Q2" s="60" t="s">
        <v>150</v>
      </c>
      <c r="R2" s="61" t="s">
        <v>14</v>
      </c>
    </row>
    <row r="3" spans="2:18" s="71" customFormat="1" ht="30" x14ac:dyDescent="0.25">
      <c r="B3" s="72" t="s">
        <v>21</v>
      </c>
      <c r="C3" s="75" t="str">
        <f>'001-Theft of Gas'!E2</f>
        <v>Theft of Gas</v>
      </c>
      <c r="D3" s="74">
        <f>'001-Theft of Gas'!E7</f>
        <v>5</v>
      </c>
      <c r="E3" s="73">
        <f>'001-Theft of Gas'!F7</f>
        <v>5</v>
      </c>
      <c r="F3" s="73" t="str">
        <f>'001-Theft of Gas'!G7</f>
        <v>Not Effective (x1)</v>
      </c>
      <c r="G3" s="73">
        <f>'001-Theft of Gas'!H7</f>
        <v>25</v>
      </c>
      <c r="H3" s="73">
        <f>'001-Theft of Gas'!I7</f>
        <v>25</v>
      </c>
      <c r="I3" s="28">
        <f>'001-Theft of Gas'!J4</f>
        <v>42218</v>
      </c>
      <c r="J3" s="28">
        <f>'001-Theft of Gas'!J5</f>
        <v>43046</v>
      </c>
      <c r="K3" s="28">
        <f>'001-Theft of Gas'!H4</f>
        <v>2483</v>
      </c>
      <c r="L3" s="54">
        <f>'001-Theft of Gas'!H5</f>
        <v>2532</v>
      </c>
      <c r="M3" s="90">
        <f>'001-Theft of Gas'!E8</f>
        <v>5</v>
      </c>
      <c r="N3" s="73">
        <f>'001-Theft of Gas'!F8</f>
        <v>4</v>
      </c>
      <c r="O3" s="73" t="str">
        <f>'001-Theft of Gas'!G8</f>
        <v>Partially Effective (x0.8)</v>
      </c>
      <c r="P3" s="73">
        <f>'001-Theft of Gas'!H8</f>
        <v>20</v>
      </c>
      <c r="Q3" s="73">
        <f>'001-Theft of Gas'!I8</f>
        <v>16</v>
      </c>
      <c r="R3" s="91" t="s">
        <v>86</v>
      </c>
    </row>
    <row r="4" spans="2:18" ht="30" x14ac:dyDescent="0.25">
      <c r="B4" s="53" t="s">
        <v>30</v>
      </c>
      <c r="C4" s="55" t="str">
        <f>'002 - Use of the AQ Corrections'!E2</f>
        <v>Use of the AQ Correction Process</v>
      </c>
      <c r="D4" s="88">
        <f>'002 - Use of the AQ Corrections'!E7</f>
        <v>5</v>
      </c>
      <c r="E4" s="96">
        <f>'002 - Use of the AQ Corrections'!F7</f>
        <v>5</v>
      </c>
      <c r="F4" s="96" t="str">
        <f>'002 - Use of the AQ Corrections'!G7</f>
        <v>Not Effective (x1)</v>
      </c>
      <c r="G4" s="96">
        <f>'002 - Use of the AQ Corrections'!H7</f>
        <v>25</v>
      </c>
      <c r="H4" s="96">
        <f>'002 - Use of the AQ Corrections'!I7</f>
        <v>25</v>
      </c>
      <c r="I4" s="28">
        <f>'002 - Use of the AQ Corrections'!J4</f>
        <v>32218</v>
      </c>
      <c r="J4" s="28">
        <f>'002 - Use of the AQ Corrections'!J5</f>
        <v>32286</v>
      </c>
      <c r="K4" s="28">
        <f>'002 - Use of the AQ Corrections'!H4</f>
        <v>1895</v>
      </c>
      <c r="L4" s="54">
        <f>'002 - Use of the AQ Corrections'!H5</f>
        <v>1899</v>
      </c>
      <c r="M4" s="85">
        <f>'002 - Use of the AQ Corrections'!E8</f>
        <v>3</v>
      </c>
      <c r="N4" s="80">
        <f>'002 - Use of the AQ Corrections'!F8</f>
        <v>5</v>
      </c>
      <c r="O4" s="81" t="str">
        <f>'002 - Use of the AQ Corrections'!G8</f>
        <v>Partially Effective (x0.8)</v>
      </c>
      <c r="P4" s="64">
        <f>'002 - Use of the AQ Corrections'!H8</f>
        <v>15</v>
      </c>
      <c r="Q4" s="64">
        <f>'002 - Use of the AQ Corrections'!I8</f>
        <v>12</v>
      </c>
      <c r="R4" s="82" t="s">
        <v>86</v>
      </c>
    </row>
    <row r="5" spans="2:18" ht="45" x14ac:dyDescent="0.25">
      <c r="B5" s="53" t="s">
        <v>80</v>
      </c>
      <c r="C5" s="55" t="str">
        <f>'003 - Estimated readings'!E2</f>
        <v>Estimated reads used for daily metered sites (Product Classes 1 and 2)</v>
      </c>
      <c r="D5" s="88">
        <f>'003 - Estimated readings'!E7</f>
        <v>5</v>
      </c>
      <c r="E5" s="96">
        <f>'003 - Estimated readings'!F7</f>
        <v>4</v>
      </c>
      <c r="F5" s="96" t="str">
        <f>'003 - Estimated readings'!G7</f>
        <v>Not Effective (x1)</v>
      </c>
      <c r="G5" s="96">
        <f>'003 - Estimated readings'!H7</f>
        <v>20</v>
      </c>
      <c r="H5" s="96">
        <f>'003 - Estimated readings'!I7</f>
        <v>20</v>
      </c>
      <c r="I5" s="28">
        <f>'003 - Estimated readings'!J4</f>
        <v>23555</v>
      </c>
      <c r="J5" s="28">
        <f>'003 - Estimated readings'!J5</f>
        <v>47</v>
      </c>
      <c r="K5" s="28">
        <f>'003 - Estimated readings'!H4</f>
        <v>1386</v>
      </c>
      <c r="L5" s="54">
        <f>'003 - Estimated readings'!H5</f>
        <v>3</v>
      </c>
      <c r="M5" s="86">
        <f>'003 - Estimated readings'!E8</f>
        <v>5</v>
      </c>
      <c r="N5" s="69">
        <f>'003 - Estimated readings'!F8</f>
        <v>3</v>
      </c>
      <c r="O5" s="28" t="str">
        <f>'003 - Estimated readings'!G8</f>
        <v>Partially Effective (x0.8)</v>
      </c>
      <c r="P5" s="64">
        <f>'003 - Estimated readings'!H8</f>
        <v>15</v>
      </c>
      <c r="Q5" s="64">
        <f>'003 - Estimated readings'!I8</f>
        <v>12</v>
      </c>
      <c r="R5" s="82" t="s">
        <v>86</v>
      </c>
    </row>
    <row r="6" spans="2:18" ht="30" x14ac:dyDescent="0.25">
      <c r="B6" s="53" t="s">
        <v>33</v>
      </c>
      <c r="C6" s="55" t="str">
        <f>'004 - LDZ Offtake measure error'!E2</f>
        <v>Identified LDZ Offtake Measurement Errors</v>
      </c>
      <c r="D6" s="88">
        <f>'004 - LDZ Offtake measure error'!E7</f>
        <v>5</v>
      </c>
      <c r="E6" s="96">
        <f>'004 - LDZ Offtake measure error'!F7</f>
        <v>3</v>
      </c>
      <c r="F6" s="96" t="str">
        <f>'004 - LDZ Offtake measure error'!G7</f>
        <v>Partially Effective (x0.8)</v>
      </c>
      <c r="G6" s="96">
        <f>'004 - LDZ Offtake measure error'!H7</f>
        <v>15</v>
      </c>
      <c r="H6" s="96">
        <f>'004 - LDZ Offtake measure error'!I7</f>
        <v>12</v>
      </c>
      <c r="I6" s="28">
        <f>'004 - LDZ Offtake measure error'!J4</f>
        <v>21152</v>
      </c>
      <c r="J6" s="28" t="str">
        <f>'004 - LDZ Offtake measure error'!J5</f>
        <v>-</v>
      </c>
      <c r="K6" s="28">
        <f>'004 - LDZ Offtake measure error'!H4</f>
        <v>1244</v>
      </c>
      <c r="L6" s="54" t="str">
        <f>'004 - LDZ Offtake measure error'!H5</f>
        <v>-</v>
      </c>
      <c r="M6" s="86">
        <f>'004 - LDZ Offtake measure error'!E8</f>
        <v>4</v>
      </c>
      <c r="N6" s="69">
        <f>'004 - LDZ Offtake measure error'!F8</f>
        <v>3</v>
      </c>
      <c r="O6" s="64" t="str">
        <f>'004 - LDZ Offtake measure error'!G8</f>
        <v>Partially Effective (x0.8)</v>
      </c>
      <c r="P6" s="64">
        <f>'004 - LDZ Offtake measure error'!H8</f>
        <v>12</v>
      </c>
      <c r="Q6" s="64">
        <f>'004 - LDZ Offtake measure error'!I8</f>
        <v>9.6000000000000014</v>
      </c>
      <c r="R6" s="83" t="s">
        <v>38</v>
      </c>
    </row>
    <row r="7" spans="2:18" ht="45" x14ac:dyDescent="0.25">
      <c r="B7" s="53" t="s">
        <v>35</v>
      </c>
      <c r="C7" s="55" t="str">
        <f>'005 - Incorrect asset data'!E2</f>
        <v>Incorrect or missing asset data on the Supply Point Register</v>
      </c>
      <c r="D7" s="88">
        <f>'005 - Incorrect asset data'!E7</f>
        <v>4</v>
      </c>
      <c r="E7" s="96">
        <f>'005 - Incorrect asset data'!F7</f>
        <v>4</v>
      </c>
      <c r="F7" s="96" t="str">
        <f>'005 - Incorrect asset data'!G7</f>
        <v>Not Effective (x1)</v>
      </c>
      <c r="G7" s="96">
        <f>'005 - Incorrect asset data'!H7</f>
        <v>16</v>
      </c>
      <c r="H7" s="96">
        <f>'005 - Incorrect asset data'!I7</f>
        <v>16</v>
      </c>
      <c r="I7" s="28">
        <f>'005 - Incorrect asset data'!J4</f>
        <v>13987</v>
      </c>
      <c r="J7" s="28">
        <f>'005 - Incorrect asset data'!J5</f>
        <v>14073</v>
      </c>
      <c r="K7" s="28">
        <f>'005 - Incorrect asset data'!H4</f>
        <v>823</v>
      </c>
      <c r="L7" s="54">
        <f>'005 - Incorrect asset data'!H5</f>
        <v>828</v>
      </c>
      <c r="M7" s="86">
        <f>'005 - Incorrect asset data'!E8</f>
        <v>4</v>
      </c>
      <c r="N7" s="69">
        <f>'005 - Incorrect asset data'!F8</f>
        <v>4</v>
      </c>
      <c r="O7" s="64" t="str">
        <f>'005 - Incorrect asset data'!G8</f>
        <v>Partially Effective (x0.8)</v>
      </c>
      <c r="P7" s="64">
        <f>'005 - Incorrect asset data'!H8</f>
        <v>16</v>
      </c>
      <c r="Q7" s="64">
        <f>'005 - Incorrect asset data'!I8</f>
        <v>12.8</v>
      </c>
      <c r="R7" s="82" t="s">
        <v>86</v>
      </c>
    </row>
    <row r="8" spans="2:18" ht="45" x14ac:dyDescent="0.25">
      <c r="B8" s="53" t="s">
        <v>36</v>
      </c>
      <c r="C8" s="55" t="str">
        <f>'006 - Site WAR for EUC 3-8'!E2</f>
        <v>Use of Winter Annual Ratio (WAR) for End User Category (EUC) 03-08</v>
      </c>
      <c r="D8" s="88">
        <f>'006 - Site WAR for EUC 3-8'!E7</f>
        <v>4</v>
      </c>
      <c r="E8" s="96">
        <f>'006 - Site WAR for EUC 3-8'!F7</f>
        <v>4</v>
      </c>
      <c r="F8" s="96" t="str">
        <f>'006 - Site WAR for EUC 3-8'!G7</f>
        <v>Not Effective (x1)</v>
      </c>
      <c r="G8" s="96">
        <f>'006 - Site WAR for EUC 3-8'!H7</f>
        <v>16</v>
      </c>
      <c r="H8" s="96">
        <f>'006 - Site WAR for EUC 3-8'!I7</f>
        <v>16</v>
      </c>
      <c r="I8" s="28">
        <f>'006 - Site WAR for EUC 3-8'!J4</f>
        <v>8908</v>
      </c>
      <c r="J8" s="28" t="str">
        <f>'006 - Site WAR for EUC 3-8'!J5</f>
        <v>-</v>
      </c>
      <c r="K8" s="28">
        <f>'006 - Site WAR for EUC 3-8'!H4</f>
        <v>524</v>
      </c>
      <c r="L8" s="54" t="str">
        <f>'006 - Site WAR for EUC 3-8'!H5</f>
        <v>-</v>
      </c>
      <c r="M8" s="86">
        <f>'006 - Site WAR for EUC 3-8'!E8</f>
        <v>4</v>
      </c>
      <c r="N8" s="69">
        <f>'006 - Site WAR for EUC 3-8'!F8</f>
        <v>4</v>
      </c>
      <c r="O8" s="64" t="str">
        <f>'006 - Site WAR for EUC 3-8'!G8</f>
        <v>Partially Effective (x0.8)</v>
      </c>
      <c r="P8" s="64">
        <f>'006 - Site WAR for EUC 3-8'!H8</f>
        <v>16</v>
      </c>
      <c r="Q8" s="64">
        <f>'006 - Site WAR for EUC 3-8'!I8</f>
        <v>12.8</v>
      </c>
      <c r="R8" s="82" t="s">
        <v>86</v>
      </c>
    </row>
    <row r="9" spans="2:18" ht="30" x14ac:dyDescent="0.25">
      <c r="B9" s="53" t="s">
        <v>38</v>
      </c>
      <c r="C9" s="55" t="str">
        <f>'007 - Undetected LDZ errors'!E2</f>
        <v>Undetected LDZ Offtake Measurement Errors</v>
      </c>
      <c r="D9" s="88">
        <f>'007 - Undetected LDZ errors'!E7</f>
        <v>3</v>
      </c>
      <c r="E9" s="96">
        <f>'007 - Undetected LDZ errors'!F7</f>
        <v>2</v>
      </c>
      <c r="F9" s="96" t="str">
        <f>'007 - Undetected LDZ errors'!G7</f>
        <v>Not Effective (x1)</v>
      </c>
      <c r="G9" s="96">
        <f>'007 - Undetected LDZ errors'!H7</f>
        <v>6</v>
      </c>
      <c r="H9" s="96">
        <f>'007 - Undetected LDZ errors'!I7</f>
        <v>6</v>
      </c>
      <c r="I9" s="28">
        <f>'007 - Undetected LDZ errors'!J4</f>
        <v>7051</v>
      </c>
      <c r="J9" s="28">
        <f>'007 - Undetected LDZ errors'!J5</f>
        <v>7051</v>
      </c>
      <c r="K9" s="28">
        <f>'007 - Undetected LDZ errors'!H4</f>
        <v>415</v>
      </c>
      <c r="L9" s="54">
        <f>'007 - Undetected LDZ errors'!H5</f>
        <v>415</v>
      </c>
      <c r="M9" s="86">
        <f>'007 - Undetected LDZ errors'!E8</f>
        <v>3</v>
      </c>
      <c r="N9" s="69">
        <f>'007 - Undetected LDZ errors'!F8</f>
        <v>2</v>
      </c>
      <c r="O9" s="64" t="str">
        <f>'007 - Undetected LDZ errors'!G8</f>
        <v>Partially Effective (x0.8)</v>
      </c>
      <c r="P9" s="64">
        <f>'007 - Undetected LDZ errors'!H8</f>
        <v>6</v>
      </c>
      <c r="Q9" s="64">
        <f>'007 - Undetected LDZ errors'!I8</f>
        <v>4.8000000000000007</v>
      </c>
      <c r="R9" s="83" t="s">
        <v>33</v>
      </c>
    </row>
    <row r="10" spans="2:18" ht="30" x14ac:dyDescent="0.25">
      <c r="B10" s="53" t="s">
        <v>39</v>
      </c>
      <c r="C10" s="55" t="str">
        <f>'008 - Unregistered Sites'!E2</f>
        <v>Unregistered Sites</v>
      </c>
      <c r="D10" s="88">
        <f>'008 - Unregistered Sites'!E7</f>
        <v>2</v>
      </c>
      <c r="E10" s="96">
        <f>'008 - Unregistered Sites'!F7</f>
        <v>4</v>
      </c>
      <c r="F10" s="96" t="str">
        <f>'008 - Unregistered Sites'!G7</f>
        <v>Not Effective (x1)</v>
      </c>
      <c r="G10" s="96">
        <f>'008 - Unregistered Sites'!H7</f>
        <v>8</v>
      </c>
      <c r="H10" s="96">
        <f>'008 - Unregistered Sites'!I7</f>
        <v>8</v>
      </c>
      <c r="I10" s="28">
        <f>'008 - Unregistered Sites'!J4</f>
        <v>2326</v>
      </c>
      <c r="J10" s="28" t="str">
        <f>'008 - Unregistered Sites'!J5</f>
        <v>-</v>
      </c>
      <c r="K10" s="28">
        <f>'008 - Unregistered Sites'!H4</f>
        <v>137</v>
      </c>
      <c r="L10" s="54" t="str">
        <f>'008 - Unregistered Sites'!H5</f>
        <v>-</v>
      </c>
      <c r="M10" s="86">
        <f>'008 - Unregistered Sites'!E8</f>
        <v>2</v>
      </c>
      <c r="N10" s="69">
        <f>'008 - Unregistered Sites'!F8</f>
        <v>3</v>
      </c>
      <c r="O10" s="64" t="str">
        <f>'008 - Unregistered Sites'!G8</f>
        <v>Partially Effective (x0.8)</v>
      </c>
      <c r="P10" s="64">
        <f>'008 - Unregistered Sites'!H8</f>
        <v>6</v>
      </c>
      <c r="Q10" s="64">
        <f>'008 - Unregistered Sites'!I8</f>
        <v>4.8000000000000007</v>
      </c>
      <c r="R10" s="82" t="s">
        <v>86</v>
      </c>
    </row>
    <row r="11" spans="2:18" ht="30" x14ac:dyDescent="0.25">
      <c r="B11" s="53" t="s">
        <v>40</v>
      </c>
      <c r="C11" s="55" t="str">
        <f>'009 - Shipperless Sites'!E2</f>
        <v>Shipperless Sites</v>
      </c>
      <c r="D11" s="88">
        <f>'009 - Shipperless Sites'!E7</f>
        <v>2</v>
      </c>
      <c r="E11" s="96">
        <f>'009 - Shipperless Sites'!F7</f>
        <v>3</v>
      </c>
      <c r="F11" s="96" t="str">
        <f>'009 - Shipperless Sites'!G7</f>
        <v>Partially Effective (x0.8)</v>
      </c>
      <c r="G11" s="96">
        <f>'009 - Shipperless Sites'!H7</f>
        <v>6</v>
      </c>
      <c r="H11" s="96">
        <f>'009 - Shipperless Sites'!I7</f>
        <v>4.8000000000000007</v>
      </c>
      <c r="I11" s="28">
        <f>'009 - Shipperless Sites'!J4</f>
        <v>2481</v>
      </c>
      <c r="J11" s="28">
        <f>'009 - Shipperless Sites'!J5</f>
        <v>621</v>
      </c>
      <c r="K11" s="28">
        <f>'009 - Shipperless Sites'!H4</f>
        <v>146</v>
      </c>
      <c r="L11" s="54">
        <f>'009 - Shipperless Sites'!H5</f>
        <v>37</v>
      </c>
      <c r="M11" s="86">
        <f>'009 - Shipperless Sites'!E8</f>
        <v>2</v>
      </c>
      <c r="N11" s="69">
        <f>'009 - Shipperless Sites'!F8</f>
        <v>2</v>
      </c>
      <c r="O11" s="64" t="str">
        <f>'009 - Shipperless Sites'!G8</f>
        <v>Partially Effective (x0.8)</v>
      </c>
      <c r="P11" s="64">
        <f>'009 - Shipperless Sites'!H8</f>
        <v>4</v>
      </c>
      <c r="Q11" s="64">
        <f>'009 - Shipperless Sites'!I8</f>
        <v>3.2</v>
      </c>
      <c r="R11" s="82" t="s">
        <v>86</v>
      </c>
    </row>
    <row r="12" spans="2:18" ht="30" x14ac:dyDescent="0.25">
      <c r="B12" s="53" t="s">
        <v>41</v>
      </c>
      <c r="C12" s="55" t="str">
        <f>'010 - Readings fail validation'!E2</f>
        <v>Meter readings fail validation</v>
      </c>
      <c r="D12" s="88">
        <f>'010 - Readings fail validation'!E7</f>
        <v>2</v>
      </c>
      <c r="E12" s="96">
        <f>'010 - Readings fail validation'!F7</f>
        <v>4</v>
      </c>
      <c r="F12" s="96" t="str">
        <f>'010 - Readings fail validation'!G7</f>
        <v>Not Effective (x1)</v>
      </c>
      <c r="G12" s="96">
        <f>'010 - Readings fail validation'!H7</f>
        <v>8</v>
      </c>
      <c r="H12" s="96">
        <f>'010 - Readings fail validation'!I7</f>
        <v>8</v>
      </c>
      <c r="I12" s="28">
        <f>'010 - Readings fail validation'!J4</f>
        <v>1439</v>
      </c>
      <c r="J12" s="28" t="str">
        <f>'010 - Readings fail validation'!J5</f>
        <v>-</v>
      </c>
      <c r="K12" s="28">
        <f>'010 - Readings fail validation'!H4</f>
        <v>85</v>
      </c>
      <c r="L12" s="54" t="str">
        <f>'010 - Readings fail validation'!H5</f>
        <v>-</v>
      </c>
      <c r="M12" s="86">
        <f>'010 - Readings fail validation'!E8</f>
        <v>2</v>
      </c>
      <c r="N12" s="69">
        <f>'010 - Readings fail validation'!F8</f>
        <v>3</v>
      </c>
      <c r="O12" s="64" t="str">
        <f>'010 - Readings fail validation'!G8</f>
        <v>Effective (x0.6)</v>
      </c>
      <c r="P12" s="64">
        <f>'010 - Readings fail validation'!H8</f>
        <v>6</v>
      </c>
      <c r="Q12" s="64">
        <f>'010 - Readings fail validation'!I8</f>
        <v>3.5999999999999996</v>
      </c>
      <c r="R12" s="82" t="s">
        <v>86</v>
      </c>
    </row>
    <row r="13" spans="2:18" ht="30" x14ac:dyDescent="0.25">
      <c r="B13" s="53" t="s">
        <v>42</v>
      </c>
      <c r="C13" s="55" t="str">
        <f>'011 - Late Check Reads'!E2</f>
        <v>Late check reads on meters that derive a read</v>
      </c>
      <c r="D13" s="88">
        <f>'011 - Late Check Reads'!E7</f>
        <v>2</v>
      </c>
      <c r="E13" s="96">
        <f>'011 - Late Check Reads'!F7</f>
        <v>4</v>
      </c>
      <c r="F13" s="96" t="str">
        <f>'011 - Late Check Reads'!G7</f>
        <v>Not Effective (x1)</v>
      </c>
      <c r="G13" s="96">
        <f>'011 - Late Check Reads'!H7</f>
        <v>8</v>
      </c>
      <c r="H13" s="96">
        <f>'011 - Late Check Reads'!I7</f>
        <v>8</v>
      </c>
      <c r="I13" s="28">
        <f>'011 - Late Check Reads'!J4</f>
        <v>1437</v>
      </c>
      <c r="J13" s="28">
        <f>'011 - Late Check Reads'!J5</f>
        <v>467</v>
      </c>
      <c r="K13" s="28">
        <f>'011 - Late Check Reads'!H4</f>
        <v>85</v>
      </c>
      <c r="L13" s="54">
        <f>'011 - Late Check Reads'!H5</f>
        <v>27</v>
      </c>
      <c r="M13" s="86">
        <f>'011 - Late Check Reads'!E8</f>
        <v>2</v>
      </c>
      <c r="N13" s="69">
        <f>'011 - Late Check Reads'!F8</f>
        <v>3</v>
      </c>
      <c r="O13" s="64" t="str">
        <f>'011 - Late Check Reads'!G8</f>
        <v>Partially Effective (x0.8)</v>
      </c>
      <c r="P13" s="64">
        <f>'011 - Late Check Reads'!H8</f>
        <v>6</v>
      </c>
      <c r="Q13" s="64">
        <f>'011 - Late Check Reads'!I8</f>
        <v>4.8000000000000007</v>
      </c>
      <c r="R13" s="82" t="s">
        <v>86</v>
      </c>
    </row>
    <row r="14" spans="2:18" ht="45" x14ac:dyDescent="0.25">
      <c r="B14" s="53" t="s">
        <v>43</v>
      </c>
      <c r="C14" s="55" t="str">
        <f>'012 - Meter read submission PC4'!E2</f>
        <v>Meter read submission frequency for Product Class 4 meter points</v>
      </c>
      <c r="D14" s="88">
        <f>'012 - Meter read submission PC4'!E7</f>
        <v>2</v>
      </c>
      <c r="E14" s="96">
        <f>'012 - Meter read submission PC4'!F7</f>
        <v>4</v>
      </c>
      <c r="F14" s="96" t="str">
        <f>'012 - Meter read submission PC4'!G7</f>
        <v>Not Effective (x1)</v>
      </c>
      <c r="G14" s="96">
        <f>'012 - Meter read submission PC4'!H7</f>
        <v>8</v>
      </c>
      <c r="H14" s="96">
        <f>'012 - Meter read submission PC4'!I7</f>
        <v>8</v>
      </c>
      <c r="I14" s="28">
        <f>'012 - Meter read submission PC4'!J4</f>
        <v>1350</v>
      </c>
      <c r="J14" s="28" t="str">
        <f>'012 - Meter read submission PC4'!J5</f>
        <v>-</v>
      </c>
      <c r="K14" s="28">
        <f>'012 - Meter read submission PC4'!H4</f>
        <v>79</v>
      </c>
      <c r="L14" s="54" t="str">
        <f>'012 - Meter read submission PC4'!H5</f>
        <v>-</v>
      </c>
      <c r="M14" s="86">
        <f>'012 - Meter read submission PC4'!E8</f>
        <v>2</v>
      </c>
      <c r="N14" s="69">
        <f>'012 - Meter read submission PC4'!F8</f>
        <v>3</v>
      </c>
      <c r="O14" s="64" t="str">
        <f>'012 - Meter read submission PC4'!G8</f>
        <v>Partially Effective (x0.8)</v>
      </c>
      <c r="P14" s="64">
        <f>'012 - Meter read submission PC4'!H8</f>
        <v>6</v>
      </c>
      <c r="Q14" s="64">
        <f>'012 - Meter read submission PC4'!I8</f>
        <v>4.8000000000000007</v>
      </c>
      <c r="R14" s="82" t="s">
        <v>86</v>
      </c>
    </row>
    <row r="15" spans="2:18" ht="30" x14ac:dyDescent="0.25">
      <c r="B15" s="53" t="s">
        <v>44</v>
      </c>
      <c r="C15" s="55" t="str">
        <f>'013 - Est. Reads Change Shipper'!E2</f>
        <v>Estimated reads at Change of Shipper</v>
      </c>
      <c r="D15" s="88">
        <f>'013 - Est. Reads Change Shipper'!E7</f>
        <v>1</v>
      </c>
      <c r="E15" s="96">
        <f>'013 - Est. Reads Change Shipper'!F7</f>
        <v>3</v>
      </c>
      <c r="F15" s="96" t="str">
        <f>'013 - Est. Reads Change Shipper'!G7</f>
        <v>Not Effective (x1)</v>
      </c>
      <c r="G15" s="96">
        <f>'013 - Est. Reads Change Shipper'!H7</f>
        <v>3</v>
      </c>
      <c r="H15" s="96">
        <f>'013 - Est. Reads Change Shipper'!I7</f>
        <v>3</v>
      </c>
      <c r="I15" s="28">
        <f>'013 - Est. Reads Change Shipper'!J4</f>
        <v>408</v>
      </c>
      <c r="J15" s="28">
        <f>'013 - Est. Reads Change Shipper'!J5</f>
        <v>410</v>
      </c>
      <c r="K15" s="28">
        <f>'013 - Est. Reads Change Shipper'!H4</f>
        <v>24</v>
      </c>
      <c r="L15" s="54">
        <f>'013 - Est. Reads Change Shipper'!H5</f>
        <v>24</v>
      </c>
      <c r="M15" s="86">
        <f>'013 - Est. Reads Change Shipper'!E8</f>
        <v>1</v>
      </c>
      <c r="N15" s="69">
        <f>'013 - Est. Reads Change Shipper'!F8</f>
        <v>2</v>
      </c>
      <c r="O15" s="64" t="str">
        <f>'013 - Est. Reads Change Shipper'!G8</f>
        <v>Partially Effective (x0.8)</v>
      </c>
      <c r="P15" s="64">
        <f>'013 - Est. Reads Change Shipper'!H8</f>
        <v>2</v>
      </c>
      <c r="Q15" s="64">
        <f>'013 - Est. Reads Change Shipper'!I8</f>
        <v>1.6</v>
      </c>
      <c r="R15" s="82" t="s">
        <v>86</v>
      </c>
    </row>
    <row r="16" spans="2:18" ht="45" x14ac:dyDescent="0.25">
      <c r="B16" s="53" t="s">
        <v>45</v>
      </c>
      <c r="C16" s="55" t="str">
        <f>'014 - Failure to obtain read'!E2</f>
        <v>Failure to obtain a meter reading within the settlement window</v>
      </c>
      <c r="D16" s="88">
        <f>'014 - Failure to obtain read'!E7</f>
        <v>1</v>
      </c>
      <c r="E16" s="96">
        <f>'014 - Failure to obtain read'!F7</f>
        <v>3</v>
      </c>
      <c r="F16" s="96" t="str">
        <f>'014 - Failure to obtain read'!G7</f>
        <v>Not Effective (x1)</v>
      </c>
      <c r="G16" s="96">
        <f>'014 - Failure to obtain read'!H7</f>
        <v>3</v>
      </c>
      <c r="H16" s="96">
        <f>'014 - Failure to obtain read'!I7</f>
        <v>3</v>
      </c>
      <c r="I16" s="28">
        <f>'014 - Failure to obtain read'!J4</f>
        <v>79</v>
      </c>
      <c r="J16" s="28">
        <f>'014 - Failure to obtain read'!J5</f>
        <v>79</v>
      </c>
      <c r="K16" s="28">
        <f>'014 - Failure to obtain read'!H4</f>
        <v>5</v>
      </c>
      <c r="L16" s="54">
        <f>'014 - Failure to obtain read'!H5</f>
        <v>5</v>
      </c>
      <c r="M16" s="86">
        <f>'014 - Failure to obtain read'!E8</f>
        <v>1</v>
      </c>
      <c r="N16" s="69">
        <f>'014 - Failure to obtain read'!F8</f>
        <v>2</v>
      </c>
      <c r="O16" s="64" t="str">
        <f>'014 - Failure to obtain read'!G8</f>
        <v>Partially Effective (x0.8)</v>
      </c>
      <c r="P16" s="64">
        <f>'014 - Failure to obtain read'!H8</f>
        <v>2</v>
      </c>
      <c r="Q16" s="64">
        <f>'014 - Failure to obtain read'!I8</f>
        <v>1.6</v>
      </c>
      <c r="R16" s="82" t="s">
        <v>86</v>
      </c>
    </row>
    <row r="17" spans="2:18" ht="30.75" thickBot="1" x14ac:dyDescent="0.3">
      <c r="B17" s="56" t="s">
        <v>46</v>
      </c>
      <c r="C17" s="58" t="str">
        <f>'015 - Retrospective updates'!E2</f>
        <v xml:space="preserve"> Consistent approach to retrospective updates</v>
      </c>
      <c r="D17" s="89">
        <f>'015 - Retrospective updates'!E7</f>
        <v>1</v>
      </c>
      <c r="E17" s="57">
        <f>'015 - Retrospective updates'!F7</f>
        <v>3</v>
      </c>
      <c r="F17" s="57" t="str">
        <f>'015 - Retrospective updates'!G7</f>
        <v>Not Effective (x1)</v>
      </c>
      <c r="G17" s="57">
        <f>'015 - Retrospective updates'!H7</f>
        <v>3</v>
      </c>
      <c r="H17" s="57">
        <f>'015 - Retrospective updates'!I7</f>
        <v>3</v>
      </c>
      <c r="I17" s="97" t="str">
        <f>'015 - Retrospective updates'!J4</f>
        <v>-</v>
      </c>
      <c r="J17" s="97">
        <f>'015 - Retrospective updates'!J5</f>
        <v>5</v>
      </c>
      <c r="K17" s="97" t="str">
        <f>'015 - Retrospective updates'!H4</f>
        <v>-</v>
      </c>
      <c r="L17" s="98">
        <f>'015 - Retrospective updates'!H5</f>
        <v>0</v>
      </c>
      <c r="M17" s="87">
        <f>'015 - Retrospective updates'!E8</f>
        <v>1</v>
      </c>
      <c r="N17" s="70">
        <f>'015 - Retrospective updates'!F8</f>
        <v>2</v>
      </c>
      <c r="O17" s="57" t="str">
        <f>'015 - Retrospective updates'!G8</f>
        <v>Partially Effective (x0.8)</v>
      </c>
      <c r="P17" s="57">
        <f>'015 - Retrospective updates'!H8</f>
        <v>2</v>
      </c>
      <c r="Q17" s="57">
        <f>'015 - Retrospective updates'!I8</f>
        <v>1.6</v>
      </c>
      <c r="R17" s="84" t="s">
        <v>86</v>
      </c>
    </row>
    <row r="19" spans="2:18" x14ac:dyDescent="0.25">
      <c r="I19" s="22" t="s">
        <v>97</v>
      </c>
      <c r="M19" s="111" t="s">
        <v>147</v>
      </c>
      <c r="N19" s="111"/>
      <c r="O19" s="111"/>
      <c r="P19" s="111"/>
      <c r="Q19" s="111"/>
    </row>
    <row r="21" spans="2:18" x14ac:dyDescent="0.25">
      <c r="I21" s="40"/>
    </row>
  </sheetData>
  <customSheetViews>
    <customSheetView guid="{A5A992E5-A774-408A-88E8-BC6D12B4DBBC}" scale="85" showAutoFilter="1">
      <pane ySplit="1" topLeftCell="A2" activePane="bottomLeft" state="frozen"/>
      <selection pane="bottomLeft" activeCell="J3" sqref="J3:L3"/>
      <pageMargins left="0.7" right="0.7" top="0.75" bottom="0.75" header="0.3" footer="0.3"/>
      <pageSetup paperSize="9" orientation="portrait" verticalDpi="0" r:id="rId1"/>
      <autoFilter ref="B2:Q2"/>
    </customSheetView>
  </customSheetViews>
  <mergeCells count="1">
    <mergeCell ref="M19:Q19"/>
  </mergeCells>
  <hyperlinks>
    <hyperlink ref="B3" location="'001-Theft of Gas'!A1" display="PACR0001"/>
    <hyperlink ref="B4" location="'002 - Use of the AQ Corrections'!A1" display="PACR0002"/>
    <hyperlink ref="B5" location="'003 - Estimated readings'!A1" display="'003 - Estimated readings'!A1"/>
    <hyperlink ref="B6" location="'004 - LDZ Offtake measure error'!A1" display="'004 - LDZ Offtake measure error'!A1"/>
    <hyperlink ref="B7" location="'005 - Incorrect asset data'!A1" display="PACR0005"/>
    <hyperlink ref="B8" location="'006 - Site WAR for EUC 3-8'!A1" display="PACR0006"/>
    <hyperlink ref="B9" location="'007 - Undetected LDZ errors'!A1" display="'007 - Undetected LDZ errors'!A1"/>
    <hyperlink ref="B11" location="'009 - Shipperless Sites'!Print_Area" display="'009 - Shipperless Sites'!Print_Area"/>
    <hyperlink ref="B10" location="'008 - Unregistered Sites'!Print_Area" display="PACR0009"/>
    <hyperlink ref="B12" location="'010 - Readings fail validation'!A1" display="PACR0010"/>
    <hyperlink ref="B13" location="'011 - Late Check Reads'!A1" display="PACR0011"/>
    <hyperlink ref="B14" location="'012 - Meter read submission PC4'!A1" display="PACR0012"/>
    <hyperlink ref="B15" location="'013 - Est. Reads Change Shipper'!A1" display="PACR0013"/>
    <hyperlink ref="B16" location="'014 - Failure to obtain read'!A1" display="PACR0014"/>
    <hyperlink ref="B17" location="'015 - Retrospective updates'!A1" display="PACR0015"/>
  </hyperlinks>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9"/>
  <sheetViews>
    <sheetView zoomScaleNormal="100" workbookViewId="0"/>
  </sheetViews>
  <sheetFormatPr defaultColWidth="9.140625" defaultRowHeight="15" x14ac:dyDescent="0.25"/>
  <cols>
    <col min="1" max="1" width="3.140625" style="22" customWidth="1"/>
    <col min="2" max="2" width="13.28515625" style="22" customWidth="1"/>
    <col min="3" max="3" width="25" style="22" customWidth="1"/>
    <col min="4" max="4" width="11" style="22" customWidth="1"/>
    <col min="5" max="5" width="34.7109375" style="22" bestFit="1" customWidth="1"/>
    <col min="6" max="16384" width="9.140625" style="22"/>
  </cols>
  <sheetData>
    <row r="2" spans="2:5" x14ac:dyDescent="0.25">
      <c r="B2" s="35" t="s">
        <v>98</v>
      </c>
      <c r="C2" s="36" t="s">
        <v>105</v>
      </c>
      <c r="D2" s="36" t="s">
        <v>111</v>
      </c>
      <c r="E2" s="36" t="s">
        <v>99</v>
      </c>
    </row>
    <row r="3" spans="2:5" ht="30" x14ac:dyDescent="0.25">
      <c r="B3" s="30">
        <v>1</v>
      </c>
      <c r="C3" s="37" t="s">
        <v>100</v>
      </c>
      <c r="D3" s="29">
        <v>850000</v>
      </c>
      <c r="E3" s="38" t="s">
        <v>106</v>
      </c>
    </row>
    <row r="4" spans="2:5" ht="30" x14ac:dyDescent="0.25">
      <c r="B4" s="30">
        <v>2</v>
      </c>
      <c r="C4" s="37" t="s">
        <v>101</v>
      </c>
      <c r="D4" s="29">
        <v>4250000</v>
      </c>
      <c r="E4" s="38" t="s">
        <v>107</v>
      </c>
    </row>
    <row r="5" spans="2:5" ht="45" x14ac:dyDescent="0.25">
      <c r="B5" s="30">
        <v>3</v>
      </c>
      <c r="C5" s="37" t="s">
        <v>102</v>
      </c>
      <c r="D5" s="29">
        <v>8500000</v>
      </c>
      <c r="E5" s="38" t="s">
        <v>108</v>
      </c>
    </row>
    <row r="6" spans="2:5" ht="30" x14ac:dyDescent="0.25">
      <c r="B6" s="30">
        <v>4</v>
      </c>
      <c r="C6" s="37" t="s">
        <v>103</v>
      </c>
      <c r="D6" s="29">
        <v>17000000</v>
      </c>
      <c r="E6" s="38" t="s">
        <v>109</v>
      </c>
    </row>
    <row r="7" spans="2:5" ht="45" x14ac:dyDescent="0.25">
      <c r="B7" s="30">
        <v>5</v>
      </c>
      <c r="C7" s="37" t="s">
        <v>104</v>
      </c>
      <c r="D7" s="29" t="s">
        <v>112</v>
      </c>
      <c r="E7" s="38" t="s">
        <v>110</v>
      </c>
    </row>
    <row r="9" spans="2:5" x14ac:dyDescent="0.25">
      <c r="D9" s="22" t="s">
        <v>97</v>
      </c>
    </row>
  </sheetData>
  <customSheetViews>
    <customSheetView guid="{A5A992E5-A774-408A-88E8-BC6D12B4DBBC}">
      <selection activeCell="D5" sqref="D5"/>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2"/>
  <sheetViews>
    <sheetView zoomScale="80" zoomScaleNormal="80" workbookViewId="0"/>
  </sheetViews>
  <sheetFormatPr defaultColWidth="9.140625" defaultRowHeight="15" x14ac:dyDescent="0.25"/>
  <cols>
    <col min="1" max="1" width="3.7109375" style="1" customWidth="1"/>
    <col min="2" max="10" width="18.7109375" style="1" customWidth="1"/>
    <col min="11" max="11" width="15.5703125" style="1" customWidth="1"/>
    <col min="12" max="12" width="18.7109375" style="1" customWidth="1"/>
    <col min="13" max="16384" width="9.140625" style="1"/>
  </cols>
  <sheetData>
    <row r="2" spans="2:11" ht="45" customHeight="1" x14ac:dyDescent="0.25">
      <c r="B2" s="115" t="s">
        <v>0</v>
      </c>
      <c r="C2" s="117" t="s">
        <v>21</v>
      </c>
      <c r="D2" s="6" t="s">
        <v>1</v>
      </c>
      <c r="E2" s="123" t="s">
        <v>28</v>
      </c>
      <c r="F2" s="123"/>
      <c r="G2" s="123"/>
      <c r="H2" s="123"/>
      <c r="I2" s="123"/>
      <c r="J2" s="123"/>
    </row>
    <row r="3" spans="2:11" ht="45" customHeight="1" x14ac:dyDescent="0.25">
      <c r="B3" s="115"/>
      <c r="C3" s="117"/>
      <c r="D3" s="6" t="s">
        <v>2</v>
      </c>
      <c r="E3" s="124" t="s">
        <v>114</v>
      </c>
      <c r="F3" s="125"/>
      <c r="G3" s="125"/>
      <c r="H3" s="125"/>
      <c r="I3" s="125"/>
      <c r="J3" s="125"/>
    </row>
    <row r="4" spans="2:11" ht="45" customHeight="1" x14ac:dyDescent="0.25">
      <c r="B4" s="33" t="s">
        <v>3</v>
      </c>
      <c r="C4" s="43">
        <v>43003</v>
      </c>
      <c r="D4" s="33" t="s">
        <v>4</v>
      </c>
      <c r="E4" s="44" t="s">
        <v>22</v>
      </c>
      <c r="F4" s="118" t="s">
        <v>161</v>
      </c>
      <c r="G4" s="47" t="s">
        <v>84</v>
      </c>
      <c r="H4" s="28">
        <v>2483</v>
      </c>
      <c r="I4" s="50" t="s">
        <v>144</v>
      </c>
      <c r="J4" s="28">
        <v>42218</v>
      </c>
    </row>
    <row r="5" spans="2:11" ht="45" customHeight="1" x14ac:dyDescent="0.25">
      <c r="B5" s="49" t="s">
        <v>24</v>
      </c>
      <c r="C5" s="47" t="s">
        <v>25</v>
      </c>
      <c r="D5" s="126"/>
      <c r="E5" s="127"/>
      <c r="F5" s="118"/>
      <c r="G5" s="48" t="s">
        <v>85</v>
      </c>
      <c r="H5" s="28">
        <v>2532</v>
      </c>
      <c r="I5" s="50" t="s">
        <v>145</v>
      </c>
      <c r="J5" s="28">
        <v>43046</v>
      </c>
      <c r="K5" s="45"/>
    </row>
    <row r="6" spans="2:11" ht="30" customHeight="1" x14ac:dyDescent="0.25">
      <c r="B6" s="114" t="s">
        <v>16</v>
      </c>
      <c r="C6" s="114"/>
      <c r="D6" s="34"/>
      <c r="E6" s="34" t="s">
        <v>5</v>
      </c>
      <c r="F6" s="34" t="s">
        <v>6</v>
      </c>
      <c r="G6" s="34" t="s">
        <v>7</v>
      </c>
      <c r="H6" s="34" t="s">
        <v>8</v>
      </c>
      <c r="I6" s="34" t="s">
        <v>9</v>
      </c>
      <c r="J6" s="34" t="s">
        <v>10</v>
      </c>
    </row>
    <row r="7" spans="2:11" ht="30" customHeight="1" x14ac:dyDescent="0.25">
      <c r="B7" s="115"/>
      <c r="C7" s="115"/>
      <c r="D7" s="4" t="s">
        <v>11</v>
      </c>
      <c r="E7" s="41">
        <v>5</v>
      </c>
      <c r="F7" s="41">
        <v>5</v>
      </c>
      <c r="G7" s="41" t="s">
        <v>23</v>
      </c>
      <c r="H7" s="41">
        <f>E7*F7</f>
        <v>25</v>
      </c>
      <c r="I7" s="41">
        <f>IF(G7="Not Effective (x1)",E7*F7,IF(G7="Partially Effective (x0.8)",E7*F7*0.8, E7*F7*0.6))</f>
        <v>25</v>
      </c>
      <c r="J7" s="116" t="s">
        <v>175</v>
      </c>
    </row>
    <row r="8" spans="2:11" ht="30" customHeight="1" x14ac:dyDescent="0.25">
      <c r="B8" s="115"/>
      <c r="C8" s="115"/>
      <c r="D8" s="4" t="s">
        <v>12</v>
      </c>
      <c r="E8" s="41">
        <v>5</v>
      </c>
      <c r="F8" s="41">
        <v>4</v>
      </c>
      <c r="G8" s="42" t="s">
        <v>29</v>
      </c>
      <c r="H8" s="41">
        <f t="shared" ref="H8:H9" si="0">E8*F8</f>
        <v>20</v>
      </c>
      <c r="I8" s="41">
        <f t="shared" ref="I8:I9" si="1">IF(G8="Not Effective (x1)",E8*F8,IF(G8="Partially Effective (x0.8)",E8*F8*0.8, E8*F8*0.6))</f>
        <v>16</v>
      </c>
      <c r="J8" s="116"/>
    </row>
    <row r="9" spans="2:11" ht="30" customHeight="1" x14ac:dyDescent="0.25">
      <c r="B9" s="115"/>
      <c r="C9" s="115"/>
      <c r="D9" s="4" t="s">
        <v>13</v>
      </c>
      <c r="E9" s="41">
        <v>5</v>
      </c>
      <c r="F9" s="41">
        <v>5</v>
      </c>
      <c r="G9" s="41" t="s">
        <v>23</v>
      </c>
      <c r="H9" s="41">
        <f t="shared" si="0"/>
        <v>25</v>
      </c>
      <c r="I9" s="41">
        <f t="shared" si="1"/>
        <v>25</v>
      </c>
      <c r="J9" s="116"/>
    </row>
    <row r="10" spans="2:11" ht="30" customHeight="1" x14ac:dyDescent="0.25">
      <c r="B10" s="4" t="s">
        <v>14</v>
      </c>
      <c r="C10" s="117" t="s">
        <v>26</v>
      </c>
      <c r="D10" s="117"/>
      <c r="E10" s="117"/>
      <c r="F10" s="117"/>
      <c r="G10" s="115" t="s">
        <v>17</v>
      </c>
      <c r="H10" s="115"/>
      <c r="I10" s="117" t="s">
        <v>27</v>
      </c>
      <c r="J10" s="117"/>
    </row>
    <row r="11" spans="2:11" ht="45" customHeight="1" x14ac:dyDescent="0.25">
      <c r="B11" s="118" t="s">
        <v>15</v>
      </c>
      <c r="C11" s="118"/>
      <c r="D11" s="118" t="s">
        <v>61</v>
      </c>
      <c r="E11" s="118"/>
      <c r="F11" s="26" t="s">
        <v>18</v>
      </c>
      <c r="G11" s="115" t="s">
        <v>19</v>
      </c>
      <c r="H11" s="115"/>
      <c r="I11" s="118" t="s">
        <v>20</v>
      </c>
      <c r="J11" s="118"/>
    </row>
    <row r="12" spans="2:11" s="14" customFormat="1" ht="324" customHeight="1" x14ac:dyDescent="0.25">
      <c r="B12" s="112" t="s">
        <v>52</v>
      </c>
      <c r="C12" s="113"/>
      <c r="D12" s="119" t="s">
        <v>69</v>
      </c>
      <c r="E12" s="119"/>
      <c r="F12" s="27" t="s">
        <v>87</v>
      </c>
      <c r="G12" s="120" t="s">
        <v>183</v>
      </c>
      <c r="H12" s="120"/>
      <c r="I12" s="121" t="s">
        <v>140</v>
      </c>
      <c r="J12" s="122"/>
    </row>
  </sheetData>
  <customSheetViews>
    <customSheetView guid="{A5A992E5-A774-408A-88E8-BC6D12B4DBBC}" scale="80" fitToPage="1">
      <selection activeCell="I5" sqref="I5"/>
      <pageMargins left="0.7" right="0.7" top="0.75" bottom="0.75" header="0.3" footer="0.3"/>
      <pageSetup paperSize="9" scale="74" orientation="landscape" r:id="rId1"/>
    </customSheetView>
  </customSheetViews>
  <mergeCells count="19">
    <mergeCell ref="B2:B3"/>
    <mergeCell ref="C2:C3"/>
    <mergeCell ref="E2:J2"/>
    <mergeCell ref="E3:J3"/>
    <mergeCell ref="F4:F5"/>
    <mergeCell ref="D5:E5"/>
    <mergeCell ref="B12:C12"/>
    <mergeCell ref="B6:C9"/>
    <mergeCell ref="J7:J9"/>
    <mergeCell ref="C10:F10"/>
    <mergeCell ref="B11:C11"/>
    <mergeCell ref="D12:E12"/>
    <mergeCell ref="G11:H11"/>
    <mergeCell ref="G12:H12"/>
    <mergeCell ref="I11:J11"/>
    <mergeCell ref="I12:J12"/>
    <mergeCell ref="G10:H10"/>
    <mergeCell ref="I10:J10"/>
    <mergeCell ref="D11:E11"/>
  </mergeCells>
  <pageMargins left="0.7" right="0.7" top="0.75" bottom="0.75" header="0.3" footer="0.3"/>
  <pageSetup paperSize="9" scale="74"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2"/>
  <sheetViews>
    <sheetView zoomScale="80" zoomScaleNormal="80" workbookViewId="0"/>
  </sheetViews>
  <sheetFormatPr defaultColWidth="9.140625" defaultRowHeight="15" x14ac:dyDescent="0.25"/>
  <cols>
    <col min="1" max="1" width="3.7109375" style="1" customWidth="1"/>
    <col min="2" max="10" width="18.7109375" style="1" customWidth="1"/>
    <col min="11" max="11" width="3.7109375" style="1" customWidth="1"/>
    <col min="12" max="12" width="18.7109375" style="1" customWidth="1"/>
    <col min="13" max="16384" width="9.140625" style="1"/>
  </cols>
  <sheetData>
    <row r="2" spans="2:10" ht="45" customHeight="1" x14ac:dyDescent="0.25">
      <c r="B2" s="134" t="s">
        <v>0</v>
      </c>
      <c r="C2" s="135" t="s">
        <v>30</v>
      </c>
      <c r="D2" s="12" t="s">
        <v>1</v>
      </c>
      <c r="E2" s="137" t="s">
        <v>31</v>
      </c>
      <c r="F2" s="138"/>
      <c r="G2" s="138"/>
      <c r="H2" s="138"/>
      <c r="I2" s="138"/>
      <c r="J2" s="139"/>
    </row>
    <row r="3" spans="2:10" ht="45" customHeight="1" x14ac:dyDescent="0.25">
      <c r="B3" s="114"/>
      <c r="C3" s="136"/>
      <c r="D3" s="12" t="s">
        <v>2</v>
      </c>
      <c r="E3" s="126" t="s">
        <v>115</v>
      </c>
      <c r="F3" s="140"/>
      <c r="G3" s="140"/>
      <c r="H3" s="140"/>
      <c r="I3" s="140"/>
      <c r="J3" s="127"/>
    </row>
    <row r="4" spans="2:10" ht="45" customHeight="1" x14ac:dyDescent="0.25">
      <c r="B4" s="9" t="s">
        <v>3</v>
      </c>
      <c r="C4" s="8">
        <v>43003</v>
      </c>
      <c r="D4" s="9" t="s">
        <v>4</v>
      </c>
      <c r="E4" s="10" t="s">
        <v>22</v>
      </c>
      <c r="F4" s="143" t="s">
        <v>161</v>
      </c>
      <c r="G4" s="103" t="s">
        <v>84</v>
      </c>
      <c r="H4" s="28">
        <v>1895</v>
      </c>
      <c r="I4" s="102" t="s">
        <v>144</v>
      </c>
      <c r="J4" s="28">
        <v>32218</v>
      </c>
    </row>
    <row r="5" spans="2:10" ht="45" customHeight="1" x14ac:dyDescent="0.25">
      <c r="B5" s="12" t="s">
        <v>24</v>
      </c>
      <c r="C5" s="10" t="s">
        <v>25</v>
      </c>
      <c r="D5" s="141"/>
      <c r="E5" s="142"/>
      <c r="F5" s="144"/>
      <c r="G5" s="107" t="s">
        <v>85</v>
      </c>
      <c r="H5" s="28">
        <v>1899</v>
      </c>
      <c r="I5" s="104" t="s">
        <v>145</v>
      </c>
      <c r="J5" s="28">
        <v>32286</v>
      </c>
    </row>
    <row r="6" spans="2:10" ht="30" customHeight="1" x14ac:dyDescent="0.25">
      <c r="B6" s="128" t="s">
        <v>16</v>
      </c>
      <c r="C6" s="129"/>
      <c r="D6" s="9"/>
      <c r="E6" s="9" t="s">
        <v>5</v>
      </c>
      <c r="F6" s="9" t="s">
        <v>6</v>
      </c>
      <c r="G6" s="9" t="s">
        <v>7</v>
      </c>
      <c r="H6" s="9" t="s">
        <v>8</v>
      </c>
      <c r="I6" s="9" t="s">
        <v>9</v>
      </c>
      <c r="J6" s="9" t="s">
        <v>10</v>
      </c>
    </row>
    <row r="7" spans="2:10" ht="30" customHeight="1" x14ac:dyDescent="0.25">
      <c r="B7" s="130"/>
      <c r="C7" s="131"/>
      <c r="D7" s="9" t="s">
        <v>11</v>
      </c>
      <c r="E7" s="11">
        <v>5</v>
      </c>
      <c r="F7" s="11">
        <v>5</v>
      </c>
      <c r="G7" s="11" t="s">
        <v>23</v>
      </c>
      <c r="H7" s="24">
        <f>E7*F7</f>
        <v>25</v>
      </c>
      <c r="I7" s="24">
        <f>IF(G7="Not Effective (x1)",E7*F7,IF(G7="Partially Effective (x0.8)",E7*F7*0.8, E7*F7*0.6))</f>
        <v>25</v>
      </c>
      <c r="J7" s="116" t="s">
        <v>175</v>
      </c>
    </row>
    <row r="8" spans="2:10" ht="30" customHeight="1" x14ac:dyDescent="0.25">
      <c r="B8" s="130"/>
      <c r="C8" s="131"/>
      <c r="D8" s="9" t="s">
        <v>12</v>
      </c>
      <c r="E8" s="11">
        <v>3</v>
      </c>
      <c r="F8" s="11">
        <v>5</v>
      </c>
      <c r="G8" s="10" t="s">
        <v>29</v>
      </c>
      <c r="H8" s="24">
        <f t="shared" ref="H8:H9" si="0">E8*F8</f>
        <v>15</v>
      </c>
      <c r="I8" s="24">
        <f t="shared" ref="I8:I9" si="1">IF(G8="Not Effective (x1)",E8*F8,IF(G8="Partially Effective (x0.8)",E8*F8*0.8, E8*F8*0.6))</f>
        <v>12</v>
      </c>
      <c r="J8" s="116"/>
    </row>
    <row r="9" spans="2:10" ht="30" customHeight="1" x14ac:dyDescent="0.25">
      <c r="B9" s="132"/>
      <c r="C9" s="133"/>
      <c r="D9" s="9" t="s">
        <v>13</v>
      </c>
      <c r="E9" s="11">
        <v>5</v>
      </c>
      <c r="F9" s="11">
        <v>5</v>
      </c>
      <c r="G9" s="11" t="s">
        <v>23</v>
      </c>
      <c r="H9" s="24">
        <f t="shared" si="0"/>
        <v>25</v>
      </c>
      <c r="I9" s="24">
        <f t="shared" si="1"/>
        <v>25</v>
      </c>
      <c r="J9" s="116"/>
    </row>
    <row r="10" spans="2:10" ht="30" customHeight="1" x14ac:dyDescent="0.25">
      <c r="B10" s="9" t="s">
        <v>14</v>
      </c>
      <c r="C10" s="147" t="s">
        <v>26</v>
      </c>
      <c r="D10" s="148"/>
      <c r="E10" s="148"/>
      <c r="F10" s="149"/>
      <c r="G10" s="150" t="s">
        <v>17</v>
      </c>
      <c r="H10" s="151"/>
      <c r="I10" s="147" t="s">
        <v>27</v>
      </c>
      <c r="J10" s="149"/>
    </row>
    <row r="11" spans="2:10" ht="45" customHeight="1" x14ac:dyDescent="0.25">
      <c r="B11" s="152" t="s">
        <v>15</v>
      </c>
      <c r="C11" s="153"/>
      <c r="D11" s="152" t="s">
        <v>61</v>
      </c>
      <c r="E11" s="153"/>
      <c r="F11" s="9" t="s">
        <v>18</v>
      </c>
      <c r="G11" s="150" t="s">
        <v>19</v>
      </c>
      <c r="H11" s="151"/>
      <c r="I11" s="150" t="s">
        <v>20</v>
      </c>
      <c r="J11" s="151"/>
    </row>
    <row r="12" spans="2:10" s="14" customFormat="1" ht="250.5" customHeight="1" x14ac:dyDescent="0.25">
      <c r="B12" s="145" t="s">
        <v>113</v>
      </c>
      <c r="C12" s="146"/>
      <c r="D12" s="120" t="s">
        <v>88</v>
      </c>
      <c r="E12" s="120"/>
      <c r="F12" s="17" t="s">
        <v>70</v>
      </c>
      <c r="G12" s="121" t="s">
        <v>176</v>
      </c>
      <c r="H12" s="122"/>
      <c r="I12" s="121" t="s">
        <v>140</v>
      </c>
      <c r="J12" s="122"/>
    </row>
  </sheetData>
  <customSheetViews>
    <customSheetView guid="{A5A992E5-A774-408A-88E8-BC6D12B4DBBC}" scale="80" fitToPage="1">
      <selection activeCell="H4" sqref="H4:H5"/>
      <pageMargins left="0.7" right="0.7" top="0.75" bottom="0.75" header="0.3" footer="0.3"/>
      <pageSetup paperSize="9" scale="74" orientation="landscape" verticalDpi="0" r:id="rId1"/>
    </customSheetView>
  </customSheetViews>
  <mergeCells count="19">
    <mergeCell ref="B12:C12"/>
    <mergeCell ref="D12:E12"/>
    <mergeCell ref="G12:H12"/>
    <mergeCell ref="I12:J12"/>
    <mergeCell ref="C10:F10"/>
    <mergeCell ref="G10:H10"/>
    <mergeCell ref="I10:J10"/>
    <mergeCell ref="B11:C11"/>
    <mergeCell ref="D11:E11"/>
    <mergeCell ref="G11:H11"/>
    <mergeCell ref="I11:J11"/>
    <mergeCell ref="B6:C9"/>
    <mergeCell ref="J7:J9"/>
    <mergeCell ref="B2:B3"/>
    <mergeCell ref="C2:C3"/>
    <mergeCell ref="E2:J2"/>
    <mergeCell ref="E3:J3"/>
    <mergeCell ref="D5:E5"/>
    <mergeCell ref="F4:F5"/>
  </mergeCells>
  <pageMargins left="0.7" right="0.7" top="0.75" bottom="0.75" header="0.3" footer="0.3"/>
  <pageSetup paperSize="9" scale="74" orientation="landscape"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2"/>
  <sheetViews>
    <sheetView zoomScale="80" zoomScaleNormal="80" workbookViewId="0">
      <selection activeCell="F12" sqref="F12"/>
    </sheetView>
  </sheetViews>
  <sheetFormatPr defaultColWidth="9.140625" defaultRowHeight="15" x14ac:dyDescent="0.25"/>
  <cols>
    <col min="1" max="1" width="3.7109375" style="1" customWidth="1"/>
    <col min="2" max="10" width="18.7109375" style="1" customWidth="1"/>
    <col min="11" max="11" width="3.7109375" style="1" customWidth="1"/>
    <col min="12" max="12" width="18.7109375" style="1" customWidth="1"/>
    <col min="13" max="16384" width="9.140625" style="1"/>
  </cols>
  <sheetData>
    <row r="2" spans="2:10" ht="45" customHeight="1" x14ac:dyDescent="0.25">
      <c r="B2" s="115" t="s">
        <v>0</v>
      </c>
      <c r="C2" s="117" t="s">
        <v>32</v>
      </c>
      <c r="D2" s="6" t="s">
        <v>1</v>
      </c>
      <c r="E2" s="123" t="s">
        <v>47</v>
      </c>
      <c r="F2" s="123"/>
      <c r="G2" s="123"/>
      <c r="H2" s="123"/>
      <c r="I2" s="123"/>
      <c r="J2" s="123"/>
    </row>
    <row r="3" spans="2:10" ht="45" customHeight="1" x14ac:dyDescent="0.25">
      <c r="B3" s="115"/>
      <c r="C3" s="117"/>
      <c r="D3" s="6" t="s">
        <v>2</v>
      </c>
      <c r="E3" s="124" t="s">
        <v>116</v>
      </c>
      <c r="F3" s="124"/>
      <c r="G3" s="124"/>
      <c r="H3" s="124"/>
      <c r="I3" s="124"/>
      <c r="J3" s="124"/>
    </row>
    <row r="4" spans="2:10" ht="45" customHeight="1" x14ac:dyDescent="0.25">
      <c r="B4" s="4" t="s">
        <v>3</v>
      </c>
      <c r="C4" s="8">
        <v>43003</v>
      </c>
      <c r="D4" s="4" t="s">
        <v>4</v>
      </c>
      <c r="E4" s="7" t="s">
        <v>22</v>
      </c>
      <c r="F4" s="143" t="s">
        <v>161</v>
      </c>
      <c r="G4" s="52" t="s">
        <v>84</v>
      </c>
      <c r="H4" s="28">
        <v>1386</v>
      </c>
      <c r="I4" s="31" t="s">
        <v>144</v>
      </c>
      <c r="J4" s="28">
        <v>23555</v>
      </c>
    </row>
    <row r="5" spans="2:10" ht="45" customHeight="1" x14ac:dyDescent="0.25">
      <c r="B5" s="6" t="s">
        <v>24</v>
      </c>
      <c r="C5" s="7" t="s">
        <v>25</v>
      </c>
      <c r="D5" s="154"/>
      <c r="E5" s="155"/>
      <c r="F5" s="144"/>
      <c r="G5" s="93" t="s">
        <v>85</v>
      </c>
      <c r="H5" s="28">
        <v>3</v>
      </c>
      <c r="I5" s="63" t="s">
        <v>145</v>
      </c>
      <c r="J5" s="28">
        <v>47</v>
      </c>
    </row>
    <row r="6" spans="2:10" ht="30" customHeight="1" x14ac:dyDescent="0.25">
      <c r="B6" s="115" t="s">
        <v>16</v>
      </c>
      <c r="C6" s="115"/>
      <c r="D6" s="4"/>
      <c r="E6" s="4" t="s">
        <v>5</v>
      </c>
      <c r="F6" s="4" t="s">
        <v>6</v>
      </c>
      <c r="G6" s="4" t="s">
        <v>7</v>
      </c>
      <c r="H6" s="4" t="s">
        <v>8</v>
      </c>
      <c r="I6" s="4" t="s">
        <v>9</v>
      </c>
      <c r="J6" s="4" t="s">
        <v>10</v>
      </c>
    </row>
    <row r="7" spans="2:10" ht="30" customHeight="1" x14ac:dyDescent="0.25">
      <c r="B7" s="115"/>
      <c r="C7" s="115"/>
      <c r="D7" s="4" t="s">
        <v>11</v>
      </c>
      <c r="E7" s="5">
        <v>5</v>
      </c>
      <c r="F7" s="5">
        <v>4</v>
      </c>
      <c r="G7" s="5" t="s">
        <v>23</v>
      </c>
      <c r="H7" s="24">
        <f>E7*F7</f>
        <v>20</v>
      </c>
      <c r="I7" s="24">
        <f>IF(G7="Not Effective (x1)",E7*F7,IF(G7="Partially Effective (x0.8)",E7*F7*0.8, E7*F7*0.6))</f>
        <v>20</v>
      </c>
      <c r="J7" s="116" t="s">
        <v>175</v>
      </c>
    </row>
    <row r="8" spans="2:10" ht="30" customHeight="1" x14ac:dyDescent="0.25">
      <c r="B8" s="115"/>
      <c r="C8" s="115"/>
      <c r="D8" s="4" t="s">
        <v>12</v>
      </c>
      <c r="E8" s="5">
        <v>5</v>
      </c>
      <c r="F8" s="5">
        <v>3</v>
      </c>
      <c r="G8" s="7" t="s">
        <v>29</v>
      </c>
      <c r="H8" s="24">
        <f t="shared" ref="H8:H9" si="0">E8*F8</f>
        <v>15</v>
      </c>
      <c r="I8" s="24">
        <f t="shared" ref="I8:I9" si="1">IF(G8="Not Effective (x1)",E8*F8,IF(G8="Partially Effective (x0.8)",E8*F8*0.8, E8*F8*0.6))</f>
        <v>12</v>
      </c>
      <c r="J8" s="116"/>
    </row>
    <row r="9" spans="2:10" ht="30" customHeight="1" x14ac:dyDescent="0.25">
      <c r="B9" s="115"/>
      <c r="C9" s="115"/>
      <c r="D9" s="4" t="s">
        <v>13</v>
      </c>
      <c r="E9" s="5">
        <v>5</v>
      </c>
      <c r="F9" s="5">
        <v>5</v>
      </c>
      <c r="G9" s="5" t="s">
        <v>23</v>
      </c>
      <c r="H9" s="24">
        <f t="shared" si="0"/>
        <v>25</v>
      </c>
      <c r="I9" s="24">
        <f t="shared" si="1"/>
        <v>25</v>
      </c>
      <c r="J9" s="116"/>
    </row>
    <row r="10" spans="2:10" ht="30" customHeight="1" x14ac:dyDescent="0.25">
      <c r="B10" s="4" t="s">
        <v>14</v>
      </c>
      <c r="C10" s="117" t="s">
        <v>26</v>
      </c>
      <c r="D10" s="117"/>
      <c r="E10" s="117"/>
      <c r="F10" s="117"/>
      <c r="G10" s="115" t="s">
        <v>17</v>
      </c>
      <c r="H10" s="115"/>
      <c r="I10" s="117" t="s">
        <v>27</v>
      </c>
      <c r="J10" s="117"/>
    </row>
    <row r="11" spans="2:10" ht="45" customHeight="1" x14ac:dyDescent="0.25">
      <c r="B11" s="118" t="s">
        <v>15</v>
      </c>
      <c r="C11" s="118"/>
      <c r="D11" s="118" t="s">
        <v>61</v>
      </c>
      <c r="E11" s="118"/>
      <c r="F11" s="4" t="s">
        <v>18</v>
      </c>
      <c r="G11" s="115" t="s">
        <v>19</v>
      </c>
      <c r="H11" s="115"/>
      <c r="I11" s="115" t="s">
        <v>20</v>
      </c>
      <c r="J11" s="115"/>
    </row>
    <row r="12" spans="2:10" s="15" customFormat="1" ht="363" customHeight="1" x14ac:dyDescent="0.25">
      <c r="B12" s="145" t="s">
        <v>119</v>
      </c>
      <c r="C12" s="146"/>
      <c r="D12" s="120" t="s">
        <v>174</v>
      </c>
      <c r="E12" s="120"/>
      <c r="F12" s="17" t="s">
        <v>159</v>
      </c>
      <c r="G12" s="121" t="s">
        <v>177</v>
      </c>
      <c r="H12" s="122"/>
      <c r="I12" s="121" t="s">
        <v>140</v>
      </c>
      <c r="J12" s="122"/>
    </row>
  </sheetData>
  <customSheetViews>
    <customSheetView guid="{A5A992E5-A774-408A-88E8-BC6D12B4DBBC}" scale="80" fitToPage="1">
      <selection activeCell="G12" sqref="G12:H12"/>
      <pageMargins left="0.7" right="0.7" top="0.75" bottom="0.75" header="0.3" footer="0.3"/>
      <pageSetup paperSize="9" scale="74" orientation="landscape" verticalDpi="0" r:id="rId1"/>
    </customSheetView>
  </customSheetViews>
  <mergeCells count="19">
    <mergeCell ref="B6:C9"/>
    <mergeCell ref="J7:J9"/>
    <mergeCell ref="B2:B3"/>
    <mergeCell ref="C2:C3"/>
    <mergeCell ref="E2:J2"/>
    <mergeCell ref="E3:J3"/>
    <mergeCell ref="D5:E5"/>
    <mergeCell ref="F4:F5"/>
    <mergeCell ref="B12:C12"/>
    <mergeCell ref="D12:E12"/>
    <mergeCell ref="G12:H12"/>
    <mergeCell ref="I12:J12"/>
    <mergeCell ref="C10:F10"/>
    <mergeCell ref="G10:H10"/>
    <mergeCell ref="I10:J10"/>
    <mergeCell ref="B11:C11"/>
    <mergeCell ref="D11:E11"/>
    <mergeCell ref="G11:H11"/>
    <mergeCell ref="I11:J11"/>
  </mergeCells>
  <pageMargins left="0.7" right="0.7" top="0.75" bottom="0.75" header="0.3" footer="0.3"/>
  <pageSetup paperSize="9" scale="74" orientation="landscape"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2"/>
  <sheetViews>
    <sheetView zoomScale="80" zoomScaleNormal="80" workbookViewId="0">
      <selection activeCell="G12" sqref="G12:H12"/>
    </sheetView>
  </sheetViews>
  <sheetFormatPr defaultColWidth="9.140625" defaultRowHeight="15" x14ac:dyDescent="0.25"/>
  <cols>
    <col min="1" max="1" width="3.7109375" style="1" customWidth="1"/>
    <col min="2" max="10" width="18.7109375" style="1" customWidth="1"/>
    <col min="11" max="11" width="3.7109375" style="1" customWidth="1"/>
    <col min="12" max="12" width="18.7109375" style="1" customWidth="1"/>
    <col min="13" max="16384" width="9.140625" style="1"/>
  </cols>
  <sheetData>
    <row r="2" spans="2:10" ht="45" customHeight="1" x14ac:dyDescent="0.25">
      <c r="B2" s="115" t="s">
        <v>0</v>
      </c>
      <c r="C2" s="117" t="s">
        <v>33</v>
      </c>
      <c r="D2" s="6" t="s">
        <v>1</v>
      </c>
      <c r="E2" s="123" t="s">
        <v>83</v>
      </c>
      <c r="F2" s="123"/>
      <c r="G2" s="123"/>
      <c r="H2" s="123"/>
      <c r="I2" s="123"/>
      <c r="J2" s="123"/>
    </row>
    <row r="3" spans="2:10" ht="45" customHeight="1" x14ac:dyDescent="0.25">
      <c r="B3" s="115"/>
      <c r="C3" s="117"/>
      <c r="D3" s="6" t="s">
        <v>2</v>
      </c>
      <c r="E3" s="123" t="s">
        <v>117</v>
      </c>
      <c r="F3" s="123"/>
      <c r="G3" s="123"/>
      <c r="H3" s="123"/>
      <c r="I3" s="123"/>
      <c r="J3" s="123"/>
    </row>
    <row r="4" spans="2:10" ht="45" customHeight="1" x14ac:dyDescent="0.25">
      <c r="B4" s="4" t="s">
        <v>3</v>
      </c>
      <c r="C4" s="8">
        <v>43003</v>
      </c>
      <c r="D4" s="4" t="s">
        <v>4</v>
      </c>
      <c r="E4" s="7" t="s">
        <v>22</v>
      </c>
      <c r="F4" s="143" t="s">
        <v>161</v>
      </c>
      <c r="G4" s="52" t="s">
        <v>84</v>
      </c>
      <c r="H4" s="67">
        <v>1244</v>
      </c>
      <c r="I4" s="31" t="s">
        <v>144</v>
      </c>
      <c r="J4" s="67">
        <v>21152</v>
      </c>
    </row>
    <row r="5" spans="2:10" ht="45" customHeight="1" x14ac:dyDescent="0.25">
      <c r="B5" s="6" t="s">
        <v>24</v>
      </c>
      <c r="C5" s="7" t="s">
        <v>25</v>
      </c>
      <c r="D5" s="154"/>
      <c r="E5" s="155"/>
      <c r="F5" s="144"/>
      <c r="G5" s="93" t="s">
        <v>85</v>
      </c>
      <c r="H5" s="46" t="s">
        <v>86</v>
      </c>
      <c r="I5" s="63" t="s">
        <v>145</v>
      </c>
      <c r="J5" s="46" t="s">
        <v>86</v>
      </c>
    </row>
    <row r="6" spans="2:10" ht="30" customHeight="1" x14ac:dyDescent="0.25">
      <c r="B6" s="115" t="s">
        <v>16</v>
      </c>
      <c r="C6" s="115"/>
      <c r="D6" s="4"/>
      <c r="E6" s="4" t="s">
        <v>5</v>
      </c>
      <c r="F6" s="4" t="s">
        <v>6</v>
      </c>
      <c r="G6" s="4" t="s">
        <v>7</v>
      </c>
      <c r="H6" s="4" t="s">
        <v>8</v>
      </c>
      <c r="I6" s="4" t="s">
        <v>9</v>
      </c>
      <c r="J6" s="4" t="s">
        <v>10</v>
      </c>
    </row>
    <row r="7" spans="2:10" ht="30" customHeight="1" x14ac:dyDescent="0.25">
      <c r="B7" s="115"/>
      <c r="C7" s="115"/>
      <c r="D7" s="4" t="s">
        <v>11</v>
      </c>
      <c r="E7" s="5">
        <v>5</v>
      </c>
      <c r="F7" s="5">
        <v>3</v>
      </c>
      <c r="G7" s="7" t="s">
        <v>29</v>
      </c>
      <c r="H7" s="24">
        <f>E7*F7</f>
        <v>15</v>
      </c>
      <c r="I7" s="24">
        <f>IF(G7="Not Effective (x1)",E7*F7,IF(G7="Partially Effective (x0.8)",E7*F7*0.8, E7*F7*0.6))</f>
        <v>12</v>
      </c>
      <c r="J7" s="116" t="s">
        <v>175</v>
      </c>
    </row>
    <row r="8" spans="2:10" ht="30" customHeight="1" x14ac:dyDescent="0.25">
      <c r="B8" s="115"/>
      <c r="C8" s="115"/>
      <c r="D8" s="4" t="s">
        <v>12</v>
      </c>
      <c r="E8" s="5">
        <v>4</v>
      </c>
      <c r="F8" s="5">
        <v>3</v>
      </c>
      <c r="G8" s="7" t="s">
        <v>29</v>
      </c>
      <c r="H8" s="24">
        <f t="shared" ref="H8:H9" si="0">E8*F8</f>
        <v>12</v>
      </c>
      <c r="I8" s="24">
        <f t="shared" ref="I8:I9" si="1">IF(G8="Not Effective (x1)",E8*F8,IF(G8="Partially Effective (x0.8)",E8*F8*0.8, E8*F8*0.6))</f>
        <v>9.6000000000000014</v>
      </c>
      <c r="J8" s="116"/>
    </row>
    <row r="9" spans="2:10" ht="30" customHeight="1" x14ac:dyDescent="0.25">
      <c r="B9" s="115"/>
      <c r="C9" s="115"/>
      <c r="D9" s="4" t="s">
        <v>13</v>
      </c>
      <c r="E9" s="5">
        <v>5</v>
      </c>
      <c r="F9" s="5">
        <v>5</v>
      </c>
      <c r="G9" s="5" t="s">
        <v>23</v>
      </c>
      <c r="H9" s="24">
        <f t="shared" si="0"/>
        <v>25</v>
      </c>
      <c r="I9" s="24">
        <f t="shared" si="1"/>
        <v>25</v>
      </c>
      <c r="J9" s="116"/>
    </row>
    <row r="10" spans="2:10" ht="30" customHeight="1" x14ac:dyDescent="0.25">
      <c r="B10" s="4" t="s">
        <v>14</v>
      </c>
      <c r="C10" s="117" t="s">
        <v>38</v>
      </c>
      <c r="D10" s="117"/>
      <c r="E10" s="117"/>
      <c r="F10" s="117"/>
      <c r="G10" s="115" t="s">
        <v>17</v>
      </c>
      <c r="H10" s="115"/>
      <c r="I10" s="117" t="s">
        <v>34</v>
      </c>
      <c r="J10" s="117"/>
    </row>
    <row r="11" spans="2:10" ht="45" customHeight="1" x14ac:dyDescent="0.25">
      <c r="B11" s="118" t="s">
        <v>15</v>
      </c>
      <c r="C11" s="118"/>
      <c r="D11" s="118" t="s">
        <v>61</v>
      </c>
      <c r="E11" s="118"/>
      <c r="F11" s="4" t="s">
        <v>18</v>
      </c>
      <c r="G11" s="115" t="s">
        <v>19</v>
      </c>
      <c r="H11" s="115"/>
      <c r="I11" s="115" t="s">
        <v>20</v>
      </c>
      <c r="J11" s="115"/>
    </row>
    <row r="12" spans="2:10" s="15" customFormat="1" ht="240" x14ac:dyDescent="0.25">
      <c r="B12" s="156" t="s">
        <v>118</v>
      </c>
      <c r="C12" s="157"/>
      <c r="D12" s="156" t="s">
        <v>77</v>
      </c>
      <c r="E12" s="157"/>
      <c r="F12" s="16" t="s">
        <v>89</v>
      </c>
      <c r="G12" s="156" t="s">
        <v>185</v>
      </c>
      <c r="H12" s="157"/>
      <c r="I12" s="121" t="s">
        <v>140</v>
      </c>
      <c r="J12" s="122"/>
    </row>
  </sheetData>
  <customSheetViews>
    <customSheetView guid="{A5A992E5-A774-408A-88E8-BC6D12B4DBBC}" scale="80" fitToPage="1">
      <selection activeCell="I12" sqref="I12:J12"/>
      <pageMargins left="0.7" right="0.7" top="0.75" bottom="0.75" header="0.3" footer="0.3"/>
      <pageSetup paperSize="9" scale="74" orientation="landscape" verticalDpi="0" r:id="rId1"/>
    </customSheetView>
  </customSheetViews>
  <mergeCells count="19">
    <mergeCell ref="B6:C9"/>
    <mergeCell ref="J7:J9"/>
    <mergeCell ref="B2:B3"/>
    <mergeCell ref="C2:C3"/>
    <mergeCell ref="E2:J2"/>
    <mergeCell ref="E3:J3"/>
    <mergeCell ref="D5:E5"/>
    <mergeCell ref="F4:F5"/>
    <mergeCell ref="B12:C12"/>
    <mergeCell ref="D12:E12"/>
    <mergeCell ref="G12:H12"/>
    <mergeCell ref="I12:J12"/>
    <mergeCell ref="C10:F10"/>
    <mergeCell ref="G10:H10"/>
    <mergeCell ref="I10:J10"/>
    <mergeCell ref="B11:C11"/>
    <mergeCell ref="D11:E11"/>
    <mergeCell ref="G11:H11"/>
    <mergeCell ref="I11:J11"/>
  </mergeCells>
  <pageMargins left="0.7" right="0.7" top="0.75" bottom="0.75" header="0.3" footer="0.3"/>
  <pageSetup paperSize="9" scale="74" orientation="landscape"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2"/>
  <sheetViews>
    <sheetView zoomScale="80" zoomScaleNormal="80" workbookViewId="0">
      <selection activeCell="I8" sqref="I8"/>
    </sheetView>
  </sheetViews>
  <sheetFormatPr defaultColWidth="9.140625" defaultRowHeight="15" x14ac:dyDescent="0.25"/>
  <cols>
    <col min="1" max="1" width="3.7109375" style="1" customWidth="1"/>
    <col min="2" max="10" width="18.7109375" style="1" customWidth="1"/>
    <col min="11" max="11" width="3.7109375" style="1" customWidth="1"/>
    <col min="12" max="12" width="18.7109375" style="1" customWidth="1"/>
    <col min="13" max="16384" width="9.140625" style="1"/>
  </cols>
  <sheetData>
    <row r="2" spans="2:10" ht="45" customHeight="1" x14ac:dyDescent="0.25">
      <c r="B2" s="115" t="s">
        <v>0</v>
      </c>
      <c r="C2" s="117" t="s">
        <v>35</v>
      </c>
      <c r="D2" s="6" t="s">
        <v>1</v>
      </c>
      <c r="E2" s="124" t="s">
        <v>135</v>
      </c>
      <c r="F2" s="124"/>
      <c r="G2" s="124"/>
      <c r="H2" s="124"/>
      <c r="I2" s="124"/>
      <c r="J2" s="124"/>
    </row>
    <row r="3" spans="2:10" ht="45" customHeight="1" x14ac:dyDescent="0.25">
      <c r="B3" s="115"/>
      <c r="C3" s="117"/>
      <c r="D3" s="6" t="s">
        <v>2</v>
      </c>
      <c r="E3" s="124" t="s">
        <v>120</v>
      </c>
      <c r="F3" s="124"/>
      <c r="G3" s="124"/>
      <c r="H3" s="124"/>
      <c r="I3" s="124"/>
      <c r="J3" s="124"/>
    </row>
    <row r="4" spans="2:10" ht="45" customHeight="1" x14ac:dyDescent="0.25">
      <c r="B4" s="4" t="s">
        <v>3</v>
      </c>
      <c r="C4" s="8">
        <v>43003</v>
      </c>
      <c r="D4" s="4" t="s">
        <v>4</v>
      </c>
      <c r="E4" s="7" t="s">
        <v>22</v>
      </c>
      <c r="F4" s="143" t="s">
        <v>161</v>
      </c>
      <c r="G4" s="52" t="s">
        <v>84</v>
      </c>
      <c r="H4" s="68">
        <v>823</v>
      </c>
      <c r="I4" s="31" t="s">
        <v>144</v>
      </c>
      <c r="J4" s="67">
        <v>13987</v>
      </c>
    </row>
    <row r="5" spans="2:10" ht="45" customHeight="1" x14ac:dyDescent="0.25">
      <c r="B5" s="6" t="s">
        <v>24</v>
      </c>
      <c r="C5" s="7" t="s">
        <v>25</v>
      </c>
      <c r="D5" s="154"/>
      <c r="E5" s="155"/>
      <c r="F5" s="144"/>
      <c r="G5" s="93" t="s">
        <v>85</v>
      </c>
      <c r="H5" s="68">
        <v>828</v>
      </c>
      <c r="I5" s="63" t="s">
        <v>145</v>
      </c>
      <c r="J5" s="67">
        <v>14073</v>
      </c>
    </row>
    <row r="6" spans="2:10" ht="30" customHeight="1" x14ac:dyDescent="0.25">
      <c r="B6" s="115" t="s">
        <v>16</v>
      </c>
      <c r="C6" s="115"/>
      <c r="D6" s="4"/>
      <c r="E6" s="4" t="s">
        <v>5</v>
      </c>
      <c r="F6" s="4" t="s">
        <v>6</v>
      </c>
      <c r="G6" s="4" t="s">
        <v>7</v>
      </c>
      <c r="H6" s="4" t="s">
        <v>8</v>
      </c>
      <c r="I6" s="4" t="s">
        <v>9</v>
      </c>
      <c r="J6" s="4" t="s">
        <v>10</v>
      </c>
    </row>
    <row r="7" spans="2:10" ht="30" customHeight="1" x14ac:dyDescent="0.25">
      <c r="B7" s="115"/>
      <c r="C7" s="115"/>
      <c r="D7" s="4" t="s">
        <v>11</v>
      </c>
      <c r="E7" s="5">
        <v>4</v>
      </c>
      <c r="F7" s="5">
        <v>4</v>
      </c>
      <c r="G7" s="5" t="s">
        <v>23</v>
      </c>
      <c r="H7" s="24">
        <f>E7*F7</f>
        <v>16</v>
      </c>
      <c r="I7" s="24">
        <f>IF(G7="Not Effective (x1)",E7*F7,IF(G7="Partially Effective (x0.8)",E7*F7*0.8, E7*F7*0.6))</f>
        <v>16</v>
      </c>
      <c r="J7" s="116" t="s">
        <v>175</v>
      </c>
    </row>
    <row r="8" spans="2:10" ht="30" customHeight="1" x14ac:dyDescent="0.25">
      <c r="B8" s="115"/>
      <c r="C8" s="115"/>
      <c r="D8" s="4" t="s">
        <v>12</v>
      </c>
      <c r="E8" s="5">
        <v>4</v>
      </c>
      <c r="F8" s="5">
        <v>4</v>
      </c>
      <c r="G8" s="7" t="s">
        <v>29</v>
      </c>
      <c r="H8" s="24">
        <f t="shared" ref="H8:H9" si="0">E8*F8</f>
        <v>16</v>
      </c>
      <c r="I8" s="24">
        <f t="shared" ref="I8:I9" si="1">IF(G8="Not Effective (x1)",E8*F8,IF(G8="Partially Effective (x0.8)",E8*F8*0.8, E8*F8*0.6))</f>
        <v>12.8</v>
      </c>
      <c r="J8" s="116"/>
    </row>
    <row r="9" spans="2:10" ht="30" customHeight="1" x14ac:dyDescent="0.25">
      <c r="B9" s="115"/>
      <c r="C9" s="115"/>
      <c r="D9" s="4" t="s">
        <v>13</v>
      </c>
      <c r="E9" s="5">
        <v>5</v>
      </c>
      <c r="F9" s="5">
        <v>5</v>
      </c>
      <c r="G9" s="5" t="s">
        <v>23</v>
      </c>
      <c r="H9" s="24">
        <f t="shared" si="0"/>
        <v>25</v>
      </c>
      <c r="I9" s="24">
        <f t="shared" si="1"/>
        <v>25</v>
      </c>
      <c r="J9" s="116"/>
    </row>
    <row r="10" spans="2:10" ht="30" customHeight="1" x14ac:dyDescent="0.25">
      <c r="B10" s="4" t="s">
        <v>14</v>
      </c>
      <c r="C10" s="117" t="s">
        <v>26</v>
      </c>
      <c r="D10" s="117"/>
      <c r="E10" s="117"/>
      <c r="F10" s="117"/>
      <c r="G10" s="115" t="s">
        <v>17</v>
      </c>
      <c r="H10" s="115"/>
      <c r="I10" s="117" t="s">
        <v>27</v>
      </c>
      <c r="J10" s="117"/>
    </row>
    <row r="11" spans="2:10" ht="45" customHeight="1" x14ac:dyDescent="0.25">
      <c r="B11" s="118" t="s">
        <v>15</v>
      </c>
      <c r="C11" s="118"/>
      <c r="D11" s="118" t="s">
        <v>61</v>
      </c>
      <c r="E11" s="118"/>
      <c r="F11" s="4" t="s">
        <v>18</v>
      </c>
      <c r="G11" s="115" t="s">
        <v>19</v>
      </c>
      <c r="H11" s="115"/>
      <c r="I11" s="115" t="s">
        <v>20</v>
      </c>
      <c r="J11" s="115"/>
    </row>
    <row r="12" spans="2:10" s="15" customFormat="1" ht="331.5" customHeight="1" x14ac:dyDescent="0.25">
      <c r="B12" s="112" t="s">
        <v>71</v>
      </c>
      <c r="C12" s="113"/>
      <c r="D12" s="158" t="s">
        <v>81</v>
      </c>
      <c r="E12" s="158"/>
      <c r="F12" s="16" t="s">
        <v>160</v>
      </c>
      <c r="G12" s="156" t="s">
        <v>178</v>
      </c>
      <c r="H12" s="157"/>
      <c r="I12" s="121" t="s">
        <v>140</v>
      </c>
      <c r="J12" s="122"/>
    </row>
  </sheetData>
  <customSheetViews>
    <customSheetView guid="{A5A992E5-A774-408A-88E8-BC6D12B4DBBC}" scale="80" fitToPage="1">
      <selection activeCell="F12" sqref="F12"/>
      <pageMargins left="0.7" right="0.7" top="0.75" bottom="0.75" header="0.3" footer="0.3"/>
      <pageSetup paperSize="9" scale="74" orientation="landscape" verticalDpi="0" r:id="rId1"/>
    </customSheetView>
  </customSheetViews>
  <mergeCells count="19">
    <mergeCell ref="B6:C9"/>
    <mergeCell ref="J7:J9"/>
    <mergeCell ref="B2:B3"/>
    <mergeCell ref="C2:C3"/>
    <mergeCell ref="E2:J2"/>
    <mergeCell ref="E3:J3"/>
    <mergeCell ref="D5:E5"/>
    <mergeCell ref="F4:F5"/>
    <mergeCell ref="B12:C12"/>
    <mergeCell ref="D12:E12"/>
    <mergeCell ref="G12:H12"/>
    <mergeCell ref="I12:J12"/>
    <mergeCell ref="C10:F10"/>
    <mergeCell ref="G10:H10"/>
    <mergeCell ref="I10:J10"/>
    <mergeCell ref="B11:C11"/>
    <mergeCell ref="D11:E11"/>
    <mergeCell ref="G11:H11"/>
    <mergeCell ref="I11:J11"/>
  </mergeCells>
  <pageMargins left="0.7" right="0.7" top="0.75" bottom="0.75" header="0.3" footer="0.3"/>
  <pageSetup paperSize="9" scale="74" orientation="landscape"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2"/>
  <sheetViews>
    <sheetView zoomScale="80" zoomScaleNormal="80" workbookViewId="0">
      <selection activeCell="G12" sqref="G12:H12"/>
    </sheetView>
  </sheetViews>
  <sheetFormatPr defaultColWidth="9.140625" defaultRowHeight="15" x14ac:dyDescent="0.25"/>
  <cols>
    <col min="1" max="1" width="3.7109375" style="1" customWidth="1"/>
    <col min="2" max="10" width="18.7109375" style="1" customWidth="1"/>
    <col min="11" max="11" width="3.7109375" style="1" customWidth="1"/>
    <col min="12" max="12" width="18.7109375" style="1" customWidth="1"/>
    <col min="13" max="16384" width="9.140625" style="1"/>
  </cols>
  <sheetData>
    <row r="2" spans="2:10" ht="45" customHeight="1" x14ac:dyDescent="0.25">
      <c r="B2" s="115" t="s">
        <v>0</v>
      </c>
      <c r="C2" s="117" t="s">
        <v>36</v>
      </c>
      <c r="D2" s="6" t="s">
        <v>1</v>
      </c>
      <c r="E2" s="160" t="s">
        <v>50</v>
      </c>
      <c r="F2" s="160"/>
      <c r="G2" s="160"/>
      <c r="H2" s="160"/>
      <c r="I2" s="160"/>
      <c r="J2" s="160"/>
    </row>
    <row r="3" spans="2:10" ht="45" customHeight="1" x14ac:dyDescent="0.25">
      <c r="B3" s="115"/>
      <c r="C3" s="117"/>
      <c r="D3" s="6" t="s">
        <v>2</v>
      </c>
      <c r="E3" s="160" t="s">
        <v>121</v>
      </c>
      <c r="F3" s="160"/>
      <c r="G3" s="160"/>
      <c r="H3" s="160"/>
      <c r="I3" s="160"/>
      <c r="J3" s="160"/>
    </row>
    <row r="4" spans="2:10" ht="45" customHeight="1" x14ac:dyDescent="0.25">
      <c r="B4" s="4" t="s">
        <v>3</v>
      </c>
      <c r="C4" s="8">
        <v>43003</v>
      </c>
      <c r="D4" s="4" t="s">
        <v>4</v>
      </c>
      <c r="E4" s="7" t="s">
        <v>22</v>
      </c>
      <c r="F4" s="143" t="s">
        <v>161</v>
      </c>
      <c r="G4" s="52" t="s">
        <v>84</v>
      </c>
      <c r="H4" s="68">
        <v>524</v>
      </c>
      <c r="I4" s="31" t="s">
        <v>144</v>
      </c>
      <c r="J4" s="67">
        <v>8908</v>
      </c>
    </row>
    <row r="5" spans="2:10" ht="45" customHeight="1" x14ac:dyDescent="0.25">
      <c r="B5" s="6" t="s">
        <v>24</v>
      </c>
      <c r="C5" s="7" t="s">
        <v>25</v>
      </c>
      <c r="D5" s="154"/>
      <c r="E5" s="155"/>
      <c r="F5" s="144"/>
      <c r="G5" s="93" t="s">
        <v>85</v>
      </c>
      <c r="H5" s="66" t="s">
        <v>86</v>
      </c>
      <c r="I5" s="63" t="s">
        <v>145</v>
      </c>
      <c r="J5" s="46" t="s">
        <v>86</v>
      </c>
    </row>
    <row r="6" spans="2:10" ht="30" customHeight="1" x14ac:dyDescent="0.25">
      <c r="B6" s="115" t="s">
        <v>16</v>
      </c>
      <c r="C6" s="115"/>
      <c r="D6" s="4"/>
      <c r="E6" s="4" t="s">
        <v>5</v>
      </c>
      <c r="F6" s="4" t="s">
        <v>6</v>
      </c>
      <c r="G6" s="4" t="s">
        <v>7</v>
      </c>
      <c r="H6" s="4" t="s">
        <v>8</v>
      </c>
      <c r="I6" s="4" t="s">
        <v>9</v>
      </c>
      <c r="J6" s="4" t="s">
        <v>10</v>
      </c>
    </row>
    <row r="7" spans="2:10" ht="30" customHeight="1" x14ac:dyDescent="0.25">
      <c r="B7" s="115"/>
      <c r="C7" s="115"/>
      <c r="D7" s="4" t="s">
        <v>11</v>
      </c>
      <c r="E7" s="5">
        <v>4</v>
      </c>
      <c r="F7" s="5">
        <v>4</v>
      </c>
      <c r="G7" s="5" t="s">
        <v>23</v>
      </c>
      <c r="H7" s="24">
        <f>E7*F7</f>
        <v>16</v>
      </c>
      <c r="I7" s="24">
        <f>IF(G7="Not Effective (x1)",E7*F7,IF(G7="Partially Effective (x0.8)",E7*F7*0.8, E7*F7*0.6))</f>
        <v>16</v>
      </c>
      <c r="J7" s="116" t="s">
        <v>175</v>
      </c>
    </row>
    <row r="8" spans="2:10" ht="30" customHeight="1" x14ac:dyDescent="0.25">
      <c r="B8" s="115"/>
      <c r="C8" s="115"/>
      <c r="D8" s="4" t="s">
        <v>12</v>
      </c>
      <c r="E8" s="5">
        <v>4</v>
      </c>
      <c r="F8" s="5">
        <v>4</v>
      </c>
      <c r="G8" s="7" t="s">
        <v>29</v>
      </c>
      <c r="H8" s="24">
        <f t="shared" ref="H8:H9" si="0">E8*F8</f>
        <v>16</v>
      </c>
      <c r="I8" s="24">
        <f t="shared" ref="I8:I9" si="1">IF(G8="Not Effective (x1)",E8*F8,IF(G8="Partially Effective (x0.8)",E8*F8*0.8, E8*F8*0.6))</f>
        <v>12.8</v>
      </c>
      <c r="J8" s="116"/>
    </row>
    <row r="9" spans="2:10" ht="30" customHeight="1" x14ac:dyDescent="0.25">
      <c r="B9" s="115"/>
      <c r="C9" s="115"/>
      <c r="D9" s="4" t="s">
        <v>13</v>
      </c>
      <c r="E9" s="5">
        <v>4</v>
      </c>
      <c r="F9" s="5">
        <v>4</v>
      </c>
      <c r="G9" s="5" t="s">
        <v>23</v>
      </c>
      <c r="H9" s="24">
        <f t="shared" si="0"/>
        <v>16</v>
      </c>
      <c r="I9" s="24">
        <f t="shared" si="1"/>
        <v>16</v>
      </c>
      <c r="J9" s="116"/>
    </row>
    <row r="10" spans="2:10" ht="30" customHeight="1" x14ac:dyDescent="0.25">
      <c r="B10" s="4" t="s">
        <v>14</v>
      </c>
      <c r="C10" s="117" t="s">
        <v>26</v>
      </c>
      <c r="D10" s="117"/>
      <c r="E10" s="117"/>
      <c r="F10" s="117"/>
      <c r="G10" s="115" t="s">
        <v>17</v>
      </c>
      <c r="H10" s="115"/>
      <c r="I10" s="117" t="s">
        <v>37</v>
      </c>
      <c r="J10" s="117"/>
    </row>
    <row r="11" spans="2:10" ht="45" customHeight="1" x14ac:dyDescent="0.25">
      <c r="B11" s="118" t="s">
        <v>15</v>
      </c>
      <c r="C11" s="118"/>
      <c r="D11" s="118" t="s">
        <v>61</v>
      </c>
      <c r="E11" s="118"/>
      <c r="F11" s="4" t="s">
        <v>18</v>
      </c>
      <c r="G11" s="115" t="s">
        <v>19</v>
      </c>
      <c r="H11" s="115"/>
      <c r="I11" s="115" t="s">
        <v>20</v>
      </c>
      <c r="J11" s="115"/>
    </row>
    <row r="12" spans="2:10" s="15" customFormat="1" ht="242.25" customHeight="1" x14ac:dyDescent="0.25">
      <c r="B12" s="121" t="s">
        <v>82</v>
      </c>
      <c r="C12" s="122"/>
      <c r="D12" s="159" t="s">
        <v>122</v>
      </c>
      <c r="E12" s="159"/>
      <c r="F12" s="17" t="s">
        <v>67</v>
      </c>
      <c r="G12" s="121" t="s">
        <v>179</v>
      </c>
      <c r="H12" s="122"/>
      <c r="I12" s="121" t="s">
        <v>140</v>
      </c>
      <c r="J12" s="122"/>
    </row>
  </sheetData>
  <customSheetViews>
    <customSheetView guid="{A5A992E5-A774-408A-88E8-BC6D12B4DBBC}" scale="80" fitToPage="1">
      <selection activeCell="G8" sqref="G8"/>
      <pageMargins left="0.7" right="0.7" top="0.75" bottom="0.75" header="0.3" footer="0.3"/>
      <pageSetup paperSize="9" scale="74" orientation="landscape" verticalDpi="0" r:id="rId1"/>
    </customSheetView>
  </customSheetViews>
  <mergeCells count="19">
    <mergeCell ref="B6:C9"/>
    <mergeCell ref="J7:J9"/>
    <mergeCell ref="B2:B3"/>
    <mergeCell ref="C2:C3"/>
    <mergeCell ref="E2:J2"/>
    <mergeCell ref="E3:J3"/>
    <mergeCell ref="D5:E5"/>
    <mergeCell ref="F4:F5"/>
    <mergeCell ref="B12:C12"/>
    <mergeCell ref="D12:E12"/>
    <mergeCell ref="G12:H12"/>
    <mergeCell ref="I12:J12"/>
    <mergeCell ref="C10:F10"/>
    <mergeCell ref="G10:H10"/>
    <mergeCell ref="I10:J10"/>
    <mergeCell ref="B11:C11"/>
    <mergeCell ref="D11:E11"/>
    <mergeCell ref="G11:H11"/>
    <mergeCell ref="I11:J11"/>
  </mergeCells>
  <pageMargins left="0.7" right="0.7" top="0.75" bottom="0.75" header="0.3" footer="0.3"/>
  <pageSetup paperSize="9" scale="74" orientation="landscape"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15</vt:i4>
      </vt:variant>
    </vt:vector>
  </HeadingPairs>
  <TitlesOfParts>
    <vt:vector size="33" baseType="lpstr">
      <vt:lpstr>Read Me First</vt:lpstr>
      <vt:lpstr>Risk Summary</vt:lpstr>
      <vt:lpstr>Risk Scores</vt:lpstr>
      <vt:lpstr>001-Theft of Gas</vt:lpstr>
      <vt:lpstr>002 - Use of the AQ Corrections</vt:lpstr>
      <vt:lpstr>003 - Estimated readings</vt:lpstr>
      <vt:lpstr>004 - LDZ Offtake measure error</vt:lpstr>
      <vt:lpstr>005 - Incorrect asset data</vt:lpstr>
      <vt:lpstr>006 - Site WAR for EUC 3-8</vt:lpstr>
      <vt:lpstr>007 - Undetected LDZ errors</vt:lpstr>
      <vt:lpstr>008 - Unregistered Sites</vt:lpstr>
      <vt:lpstr>009 - Shipperless Sites</vt:lpstr>
      <vt:lpstr>010 - Readings fail validation</vt:lpstr>
      <vt:lpstr>011 - Late Check Reads</vt:lpstr>
      <vt:lpstr>012 - Meter read submission PC4</vt:lpstr>
      <vt:lpstr>013 - Est. Reads Change Shipper</vt:lpstr>
      <vt:lpstr>014 - Failure to obtain read</vt:lpstr>
      <vt:lpstr>015 - Retrospective updates</vt:lpstr>
      <vt:lpstr>'001-Theft of Gas'!Print_Area</vt:lpstr>
      <vt:lpstr>'002 - Use of the AQ Corrections'!Print_Area</vt:lpstr>
      <vt:lpstr>'003 - Estimated readings'!Print_Area</vt:lpstr>
      <vt:lpstr>'004 - LDZ Offtake measure error'!Print_Area</vt:lpstr>
      <vt:lpstr>'005 - Incorrect asset data'!Print_Area</vt:lpstr>
      <vt:lpstr>'006 - Site WAR for EUC 3-8'!Print_Area</vt:lpstr>
      <vt:lpstr>'007 - Undetected LDZ errors'!Print_Area</vt:lpstr>
      <vt:lpstr>'008 - Unregistered Sites'!Print_Area</vt:lpstr>
      <vt:lpstr>'009 - Shipperless Sites'!Print_Area</vt:lpstr>
      <vt:lpstr>'010 - Readings fail validation'!Print_Area</vt:lpstr>
      <vt:lpstr>'011 - Late Check Reads'!Print_Area</vt:lpstr>
      <vt:lpstr>'012 - Meter read submission PC4'!Print_Area</vt:lpstr>
      <vt:lpstr>'013 - Est. Reads Change Shipper'!Print_Area</vt:lpstr>
      <vt:lpstr>'014 - Failure to obtain read'!Print_Area</vt:lpstr>
      <vt:lpstr>'015 - Retrospective updates'!Print_Area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Nirav Vyas</cp:lastModifiedBy>
  <dcterms:created xsi:type="dcterms:W3CDTF">2015-06-05T18:17:20Z</dcterms:created>
  <dcterms:modified xsi:type="dcterms:W3CDTF">2017-10-13T15:00:12Z</dcterms:modified>
</cp:coreProperties>
</file>