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0" windowWidth="24600" windowHeight="13940" activeTab="0"/>
  </bookViews>
  <sheets>
    <sheet name="#Meter Validation#" sheetId="1" r:id="rId1"/>
  </sheets>
  <externalReferences>
    <externalReference r:id="rId4"/>
  </externalReferences>
  <definedNames>
    <definedName name="DATA1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_xlnm.Print_Area" localSheetId="0">'#Meter Validation#'!$A$1:$P$37</definedName>
    <definedName name="TEST1">#REF!</definedName>
    <definedName name="TESTHKEY">#REF!</definedName>
    <definedName name="TESTKEYS">#REF!</definedName>
    <definedName name="TESTVKEY">#REF!</definedName>
  </definedNames>
  <calcPr fullCalcOnLoad="1"/>
</workbook>
</file>

<file path=xl/sharedStrings.xml><?xml version="1.0" encoding="utf-8"?>
<sst xmlns="http://schemas.openxmlformats.org/spreadsheetml/2006/main" count="235" uniqueCount="72">
  <si>
    <t>Site Name</t>
  </si>
  <si>
    <t>LDZ</t>
  </si>
  <si>
    <t>Exit Zones</t>
  </si>
  <si>
    <t>Meter Type</t>
  </si>
  <si>
    <t>MER Open</t>
  </si>
  <si>
    <t>MER Closed</t>
  </si>
  <si>
    <t>2011 Validation Start Date</t>
  </si>
  <si>
    <t>2011 Validation End Date</t>
  </si>
  <si>
    <t>2011 Start &lt; 12 months of previous end date?</t>
  </si>
  <si>
    <t>Validation Type</t>
  </si>
  <si>
    <t>2010 Validation Start Date</t>
  </si>
  <si>
    <t>2010 Validation End Date</t>
  </si>
  <si>
    <t>2010 Start &lt; 12 months of previous end date?</t>
  </si>
  <si>
    <t>2009  Validation Start Date</t>
  </si>
  <si>
    <t>2009  Validation End  Date</t>
  </si>
  <si>
    <t>Asselby 7B MRA</t>
  </si>
  <si>
    <t>NE</t>
  </si>
  <si>
    <t>NE1</t>
  </si>
  <si>
    <t>Turbine</t>
  </si>
  <si>
    <t>NO009(18/02/11)</t>
  </si>
  <si>
    <t>Routine</t>
  </si>
  <si>
    <t>NO</t>
  </si>
  <si>
    <t>Asselby 7B MRB</t>
  </si>
  <si>
    <t>NO007(27/07/10)</t>
  </si>
  <si>
    <t>MER</t>
  </si>
  <si>
    <t>Yes</t>
  </si>
  <si>
    <t>No</t>
  </si>
  <si>
    <t>Asselby 38B MRC</t>
  </si>
  <si>
    <t>Validation</t>
  </si>
  <si>
    <t>Exceptional</t>
  </si>
  <si>
    <t>Asselby 38B MRD</t>
  </si>
  <si>
    <t>NE2</t>
  </si>
  <si>
    <t>NO1</t>
  </si>
  <si>
    <t>NO2</t>
  </si>
  <si>
    <t>Baldersby MRA</t>
  </si>
  <si>
    <t>Baldersby MRB</t>
  </si>
  <si>
    <t>NO008(22/12/10)</t>
  </si>
  <si>
    <t>Bishop Aukland MTA</t>
  </si>
  <si>
    <t>Orifice</t>
  </si>
  <si>
    <t>NO006(19/05/10)</t>
  </si>
  <si>
    <t>Burley Bank MTA</t>
  </si>
  <si>
    <t>Coldstream MTA</t>
  </si>
  <si>
    <t>Corbridge MRA</t>
  </si>
  <si>
    <t>Corbridge MRB</t>
  </si>
  <si>
    <t>NO003(23/12/09)</t>
  </si>
  <si>
    <t>Cowpen Bewley MTA</t>
  </si>
  <si>
    <t>Elton MTA</t>
  </si>
  <si>
    <t>NO005(21/06/10)</t>
  </si>
  <si>
    <t>Ganstead MTA</t>
  </si>
  <si>
    <t>NO001(02/04/09)</t>
  </si>
  <si>
    <t>Guyzance MRA</t>
  </si>
  <si>
    <t>Guyzance MRB</t>
  </si>
  <si>
    <t>Humbleton MRA</t>
  </si>
  <si>
    <t>Keld MRA</t>
  </si>
  <si>
    <t>Little Burdon MTA</t>
  </si>
  <si>
    <t>Melkinthorpe MRA</t>
  </si>
  <si>
    <t>NO002(07/07/09)</t>
  </si>
  <si>
    <t>Pannal MTA</t>
  </si>
  <si>
    <t>Pannal MTB</t>
  </si>
  <si>
    <t>Ultrasonic</t>
  </si>
  <si>
    <t>Paull MTA</t>
  </si>
  <si>
    <t>Paull MTB</t>
  </si>
  <si>
    <t>Pickering MTA</t>
  </si>
  <si>
    <t>Rawcliffe MRA</t>
  </si>
  <si>
    <t>Rawcliffe MRB</t>
  </si>
  <si>
    <t>Saltwick 1</t>
  </si>
  <si>
    <t>Thrintoft MTA</t>
  </si>
  <si>
    <t>Tow Law MRA</t>
  </si>
  <si>
    <t>NO004(21/04/10)</t>
  </si>
  <si>
    <t>Tow Law MRB</t>
  </si>
  <si>
    <t>Towton MTA</t>
  </si>
  <si>
    <t>Wetheral MTA</t>
  </si>
</sst>
</file>

<file path=xl/styles.xml><?xml version="1.0" encoding="utf-8"?>
<styleSheet xmlns="http://schemas.openxmlformats.org/spreadsheetml/2006/main">
  <numFmts count="37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m\-yyyy"/>
    <numFmt numFmtId="173" formatCode="[$-809]dd\ mmmm\ yyyy"/>
    <numFmt numFmtId="174" formatCode="[$-F400]h:mm:ss\ am/pm"/>
    <numFmt numFmtId="175" formatCode="[$-F800]dddd\,\ mmmm\ dd\,\ yyyy"/>
    <numFmt numFmtId="176" formatCode="#,##0.000"/>
    <numFmt numFmtId="177" formatCode="0.0000"/>
    <numFmt numFmtId="178" formatCode="0.E+00"/>
    <numFmt numFmtId="179" formatCode="#,##0.0000"/>
    <numFmt numFmtId="180" formatCode="#,##0.000000"/>
    <numFmt numFmtId="181" formatCode="dd/mm/yyyy;@"/>
    <numFmt numFmtId="182" formatCode="[$-809]dd\ mmmm\ yyyy;@"/>
    <numFmt numFmtId="183" formatCode="[$-809]d\ mmmm\ yyyy;@"/>
    <numFmt numFmtId="184" formatCode="0.0%"/>
    <numFmt numFmtId="185" formatCode="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"/>
    <numFmt numFmtId="191" formatCode="0.000%"/>
    <numFmt numFmtId="192" formatCode="#,##0.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Verdana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13"/>
      <name val="Lucida Grand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22" fontId="20" fillId="0" borderId="0" xfId="0" applyNumberFormat="1" applyFont="1" applyFill="1" applyBorder="1" applyAlignment="1" applyProtection="1">
      <alignment horizontal="center"/>
      <protection hidden="1"/>
    </xf>
    <xf numFmtId="14" fontId="20" fillId="0" borderId="0" xfId="0" applyNumberFormat="1" applyFont="1" applyFill="1" applyBorder="1" applyAlignment="1" applyProtection="1">
      <alignment horizontal="center"/>
      <protection hidden="1"/>
    </xf>
    <xf numFmtId="14" fontId="0" fillId="0" borderId="0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14" fontId="21" fillId="20" borderId="10" xfId="0" applyNumberFormat="1" applyFont="1" applyFill="1" applyBorder="1" applyAlignment="1" applyProtection="1">
      <alignment horizontal="center" vertical="center" wrapText="1"/>
      <protection hidden="1"/>
    </xf>
    <xf numFmtId="14" fontId="21" fillId="20" borderId="11" xfId="0" applyNumberFormat="1" applyFont="1" applyFill="1" applyBorder="1" applyAlignment="1" applyProtection="1">
      <alignment horizontal="center" vertical="center" wrapText="1"/>
      <protection hidden="1"/>
    </xf>
    <xf numFmtId="14" fontId="21" fillId="20" borderId="12" xfId="0" applyNumberFormat="1" applyFont="1" applyFill="1" applyBorder="1" applyAlignment="1" applyProtection="1">
      <alignment horizontal="center" vertical="center" wrapText="1"/>
      <protection hidden="1"/>
    </xf>
    <xf numFmtId="14" fontId="21" fillId="20" borderId="13" xfId="0" applyNumberFormat="1" applyFont="1" applyFill="1" applyBorder="1" applyAlignment="1" applyProtection="1">
      <alignment horizontal="center" vertical="center" wrapText="1"/>
      <protection hidden="1"/>
    </xf>
    <xf numFmtId="14" fontId="21" fillId="20" borderId="14" xfId="0" applyNumberFormat="1" applyFont="1" applyFill="1" applyBorder="1" applyAlignment="1" applyProtection="1">
      <alignment horizontal="center" vertical="center" wrapText="1"/>
      <protection hidden="1"/>
    </xf>
    <xf numFmtId="14" fontId="21" fillId="20" borderId="15" xfId="0" applyNumberFormat="1" applyFont="1" applyFill="1" applyBorder="1" applyAlignment="1" applyProtection="1">
      <alignment horizontal="center" vertical="center" wrapText="1"/>
      <protection hidden="1"/>
    </xf>
    <xf numFmtId="14" fontId="21" fillId="20" borderId="16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17" xfId="0" applyFont="1" applyBorder="1" applyAlignment="1" applyProtection="1">
      <alignment wrapText="1"/>
      <protection hidden="1"/>
    </xf>
    <xf numFmtId="14" fontId="23" fillId="0" borderId="18" xfId="0" applyNumberFormat="1" applyFont="1" applyBorder="1" applyAlignment="1" applyProtection="1">
      <alignment horizontal="center" vertical="center" wrapText="1"/>
      <protection hidden="1"/>
    </xf>
    <xf numFmtId="14" fontId="23" fillId="0" borderId="19" xfId="0" applyNumberFormat="1" applyFont="1" applyBorder="1" applyAlignment="1" applyProtection="1">
      <alignment horizontal="center" vertical="center" wrapText="1"/>
      <protection hidden="1"/>
    </xf>
    <xf numFmtId="14" fontId="23" fillId="0" borderId="20" xfId="0" applyNumberFormat="1" applyFont="1" applyBorder="1" applyAlignment="1" applyProtection="1">
      <alignment horizontal="center" vertical="center" wrapText="1"/>
      <protection hidden="1"/>
    </xf>
    <xf numFmtId="14" fontId="23" fillId="0" borderId="21" xfId="0" applyNumberFormat="1" applyFont="1" applyBorder="1" applyAlignment="1" applyProtection="1">
      <alignment horizontal="center" vertical="center" wrapText="1"/>
      <protection hidden="1"/>
    </xf>
    <xf numFmtId="14" fontId="0" fillId="0" borderId="18" xfId="0" applyNumberFormat="1" applyFont="1" applyFill="1" applyBorder="1" applyAlignment="1" applyProtection="1">
      <alignment horizontal="center"/>
      <protection hidden="1"/>
    </xf>
    <xf numFmtId="14" fontId="0" fillId="0" borderId="19" xfId="0" applyNumberFormat="1" applyFont="1" applyFill="1" applyBorder="1" applyAlignment="1" applyProtection="1">
      <alignment horizontal="center"/>
      <protection hidden="1"/>
    </xf>
    <xf numFmtId="14" fontId="23" fillId="0" borderId="20" xfId="0" applyNumberFormat="1" applyFont="1" applyFill="1" applyBorder="1" applyAlignment="1" applyProtection="1">
      <alignment horizontal="center" vertical="center" wrapText="1"/>
      <protection hidden="1"/>
    </xf>
    <xf numFmtId="14" fontId="0" fillId="0" borderId="18" xfId="0" applyNumberFormat="1" applyFill="1" applyBorder="1" applyAlignment="1" applyProtection="1">
      <alignment horizontal="center"/>
      <protection hidden="1"/>
    </xf>
    <xf numFmtId="14" fontId="0" fillId="0" borderId="20" xfId="0" applyNumberFormat="1" applyFill="1" applyBorder="1" applyAlignment="1" applyProtection="1">
      <alignment horizontal="center"/>
      <protection hidden="1"/>
    </xf>
    <xf numFmtId="0" fontId="24" fillId="0" borderId="0" xfId="0" applyFont="1" applyAlignment="1">
      <alignment/>
    </xf>
    <xf numFmtId="0" fontId="22" fillId="0" borderId="22" xfId="0" applyFont="1" applyBorder="1" applyAlignment="1" applyProtection="1">
      <alignment wrapText="1"/>
      <protection hidden="1"/>
    </xf>
    <xf numFmtId="14" fontId="23" fillId="0" borderId="23" xfId="0" applyNumberFormat="1" applyFont="1" applyBorder="1" applyAlignment="1" applyProtection="1">
      <alignment horizontal="center" vertical="center" wrapText="1"/>
      <protection hidden="1"/>
    </xf>
    <xf numFmtId="14" fontId="23" fillId="0" borderId="24" xfId="0" applyNumberFormat="1" applyFont="1" applyBorder="1" applyAlignment="1" applyProtection="1">
      <alignment horizontal="center" vertical="center" wrapText="1"/>
      <protection hidden="1"/>
    </xf>
    <xf numFmtId="14" fontId="23" fillId="0" borderId="25" xfId="0" applyNumberFormat="1" applyFont="1" applyBorder="1" applyAlignment="1" applyProtection="1">
      <alignment horizontal="center" vertical="center" wrapText="1"/>
      <protection hidden="1"/>
    </xf>
    <xf numFmtId="14" fontId="23" fillId="0" borderId="26" xfId="0" applyNumberFormat="1" applyFont="1" applyBorder="1" applyAlignment="1" applyProtection="1">
      <alignment horizontal="center" vertical="center" wrapText="1"/>
      <protection hidden="1"/>
    </xf>
    <xf numFmtId="14" fontId="23" fillId="0" borderId="27" xfId="0" applyNumberFormat="1" applyFont="1" applyBorder="1" applyAlignment="1" applyProtection="1">
      <alignment horizontal="center" vertical="center" wrapText="1"/>
      <protection hidden="1"/>
    </xf>
    <xf numFmtId="14" fontId="23" fillId="0" borderId="28" xfId="0" applyNumberFormat="1" applyFont="1" applyBorder="1" applyAlignment="1" applyProtection="1">
      <alignment horizontal="center" vertical="center" wrapText="1"/>
      <protection hidden="1"/>
    </xf>
    <xf numFmtId="14" fontId="0" fillId="0" borderId="23" xfId="0" applyNumberFormat="1" applyFont="1" applyFill="1" applyBorder="1" applyAlignment="1" applyProtection="1">
      <alignment horizontal="center"/>
      <protection hidden="1"/>
    </xf>
    <xf numFmtId="14" fontId="0" fillId="0" borderId="24" xfId="0" applyNumberFormat="1" applyFont="1" applyFill="1" applyBorder="1" applyAlignment="1" applyProtection="1">
      <alignment horizontal="center"/>
      <protection hidden="1"/>
    </xf>
    <xf numFmtId="14" fontId="23" fillId="0" borderId="25" xfId="0" applyNumberFormat="1" applyFont="1" applyFill="1" applyBorder="1" applyAlignment="1" applyProtection="1">
      <alignment horizontal="center" vertical="center" wrapText="1"/>
      <protection hidden="1"/>
    </xf>
    <xf numFmtId="14" fontId="0" fillId="0" borderId="23" xfId="0" applyNumberFormat="1" applyFill="1" applyBorder="1" applyAlignment="1" applyProtection="1">
      <alignment horizontal="center"/>
      <protection hidden="1"/>
    </xf>
    <xf numFmtId="14" fontId="0" fillId="0" borderId="25" xfId="0" applyNumberFormat="1" applyFill="1" applyBorder="1" applyAlignment="1" applyProtection="1">
      <alignment horizontal="center"/>
      <protection hidden="1"/>
    </xf>
    <xf numFmtId="0" fontId="22" fillId="0" borderId="23" xfId="0" applyFont="1" applyBorder="1" applyAlignment="1" applyProtection="1">
      <alignment wrapText="1"/>
      <protection hidden="1"/>
    </xf>
    <xf numFmtId="0" fontId="22" fillId="0" borderId="29" xfId="0" applyFont="1" applyBorder="1" applyAlignment="1" applyProtection="1">
      <alignment wrapText="1"/>
      <protection hidden="1"/>
    </xf>
    <xf numFmtId="14" fontId="23" fillId="0" borderId="29" xfId="0" applyNumberFormat="1" applyFont="1" applyBorder="1" applyAlignment="1" applyProtection="1">
      <alignment horizontal="center" vertical="center" wrapText="1"/>
      <protection hidden="1"/>
    </xf>
    <xf numFmtId="14" fontId="23" fillId="0" borderId="30" xfId="0" applyNumberFormat="1" applyFont="1" applyBorder="1" applyAlignment="1" applyProtection="1">
      <alignment horizontal="center" vertical="center" wrapText="1"/>
      <protection hidden="1"/>
    </xf>
    <xf numFmtId="14" fontId="23" fillId="0" borderId="31" xfId="0" applyNumberFormat="1" applyFont="1" applyBorder="1" applyAlignment="1" applyProtection="1">
      <alignment horizontal="center" vertical="center" wrapText="1"/>
      <protection hidden="1"/>
    </xf>
    <xf numFmtId="14" fontId="23" fillId="0" borderId="32" xfId="0" applyNumberFormat="1" applyFont="1" applyBorder="1" applyAlignment="1" applyProtection="1">
      <alignment horizontal="center" vertical="center" wrapText="1"/>
      <protection hidden="1"/>
    </xf>
    <xf numFmtId="14" fontId="23" fillId="0" borderId="33" xfId="0" applyNumberFormat="1" applyFont="1" applyBorder="1" applyAlignment="1" applyProtection="1">
      <alignment horizontal="center" vertical="center" wrapText="1"/>
      <protection hidden="1"/>
    </xf>
    <xf numFmtId="14" fontId="23" fillId="0" borderId="34" xfId="0" applyNumberFormat="1" applyFont="1" applyBorder="1" applyAlignment="1" applyProtection="1">
      <alignment horizontal="center" vertical="center" wrapText="1"/>
      <protection hidden="1"/>
    </xf>
    <xf numFmtId="14" fontId="0" fillId="0" borderId="29" xfId="0" applyNumberFormat="1" applyFont="1" applyFill="1" applyBorder="1" applyAlignment="1" applyProtection="1">
      <alignment horizontal="center"/>
      <protection hidden="1"/>
    </xf>
    <xf numFmtId="14" fontId="0" fillId="0" borderId="30" xfId="0" applyNumberFormat="1" applyFont="1" applyFill="1" applyBorder="1" applyAlignment="1" applyProtection="1">
      <alignment horizontal="center"/>
      <protection hidden="1"/>
    </xf>
    <xf numFmtId="14" fontId="23" fillId="0" borderId="31" xfId="0" applyNumberFormat="1" applyFont="1" applyFill="1" applyBorder="1" applyAlignment="1" applyProtection="1">
      <alignment horizontal="center" vertical="center" wrapText="1"/>
      <protection hidden="1"/>
    </xf>
    <xf numFmtId="14" fontId="0" fillId="0" borderId="29" xfId="0" applyNumberFormat="1" applyFill="1" applyBorder="1" applyAlignment="1" applyProtection="1">
      <alignment horizontal="center"/>
      <protection hidden="1"/>
    </xf>
    <xf numFmtId="14" fontId="0" fillId="0" borderId="31" xfId="0" applyNumberFormat="1" applyFill="1" applyBorder="1" applyAlignment="1" applyProtection="1">
      <alignment horizontal="center"/>
      <protection hidden="1"/>
    </xf>
    <xf numFmtId="0" fontId="22" fillId="0" borderId="35" xfId="0" applyFont="1" applyBorder="1" applyAlignment="1" applyProtection="1">
      <alignment wrapText="1"/>
      <protection hidden="1"/>
    </xf>
    <xf numFmtId="0" fontId="22" fillId="0" borderId="36" xfId="0" applyFont="1" applyBorder="1" applyAlignment="1" applyProtection="1">
      <alignment wrapText="1"/>
      <protection hidden="1"/>
    </xf>
    <xf numFmtId="14" fontId="23" fillId="0" borderId="10" xfId="0" applyNumberFormat="1" applyFont="1" applyBorder="1" applyAlignment="1" applyProtection="1">
      <alignment horizontal="center" vertical="center" wrapText="1"/>
      <protection hidden="1"/>
    </xf>
    <xf numFmtId="14" fontId="23" fillId="0" borderId="12" xfId="0" applyNumberFormat="1" applyFont="1" applyBorder="1" applyAlignment="1" applyProtection="1">
      <alignment horizontal="center" vertical="center" wrapText="1"/>
      <protection hidden="1"/>
    </xf>
    <xf numFmtId="14" fontId="23" fillId="0" borderId="15" xfId="0" applyNumberFormat="1" applyFont="1" applyBorder="1" applyAlignment="1" applyProtection="1">
      <alignment horizontal="center" vertical="center" wrapText="1"/>
      <protection hidden="1"/>
    </xf>
    <xf numFmtId="14" fontId="23" fillId="0" borderId="11" xfId="0" applyNumberFormat="1" applyFont="1" applyBorder="1" applyAlignment="1" applyProtection="1">
      <alignment horizontal="center" vertical="center" wrapText="1"/>
      <protection hidden="1"/>
    </xf>
    <xf numFmtId="14" fontId="0" fillId="0" borderId="10" xfId="0" applyNumberFormat="1" applyFont="1" applyFill="1" applyBorder="1" applyAlignment="1" applyProtection="1">
      <alignment horizontal="center"/>
      <protection hidden="1"/>
    </xf>
    <xf numFmtId="14" fontId="0" fillId="0" borderId="12" xfId="0" applyNumberFormat="1" applyFont="1" applyFill="1" applyBorder="1" applyAlignment="1" applyProtection="1">
      <alignment horizontal="center"/>
      <protection hidden="1"/>
    </xf>
    <xf numFmtId="14" fontId="23" fillId="0" borderId="15" xfId="0" applyNumberFormat="1" applyFont="1" applyFill="1" applyBorder="1" applyAlignment="1" applyProtection="1">
      <alignment horizontal="center" vertical="center" wrapText="1"/>
      <protection hidden="1"/>
    </xf>
    <xf numFmtId="14" fontId="0" fillId="0" borderId="10" xfId="0" applyNumberFormat="1" applyFill="1" applyBorder="1" applyAlignment="1" applyProtection="1">
      <alignment horizontal="center"/>
      <protection hidden="1"/>
    </xf>
    <xf numFmtId="14" fontId="0" fillId="0" borderId="15" xfId="0" applyNumberFormat="1" applyFill="1" applyBorder="1" applyAlignment="1" applyProtection="1">
      <alignment horizontal="center"/>
      <protection hidden="1"/>
    </xf>
    <xf numFmtId="0" fontId="22" fillId="0" borderId="37" xfId="0" applyFont="1" applyBorder="1" applyAlignment="1" applyProtection="1">
      <alignment wrapText="1"/>
      <protection hidden="1"/>
    </xf>
    <xf numFmtId="14" fontId="23" fillId="0" borderId="38" xfId="0" applyNumberFormat="1" applyFont="1" applyBorder="1" applyAlignment="1" applyProtection="1">
      <alignment horizontal="center" vertical="center" wrapText="1"/>
      <protection hidden="1"/>
    </xf>
    <xf numFmtId="14" fontId="23" fillId="0" borderId="39" xfId="0" applyNumberFormat="1" applyFont="1" applyBorder="1" applyAlignment="1" applyProtection="1">
      <alignment horizontal="center" vertical="center" wrapText="1"/>
      <protection hidden="1"/>
    </xf>
    <xf numFmtId="14" fontId="23" fillId="0" borderId="40" xfId="0" applyNumberFormat="1" applyFont="1" applyBorder="1" applyAlignment="1" applyProtection="1">
      <alignment horizontal="center" vertical="center" wrapText="1"/>
      <protection hidden="1"/>
    </xf>
    <xf numFmtId="14" fontId="23" fillId="0" borderId="41" xfId="0" applyNumberFormat="1" applyFont="1" applyBorder="1" applyAlignment="1" applyProtection="1">
      <alignment horizontal="center" vertical="center" wrapText="1"/>
      <protection hidden="1"/>
    </xf>
    <xf numFmtId="14" fontId="0" fillId="0" borderId="38" xfId="0" applyNumberFormat="1" applyFont="1" applyFill="1" applyBorder="1" applyAlignment="1" applyProtection="1">
      <alignment horizontal="center"/>
      <protection hidden="1"/>
    </xf>
    <xf numFmtId="14" fontId="0" fillId="0" borderId="39" xfId="0" applyNumberFormat="1" applyFont="1" applyFill="1" applyBorder="1" applyAlignment="1" applyProtection="1">
      <alignment horizontal="center"/>
      <protection hidden="1"/>
    </xf>
    <xf numFmtId="14" fontId="23" fillId="0" borderId="40" xfId="0" applyNumberFormat="1" applyFont="1" applyFill="1" applyBorder="1" applyAlignment="1" applyProtection="1">
      <alignment horizontal="center" vertical="center" wrapText="1"/>
      <protection hidden="1"/>
    </xf>
    <xf numFmtId="14" fontId="0" fillId="0" borderId="38" xfId="0" applyNumberFormat="1" applyFill="1" applyBorder="1" applyAlignment="1" applyProtection="1">
      <alignment horizontal="center"/>
      <protection hidden="1"/>
    </xf>
    <xf numFmtId="14" fontId="0" fillId="0" borderId="40" xfId="0" applyNumberFormat="1" applyFill="1" applyBorder="1" applyAlignment="1" applyProtection="1">
      <alignment horizontal="center"/>
      <protection hidden="1"/>
    </xf>
    <xf numFmtId="0" fontId="22" fillId="0" borderId="42" xfId="0" applyFont="1" applyBorder="1" applyAlignment="1" applyProtection="1">
      <alignment wrapText="1"/>
      <protection hidden="1"/>
    </xf>
    <xf numFmtId="14" fontId="23" fillId="0" borderId="43" xfId="0" applyNumberFormat="1" applyFont="1" applyBorder="1" applyAlignment="1" applyProtection="1">
      <alignment horizontal="center" vertical="center" wrapText="1"/>
      <protection hidden="1"/>
    </xf>
    <xf numFmtId="14" fontId="0" fillId="0" borderId="26" xfId="0" applyNumberFormat="1" applyFont="1" applyFill="1" applyBorder="1" applyAlignment="1" applyProtection="1">
      <alignment horizontal="center"/>
      <protection hidden="1"/>
    </xf>
    <xf numFmtId="14" fontId="0" fillId="0" borderId="28" xfId="0" applyNumberFormat="1" applyFont="1" applyFill="1" applyBorder="1" applyAlignment="1" applyProtection="1">
      <alignment horizontal="center"/>
      <protection hidden="1"/>
    </xf>
    <xf numFmtId="14" fontId="23" fillId="0" borderId="43" xfId="0" applyNumberFormat="1" applyFont="1" applyFill="1" applyBorder="1" applyAlignment="1" applyProtection="1">
      <alignment horizontal="center" vertical="center" wrapText="1"/>
      <protection hidden="1"/>
    </xf>
    <xf numFmtId="14" fontId="0" fillId="0" borderId="26" xfId="0" applyNumberFormat="1" applyFill="1" applyBorder="1" applyAlignment="1" applyProtection="1">
      <alignment horizontal="center"/>
      <protection hidden="1"/>
    </xf>
    <xf numFmtId="14" fontId="0" fillId="0" borderId="43" xfId="0" applyNumberFormat="1" applyFill="1" applyBorder="1" applyAlignment="1" applyProtection="1">
      <alignment horizontal="center"/>
      <protection hidden="1"/>
    </xf>
    <xf numFmtId="0" fontId="22" fillId="0" borderId="44" xfId="0" applyFont="1" applyBorder="1" applyAlignment="1" applyProtection="1">
      <alignment wrapText="1"/>
      <protection hidden="1"/>
    </xf>
    <xf numFmtId="14" fontId="23" fillId="0" borderId="45" xfId="0" applyNumberFormat="1" applyFont="1" applyBorder="1" applyAlignment="1" applyProtection="1">
      <alignment horizontal="center" vertical="center" wrapText="1"/>
      <protection hidden="1"/>
    </xf>
    <xf numFmtId="14" fontId="23" fillId="0" borderId="46" xfId="0" applyNumberFormat="1" applyFont="1" applyBorder="1" applyAlignment="1" applyProtection="1">
      <alignment horizontal="center" vertical="center" wrapText="1"/>
      <protection hidden="1"/>
    </xf>
    <xf numFmtId="14" fontId="23" fillId="0" borderId="47" xfId="0" applyNumberFormat="1" applyFont="1" applyBorder="1" applyAlignment="1" applyProtection="1">
      <alignment horizontal="center" vertical="center" wrapText="1"/>
      <protection hidden="1"/>
    </xf>
    <xf numFmtId="14" fontId="0" fillId="0" borderId="45" xfId="0" applyNumberFormat="1" applyFont="1" applyFill="1" applyBorder="1" applyAlignment="1" applyProtection="1">
      <alignment horizontal="center"/>
      <protection hidden="1"/>
    </xf>
    <xf numFmtId="14" fontId="0" fillId="0" borderId="46" xfId="0" applyNumberFormat="1" applyFont="1" applyFill="1" applyBorder="1" applyAlignment="1" applyProtection="1">
      <alignment horizontal="center"/>
      <protection hidden="1"/>
    </xf>
    <xf numFmtId="14" fontId="23" fillId="0" borderId="47" xfId="0" applyNumberFormat="1" applyFont="1" applyFill="1" applyBorder="1" applyAlignment="1" applyProtection="1">
      <alignment horizontal="center" vertical="center" wrapText="1"/>
      <protection hidden="1"/>
    </xf>
    <xf numFmtId="14" fontId="0" fillId="0" borderId="45" xfId="0" applyNumberFormat="1" applyFill="1" applyBorder="1" applyAlignment="1" applyProtection="1">
      <alignment horizontal="center"/>
      <protection hidden="1"/>
    </xf>
    <xf numFmtId="14" fontId="0" fillId="0" borderId="47" xfId="0" applyNumberFormat="1" applyFill="1" applyBorder="1" applyAlignment="1" applyProtection="1">
      <alignment horizontal="center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31" xfId="0" applyBorder="1" applyAlignment="1" applyProtection="1">
      <alignment/>
      <protection hidden="1"/>
    </xf>
    <xf numFmtId="0" fontId="0" fillId="0" borderId="40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23" fillId="0" borderId="28" xfId="0" applyNumberFormat="1" applyFont="1" applyFill="1" applyBorder="1" applyAlignment="1" applyProtection="1">
      <alignment horizontal="center" vertical="center" wrapText="1"/>
      <protection hidden="1"/>
    </xf>
    <xf numFmtId="10" fontId="23" fillId="0" borderId="24" xfId="0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0"/>
        </patternFill>
      </fill>
    </dxf>
    <dxf>
      <font>
        <color indexed="9"/>
      </font>
    </dxf>
    <dxf>
      <font>
        <b/>
        <i val="0"/>
        <strike val="0"/>
        <color auto="1"/>
      </font>
      <fill>
        <patternFill patternType="solid">
          <bgColor rgb="FFFF99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M:\Network%20Maintenance\Network%20Services\Gas%20Quality\ME2%20Validations\ME2%20Validation%20Mas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Meter Validation#"/>
      <sheetName val="Asset INFO"/>
      <sheetName val="Maintenance Tracker"/>
      <sheetName val="Meter-Audit Data"/>
      <sheetName val="2010Calendar NS"/>
      <sheetName val="2011Calendar NS "/>
      <sheetName val="2012Calendar NS"/>
      <sheetName val="Performance Summary"/>
      <sheetName val="Orifice Plate dates"/>
      <sheetName val="MER GRAPH"/>
      <sheetName val="MERS"/>
    </sheetNames>
    <sheetDataSet>
      <sheetData sheetId="2">
        <row r="3">
          <cell r="C3">
            <v>40570</v>
          </cell>
          <cell r="D3">
            <v>40583</v>
          </cell>
        </row>
        <row r="4">
          <cell r="C4">
            <v>40570</v>
          </cell>
          <cell r="D4">
            <v>40583</v>
          </cell>
        </row>
        <row r="5">
          <cell r="C5">
            <v>40570</v>
          </cell>
          <cell r="D5">
            <v>40583</v>
          </cell>
        </row>
        <row r="6">
          <cell r="C6">
            <v>40570</v>
          </cell>
          <cell r="D6">
            <v>40583</v>
          </cell>
        </row>
        <row r="7">
          <cell r="C7">
            <v>40854</v>
          </cell>
          <cell r="D7">
            <v>40862</v>
          </cell>
        </row>
        <row r="8">
          <cell r="C8">
            <v>40854</v>
          </cell>
          <cell r="D8">
            <v>40558</v>
          </cell>
        </row>
        <row r="9">
          <cell r="C9">
            <v>40695</v>
          </cell>
          <cell r="D9">
            <v>40697</v>
          </cell>
        </row>
        <row r="10">
          <cell r="C10">
            <v>40604</v>
          </cell>
          <cell r="D10">
            <v>40619</v>
          </cell>
        </row>
        <row r="11">
          <cell r="C11">
            <v>40813</v>
          </cell>
          <cell r="D11">
            <v>40821</v>
          </cell>
        </row>
        <row r="12">
          <cell r="C12">
            <v>40687</v>
          </cell>
          <cell r="D12">
            <v>40690</v>
          </cell>
        </row>
        <row r="13">
          <cell r="C13">
            <v>40687</v>
          </cell>
          <cell r="D13">
            <v>40690</v>
          </cell>
        </row>
        <row r="14">
          <cell r="C14">
            <v>40792</v>
          </cell>
          <cell r="D14">
            <v>40795</v>
          </cell>
        </row>
        <row r="15">
          <cell r="C15">
            <v>40666</v>
          </cell>
          <cell r="D15">
            <v>40673</v>
          </cell>
        </row>
        <row r="16">
          <cell r="C16">
            <v>40673</v>
          </cell>
          <cell r="D16">
            <v>40676</v>
          </cell>
        </row>
        <row r="17">
          <cell r="C17">
            <v>40651</v>
          </cell>
          <cell r="D17">
            <v>40654</v>
          </cell>
        </row>
        <row r="18">
          <cell r="C18">
            <v>40651</v>
          </cell>
          <cell r="D18">
            <v>40654</v>
          </cell>
        </row>
        <row r="19">
          <cell r="C19">
            <v>40673</v>
          </cell>
          <cell r="D19">
            <v>40674</v>
          </cell>
        </row>
        <row r="20">
          <cell r="C20">
            <v>40792</v>
          </cell>
          <cell r="D20">
            <v>40806</v>
          </cell>
        </row>
        <row r="21">
          <cell r="C21">
            <v>40590</v>
          </cell>
          <cell r="D21">
            <v>40592</v>
          </cell>
        </row>
        <row r="22">
          <cell r="C22">
            <v>40778</v>
          </cell>
          <cell r="D22">
            <v>40799</v>
          </cell>
        </row>
        <row r="23">
          <cell r="C23">
            <v>40718</v>
          </cell>
          <cell r="D23">
            <v>40732</v>
          </cell>
        </row>
        <row r="24">
          <cell r="C24">
            <v>40718</v>
          </cell>
          <cell r="D24">
            <v>40736</v>
          </cell>
        </row>
        <row r="25">
          <cell r="C25">
            <v>40633</v>
          </cell>
          <cell r="D25">
            <v>40647</v>
          </cell>
        </row>
        <row r="26">
          <cell r="C26">
            <v>40633</v>
          </cell>
          <cell r="D26">
            <v>40647</v>
          </cell>
        </row>
        <row r="27">
          <cell r="C27">
            <v>40598</v>
          </cell>
          <cell r="D27">
            <v>40610</v>
          </cell>
        </row>
        <row r="28">
          <cell r="C28">
            <v>40751</v>
          </cell>
          <cell r="D28">
            <v>40758</v>
          </cell>
        </row>
        <row r="29">
          <cell r="C29">
            <v>40751</v>
          </cell>
          <cell r="D29">
            <v>40758</v>
          </cell>
        </row>
        <row r="30">
          <cell r="C30">
            <v>40778</v>
          </cell>
          <cell r="D30">
            <v>40787</v>
          </cell>
        </row>
        <row r="31">
          <cell r="C31">
            <v>40729</v>
          </cell>
          <cell r="D31">
            <v>40737</v>
          </cell>
        </row>
        <row r="32">
          <cell r="C32">
            <v>40750</v>
          </cell>
          <cell r="D32">
            <v>40766</v>
          </cell>
        </row>
        <row r="33">
          <cell r="C33">
            <v>40750</v>
          </cell>
          <cell r="D33">
            <v>40766</v>
          </cell>
        </row>
        <row r="34">
          <cell r="C34">
            <v>40722</v>
          </cell>
          <cell r="D34">
            <v>40729</v>
          </cell>
        </row>
        <row r="35">
          <cell r="C35">
            <v>40674</v>
          </cell>
          <cell r="D35">
            <v>40676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8"/>
  <sheetViews>
    <sheetView tabSelected="1" zoomScale="60" zoomScaleNormal="60" zoomScalePageLayoutView="0" workbookViewId="0" topLeftCell="A1">
      <pane xSplit="1" topLeftCell="B1" activePane="topRight" state="frozen"/>
      <selection pane="topLeft" activeCell="A1" sqref="A1"/>
      <selection pane="topRight" activeCell="B7" sqref="B7"/>
    </sheetView>
  </sheetViews>
  <sheetFormatPr defaultColWidth="8.8515625" defaultRowHeight="12.75"/>
  <cols>
    <col min="1" max="1" width="23.421875" style="0" bestFit="1" customWidth="1"/>
    <col min="2" max="2" width="12.140625" style="0" bestFit="1" customWidth="1"/>
    <col min="3" max="3" width="12.140625" style="0" customWidth="1"/>
    <col min="4" max="4" width="13.421875" style="0" bestFit="1" customWidth="1"/>
    <col min="5" max="5" width="22.7109375" style="0" customWidth="1"/>
    <col min="6" max="6" width="32.28125" style="0" customWidth="1"/>
    <col min="7" max="16" width="18.7109375" style="0" customWidth="1"/>
  </cols>
  <sheetData>
    <row r="1" spans="1:17" ht="13.5" thickBot="1">
      <c r="A1" s="1">
        <f ca="1">NOW()</f>
        <v>43012.5491537037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4"/>
    </row>
    <row r="2" spans="1:17" ht="64.5" thickBot="1">
      <c r="A2" s="5" t="s">
        <v>0</v>
      </c>
      <c r="B2" s="6" t="s">
        <v>1</v>
      </c>
      <c r="C2" s="7" t="s">
        <v>2</v>
      </c>
      <c r="D2" s="8" t="s">
        <v>3</v>
      </c>
      <c r="E2" s="9" t="s">
        <v>4</v>
      </c>
      <c r="F2" s="10" t="s">
        <v>5</v>
      </c>
      <c r="G2" s="11" t="s">
        <v>6</v>
      </c>
      <c r="H2" s="7" t="s">
        <v>7</v>
      </c>
      <c r="I2" s="9" t="s">
        <v>8</v>
      </c>
      <c r="J2" s="10" t="s">
        <v>9</v>
      </c>
      <c r="K2" s="5" t="s">
        <v>10</v>
      </c>
      <c r="L2" s="7" t="s">
        <v>11</v>
      </c>
      <c r="M2" s="8" t="s">
        <v>12</v>
      </c>
      <c r="N2" s="10" t="s">
        <v>9</v>
      </c>
      <c r="O2" s="5" t="s">
        <v>13</v>
      </c>
      <c r="P2" s="10" t="s">
        <v>14</v>
      </c>
      <c r="Q2" s="4"/>
    </row>
    <row r="3" spans="1:30" ht="15.75">
      <c r="A3" s="12" t="s">
        <v>15</v>
      </c>
      <c r="B3" s="13" t="s">
        <v>16</v>
      </c>
      <c r="C3" s="14" t="s">
        <v>17</v>
      </c>
      <c r="D3" s="14" t="s">
        <v>18</v>
      </c>
      <c r="E3" s="14" t="s">
        <v>19</v>
      </c>
      <c r="F3" s="15"/>
      <c r="G3" s="13">
        <f>IF('[1]Maintenance Tracker'!C3="","",('[1]Maintenance Tracker'!C3))</f>
        <v>40570</v>
      </c>
      <c r="H3" s="16">
        <f>IF('[1]Maintenance Tracker'!D3="","",('[1]Maintenance Tracker'!D3))</f>
        <v>40583</v>
      </c>
      <c r="I3" s="14" t="b">
        <f aca="true" t="shared" si="0" ref="I3:I35">IF(G3="",TRUE,G3&lt;(L3+365))</f>
        <v>1</v>
      </c>
      <c r="J3" s="15" t="s">
        <v>20</v>
      </c>
      <c r="K3" s="17">
        <v>40210</v>
      </c>
      <c r="L3" s="18">
        <v>40235</v>
      </c>
      <c r="M3" s="14" t="b">
        <f aca="true" t="shared" si="1" ref="M3:M35">K3&lt;(P3+365)</f>
        <v>1</v>
      </c>
      <c r="N3" s="19" t="s">
        <v>20</v>
      </c>
      <c r="O3" s="20">
        <v>39869</v>
      </c>
      <c r="P3" s="21">
        <v>39897</v>
      </c>
      <c r="Q3" s="4"/>
      <c r="Y3" s="22" t="s">
        <v>1</v>
      </c>
      <c r="Z3" s="22" t="s">
        <v>21</v>
      </c>
      <c r="AA3" s="22" t="s">
        <v>16</v>
      </c>
      <c r="AB3" s="22"/>
      <c r="AC3" s="22"/>
      <c r="AD3" s="22"/>
    </row>
    <row r="4" spans="1:30" ht="15.75">
      <c r="A4" s="23" t="s">
        <v>22</v>
      </c>
      <c r="B4" s="24" t="s">
        <v>16</v>
      </c>
      <c r="C4" s="25" t="s">
        <v>17</v>
      </c>
      <c r="D4" s="25" t="s">
        <v>18</v>
      </c>
      <c r="E4" s="25" t="s">
        <v>23</v>
      </c>
      <c r="F4" s="26"/>
      <c r="G4" s="27">
        <f>IF('[1]Maintenance Tracker'!C4="","",('[1]Maintenance Tracker'!C4))</f>
        <v>40570</v>
      </c>
      <c r="H4" s="28">
        <f>IF('[1]Maintenance Tracker'!D4="","",('[1]Maintenance Tracker'!D4))</f>
        <v>40583</v>
      </c>
      <c r="I4" s="29" t="b">
        <f t="shared" si="0"/>
        <v>1</v>
      </c>
      <c r="J4" s="26" t="s">
        <v>20</v>
      </c>
      <c r="K4" s="30">
        <v>40210</v>
      </c>
      <c r="L4" s="31">
        <v>40235</v>
      </c>
      <c r="M4" s="25" t="b">
        <f t="shared" si="1"/>
        <v>1</v>
      </c>
      <c r="N4" s="32" t="s">
        <v>20</v>
      </c>
      <c r="O4" s="33">
        <v>39869</v>
      </c>
      <c r="P4" s="34">
        <v>39897</v>
      </c>
      <c r="Q4" s="4"/>
      <c r="Y4" s="22" t="s">
        <v>24</v>
      </c>
      <c r="Z4" s="22" t="s">
        <v>25</v>
      </c>
      <c r="AA4" s="22" t="s">
        <v>26</v>
      </c>
      <c r="AB4" s="22"/>
      <c r="AC4" s="22"/>
      <c r="AD4" s="22"/>
    </row>
    <row r="5" spans="1:30" ht="15.75">
      <c r="A5" s="35" t="s">
        <v>27</v>
      </c>
      <c r="B5" s="24" t="s">
        <v>16</v>
      </c>
      <c r="C5" s="25" t="s">
        <v>17</v>
      </c>
      <c r="D5" s="25" t="s">
        <v>18</v>
      </c>
      <c r="E5" s="25"/>
      <c r="F5" s="26"/>
      <c r="G5" s="27">
        <f>IF('[1]Maintenance Tracker'!C5="","",('[1]Maintenance Tracker'!C5))</f>
        <v>40570</v>
      </c>
      <c r="H5" s="28">
        <f>IF('[1]Maintenance Tracker'!D5="","",('[1]Maintenance Tracker'!D5))</f>
        <v>40583</v>
      </c>
      <c r="I5" s="29" t="b">
        <f t="shared" si="0"/>
        <v>1</v>
      </c>
      <c r="J5" s="26" t="s">
        <v>20</v>
      </c>
      <c r="K5" s="30">
        <v>40210</v>
      </c>
      <c r="L5" s="31">
        <v>40235</v>
      </c>
      <c r="M5" s="25" t="b">
        <f t="shared" si="1"/>
        <v>1</v>
      </c>
      <c r="N5" s="32" t="s">
        <v>20</v>
      </c>
      <c r="O5" s="33">
        <v>39869</v>
      </c>
      <c r="P5" s="34">
        <v>39897</v>
      </c>
      <c r="Q5" s="4"/>
      <c r="Y5" s="22" t="s">
        <v>28</v>
      </c>
      <c r="Z5" s="22" t="s">
        <v>20</v>
      </c>
      <c r="AA5" s="22" t="s">
        <v>29</v>
      </c>
      <c r="AB5" s="22"/>
      <c r="AC5" s="22"/>
      <c r="AD5" s="22"/>
    </row>
    <row r="6" spans="1:30" ht="16.5" thickBot="1">
      <c r="A6" s="36" t="s">
        <v>30</v>
      </c>
      <c r="B6" s="37" t="s">
        <v>16</v>
      </c>
      <c r="C6" s="38" t="s">
        <v>17</v>
      </c>
      <c r="D6" s="38" t="s">
        <v>18</v>
      </c>
      <c r="E6" s="38"/>
      <c r="F6" s="39"/>
      <c r="G6" s="40">
        <f>IF('[1]Maintenance Tracker'!C6="","",('[1]Maintenance Tracker'!C6))</f>
        <v>40570</v>
      </c>
      <c r="H6" s="41">
        <f>IF('[1]Maintenance Tracker'!D6="","",('[1]Maintenance Tracker'!D6))</f>
        <v>40583</v>
      </c>
      <c r="I6" s="42" t="b">
        <f t="shared" si="0"/>
        <v>1</v>
      </c>
      <c r="J6" s="39" t="s">
        <v>20</v>
      </c>
      <c r="K6" s="43">
        <v>40210</v>
      </c>
      <c r="L6" s="44">
        <v>40235</v>
      </c>
      <c r="M6" s="38" t="b">
        <f t="shared" si="1"/>
        <v>1</v>
      </c>
      <c r="N6" s="45" t="s">
        <v>20</v>
      </c>
      <c r="O6" s="46">
        <v>39869</v>
      </c>
      <c r="P6" s="47">
        <v>39897</v>
      </c>
      <c r="Q6" s="4"/>
      <c r="Y6" s="22" t="s">
        <v>2</v>
      </c>
      <c r="Z6" s="22"/>
      <c r="AA6" s="22" t="s">
        <v>17</v>
      </c>
      <c r="AB6" s="22" t="s">
        <v>31</v>
      </c>
      <c r="AC6" s="22" t="s">
        <v>32</v>
      </c>
      <c r="AD6" s="22" t="s">
        <v>33</v>
      </c>
    </row>
    <row r="7" spans="1:17" ht="15.75">
      <c r="A7" s="12" t="s">
        <v>34</v>
      </c>
      <c r="B7" s="13" t="s">
        <v>16</v>
      </c>
      <c r="C7" s="14" t="s">
        <v>32</v>
      </c>
      <c r="D7" s="14" t="s">
        <v>18</v>
      </c>
      <c r="E7" s="14"/>
      <c r="F7" s="15"/>
      <c r="G7" s="13">
        <f>IF('[1]Maintenance Tracker'!C7="","",('[1]Maintenance Tracker'!C7))</f>
        <v>40854</v>
      </c>
      <c r="H7" s="16">
        <f>IF('[1]Maintenance Tracker'!D7="","",('[1]Maintenance Tracker'!D7))</f>
        <v>40862</v>
      </c>
      <c r="I7" s="14" t="b">
        <f t="shared" si="0"/>
        <v>1</v>
      </c>
      <c r="J7" s="15"/>
      <c r="K7" s="17">
        <v>40492</v>
      </c>
      <c r="L7" s="18">
        <v>40500</v>
      </c>
      <c r="M7" s="14" t="b">
        <f t="shared" si="1"/>
        <v>0</v>
      </c>
      <c r="N7" s="19" t="s">
        <v>20</v>
      </c>
      <c r="O7" s="20">
        <v>40120</v>
      </c>
      <c r="P7" s="21">
        <v>40127</v>
      </c>
      <c r="Q7" s="4"/>
    </row>
    <row r="8" spans="1:17" ht="16.5" thickBot="1">
      <c r="A8" s="48" t="s">
        <v>35</v>
      </c>
      <c r="B8" s="37" t="s">
        <v>16</v>
      </c>
      <c r="C8" s="38" t="s">
        <v>32</v>
      </c>
      <c r="D8" s="38" t="s">
        <v>18</v>
      </c>
      <c r="E8" s="38" t="s">
        <v>36</v>
      </c>
      <c r="F8" s="39"/>
      <c r="G8" s="40">
        <f>IF('[1]Maintenance Tracker'!C8="","",('[1]Maintenance Tracker'!C8))</f>
        <v>40854</v>
      </c>
      <c r="H8" s="41">
        <f>IF('[1]Maintenance Tracker'!D8="","",('[1]Maintenance Tracker'!D8))</f>
        <v>40558</v>
      </c>
      <c r="I8" s="42" t="b">
        <f t="shared" si="0"/>
        <v>1</v>
      </c>
      <c r="J8" s="39"/>
      <c r="K8" s="43">
        <v>40492</v>
      </c>
      <c r="L8" s="44">
        <v>40500</v>
      </c>
      <c r="M8" s="38" t="b">
        <f t="shared" si="1"/>
        <v>0</v>
      </c>
      <c r="N8" s="45" t="s">
        <v>20</v>
      </c>
      <c r="O8" s="46">
        <v>40120</v>
      </c>
      <c r="P8" s="47">
        <v>40127</v>
      </c>
      <c r="Q8" s="4"/>
    </row>
    <row r="9" spans="1:17" ht="16.5" thickBot="1">
      <c r="A9" s="49" t="s">
        <v>37</v>
      </c>
      <c r="B9" s="50" t="s">
        <v>21</v>
      </c>
      <c r="C9" s="51" t="s">
        <v>32</v>
      </c>
      <c r="D9" s="51" t="s">
        <v>38</v>
      </c>
      <c r="E9" s="51" t="s">
        <v>39</v>
      </c>
      <c r="F9" s="52"/>
      <c r="G9" s="50">
        <f>IF('[1]Maintenance Tracker'!C9="","",('[1]Maintenance Tracker'!C9))</f>
        <v>40695</v>
      </c>
      <c r="H9" s="53">
        <f>IF('[1]Maintenance Tracker'!D9="","",('[1]Maintenance Tracker'!D9))</f>
        <v>40697</v>
      </c>
      <c r="I9" s="51" t="b">
        <f t="shared" si="0"/>
        <v>1</v>
      </c>
      <c r="J9" s="52" t="s">
        <v>20</v>
      </c>
      <c r="K9" s="54">
        <v>40336</v>
      </c>
      <c r="L9" s="55">
        <v>40339</v>
      </c>
      <c r="M9" s="51" t="b">
        <f t="shared" si="1"/>
        <v>1</v>
      </c>
      <c r="N9" s="56" t="s">
        <v>20</v>
      </c>
      <c r="O9" s="57">
        <v>39980</v>
      </c>
      <c r="P9" s="58">
        <v>39987</v>
      </c>
      <c r="Q9" s="4"/>
    </row>
    <row r="10" spans="1:17" ht="16.5" thickBot="1">
      <c r="A10" s="59" t="s">
        <v>40</v>
      </c>
      <c r="B10" s="60" t="s">
        <v>16</v>
      </c>
      <c r="C10" s="61" t="s">
        <v>17</v>
      </c>
      <c r="D10" s="61" t="s">
        <v>38</v>
      </c>
      <c r="E10" s="61"/>
      <c r="F10" s="62"/>
      <c r="G10" s="60">
        <f>IF('[1]Maintenance Tracker'!C10="","",('[1]Maintenance Tracker'!C10))</f>
        <v>40604</v>
      </c>
      <c r="H10" s="63">
        <f>IF('[1]Maintenance Tracker'!D10="","",('[1]Maintenance Tracker'!D10))</f>
        <v>40619</v>
      </c>
      <c r="I10" s="61" t="b">
        <f t="shared" si="0"/>
        <v>1</v>
      </c>
      <c r="J10" s="62" t="s">
        <v>20</v>
      </c>
      <c r="K10" s="64">
        <v>39888</v>
      </c>
      <c r="L10" s="65">
        <v>40256</v>
      </c>
      <c r="M10" s="61" t="b">
        <f t="shared" si="1"/>
        <v>1</v>
      </c>
      <c r="N10" s="66" t="s">
        <v>20</v>
      </c>
      <c r="O10" s="67">
        <v>39905</v>
      </c>
      <c r="P10" s="68">
        <v>39932</v>
      </c>
      <c r="Q10" s="4"/>
    </row>
    <row r="11" spans="1:17" ht="16.5" thickBot="1">
      <c r="A11" s="49" t="s">
        <v>41</v>
      </c>
      <c r="B11" s="50" t="s">
        <v>21</v>
      </c>
      <c r="C11" s="51" t="s">
        <v>32</v>
      </c>
      <c r="D11" s="51" t="s">
        <v>38</v>
      </c>
      <c r="E11" s="51"/>
      <c r="F11" s="52"/>
      <c r="G11" s="50">
        <f>IF('[1]Maintenance Tracker'!C11="","",('[1]Maintenance Tracker'!C11))</f>
        <v>40813</v>
      </c>
      <c r="H11" s="53">
        <f>IF('[1]Maintenance Tracker'!D11="","",('[1]Maintenance Tracker'!D11))</f>
        <v>40821</v>
      </c>
      <c r="I11" s="51" t="b">
        <f t="shared" si="0"/>
        <v>1</v>
      </c>
      <c r="J11" s="52" t="s">
        <v>20</v>
      </c>
      <c r="K11" s="54">
        <v>40455</v>
      </c>
      <c r="L11" s="55">
        <v>40456</v>
      </c>
      <c r="M11" s="51" t="b">
        <f t="shared" si="1"/>
        <v>1</v>
      </c>
      <c r="N11" s="56" t="s">
        <v>20</v>
      </c>
      <c r="O11" s="57">
        <v>40092</v>
      </c>
      <c r="P11" s="58">
        <v>40100</v>
      </c>
      <c r="Q11" s="4"/>
    </row>
    <row r="12" spans="1:17" ht="15.75">
      <c r="A12" s="12" t="s">
        <v>42</v>
      </c>
      <c r="B12" s="13" t="s">
        <v>21</v>
      </c>
      <c r="C12" s="14" t="s">
        <v>32</v>
      </c>
      <c r="D12" s="14" t="s">
        <v>18</v>
      </c>
      <c r="E12" s="14"/>
      <c r="F12" s="15"/>
      <c r="G12" s="13">
        <f>IF('[1]Maintenance Tracker'!C12="","",('[1]Maintenance Tracker'!C12))</f>
        <v>40687</v>
      </c>
      <c r="H12" s="16">
        <f>IF('[1]Maintenance Tracker'!D12="","",('[1]Maintenance Tracker'!D12))</f>
        <v>40690</v>
      </c>
      <c r="I12" s="14" t="b">
        <f t="shared" si="0"/>
        <v>1</v>
      </c>
      <c r="J12" s="15" t="s">
        <v>20</v>
      </c>
      <c r="K12" s="17">
        <v>40309</v>
      </c>
      <c r="L12" s="18">
        <v>40339</v>
      </c>
      <c r="M12" s="14" t="b">
        <f t="shared" si="1"/>
        <v>1</v>
      </c>
      <c r="N12" s="19" t="s">
        <v>20</v>
      </c>
      <c r="O12" s="20">
        <v>39951</v>
      </c>
      <c r="P12" s="21">
        <v>39954</v>
      </c>
      <c r="Q12" s="4"/>
    </row>
    <row r="13" spans="1:17" ht="16.5" thickBot="1">
      <c r="A13" s="48" t="s">
        <v>43</v>
      </c>
      <c r="B13" s="37" t="s">
        <v>21</v>
      </c>
      <c r="C13" s="38" t="s">
        <v>32</v>
      </c>
      <c r="D13" s="38" t="s">
        <v>18</v>
      </c>
      <c r="E13" s="38" t="s">
        <v>44</v>
      </c>
      <c r="F13" s="39"/>
      <c r="G13" s="40">
        <f>IF('[1]Maintenance Tracker'!C13="","",('[1]Maintenance Tracker'!C13))</f>
        <v>40687</v>
      </c>
      <c r="H13" s="41">
        <f>IF('[1]Maintenance Tracker'!D13="","",('[1]Maintenance Tracker'!D13))</f>
        <v>40690</v>
      </c>
      <c r="I13" s="42" t="b">
        <f t="shared" si="0"/>
        <v>1</v>
      </c>
      <c r="J13" s="39" t="s">
        <v>20</v>
      </c>
      <c r="K13" s="43">
        <v>40309</v>
      </c>
      <c r="L13" s="44">
        <v>40339</v>
      </c>
      <c r="M13" s="38" t="b">
        <f t="shared" si="1"/>
        <v>1</v>
      </c>
      <c r="N13" s="45" t="s">
        <v>20</v>
      </c>
      <c r="O13" s="46">
        <v>39951</v>
      </c>
      <c r="P13" s="47">
        <v>39954</v>
      </c>
      <c r="Q13" s="4"/>
    </row>
    <row r="14" spans="1:17" ht="16.5" thickBot="1">
      <c r="A14" s="59" t="s">
        <v>45</v>
      </c>
      <c r="B14" s="60" t="s">
        <v>21</v>
      </c>
      <c r="C14" s="61" t="s">
        <v>32</v>
      </c>
      <c r="D14" s="61" t="s">
        <v>38</v>
      </c>
      <c r="E14" s="61"/>
      <c r="F14" s="62"/>
      <c r="G14" s="60">
        <f>IF('[1]Maintenance Tracker'!C14="","",('[1]Maintenance Tracker'!C14))</f>
        <v>40792</v>
      </c>
      <c r="H14" s="63">
        <f>IF('[1]Maintenance Tracker'!D14="","",('[1]Maintenance Tracker'!D14))</f>
        <v>40795</v>
      </c>
      <c r="I14" s="61" t="b">
        <f t="shared" si="0"/>
        <v>1</v>
      </c>
      <c r="J14" s="62" t="s">
        <v>20</v>
      </c>
      <c r="K14" s="64">
        <v>40436</v>
      </c>
      <c r="L14" s="65">
        <v>40442</v>
      </c>
      <c r="M14" s="61" t="b">
        <f t="shared" si="1"/>
        <v>1</v>
      </c>
      <c r="N14" s="66" t="s">
        <v>20</v>
      </c>
      <c r="O14" s="67">
        <v>40084</v>
      </c>
      <c r="P14" s="68">
        <v>40101</v>
      </c>
      <c r="Q14" s="4"/>
    </row>
    <row r="15" spans="1:17" ht="16.5" thickBot="1">
      <c r="A15" s="49" t="s">
        <v>46</v>
      </c>
      <c r="B15" s="50" t="s">
        <v>21</v>
      </c>
      <c r="C15" s="51" t="s">
        <v>32</v>
      </c>
      <c r="D15" s="51" t="s">
        <v>38</v>
      </c>
      <c r="E15" s="51" t="s">
        <v>47</v>
      </c>
      <c r="F15" s="52"/>
      <c r="G15" s="50">
        <f>IF('[1]Maintenance Tracker'!C15="","",('[1]Maintenance Tracker'!C15))</f>
        <v>40666</v>
      </c>
      <c r="H15" s="53">
        <f>IF('[1]Maintenance Tracker'!D15="","",('[1]Maintenance Tracker'!D15))</f>
        <v>40673</v>
      </c>
      <c r="I15" s="51" t="b">
        <f t="shared" si="0"/>
        <v>1</v>
      </c>
      <c r="J15" s="52" t="s">
        <v>20</v>
      </c>
      <c r="K15" s="54">
        <v>40298</v>
      </c>
      <c r="L15" s="55">
        <v>40305</v>
      </c>
      <c r="M15" s="51" t="b">
        <f t="shared" si="1"/>
        <v>1</v>
      </c>
      <c r="N15" s="56" t="s">
        <v>20</v>
      </c>
      <c r="O15" s="57">
        <v>39945</v>
      </c>
      <c r="P15" s="58">
        <v>39967</v>
      </c>
      <c r="Q15" s="4"/>
    </row>
    <row r="16" spans="1:17" ht="16.5" thickBot="1">
      <c r="A16" s="59" t="s">
        <v>48</v>
      </c>
      <c r="B16" s="60" t="s">
        <v>16</v>
      </c>
      <c r="C16" s="61" t="s">
        <v>31</v>
      </c>
      <c r="D16" s="61" t="s">
        <v>38</v>
      </c>
      <c r="E16" s="61" t="s">
        <v>49</v>
      </c>
      <c r="F16" s="62"/>
      <c r="G16" s="60">
        <f>IF('[1]Maintenance Tracker'!C16="","",('[1]Maintenance Tracker'!C16))</f>
        <v>40673</v>
      </c>
      <c r="H16" s="63">
        <f>IF('[1]Maintenance Tracker'!D16="","",('[1]Maintenance Tracker'!D16))</f>
        <v>40676</v>
      </c>
      <c r="I16" s="61" t="b">
        <f t="shared" si="0"/>
        <v>1</v>
      </c>
      <c r="J16" s="62" t="s">
        <v>20</v>
      </c>
      <c r="K16" s="64">
        <v>40312</v>
      </c>
      <c r="L16" s="65">
        <v>40318</v>
      </c>
      <c r="M16" s="61" t="b">
        <f t="shared" si="1"/>
        <v>1</v>
      </c>
      <c r="N16" s="66" t="s">
        <v>20</v>
      </c>
      <c r="O16" s="67">
        <v>39960</v>
      </c>
      <c r="P16" s="68">
        <v>39983</v>
      </c>
      <c r="Q16" s="4"/>
    </row>
    <row r="17" spans="1:17" ht="15.75">
      <c r="A17" s="12" t="s">
        <v>50</v>
      </c>
      <c r="B17" s="13" t="s">
        <v>21</v>
      </c>
      <c r="C17" s="14" t="s">
        <v>32</v>
      </c>
      <c r="D17" s="14" t="s">
        <v>18</v>
      </c>
      <c r="E17" s="14"/>
      <c r="F17" s="15"/>
      <c r="G17" s="13">
        <f>IF('[1]Maintenance Tracker'!C17="","",('[1]Maintenance Tracker'!C17))</f>
        <v>40651</v>
      </c>
      <c r="H17" s="16">
        <f>IF('[1]Maintenance Tracker'!D17="","",('[1]Maintenance Tracker'!D17))</f>
        <v>40654</v>
      </c>
      <c r="I17" s="14" t="b">
        <f t="shared" si="0"/>
        <v>1</v>
      </c>
      <c r="J17" s="15" t="s">
        <v>20</v>
      </c>
      <c r="K17" s="17">
        <v>40294</v>
      </c>
      <c r="L17" s="18">
        <v>40298</v>
      </c>
      <c r="M17" s="14" t="b">
        <f t="shared" si="1"/>
        <v>1</v>
      </c>
      <c r="N17" s="19" t="s">
        <v>20</v>
      </c>
      <c r="O17" s="20">
        <v>39938</v>
      </c>
      <c r="P17" s="21">
        <v>39941</v>
      </c>
      <c r="Q17" s="4"/>
    </row>
    <row r="18" spans="1:17" ht="16.5" thickBot="1">
      <c r="A18" s="48" t="s">
        <v>51</v>
      </c>
      <c r="B18" s="37" t="s">
        <v>21</v>
      </c>
      <c r="C18" s="38" t="s">
        <v>32</v>
      </c>
      <c r="D18" s="38" t="s">
        <v>18</v>
      </c>
      <c r="E18" s="38"/>
      <c r="F18" s="39"/>
      <c r="G18" s="40">
        <f>IF('[1]Maintenance Tracker'!C18="","",('[1]Maintenance Tracker'!C18))</f>
        <v>40651</v>
      </c>
      <c r="H18" s="41">
        <f>IF('[1]Maintenance Tracker'!D18="","",('[1]Maintenance Tracker'!D18))</f>
        <v>40654</v>
      </c>
      <c r="I18" s="42" t="b">
        <f t="shared" si="0"/>
        <v>1</v>
      </c>
      <c r="J18" s="39" t="s">
        <v>20</v>
      </c>
      <c r="K18" s="43">
        <v>40294</v>
      </c>
      <c r="L18" s="44">
        <v>40298</v>
      </c>
      <c r="M18" s="38" t="b">
        <f t="shared" si="1"/>
        <v>1</v>
      </c>
      <c r="N18" s="45" t="s">
        <v>20</v>
      </c>
      <c r="O18" s="46">
        <v>39938</v>
      </c>
      <c r="P18" s="47">
        <v>39941</v>
      </c>
      <c r="Q18" s="4"/>
    </row>
    <row r="19" spans="1:17" ht="16.5" thickBot="1">
      <c r="A19" s="59" t="s">
        <v>52</v>
      </c>
      <c r="B19" s="60" t="s">
        <v>21</v>
      </c>
      <c r="C19" s="61" t="s">
        <v>32</v>
      </c>
      <c r="D19" s="61" t="s">
        <v>18</v>
      </c>
      <c r="E19" s="61"/>
      <c r="F19" s="62"/>
      <c r="G19" s="60">
        <f>IF('[1]Maintenance Tracker'!C19="","",('[1]Maintenance Tracker'!C19))</f>
        <v>40673</v>
      </c>
      <c r="H19" s="63">
        <f>IF('[1]Maintenance Tracker'!D19="","",('[1]Maintenance Tracker'!D19))</f>
        <v>40674</v>
      </c>
      <c r="I19" s="61" t="b">
        <f t="shared" si="0"/>
        <v>1</v>
      </c>
      <c r="J19" s="62" t="s">
        <v>20</v>
      </c>
      <c r="K19" s="64">
        <v>40302</v>
      </c>
      <c r="L19" s="65">
        <v>40340</v>
      </c>
      <c r="M19" s="61" t="b">
        <f t="shared" si="1"/>
        <v>1</v>
      </c>
      <c r="N19" s="66" t="s">
        <v>20</v>
      </c>
      <c r="O19" s="67">
        <v>39945</v>
      </c>
      <c r="P19" s="68">
        <v>39960</v>
      </c>
      <c r="Q19" s="4"/>
    </row>
    <row r="20" spans="1:17" ht="16.5" thickBot="1">
      <c r="A20" s="49" t="s">
        <v>53</v>
      </c>
      <c r="B20" s="50" t="s">
        <v>21</v>
      </c>
      <c r="C20" s="51" t="s">
        <v>33</v>
      </c>
      <c r="D20" s="51" t="s">
        <v>18</v>
      </c>
      <c r="E20" s="51"/>
      <c r="F20" s="52"/>
      <c r="G20" s="50">
        <f>IF('[1]Maintenance Tracker'!C20="","",('[1]Maintenance Tracker'!C20))</f>
        <v>40792</v>
      </c>
      <c r="H20" s="53">
        <f>IF('[1]Maintenance Tracker'!D20="","",('[1]Maintenance Tracker'!D20))</f>
        <v>40806</v>
      </c>
      <c r="I20" s="51" t="b">
        <f t="shared" si="0"/>
        <v>1</v>
      </c>
      <c r="J20" s="52" t="s">
        <v>20</v>
      </c>
      <c r="K20" s="54">
        <v>40427</v>
      </c>
      <c r="L20" s="55">
        <v>40431</v>
      </c>
      <c r="M20" s="51" t="b">
        <f t="shared" si="1"/>
        <v>0</v>
      </c>
      <c r="N20" s="56" t="s">
        <v>20</v>
      </c>
      <c r="O20" s="57">
        <v>40021</v>
      </c>
      <c r="P20" s="58">
        <v>40024</v>
      </c>
      <c r="Q20" s="4"/>
    </row>
    <row r="21" spans="1:17" ht="16.5" thickBot="1">
      <c r="A21" s="59" t="s">
        <v>54</v>
      </c>
      <c r="B21" s="60" t="s">
        <v>21</v>
      </c>
      <c r="C21" s="61" t="s">
        <v>32</v>
      </c>
      <c r="D21" s="61" t="s">
        <v>38</v>
      </c>
      <c r="E21" s="61"/>
      <c r="F21" s="62"/>
      <c r="G21" s="60">
        <f>IF('[1]Maintenance Tracker'!C21="","",('[1]Maintenance Tracker'!C21))</f>
        <v>40590</v>
      </c>
      <c r="H21" s="63">
        <f>IF('[1]Maintenance Tracker'!D21="","",('[1]Maintenance Tracker'!D21))</f>
        <v>40592</v>
      </c>
      <c r="I21" s="61" t="b">
        <f t="shared" si="0"/>
        <v>1</v>
      </c>
      <c r="J21" s="62" t="s">
        <v>20</v>
      </c>
      <c r="K21" s="64">
        <v>40225</v>
      </c>
      <c r="L21" s="65">
        <v>40228</v>
      </c>
      <c r="M21" s="61" t="b">
        <f t="shared" si="1"/>
        <v>1</v>
      </c>
      <c r="N21" s="66" t="s">
        <v>20</v>
      </c>
      <c r="O21" s="67">
        <v>39868</v>
      </c>
      <c r="P21" s="68">
        <v>39870</v>
      </c>
      <c r="Q21" s="4"/>
    </row>
    <row r="22" spans="1:17" ht="16.5" thickBot="1">
      <c r="A22" s="49" t="s">
        <v>55</v>
      </c>
      <c r="B22" s="50" t="s">
        <v>21</v>
      </c>
      <c r="C22" s="51" t="s">
        <v>33</v>
      </c>
      <c r="D22" s="51" t="s">
        <v>38</v>
      </c>
      <c r="E22" s="51" t="s">
        <v>56</v>
      </c>
      <c r="F22" s="52"/>
      <c r="G22" s="50">
        <f>IF('[1]Maintenance Tracker'!C22="","",('[1]Maintenance Tracker'!C22))</f>
        <v>40778</v>
      </c>
      <c r="H22" s="53">
        <f>IF('[1]Maintenance Tracker'!D22="","",('[1]Maintenance Tracker'!D22))</f>
        <v>40799</v>
      </c>
      <c r="I22" s="51" t="b">
        <f t="shared" si="0"/>
        <v>0</v>
      </c>
      <c r="J22" s="52" t="s">
        <v>20</v>
      </c>
      <c r="K22" s="54">
        <v>40398</v>
      </c>
      <c r="L22" s="55">
        <v>40402</v>
      </c>
      <c r="M22" s="51" t="b">
        <f t="shared" si="1"/>
        <v>1</v>
      </c>
      <c r="N22" s="56" t="s">
        <v>20</v>
      </c>
      <c r="O22" s="57">
        <v>40043</v>
      </c>
      <c r="P22" s="58">
        <v>40044</v>
      </c>
      <c r="Q22" s="4"/>
    </row>
    <row r="23" spans="1:17" ht="15.75">
      <c r="A23" s="69" t="s">
        <v>57</v>
      </c>
      <c r="B23" s="27" t="s">
        <v>16</v>
      </c>
      <c r="C23" s="29" t="s">
        <v>17</v>
      </c>
      <c r="D23" s="29" t="s">
        <v>38</v>
      </c>
      <c r="E23" s="29"/>
      <c r="F23" s="70"/>
      <c r="G23" s="13">
        <f>IF('[1]Maintenance Tracker'!C23="","",('[1]Maintenance Tracker'!C23))</f>
        <v>40718</v>
      </c>
      <c r="H23" s="14">
        <f>IF('[1]Maintenance Tracker'!D23="","",('[1]Maintenance Tracker'!D23))</f>
        <v>40732</v>
      </c>
      <c r="I23" s="29" t="b">
        <f t="shared" si="0"/>
        <v>1</v>
      </c>
      <c r="J23" s="70" t="s">
        <v>20</v>
      </c>
      <c r="K23" s="71">
        <v>40452</v>
      </c>
      <c r="L23" s="72">
        <v>40471</v>
      </c>
      <c r="M23" s="29" t="b">
        <f t="shared" si="1"/>
        <v>0</v>
      </c>
      <c r="N23" s="73" t="s">
        <v>20</v>
      </c>
      <c r="O23" s="74">
        <v>40015</v>
      </c>
      <c r="P23" s="75">
        <v>40029</v>
      </c>
      <c r="Q23" s="4"/>
    </row>
    <row r="24" spans="1:17" ht="16.5" thickBot="1">
      <c r="A24" s="76" t="s">
        <v>58</v>
      </c>
      <c r="B24" s="77" t="s">
        <v>16</v>
      </c>
      <c r="C24" s="78" t="s">
        <v>17</v>
      </c>
      <c r="D24" s="78" t="s">
        <v>59</v>
      </c>
      <c r="E24" s="78"/>
      <c r="F24" s="79"/>
      <c r="G24" s="37">
        <f>IF('[1]Maintenance Tracker'!C24="","",('[1]Maintenance Tracker'!C24))</f>
        <v>40718</v>
      </c>
      <c r="H24" s="38">
        <f>IF('[1]Maintenance Tracker'!D24="","",('[1]Maintenance Tracker'!D24))</f>
        <v>40736</v>
      </c>
      <c r="I24" s="61" t="b">
        <f t="shared" si="0"/>
        <v>1</v>
      </c>
      <c r="J24" s="79" t="s">
        <v>20</v>
      </c>
      <c r="K24" s="80">
        <v>40416</v>
      </c>
      <c r="L24" s="81">
        <v>40421</v>
      </c>
      <c r="M24" s="78" t="b">
        <f t="shared" si="1"/>
        <v>0</v>
      </c>
      <c r="N24" s="82" t="s">
        <v>20</v>
      </c>
      <c r="O24" s="83">
        <v>40015</v>
      </c>
      <c r="P24" s="84">
        <v>40029</v>
      </c>
      <c r="Q24" s="4"/>
    </row>
    <row r="25" spans="1:17" ht="15.75">
      <c r="A25" s="12" t="s">
        <v>60</v>
      </c>
      <c r="B25" s="13" t="s">
        <v>16</v>
      </c>
      <c r="C25" s="14" t="s">
        <v>31</v>
      </c>
      <c r="D25" s="14" t="s">
        <v>38</v>
      </c>
      <c r="E25" s="14"/>
      <c r="F25" s="85"/>
      <c r="G25" s="13">
        <f>IF('[1]Maintenance Tracker'!C25="","",('[1]Maintenance Tracker'!C25))</f>
        <v>40633</v>
      </c>
      <c r="H25" s="16">
        <f>IF('[1]Maintenance Tracker'!D25="","",('[1]Maintenance Tracker'!D25))</f>
        <v>40647</v>
      </c>
      <c r="I25" s="14" t="b">
        <f t="shared" si="0"/>
        <v>1</v>
      </c>
      <c r="J25" s="15" t="s">
        <v>20</v>
      </c>
      <c r="K25" s="17">
        <v>40267</v>
      </c>
      <c r="L25" s="18">
        <v>40275</v>
      </c>
      <c r="M25" s="14" t="b">
        <f t="shared" si="1"/>
        <v>1</v>
      </c>
      <c r="N25" s="19" t="s">
        <v>20</v>
      </c>
      <c r="O25" s="20">
        <v>39917</v>
      </c>
      <c r="P25" s="21">
        <v>39932</v>
      </c>
      <c r="Q25" s="4"/>
    </row>
    <row r="26" spans="1:17" ht="16.5" thickBot="1">
      <c r="A26" s="48" t="s">
        <v>61</v>
      </c>
      <c r="B26" s="37" t="s">
        <v>16</v>
      </c>
      <c r="C26" s="38" t="s">
        <v>31</v>
      </c>
      <c r="D26" s="38" t="s">
        <v>38</v>
      </c>
      <c r="E26" s="38"/>
      <c r="F26" s="86"/>
      <c r="G26" s="40">
        <f>IF('[1]Maintenance Tracker'!C26="","",('[1]Maintenance Tracker'!C26))</f>
        <v>40633</v>
      </c>
      <c r="H26" s="41">
        <f>IF('[1]Maintenance Tracker'!D26="","",('[1]Maintenance Tracker'!D26))</f>
        <v>40647</v>
      </c>
      <c r="I26" s="42" t="b">
        <f t="shared" si="0"/>
        <v>1</v>
      </c>
      <c r="J26" s="39" t="s">
        <v>20</v>
      </c>
      <c r="K26" s="43">
        <v>40267</v>
      </c>
      <c r="L26" s="44">
        <v>40275</v>
      </c>
      <c r="M26" s="38" t="b">
        <f t="shared" si="1"/>
        <v>1</v>
      </c>
      <c r="N26" s="45" t="s">
        <v>20</v>
      </c>
      <c r="O26" s="46">
        <v>39917</v>
      </c>
      <c r="P26" s="47">
        <v>39932</v>
      </c>
      <c r="Q26" s="4"/>
    </row>
    <row r="27" spans="1:17" ht="16.5" thickBot="1">
      <c r="A27" s="59" t="s">
        <v>62</v>
      </c>
      <c r="B27" s="60" t="s">
        <v>16</v>
      </c>
      <c r="C27" s="61" t="s">
        <v>31</v>
      </c>
      <c r="D27" s="61" t="s">
        <v>38</v>
      </c>
      <c r="E27" s="61"/>
      <c r="F27" s="87"/>
      <c r="G27" s="60">
        <f>IF('[1]Maintenance Tracker'!C27="","",('[1]Maintenance Tracker'!C27))</f>
        <v>40598</v>
      </c>
      <c r="H27" s="63">
        <f>IF('[1]Maintenance Tracker'!D27="","",('[1]Maintenance Tracker'!D27))</f>
        <v>40610</v>
      </c>
      <c r="I27" s="61" t="b">
        <f t="shared" si="0"/>
        <v>1</v>
      </c>
      <c r="J27" s="62" t="s">
        <v>20</v>
      </c>
      <c r="K27" s="64">
        <v>40239</v>
      </c>
      <c r="L27" s="65">
        <v>40247</v>
      </c>
      <c r="M27" s="61" t="b">
        <f t="shared" si="1"/>
        <v>1</v>
      </c>
      <c r="N27" s="66" t="s">
        <v>20</v>
      </c>
      <c r="O27" s="67">
        <v>39884</v>
      </c>
      <c r="P27" s="68">
        <v>39897</v>
      </c>
      <c r="Q27" s="4"/>
    </row>
    <row r="28" spans="1:17" ht="15.75">
      <c r="A28" s="12" t="s">
        <v>63</v>
      </c>
      <c r="B28" s="13" t="s">
        <v>16</v>
      </c>
      <c r="C28" s="14" t="s">
        <v>17</v>
      </c>
      <c r="D28" s="14" t="s">
        <v>18</v>
      </c>
      <c r="E28" s="14"/>
      <c r="F28" s="85"/>
      <c r="G28" s="13">
        <f>IF('[1]Maintenance Tracker'!C28="","",('[1]Maintenance Tracker'!C28))</f>
        <v>40751</v>
      </c>
      <c r="H28" s="16">
        <f>IF('[1]Maintenance Tracker'!D28="","",('[1]Maintenance Tracker'!D28))</f>
        <v>40758</v>
      </c>
      <c r="I28" s="14" t="b">
        <f t="shared" si="0"/>
        <v>1</v>
      </c>
      <c r="J28" s="15" t="s">
        <v>20</v>
      </c>
      <c r="K28" s="17">
        <v>40388</v>
      </c>
      <c r="L28" s="18">
        <v>40392</v>
      </c>
      <c r="M28" s="14" t="b">
        <f t="shared" si="1"/>
        <v>1</v>
      </c>
      <c r="N28" s="19" t="s">
        <v>20</v>
      </c>
      <c r="O28" s="20">
        <v>40085</v>
      </c>
      <c r="P28" s="21">
        <v>40106</v>
      </c>
      <c r="Q28" s="4"/>
    </row>
    <row r="29" spans="1:17" ht="16.5" thickBot="1">
      <c r="A29" s="48" t="s">
        <v>64</v>
      </c>
      <c r="B29" s="37" t="s">
        <v>16</v>
      </c>
      <c r="C29" s="38" t="s">
        <v>17</v>
      </c>
      <c r="D29" s="38" t="s">
        <v>18</v>
      </c>
      <c r="E29" s="38"/>
      <c r="F29" s="86"/>
      <c r="G29" s="40">
        <f>IF('[1]Maintenance Tracker'!C29="","",('[1]Maintenance Tracker'!C29))</f>
        <v>40751</v>
      </c>
      <c r="H29" s="41">
        <f>IF('[1]Maintenance Tracker'!D29="","",('[1]Maintenance Tracker'!D29))</f>
        <v>40758</v>
      </c>
      <c r="I29" s="42" t="b">
        <f t="shared" si="0"/>
        <v>1</v>
      </c>
      <c r="J29" s="39" t="s">
        <v>20</v>
      </c>
      <c r="K29" s="43">
        <v>40388</v>
      </c>
      <c r="L29" s="44">
        <v>40394</v>
      </c>
      <c r="M29" s="38" t="b">
        <f t="shared" si="1"/>
        <v>1</v>
      </c>
      <c r="N29" s="45" t="s">
        <v>20</v>
      </c>
      <c r="O29" s="46">
        <v>40085</v>
      </c>
      <c r="P29" s="47">
        <v>40106</v>
      </c>
      <c r="Q29" s="4"/>
    </row>
    <row r="30" spans="1:17" ht="16.5" thickBot="1">
      <c r="A30" s="59" t="s">
        <v>65</v>
      </c>
      <c r="B30" s="60" t="s">
        <v>21</v>
      </c>
      <c r="C30" s="61" t="s">
        <v>32</v>
      </c>
      <c r="D30" s="61" t="s">
        <v>38</v>
      </c>
      <c r="E30" s="61"/>
      <c r="F30" s="87"/>
      <c r="G30" s="50">
        <f>IF('[1]Maintenance Tracker'!C30="","",('[1]Maintenance Tracker'!C30))</f>
        <v>40778</v>
      </c>
      <c r="H30" s="53">
        <f>IF('[1]Maintenance Tracker'!D30="","",('[1]Maintenance Tracker'!D30))</f>
        <v>40787</v>
      </c>
      <c r="I30" s="61" t="b">
        <f t="shared" si="0"/>
        <v>1</v>
      </c>
      <c r="J30" s="62" t="s">
        <v>20</v>
      </c>
      <c r="K30" s="64">
        <v>40413</v>
      </c>
      <c r="L30" s="65">
        <v>40423</v>
      </c>
      <c r="M30" s="61" t="b">
        <f t="shared" si="1"/>
        <v>1</v>
      </c>
      <c r="N30" s="66" t="s">
        <v>20</v>
      </c>
      <c r="O30" s="67">
        <v>40050</v>
      </c>
      <c r="P30" s="68">
        <v>40059</v>
      </c>
      <c r="Q30" s="4"/>
    </row>
    <row r="31" spans="1:17" ht="16.5" thickBot="1">
      <c r="A31" s="49" t="s">
        <v>66</v>
      </c>
      <c r="B31" s="50" t="s">
        <v>21</v>
      </c>
      <c r="C31" s="51" t="s">
        <v>32</v>
      </c>
      <c r="D31" s="51" t="s">
        <v>59</v>
      </c>
      <c r="E31" s="51"/>
      <c r="F31" s="88"/>
      <c r="G31" s="60">
        <f>IF('[1]Maintenance Tracker'!C31="","",('[1]Maintenance Tracker'!C31))</f>
        <v>40729</v>
      </c>
      <c r="H31" s="63">
        <f>IF('[1]Maintenance Tracker'!D31="","",('[1]Maintenance Tracker'!D31))</f>
        <v>40737</v>
      </c>
      <c r="I31" s="51" t="b">
        <f t="shared" si="0"/>
        <v>1</v>
      </c>
      <c r="J31" s="52" t="s">
        <v>20</v>
      </c>
      <c r="K31" s="54">
        <v>40351</v>
      </c>
      <c r="L31" s="55">
        <v>40373</v>
      </c>
      <c r="M31" s="51" t="b">
        <f t="shared" si="1"/>
        <v>1</v>
      </c>
      <c r="N31" s="56" t="s">
        <v>20</v>
      </c>
      <c r="O31" s="57">
        <v>40001</v>
      </c>
      <c r="P31" s="58">
        <v>40004</v>
      </c>
      <c r="Q31" s="4"/>
    </row>
    <row r="32" spans="1:17" ht="15.75">
      <c r="A32" s="12" t="s">
        <v>67</v>
      </c>
      <c r="B32" s="13" t="s">
        <v>21</v>
      </c>
      <c r="C32" s="14" t="s">
        <v>33</v>
      </c>
      <c r="D32" s="14" t="s">
        <v>18</v>
      </c>
      <c r="E32" s="14" t="s">
        <v>68</v>
      </c>
      <c r="F32" s="85"/>
      <c r="G32" s="13">
        <f>IF('[1]Maintenance Tracker'!C32="","",('[1]Maintenance Tracker'!C32))</f>
        <v>40750</v>
      </c>
      <c r="H32" s="16">
        <f>IF('[1]Maintenance Tracker'!D32="","",('[1]Maintenance Tracker'!D32))</f>
        <v>40766</v>
      </c>
      <c r="I32" s="14" t="b">
        <f t="shared" si="0"/>
        <v>1</v>
      </c>
      <c r="J32" s="15" t="s">
        <v>20</v>
      </c>
      <c r="K32" s="17">
        <v>40392</v>
      </c>
      <c r="L32" s="18">
        <v>40396</v>
      </c>
      <c r="M32" s="14" t="b">
        <f t="shared" si="1"/>
        <v>1</v>
      </c>
      <c r="N32" s="19" t="s">
        <v>20</v>
      </c>
      <c r="O32" s="20">
        <v>40036</v>
      </c>
      <c r="P32" s="21">
        <v>40038</v>
      </c>
      <c r="Q32" s="4"/>
    </row>
    <row r="33" spans="1:17" ht="16.5" thickBot="1">
      <c r="A33" s="48" t="s">
        <v>69</v>
      </c>
      <c r="B33" s="37" t="s">
        <v>21</v>
      </c>
      <c r="C33" s="38" t="s">
        <v>33</v>
      </c>
      <c r="D33" s="38" t="s">
        <v>18</v>
      </c>
      <c r="E33" s="38"/>
      <c r="F33" s="86"/>
      <c r="G33" s="40">
        <f>IF('[1]Maintenance Tracker'!C33="","",('[1]Maintenance Tracker'!C33))</f>
        <v>40750</v>
      </c>
      <c r="H33" s="41">
        <f>IF('[1]Maintenance Tracker'!D33="","",('[1]Maintenance Tracker'!D33))</f>
        <v>40766</v>
      </c>
      <c r="I33" s="42" t="b">
        <f t="shared" si="0"/>
        <v>1</v>
      </c>
      <c r="J33" s="39" t="s">
        <v>20</v>
      </c>
      <c r="K33" s="43">
        <v>40392</v>
      </c>
      <c r="L33" s="44">
        <v>40396</v>
      </c>
      <c r="M33" s="38" t="b">
        <f t="shared" si="1"/>
        <v>1</v>
      </c>
      <c r="N33" s="45" t="s">
        <v>20</v>
      </c>
      <c r="O33" s="46">
        <v>40036</v>
      </c>
      <c r="P33" s="47">
        <v>40038</v>
      </c>
      <c r="Q33" s="4"/>
    </row>
    <row r="34" spans="1:17" ht="16.5" thickBot="1">
      <c r="A34" s="59" t="s">
        <v>70</v>
      </c>
      <c r="B34" s="60" t="s">
        <v>16</v>
      </c>
      <c r="C34" s="61" t="s">
        <v>17</v>
      </c>
      <c r="D34" s="61" t="s">
        <v>38</v>
      </c>
      <c r="E34" s="61"/>
      <c r="F34" s="87"/>
      <c r="G34" s="60">
        <f>IF('[1]Maintenance Tracker'!C34="","",('[1]Maintenance Tracker'!C34))</f>
        <v>40722</v>
      </c>
      <c r="H34" s="63">
        <f>IF('[1]Maintenance Tracker'!D34="","",('[1]Maintenance Tracker'!D34))</f>
        <v>40729</v>
      </c>
      <c r="I34" s="61" t="b">
        <f t="shared" si="0"/>
        <v>1</v>
      </c>
      <c r="J34" s="62" t="s">
        <v>20</v>
      </c>
      <c r="K34" s="64">
        <v>40449</v>
      </c>
      <c r="L34" s="65">
        <v>40477</v>
      </c>
      <c r="M34" s="61" t="b">
        <f t="shared" si="1"/>
        <v>0</v>
      </c>
      <c r="N34" s="66" t="s">
        <v>20</v>
      </c>
      <c r="O34" s="67">
        <v>40007</v>
      </c>
      <c r="P34" s="68">
        <v>40024</v>
      </c>
      <c r="Q34" s="4"/>
    </row>
    <row r="35" spans="1:17" ht="16.5" thickBot="1">
      <c r="A35" s="49" t="s">
        <v>71</v>
      </c>
      <c r="B35" s="50" t="s">
        <v>21</v>
      </c>
      <c r="C35" s="51" t="s">
        <v>33</v>
      </c>
      <c r="D35" s="51" t="s">
        <v>38</v>
      </c>
      <c r="E35" s="51"/>
      <c r="F35" s="88"/>
      <c r="G35" s="50">
        <f>IF('[1]Maintenance Tracker'!C35="","",('[1]Maintenance Tracker'!C35))</f>
        <v>40674</v>
      </c>
      <c r="H35" s="53">
        <f>IF('[1]Maintenance Tracker'!D35="","",('[1]Maintenance Tracker'!D35))</f>
        <v>40676</v>
      </c>
      <c r="I35" s="51" t="b">
        <f t="shared" si="0"/>
        <v>1</v>
      </c>
      <c r="J35" s="52" t="s">
        <v>20</v>
      </c>
      <c r="K35" s="54">
        <v>40309</v>
      </c>
      <c r="L35" s="55">
        <v>40316</v>
      </c>
      <c r="M35" s="51" t="b">
        <f t="shared" si="1"/>
        <v>1</v>
      </c>
      <c r="N35" s="56" t="s">
        <v>20</v>
      </c>
      <c r="O35" s="57">
        <v>39945</v>
      </c>
      <c r="P35" s="58">
        <v>39948</v>
      </c>
      <c r="Q35" s="4"/>
    </row>
    <row r="36" spans="1:17" ht="15.75">
      <c r="A36" s="4"/>
      <c r="B36" s="4"/>
      <c r="C36" s="4"/>
      <c r="D36" s="4"/>
      <c r="E36" s="4"/>
      <c r="F36" s="4"/>
      <c r="G36" s="4"/>
      <c r="H36" s="4"/>
      <c r="I36" s="89">
        <f>COUNTIF(I3:I35,TRUE)</f>
        <v>32</v>
      </c>
      <c r="J36" s="4"/>
      <c r="K36" s="4"/>
      <c r="L36" s="4"/>
      <c r="M36" s="89">
        <f>COUNTIF(M3:M35,TRUE)</f>
        <v>27</v>
      </c>
      <c r="N36" s="4"/>
      <c r="O36" s="4"/>
      <c r="P36" s="4"/>
      <c r="Q36" s="4"/>
    </row>
    <row r="37" spans="1:17" ht="15.75">
      <c r="A37" s="4"/>
      <c r="B37" s="4"/>
      <c r="C37" s="4"/>
      <c r="D37" s="4"/>
      <c r="E37" s="4"/>
      <c r="F37" s="4"/>
      <c r="G37" s="4"/>
      <c r="H37" s="4"/>
      <c r="I37" s="90">
        <f>I36/33</f>
        <v>0.9696969696969697</v>
      </c>
      <c r="J37" s="4"/>
      <c r="K37" s="4"/>
      <c r="L37" s="4"/>
      <c r="M37" s="90">
        <f>M36/33</f>
        <v>0.8181818181818182</v>
      </c>
      <c r="N37" s="4"/>
      <c r="O37" s="4"/>
      <c r="P37" s="4"/>
      <c r="Q37" s="4"/>
    </row>
    <row r="38" spans="1:17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</sheetData>
  <sheetProtection/>
  <conditionalFormatting sqref="G2:J2 K1:P2">
    <cfRule type="cellIs" priority="1" dxfId="4" operator="equal" stopIfTrue="1">
      <formula>0</formula>
    </cfRule>
  </conditionalFormatting>
  <conditionalFormatting sqref="M3:M35 I3:I35">
    <cfRule type="cellIs" priority="2" dxfId="3" operator="equal" stopIfTrue="1">
      <formula>FALSE</formula>
    </cfRule>
  </conditionalFormatting>
  <conditionalFormatting sqref="M36:M37 A3:A24 J3:J35 F3:F24 B3:E35 I36:I37 G3:H35">
    <cfRule type="expression" priority="3" dxfId="5" stopIfTrue="1">
      <formula>AND((MONTH(NOW())=MONTH(#REF!)),(YEAR(NOW())=YEAR(#REF!)))</formula>
    </cfRule>
    <cfRule type="expression" priority="4" dxfId="1" stopIfTrue="1">
      <formula>AND(NOW()&gt;#REF!)</formula>
    </cfRule>
    <cfRule type="expression" priority="5" dxfId="0" stopIfTrue="1">
      <formula>AND((MONTH(NOW()+60)&gt;=MONTH(#REF!)),(YEAR(NOW()+60)&gt;=YEAR(#REF!)))</formula>
    </cfRule>
  </conditionalFormatting>
  <dataValidations count="3">
    <dataValidation type="list" allowBlank="1" showInputMessage="1" showErrorMessage="1" sqref="B3:B35">
      <formula1>'#Meter Validation#'!$Z$3:$AB$3</formula1>
    </dataValidation>
    <dataValidation type="list" allowBlank="1" showInputMessage="1" showErrorMessage="1" sqref="N3:N35 J3:J35">
      <formula1>'#Meter Validation#'!$Z$5:$AA$5</formula1>
    </dataValidation>
    <dataValidation type="list" allowBlank="1" showInputMessage="1" showErrorMessage="1" sqref="C3:C35">
      <formula1>'#Meter Validation#'!$Z$6:$AD$6</formula1>
    </dataValidation>
  </dataValidations>
  <printOptions/>
  <pageMargins left="0.75" right="0.75" top="1" bottom="1" header="0.5" footer="0.5"/>
  <pageSetup fitToHeight="1" fitToWidth="1" horizontalDpi="600" verticalDpi="600" orientation="landscape" paperSize="8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Vertex Data Science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Vertex Data Science Ltd</dc:creator>
  <cp:keywords/>
  <dc:description/>
  <cp:lastModifiedBy>Microsoft Office User</cp:lastModifiedBy>
  <dcterms:created xsi:type="dcterms:W3CDTF">2011-11-28T09:12:11Z</dcterms:created>
  <dcterms:modified xsi:type="dcterms:W3CDTF">2017-10-04T12:11:48Z</dcterms:modified>
  <cp:category/>
  <cp:version/>
  <cp:contentType/>
  <cp:contentStatus/>
</cp:coreProperties>
</file>