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32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<sst xmlns="http://schemas.openxmlformats.org/spreadsheetml/2006/main" count="12" uniqueCount="11">
  <si>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Total</t>
  </si>
  <si>
    <t>Created Month</t>
  </si>
  <si>
    <t>First Confirmation Month</t>
  </si>
  <si>
    <t>Number of MPRs created against time to first Confirmation</t>
  </si>
  <si>
    <t>Total Confirmed</t>
  </si>
  <si>
    <t>MPRs in Dataset</t>
  </si>
  <si>
    <t>% Confirmed</t>
  </si>
  <si>
    <t>Current Reports</t>
  </si>
  <si>
    <t>12 Months</t>
  </si>
  <si>
    <t>6 Months</t>
  </si>
  <si>
    <t xml:space="preserve">Average %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</si>
</sst>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809]dd\ mmmm\ yyyy"/>
  </numFmts>
  <fonts count="9">
    <font>
      <sz val="10"/>
      <name val="Tahoma"/>
      <family val="0"/>
    </font>
    <font>
      <sz val="10"/>
      <color indexed="8"/>
      <name val="Arial"/>
      <family val="0"/>
    </font>
    <font>
      <b/>
      <sz val="10"/>
      <name val="Tahoma"/>
      <family val="2"/>
    </font>
    <font>
      <sz val="8"/>
      <name val="Tahoma"/>
      <family val="0"/>
    </font>
    <font>
      <b/>
      <u val="single"/>
      <sz val="8"/>
      <name val="Tahoma"/>
      <family val="2"/>
    </font>
    <font>
      <b/>
      <sz val="8"/>
      <name val="Tahoma"/>
      <family val="0"/>
    </font>
    <font>
      <b/>
      <sz val="8"/>
      <color indexed="8"/>
      <name val="Tahoma"/>
      <family val="2"/>
    </font>
    <font>
      <sz val="8"/>
      <color indexed="8"/>
      <name val="Tahoma"/>
      <family val="0"/>
    </font>
    <font>
      <sz val="8"/>
      <color indexed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2" borderId="1" xfId="19" applyFont="1" applyFill="1" applyBorder="1" applyAlignment="1">
      <alignment horizontal="center"/>
      <protection/>
    </xf>
    <xf numFmtId="17" fontId="6" fillId="2" borderId="1" xfId="19" applyNumberFormat="1" applyFont="1" applyFill="1" applyBorder="1" applyAlignment="1">
      <alignment horizontal="center"/>
      <protection/>
    </xf>
    <xf numFmtId="0" fontId="5" fillId="3" borderId="1" xfId="0" applyFont="1" applyFill="1" applyBorder="1" applyAlignment="1">
      <alignment horizontal="center"/>
    </xf>
    <xf numFmtId="17" fontId="7" fillId="0" borderId="1" xfId="19" applyNumberFormat="1" applyFont="1" applyFill="1" applyBorder="1" applyAlignment="1">
      <alignment horizontal="center" wrapText="1"/>
      <protection/>
    </xf>
    <xf numFmtId="0" fontId="7" fillId="0" borderId="1" xfId="19" applyFont="1" applyFill="1" applyBorder="1" applyAlignment="1">
      <alignment horizontal="center" wrapText="1"/>
      <protection/>
    </xf>
    <xf numFmtId="10" fontId="3" fillId="0" borderId="1" xfId="0" applyNumberFormat="1" applyFont="1" applyBorder="1" applyAlignment="1">
      <alignment horizontal="center"/>
    </xf>
    <xf numFmtId="0" fontId="8" fillId="0" borderId="1" xfId="19" applyFont="1" applyBorder="1" applyAlignment="1">
      <alignment horizontal="center"/>
      <protection/>
    </xf>
    <xf numFmtId="0" fontId="7" fillId="4" borderId="1" xfId="19" applyFont="1" applyFill="1" applyBorder="1" applyAlignment="1">
      <alignment horizontal="center" wrapText="1"/>
      <protection/>
    </xf>
    <xf numFmtId="0" fontId="7" fillId="0" borderId="1" xfId="19" applyFont="1" applyFill="1" applyBorder="1" applyAlignment="1">
      <alignment horizontal="center" wrapText="1"/>
      <protection/>
    </xf>
    <xf numFmtId="17" fontId="6" fillId="0" borderId="0" xfId="19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5" borderId="1" xfId="19" applyFont="1" applyFill="1" applyBorder="1" applyAlignment="1">
      <alignment horizontal="center" wrapText="1"/>
      <protection/>
    </xf>
    <xf numFmtId="0" fontId="7" fillId="6" borderId="1" xfId="19" applyFont="1" applyFill="1" applyBorder="1" applyAlignment="1">
      <alignment horizontal="center" wrapText="1"/>
      <protection/>
    </xf>
    <xf numFmtId="10" fontId="5" fillId="3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0" fillId="8" borderId="1" xfId="0" applyNumberFormat="1" applyFill="1" applyBorder="1" applyAlignment="1">
      <alignment horizontal="center"/>
    </xf>
    <xf numFmtId="10" fontId="0" fillId="9" borderId="1" xfId="0" applyNumberFormat="1" applyFill="1" applyBorder="1" applyAlignment="1">
      <alignment horizontal="center"/>
    </xf>
    <xf numFmtId="17" fontId="6" fillId="7" borderId="1" xfId="19" applyNumberFormat="1" applyFont="1" applyFill="1" applyBorder="1" applyAlignment="1">
      <alignment horizontal="center"/>
      <protection/>
    </xf>
    <xf numFmtId="10" fontId="0" fillId="10" borderId="1" xfId="0" applyNumberForma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O6" sqref="O6"/>
    </sheetView>
  </sheetViews>
  <sheetFormatPr defaultColWidth="9.140625" defaultRowHeight="12.75"/>
  <cols>
    <col min="1" max="1" width="12.7109375" style="0" customWidth="1"/>
    <col min="2" max="2" width="6.00390625" style="0" bestFit="1" customWidth="1"/>
    <col min="3" max="3" width="7.7109375" style="0" customWidth="1"/>
    <col min="4" max="4" width="6.7109375" style="0" bestFit="1" customWidth="1"/>
    <col min="5" max="5" width="6.421875" style="0" bestFit="1" customWidth="1"/>
    <col min="6" max="7" width="6.7109375" style="0" bestFit="1" customWidth="1"/>
    <col min="8" max="9" width="6.57421875" style="0" bestFit="1" customWidth="1"/>
    <col min="10" max="10" width="6.8515625" style="0" bestFit="1" customWidth="1"/>
    <col min="11" max="11" width="6.57421875" style="0" bestFit="1" customWidth="1"/>
    <col min="12" max="12" width="7.140625" style="0" bestFit="1" customWidth="1"/>
    <col min="13" max="13" width="6.57421875" style="0" bestFit="1" customWidth="1"/>
    <col min="14" max="14" width="6.00390625" style="0" bestFit="1" customWidth="1"/>
    <col min="15" max="15" width="6.8515625" style="0" bestFit="1" customWidth="1"/>
    <col min="16" max="16" width="6.7109375" style="0" bestFit="1" customWidth="1"/>
    <col min="17" max="17" width="6.421875" style="0" bestFit="1" customWidth="1"/>
    <col min="18" max="19" width="6.7109375" style="0" bestFit="1" customWidth="1"/>
    <col min="20" max="20" width="14.00390625" style="0" bestFit="1" customWidth="1"/>
    <col min="21" max="21" width="14.28125" style="0" bestFit="1" customWidth="1"/>
    <col min="22" max="22" width="11.57421875" style="0" bestFit="1" customWidth="1"/>
  </cols>
  <sheetData>
    <row r="1" spans="1:22" ht="12.7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2"/>
      <c r="B3" s="25" t="s">
        <v>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"/>
      <c r="U3" s="2"/>
      <c r="V3" s="2"/>
    </row>
    <row r="4" spans="1:22" ht="12.75">
      <c r="A4" s="3" t="s">
        <v>1</v>
      </c>
      <c r="B4" s="4">
        <v>39264</v>
      </c>
      <c r="C4" s="4">
        <v>39295</v>
      </c>
      <c r="D4" s="4">
        <v>39326</v>
      </c>
      <c r="E4" s="4">
        <v>39356</v>
      </c>
      <c r="F4" s="4">
        <v>39387</v>
      </c>
      <c r="G4" s="4">
        <v>39417</v>
      </c>
      <c r="H4" s="4">
        <v>39448</v>
      </c>
      <c r="I4" s="4">
        <v>39479</v>
      </c>
      <c r="J4" s="4">
        <v>39508</v>
      </c>
      <c r="K4" s="4">
        <v>39539</v>
      </c>
      <c r="L4" s="4">
        <v>39569</v>
      </c>
      <c r="M4" s="4">
        <v>39600</v>
      </c>
      <c r="N4" s="4">
        <v>39630</v>
      </c>
      <c r="O4" s="4">
        <v>39661</v>
      </c>
      <c r="P4" s="4">
        <v>39692</v>
      </c>
      <c r="Q4" s="4">
        <v>39722</v>
      </c>
      <c r="R4" s="4">
        <v>39753</v>
      </c>
      <c r="S4" s="4">
        <v>39783</v>
      </c>
      <c r="T4" s="3" t="s">
        <v>4</v>
      </c>
      <c r="U4" s="5" t="s">
        <v>5</v>
      </c>
      <c r="V4" s="5" t="s">
        <v>6</v>
      </c>
    </row>
    <row r="5" spans="1:22" ht="12.75">
      <c r="A5" s="6">
        <v>39264</v>
      </c>
      <c r="B5" s="7">
        <v>75</v>
      </c>
      <c r="C5" s="11">
        <v>1393</v>
      </c>
      <c r="D5" s="10">
        <v>1407</v>
      </c>
      <c r="E5" s="7">
        <v>1340</v>
      </c>
      <c r="F5" s="7">
        <v>764</v>
      </c>
      <c r="G5" s="7">
        <v>851</v>
      </c>
      <c r="H5" s="17">
        <v>612</v>
      </c>
      <c r="I5" s="7">
        <v>264</v>
      </c>
      <c r="J5" s="7">
        <v>323</v>
      </c>
      <c r="K5" s="7">
        <v>181</v>
      </c>
      <c r="L5" s="7">
        <v>180</v>
      </c>
      <c r="M5" s="7">
        <v>92</v>
      </c>
      <c r="N5" s="16">
        <v>90</v>
      </c>
      <c r="O5" s="7">
        <v>123</v>
      </c>
      <c r="P5" s="7">
        <v>94</v>
      </c>
      <c r="Q5" s="7">
        <v>60</v>
      </c>
      <c r="R5" s="7">
        <v>24</v>
      </c>
      <c r="S5" s="7">
        <v>19</v>
      </c>
      <c r="T5" s="7">
        <v>7892</v>
      </c>
      <c r="U5" s="7">
        <v>9262</v>
      </c>
      <c r="V5" s="8">
        <f>T5/U5</f>
        <v>0.8520837832001728</v>
      </c>
    </row>
    <row r="6" spans="1:22" ht="12.75">
      <c r="A6" s="6">
        <v>39295</v>
      </c>
      <c r="B6" s="9"/>
      <c r="C6" s="7">
        <v>79</v>
      </c>
      <c r="D6" s="11">
        <v>1132</v>
      </c>
      <c r="E6" s="10">
        <v>1761</v>
      </c>
      <c r="F6" s="7">
        <v>1373</v>
      </c>
      <c r="G6" s="7">
        <v>764</v>
      </c>
      <c r="H6" s="7">
        <v>584</v>
      </c>
      <c r="I6" s="17">
        <v>504</v>
      </c>
      <c r="J6" s="7">
        <v>305</v>
      </c>
      <c r="K6" s="7">
        <v>270</v>
      </c>
      <c r="L6" s="7">
        <v>193</v>
      </c>
      <c r="M6" s="7">
        <v>161</v>
      </c>
      <c r="N6" s="7">
        <v>120</v>
      </c>
      <c r="O6" s="16">
        <v>82</v>
      </c>
      <c r="P6" s="7">
        <v>103</v>
      </c>
      <c r="Q6" s="7">
        <v>88</v>
      </c>
      <c r="R6" s="7">
        <v>51</v>
      </c>
      <c r="S6" s="7">
        <v>30</v>
      </c>
      <c r="T6" s="7">
        <v>7600</v>
      </c>
      <c r="U6" s="7">
        <v>9183</v>
      </c>
      <c r="V6" s="8">
        <f aca="true" t="shared" si="0" ref="V6:V23">T6/U6</f>
        <v>0.8276162474136992</v>
      </c>
    </row>
    <row r="7" spans="1:22" ht="12.75">
      <c r="A7" s="6">
        <v>39326</v>
      </c>
      <c r="B7" s="9"/>
      <c r="C7" s="9"/>
      <c r="D7" s="7">
        <v>21</v>
      </c>
      <c r="E7" s="11">
        <v>1268</v>
      </c>
      <c r="F7" s="10">
        <v>1870</v>
      </c>
      <c r="G7" s="7">
        <v>1261</v>
      </c>
      <c r="H7" s="7">
        <v>438</v>
      </c>
      <c r="I7" s="7">
        <v>346</v>
      </c>
      <c r="J7" s="17">
        <v>273</v>
      </c>
      <c r="K7" s="7">
        <v>286</v>
      </c>
      <c r="L7" s="7">
        <v>152</v>
      </c>
      <c r="M7" s="7">
        <v>150</v>
      </c>
      <c r="N7" s="7">
        <v>112</v>
      </c>
      <c r="O7" s="7">
        <v>78</v>
      </c>
      <c r="P7" s="16">
        <v>119</v>
      </c>
      <c r="Q7" s="7">
        <v>98</v>
      </c>
      <c r="R7" s="7">
        <v>23</v>
      </c>
      <c r="S7" s="7">
        <v>28</v>
      </c>
      <c r="T7" s="7">
        <v>6523</v>
      </c>
      <c r="U7" s="7">
        <v>7796</v>
      </c>
      <c r="V7" s="8">
        <f t="shared" si="0"/>
        <v>0.8367111339148281</v>
      </c>
    </row>
    <row r="8" spans="1:22" ht="12.75">
      <c r="A8" s="6">
        <v>39356</v>
      </c>
      <c r="B8" s="9"/>
      <c r="C8" s="9"/>
      <c r="D8" s="9"/>
      <c r="E8" s="7">
        <v>90</v>
      </c>
      <c r="F8" s="11">
        <v>1576</v>
      </c>
      <c r="G8" s="10">
        <v>2075</v>
      </c>
      <c r="H8" s="7">
        <v>811</v>
      </c>
      <c r="I8" s="7">
        <v>617</v>
      </c>
      <c r="J8" s="7">
        <v>309</v>
      </c>
      <c r="K8" s="17">
        <v>253</v>
      </c>
      <c r="L8" s="7">
        <v>165</v>
      </c>
      <c r="M8" s="7">
        <v>157</v>
      </c>
      <c r="N8" s="7">
        <v>190</v>
      </c>
      <c r="O8" s="7">
        <v>141</v>
      </c>
      <c r="P8" s="7">
        <v>155</v>
      </c>
      <c r="Q8" s="16">
        <v>72</v>
      </c>
      <c r="R8" s="7">
        <v>40</v>
      </c>
      <c r="S8" s="7">
        <v>25</v>
      </c>
      <c r="T8" s="7">
        <v>6676</v>
      </c>
      <c r="U8" s="7">
        <v>8180</v>
      </c>
      <c r="V8" s="8">
        <f t="shared" si="0"/>
        <v>0.8161369193154034</v>
      </c>
    </row>
    <row r="9" spans="1:22" ht="12.75">
      <c r="A9" s="6">
        <v>39387</v>
      </c>
      <c r="B9" s="9"/>
      <c r="C9" s="9"/>
      <c r="D9" s="9"/>
      <c r="E9" s="9"/>
      <c r="F9" s="7">
        <v>120</v>
      </c>
      <c r="G9" s="11">
        <v>1622</v>
      </c>
      <c r="H9" s="10">
        <v>1911</v>
      </c>
      <c r="I9" s="7">
        <v>1672</v>
      </c>
      <c r="J9" s="7">
        <v>719</v>
      </c>
      <c r="K9" s="7">
        <v>530</v>
      </c>
      <c r="L9" s="17">
        <v>392</v>
      </c>
      <c r="M9" s="7">
        <v>397</v>
      </c>
      <c r="N9" s="7">
        <v>177</v>
      </c>
      <c r="O9" s="7">
        <v>243</v>
      </c>
      <c r="P9" s="7">
        <v>182</v>
      </c>
      <c r="Q9" s="7">
        <v>152</v>
      </c>
      <c r="R9" s="16">
        <v>138</v>
      </c>
      <c r="S9" s="7">
        <v>32</v>
      </c>
      <c r="T9" s="7">
        <v>8287</v>
      </c>
      <c r="U9" s="7">
        <v>10134</v>
      </c>
      <c r="V9" s="8">
        <f t="shared" si="0"/>
        <v>0.8177422537990922</v>
      </c>
    </row>
    <row r="10" spans="1:22" ht="12.75">
      <c r="A10" s="6">
        <v>39417</v>
      </c>
      <c r="B10" s="9"/>
      <c r="C10" s="9"/>
      <c r="D10" s="9"/>
      <c r="E10" s="9"/>
      <c r="F10" s="9"/>
      <c r="G10" s="7">
        <v>12</v>
      </c>
      <c r="H10" s="11">
        <v>992</v>
      </c>
      <c r="I10" s="10">
        <v>1712</v>
      </c>
      <c r="J10" s="7">
        <v>1051</v>
      </c>
      <c r="K10" s="7">
        <v>602</v>
      </c>
      <c r="L10" s="7">
        <v>354</v>
      </c>
      <c r="M10" s="17">
        <v>281</v>
      </c>
      <c r="N10" s="7">
        <v>201</v>
      </c>
      <c r="O10" s="7">
        <v>167</v>
      </c>
      <c r="P10" s="7">
        <v>148</v>
      </c>
      <c r="Q10" s="7">
        <v>155</v>
      </c>
      <c r="R10" s="7">
        <v>86</v>
      </c>
      <c r="S10" s="16">
        <v>40</v>
      </c>
      <c r="T10" s="7">
        <v>5801</v>
      </c>
      <c r="U10" s="7">
        <v>6969</v>
      </c>
      <c r="V10" s="8">
        <f t="shared" si="0"/>
        <v>0.8324006313674845</v>
      </c>
    </row>
    <row r="11" spans="1:22" ht="12.75">
      <c r="A11" s="6">
        <v>39448</v>
      </c>
      <c r="B11" s="9"/>
      <c r="C11" s="9"/>
      <c r="D11" s="9"/>
      <c r="E11" s="9"/>
      <c r="F11" s="9"/>
      <c r="G11" s="9"/>
      <c r="H11" s="7">
        <v>46</v>
      </c>
      <c r="I11" s="7">
        <v>1426</v>
      </c>
      <c r="J11" s="10">
        <v>2085</v>
      </c>
      <c r="K11" s="7">
        <v>1269</v>
      </c>
      <c r="L11" s="7">
        <v>685</v>
      </c>
      <c r="M11" s="7">
        <v>491</v>
      </c>
      <c r="N11" s="17">
        <v>279</v>
      </c>
      <c r="O11" s="7">
        <v>239</v>
      </c>
      <c r="P11" s="7">
        <v>175</v>
      </c>
      <c r="Q11" s="7">
        <v>176</v>
      </c>
      <c r="R11" s="7">
        <v>131</v>
      </c>
      <c r="S11" s="7">
        <v>66</v>
      </c>
      <c r="T11" s="7">
        <v>7068</v>
      </c>
      <c r="U11" s="7">
        <v>8672</v>
      </c>
      <c r="V11" s="8">
        <f t="shared" si="0"/>
        <v>0.8150369003690037</v>
      </c>
    </row>
    <row r="12" spans="1:22" ht="12.75">
      <c r="A12" s="6">
        <v>39479</v>
      </c>
      <c r="B12" s="9"/>
      <c r="C12" s="9"/>
      <c r="D12" s="9"/>
      <c r="E12" s="9"/>
      <c r="F12" s="9"/>
      <c r="G12" s="9"/>
      <c r="H12" s="9"/>
      <c r="I12" s="7">
        <v>48</v>
      </c>
      <c r="J12" s="7">
        <v>1271</v>
      </c>
      <c r="K12" s="10">
        <v>1962</v>
      </c>
      <c r="L12" s="7">
        <v>1021</v>
      </c>
      <c r="M12" s="7">
        <v>660</v>
      </c>
      <c r="N12" s="7">
        <v>313</v>
      </c>
      <c r="O12" s="17">
        <v>330</v>
      </c>
      <c r="P12" s="7">
        <v>264</v>
      </c>
      <c r="Q12" s="7">
        <v>167</v>
      </c>
      <c r="R12" s="7">
        <v>123</v>
      </c>
      <c r="S12" s="7">
        <v>80</v>
      </c>
      <c r="T12" s="7">
        <v>6239</v>
      </c>
      <c r="U12" s="7">
        <v>8036</v>
      </c>
      <c r="V12" s="8">
        <f t="shared" si="0"/>
        <v>0.7763812842210055</v>
      </c>
    </row>
    <row r="13" spans="1:22" ht="12.75">
      <c r="A13" s="6">
        <v>39508</v>
      </c>
      <c r="B13" s="9"/>
      <c r="C13" s="9"/>
      <c r="D13" s="9"/>
      <c r="E13" s="9"/>
      <c r="F13" s="9"/>
      <c r="G13" s="9"/>
      <c r="H13" s="9"/>
      <c r="I13" s="9"/>
      <c r="J13" s="7">
        <v>26</v>
      </c>
      <c r="K13" s="7">
        <v>1588</v>
      </c>
      <c r="L13" s="10">
        <v>1830</v>
      </c>
      <c r="M13" s="7">
        <v>1168</v>
      </c>
      <c r="N13" s="7">
        <v>546</v>
      </c>
      <c r="O13" s="7">
        <v>446</v>
      </c>
      <c r="P13" s="17">
        <v>351</v>
      </c>
      <c r="Q13" s="7">
        <v>246</v>
      </c>
      <c r="R13" s="7">
        <v>196</v>
      </c>
      <c r="S13" s="7">
        <v>142</v>
      </c>
      <c r="T13" s="7">
        <v>6539</v>
      </c>
      <c r="U13" s="7">
        <v>8665</v>
      </c>
      <c r="V13" s="8">
        <f t="shared" si="0"/>
        <v>0.7546451240623196</v>
      </c>
    </row>
    <row r="14" spans="1:22" ht="12.75">
      <c r="A14" s="6">
        <v>39539</v>
      </c>
      <c r="B14" s="9"/>
      <c r="C14" s="9"/>
      <c r="D14" s="9"/>
      <c r="E14" s="9"/>
      <c r="F14" s="9"/>
      <c r="G14" s="9"/>
      <c r="H14" s="9"/>
      <c r="I14" s="9"/>
      <c r="J14" s="9"/>
      <c r="K14" s="7">
        <v>84</v>
      </c>
      <c r="L14" s="7">
        <v>1659</v>
      </c>
      <c r="M14" s="10">
        <v>2104</v>
      </c>
      <c r="N14" s="7">
        <v>1063</v>
      </c>
      <c r="O14" s="7">
        <v>636</v>
      </c>
      <c r="P14" s="7">
        <v>487</v>
      </c>
      <c r="Q14" s="17">
        <v>354</v>
      </c>
      <c r="R14" s="7">
        <v>269</v>
      </c>
      <c r="S14" s="7">
        <v>108</v>
      </c>
      <c r="T14" s="7">
        <v>6764</v>
      </c>
      <c r="U14" s="7">
        <v>9123</v>
      </c>
      <c r="V14" s="8">
        <f t="shared" si="0"/>
        <v>0.7414227775950893</v>
      </c>
    </row>
    <row r="15" spans="1:22" ht="12.75">
      <c r="A15" s="6">
        <v>39569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7">
        <v>13</v>
      </c>
      <c r="M15" s="7">
        <v>1451</v>
      </c>
      <c r="N15" s="10">
        <v>1892</v>
      </c>
      <c r="O15" s="7">
        <v>1232</v>
      </c>
      <c r="P15" s="7">
        <v>965</v>
      </c>
      <c r="Q15" s="7">
        <v>513</v>
      </c>
      <c r="R15" s="17">
        <v>386</v>
      </c>
      <c r="S15" s="7">
        <v>197</v>
      </c>
      <c r="T15" s="7">
        <v>6649</v>
      </c>
      <c r="U15" s="7">
        <v>9209</v>
      </c>
      <c r="V15" s="8">
        <f t="shared" si="0"/>
        <v>0.7220110761211858</v>
      </c>
    </row>
    <row r="16" spans="1:22" ht="12.75">
      <c r="A16" s="6">
        <v>39600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7">
        <v>32</v>
      </c>
      <c r="N16" s="7">
        <v>1347</v>
      </c>
      <c r="O16" s="10">
        <v>1322</v>
      </c>
      <c r="P16" s="7">
        <v>1394</v>
      </c>
      <c r="Q16" s="7">
        <v>618</v>
      </c>
      <c r="R16" s="7">
        <v>382</v>
      </c>
      <c r="S16" s="17">
        <v>230</v>
      </c>
      <c r="T16" s="7">
        <v>5325</v>
      </c>
      <c r="U16" s="7">
        <v>8417</v>
      </c>
      <c r="V16" s="8">
        <f t="shared" si="0"/>
        <v>0.6326482119520019</v>
      </c>
    </row>
    <row r="17" spans="1:22" ht="12.75">
      <c r="A17" s="6">
        <v>39630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7">
        <v>109</v>
      </c>
      <c r="O17" s="7">
        <v>1530</v>
      </c>
      <c r="P17" s="10">
        <v>1549</v>
      </c>
      <c r="Q17" s="7">
        <v>1271</v>
      </c>
      <c r="R17" s="7">
        <v>805</v>
      </c>
      <c r="S17" s="7">
        <v>349</v>
      </c>
      <c r="T17" s="7">
        <v>5613</v>
      </c>
      <c r="U17" s="7">
        <v>9212</v>
      </c>
      <c r="V17" s="8">
        <f t="shared" si="0"/>
        <v>0.609313938341294</v>
      </c>
    </row>
    <row r="18" spans="1:22" ht="12.75">
      <c r="A18" s="6">
        <v>39661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7">
        <v>22</v>
      </c>
      <c r="P18" s="7">
        <v>976</v>
      </c>
      <c r="Q18" s="10">
        <v>1379</v>
      </c>
      <c r="R18" s="7">
        <v>1051</v>
      </c>
      <c r="S18" s="7">
        <v>484</v>
      </c>
      <c r="T18" s="7">
        <v>3912</v>
      </c>
      <c r="U18" s="7">
        <v>7240</v>
      </c>
      <c r="V18" s="8">
        <f t="shared" si="0"/>
        <v>0.5403314917127072</v>
      </c>
    </row>
    <row r="19" spans="1:22" ht="12.75">
      <c r="A19" s="6">
        <v>39692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7">
        <v>56</v>
      </c>
      <c r="Q19" s="7">
        <v>1081</v>
      </c>
      <c r="R19" s="10">
        <v>1455</v>
      </c>
      <c r="S19" s="7">
        <v>658</v>
      </c>
      <c r="T19" s="7">
        <v>3250</v>
      </c>
      <c r="U19" s="7">
        <v>6733</v>
      </c>
      <c r="V19" s="8">
        <f t="shared" si="0"/>
        <v>0.4826971632259023</v>
      </c>
    </row>
    <row r="20" spans="1:22" ht="12.75">
      <c r="A20" s="6">
        <v>39722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7">
        <v>73</v>
      </c>
      <c r="R20" s="7">
        <v>1196</v>
      </c>
      <c r="S20" s="10">
        <v>1154</v>
      </c>
      <c r="T20" s="7">
        <v>2423</v>
      </c>
      <c r="U20" s="7">
        <v>7272</v>
      </c>
      <c r="V20" s="8">
        <f t="shared" si="0"/>
        <v>0.3331958195819582</v>
      </c>
    </row>
    <row r="21" spans="1:22" ht="12.75">
      <c r="A21" s="6">
        <v>39753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7">
        <v>10</v>
      </c>
      <c r="S21" s="7">
        <v>674</v>
      </c>
      <c r="T21" s="7">
        <v>684</v>
      </c>
      <c r="U21" s="7">
        <v>5551</v>
      </c>
      <c r="V21" s="8">
        <f t="shared" si="0"/>
        <v>0.12322104125382814</v>
      </c>
    </row>
    <row r="22" spans="1:22" ht="12.75">
      <c r="A22" s="6">
        <v>39783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7"/>
      <c r="S22" s="7"/>
      <c r="T22" s="7"/>
      <c r="U22" s="7">
        <v>4592</v>
      </c>
      <c r="V22" s="8">
        <f t="shared" si="0"/>
        <v>0</v>
      </c>
    </row>
    <row r="23" spans="1:22" ht="12.75">
      <c r="A23" s="5" t="s">
        <v>0</v>
      </c>
      <c r="B23" s="5">
        <f>SUM(B5:B21)</f>
        <v>75</v>
      </c>
      <c r="C23" s="5">
        <f aca="true" t="shared" si="1" ref="C23:S23">SUM(C5:C21)</f>
        <v>1472</v>
      </c>
      <c r="D23" s="5">
        <f t="shared" si="1"/>
        <v>2560</v>
      </c>
      <c r="E23" s="5">
        <f t="shared" si="1"/>
        <v>4459</v>
      </c>
      <c r="F23" s="5">
        <f t="shared" si="1"/>
        <v>5703</v>
      </c>
      <c r="G23" s="5">
        <f t="shared" si="1"/>
        <v>6585</v>
      </c>
      <c r="H23" s="5">
        <f t="shared" si="1"/>
        <v>5394</v>
      </c>
      <c r="I23" s="5">
        <f t="shared" si="1"/>
        <v>6589</v>
      </c>
      <c r="J23" s="5">
        <f t="shared" si="1"/>
        <v>6362</v>
      </c>
      <c r="K23" s="5">
        <f t="shared" si="1"/>
        <v>7025</v>
      </c>
      <c r="L23" s="5">
        <f t="shared" si="1"/>
        <v>6644</v>
      </c>
      <c r="M23" s="5">
        <f t="shared" si="1"/>
        <v>7144</v>
      </c>
      <c r="N23" s="5">
        <f t="shared" si="1"/>
        <v>6439</v>
      </c>
      <c r="O23" s="5">
        <f t="shared" si="1"/>
        <v>6591</v>
      </c>
      <c r="P23" s="5">
        <f t="shared" si="1"/>
        <v>7018</v>
      </c>
      <c r="Q23" s="5">
        <f t="shared" si="1"/>
        <v>6503</v>
      </c>
      <c r="R23" s="5">
        <f t="shared" si="1"/>
        <v>6366</v>
      </c>
      <c r="S23" s="5">
        <f t="shared" si="1"/>
        <v>4316</v>
      </c>
      <c r="T23" s="5">
        <f>SUM(B23:S23)</f>
        <v>97245</v>
      </c>
      <c r="U23" s="5">
        <f>SUM(U5:U22)</f>
        <v>144246</v>
      </c>
      <c r="V23" s="18">
        <f t="shared" si="0"/>
        <v>0.6741608086186098</v>
      </c>
    </row>
    <row r="24" spans="1:22" s="15" customFormat="1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</row>
    <row r="25" spans="1:19" ht="12.75">
      <c r="A25" s="3" t="s">
        <v>1</v>
      </c>
      <c r="B25" s="26" t="s">
        <v>7</v>
      </c>
      <c r="C25" s="26"/>
      <c r="D25" s="23" t="s">
        <v>9</v>
      </c>
      <c r="E25" s="23"/>
      <c r="F25" s="23" t="s">
        <v>8</v>
      </c>
      <c r="G25" s="23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7" ht="12.75">
      <c r="A26" s="6">
        <v>39264</v>
      </c>
      <c r="B26" s="24">
        <f>SUM(B5:D5)/U5*100%</f>
        <v>0.3104081191967178</v>
      </c>
      <c r="C26" s="24"/>
      <c r="D26" s="22">
        <f>SUM(B5:H5)/U5*100%</f>
        <v>0.6955301230835672</v>
      </c>
      <c r="E26" s="22"/>
      <c r="F26" s="21">
        <f>SUM(B5:N5)/U5*100%</f>
        <v>0.8175340099330598</v>
      </c>
      <c r="G26" s="21"/>
    </row>
    <row r="27" spans="1:7" ht="12.75">
      <c r="A27" s="6">
        <v>39295</v>
      </c>
      <c r="B27" s="24">
        <f>SUM(B6:E6)/U6*100%</f>
        <v>0.3236415114886203</v>
      </c>
      <c r="C27" s="24"/>
      <c r="D27" s="22">
        <f>SUM(B6:I6)/U6*100%</f>
        <v>0.674833932266144</v>
      </c>
      <c r="E27" s="22"/>
      <c r="F27" s="21">
        <f>SUM(B6:O6)/U6*100%</f>
        <v>0.7979962975062616</v>
      </c>
      <c r="G27" s="21"/>
    </row>
    <row r="28" spans="1:7" ht="12.75">
      <c r="A28" s="6">
        <v>39326</v>
      </c>
      <c r="B28" s="24">
        <f>SUM(B7:F7)/U7*100%</f>
        <v>0.405207798871216</v>
      </c>
      <c r="C28" s="24"/>
      <c r="D28" s="22">
        <f>SUM(B7:J7)/U7*100%</f>
        <v>0.702539763981529</v>
      </c>
      <c r="E28" s="22"/>
      <c r="F28" s="21">
        <f>SUM(B7:P7)/U7*100%</f>
        <v>0.8175987685992817</v>
      </c>
      <c r="G28" s="21"/>
    </row>
    <row r="29" spans="1:7" ht="12.75">
      <c r="A29" s="6">
        <v>39356</v>
      </c>
      <c r="B29" s="24">
        <f>SUM(B8:G8)/U8*100%</f>
        <v>0.45733496332518336</v>
      </c>
      <c r="C29" s="24"/>
      <c r="D29" s="22">
        <f>SUM(B8:K8)/U8*100%</f>
        <v>0.7006112469437653</v>
      </c>
      <c r="E29" s="22"/>
      <c r="F29" s="21">
        <f>SUM(B8:Q8)/U8*100%</f>
        <v>0.8081907090464547</v>
      </c>
      <c r="G29" s="21"/>
    </row>
    <row r="30" spans="1:7" ht="12.75">
      <c r="A30" s="6">
        <v>39387</v>
      </c>
      <c r="B30" s="24">
        <f>SUM(B9:H9)/U9*100%</f>
        <v>0.3604697059403987</v>
      </c>
      <c r="C30" s="24"/>
      <c r="D30" s="22">
        <f>SUM(B9:L9)/U9*100%</f>
        <v>0.6873889875666075</v>
      </c>
      <c r="E30" s="22"/>
      <c r="F30" s="21">
        <f>SUM(B9:R9)/U9*100%</f>
        <v>0.8145845668048155</v>
      </c>
      <c r="G30" s="21"/>
    </row>
    <row r="31" spans="1:7" ht="12.75">
      <c r="A31" s="6">
        <v>39417</v>
      </c>
      <c r="B31" s="24">
        <f>SUM(B10:I10)/U10*100%</f>
        <v>0.3897259291146506</v>
      </c>
      <c r="C31" s="24"/>
      <c r="D31" s="22">
        <f>SUM(B10:M10)/U10*100%</f>
        <v>0.7180370210934137</v>
      </c>
      <c r="E31" s="22"/>
      <c r="F31" s="21">
        <f>SUM(B10:S10)/U10*100%</f>
        <v>0.8324006313674845</v>
      </c>
      <c r="G31" s="21"/>
    </row>
    <row r="32" spans="1:7" ht="12.75">
      <c r="A32" s="6">
        <v>39448</v>
      </c>
      <c r="B32" s="24">
        <f>SUM(B11:J11)/U11*100%</f>
        <v>0.41017066420664205</v>
      </c>
      <c r="C32" s="24"/>
      <c r="D32" s="22">
        <f>SUM(B11:N11)/U11*100%</f>
        <v>0.7242850553505535</v>
      </c>
      <c r="E32" s="22"/>
      <c r="F32" s="21"/>
      <c r="G32" s="21"/>
    </row>
    <row r="33" spans="1:7" ht="12.75">
      <c r="A33" s="6">
        <v>39479</v>
      </c>
      <c r="B33" s="24">
        <f>SUM(B12:K12)/U12*100%</f>
        <v>0.40828770532603287</v>
      </c>
      <c r="C33" s="24"/>
      <c r="D33" s="22">
        <f>SUM(B12:O12)/U12*100%</f>
        <v>0.6974863115978098</v>
      </c>
      <c r="E33" s="22"/>
      <c r="F33" s="21"/>
      <c r="G33" s="21"/>
    </row>
    <row r="34" spans="1:7" ht="12.75">
      <c r="A34" s="6">
        <v>39508</v>
      </c>
      <c r="B34" s="24">
        <f>SUM(B13:L13)/U13*100%</f>
        <v>0.39746105020196193</v>
      </c>
      <c r="C34" s="24"/>
      <c r="D34" s="22">
        <f>SUM(B13:P13)/U13*100%</f>
        <v>0.6872475476053087</v>
      </c>
      <c r="E34" s="22"/>
      <c r="F34" s="21"/>
      <c r="G34" s="21"/>
    </row>
    <row r="35" spans="1:7" ht="12.75">
      <c r="A35" s="6">
        <v>39539</v>
      </c>
      <c r="B35" s="24">
        <f>SUM(B14:M14)/U14*100%</f>
        <v>0.42168146443056015</v>
      </c>
      <c r="C35" s="24"/>
      <c r="D35" s="22">
        <f>SUM(B14:Q14)/U14*100%</f>
        <v>0.7000986517592898</v>
      </c>
      <c r="E35" s="22"/>
      <c r="F35" s="21"/>
      <c r="G35" s="21"/>
    </row>
    <row r="36" spans="1:7" ht="12.75">
      <c r="A36" s="6">
        <v>39569</v>
      </c>
      <c r="B36" s="24">
        <f>SUM(B15:N15)/U15*100%</f>
        <v>0.364426104897383</v>
      </c>
      <c r="C36" s="24"/>
      <c r="D36" s="22">
        <f>SUM(B15:R15)/U15*100%</f>
        <v>0.7006189597133239</v>
      </c>
      <c r="E36" s="22"/>
      <c r="F36" s="21"/>
      <c r="G36" s="21"/>
    </row>
    <row r="37" spans="1:7" ht="12.75">
      <c r="A37" s="6">
        <v>39600</v>
      </c>
      <c r="B37" s="24">
        <f>SUM(B16:O16)/U16*100%</f>
        <v>0.3208981822502079</v>
      </c>
      <c r="C37" s="24"/>
      <c r="D37" s="22">
        <f>SUM(B16:S16)/U16*100%</f>
        <v>0.6326482119520019</v>
      </c>
      <c r="E37" s="22"/>
      <c r="F37" s="21"/>
      <c r="G37" s="21"/>
    </row>
    <row r="38" spans="1:7" ht="12.75">
      <c r="A38" s="6">
        <v>39630</v>
      </c>
      <c r="B38" s="24">
        <f>SUM(B17:P17)/U17*100%</f>
        <v>0.34607034303082934</v>
      </c>
      <c r="C38" s="24"/>
      <c r="D38" s="22"/>
      <c r="E38" s="22"/>
      <c r="F38" s="21"/>
      <c r="G38" s="21"/>
    </row>
    <row r="39" spans="1:7" ht="12.75">
      <c r="A39" s="6">
        <v>39661</v>
      </c>
      <c r="B39" s="24">
        <f>SUM(B18:Q18)/U18*100%</f>
        <v>0.32831491712707184</v>
      </c>
      <c r="C39" s="24"/>
      <c r="D39" s="22"/>
      <c r="E39" s="22"/>
      <c r="F39" s="21"/>
      <c r="G39" s="21"/>
    </row>
    <row r="40" spans="1:7" ht="12.75">
      <c r="A40" s="6">
        <v>39692</v>
      </c>
      <c r="B40" s="24">
        <f>SUM(B19:R19)/U19*100%</f>
        <v>0.38496955294816576</v>
      </c>
      <c r="C40" s="24"/>
      <c r="D40" s="22"/>
      <c r="E40" s="22"/>
      <c r="F40" s="21"/>
      <c r="G40" s="21"/>
    </row>
    <row r="41" spans="1:7" ht="12.75">
      <c r="A41" s="6">
        <v>39722</v>
      </c>
      <c r="B41" s="24">
        <f>SUM(B20:S20)/U20*100%</f>
        <v>0.3331958195819582</v>
      </c>
      <c r="C41" s="24"/>
      <c r="D41" s="22"/>
      <c r="E41" s="22"/>
      <c r="F41" s="21"/>
      <c r="G41" s="21"/>
    </row>
    <row r="42" spans="1:7" ht="12.75">
      <c r="A42" s="6">
        <v>39753</v>
      </c>
      <c r="B42" s="24"/>
      <c r="C42" s="24"/>
      <c r="D42" s="22"/>
      <c r="E42" s="22"/>
      <c r="F42" s="21"/>
      <c r="G42" s="21"/>
    </row>
    <row r="43" spans="1:7" ht="12.75">
      <c r="A43" s="6">
        <v>39783</v>
      </c>
      <c r="B43" s="24"/>
      <c r="C43" s="24"/>
      <c r="D43" s="22"/>
      <c r="E43" s="22"/>
      <c r="F43" s="21"/>
      <c r="G43" s="21"/>
    </row>
    <row r="44" ht="7.5" customHeight="1"/>
    <row r="45" spans="1:7" ht="12.75">
      <c r="A45" s="19" t="s">
        <v>10</v>
      </c>
      <c r="B45" s="20">
        <f>SUM(B26:C41)/16</f>
        <v>0.3726414894961</v>
      </c>
      <c r="C45" s="20"/>
      <c r="D45" s="20">
        <f>SUM(D26:E37)/12</f>
        <v>0.6934438177427763</v>
      </c>
      <c r="E45" s="20"/>
      <c r="F45" s="20">
        <f>SUM(F26:G31)/6</f>
        <v>0.8147174972095597</v>
      </c>
      <c r="G45" s="20"/>
    </row>
  </sheetData>
  <mergeCells count="61">
    <mergeCell ref="B32:C32"/>
    <mergeCell ref="B28:C28"/>
    <mergeCell ref="B29:C29"/>
    <mergeCell ref="B30:C30"/>
    <mergeCell ref="B31:C31"/>
    <mergeCell ref="B3:S3"/>
    <mergeCell ref="B25:C25"/>
    <mergeCell ref="B26:C26"/>
    <mergeCell ref="B27:C27"/>
    <mergeCell ref="B38:C38"/>
    <mergeCell ref="B39:C39"/>
    <mergeCell ref="B40:C40"/>
    <mergeCell ref="B33:C33"/>
    <mergeCell ref="B34:C34"/>
    <mergeCell ref="B35:C35"/>
    <mergeCell ref="B36:C36"/>
    <mergeCell ref="B42:C42"/>
    <mergeCell ref="B43:C43"/>
    <mergeCell ref="D25:E25"/>
    <mergeCell ref="D28:E28"/>
    <mergeCell ref="D29:E29"/>
    <mergeCell ref="D30:E30"/>
    <mergeCell ref="D31:E31"/>
    <mergeCell ref="D32:E32"/>
    <mergeCell ref="D33:E33"/>
    <mergeCell ref="B37:C37"/>
    <mergeCell ref="F25:G25"/>
    <mergeCell ref="D26:E26"/>
    <mergeCell ref="F26:G26"/>
    <mergeCell ref="D27:E27"/>
    <mergeCell ref="F27:G27"/>
    <mergeCell ref="D34:E34"/>
    <mergeCell ref="D35:E35"/>
    <mergeCell ref="D36:E36"/>
    <mergeCell ref="D37:E37"/>
    <mergeCell ref="D38:E38"/>
    <mergeCell ref="D39:E39"/>
    <mergeCell ref="D40:E40"/>
    <mergeCell ref="D41:E41"/>
    <mergeCell ref="F32:G32"/>
    <mergeCell ref="F33:G33"/>
    <mergeCell ref="F34:G34"/>
    <mergeCell ref="F35:G35"/>
    <mergeCell ref="F28:G28"/>
    <mergeCell ref="F29:G29"/>
    <mergeCell ref="F30:G30"/>
    <mergeCell ref="F31:G31"/>
    <mergeCell ref="F36:G36"/>
    <mergeCell ref="F37:G37"/>
    <mergeCell ref="F38:G38"/>
    <mergeCell ref="F39:G39"/>
    <mergeCell ref="B45:C45"/>
    <mergeCell ref="D45:E45"/>
    <mergeCell ref="F45:G45"/>
    <mergeCell ref="F40:G40"/>
    <mergeCell ref="F41:G41"/>
    <mergeCell ref="F42:G42"/>
    <mergeCell ref="F43:G43"/>
    <mergeCell ref="D42:E42"/>
    <mergeCell ref="D43:E43"/>
    <mergeCell ref="B41:C41"/>
  </mergeCells>
  <printOptions/>
  <pageMargins left="0.32" right="0.46" top="1" bottom="1" header="0.5" footer="0.5"/>
  <pageSetup horizontalDpi="600" verticalDpi="600" orientation="landscape" paperSize="9" scale="75" r:id="rId1"/>
  <ignoredErrors>
    <ignoredError sqref="B23:S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steven.c.newey</dc:creator>
  <cp:keywords/>
  <dc:description/>
  <cp:lastModifiedBy>mark.woodward</cp:lastModifiedBy>
  <cp:lastPrinted>2009-01-06T09:02:20Z</cp:lastPrinted>
  <dcterms:created xsi:type="dcterms:W3CDTF">2009-01-05T14:30:10Z</dcterms:created>
  <dcterms:modified xsi:type="dcterms:W3CDTF">2009-11-02T07:58:38Z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