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<sst xmlns="http://schemas.openxmlformats.org/spreadsheetml/2006/main" count="34" uniqueCount="31">
  <si>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ISSUE</t>
  </si>
  <si>
    <t>APPORTIONMENT</t>
  </si>
  <si>
    <t>TOTAL</t>
  </si>
  <si>
    <t>% SSP- Non Smart</t>
  </si>
  <si>
    <t>% SSP Smart</t>
  </si>
  <si>
    <t xml:space="preserve">%LSP NDM </t>
  </si>
  <si>
    <t>SSP  NSmt</t>
  </si>
  <si>
    <t>SSP Smt</t>
  </si>
  <si>
    <t>LSP NDM</t>
  </si>
  <si>
    <t>LSP DM</t>
  </si>
  <si>
    <t>Read submission issues</t>
  </si>
  <si>
    <t>Temp &amp; Press I&amp;C (LSP)</t>
  </si>
  <si>
    <t>Temp &amp; Press Dom (SSP)</t>
  </si>
  <si>
    <t>IGT issues</t>
  </si>
  <si>
    <t>Shrinkage</t>
  </si>
  <si>
    <t>Theft</t>
  </si>
  <si>
    <t>LDZ Metering</t>
  </si>
  <si>
    <t>End Supply Metering</t>
  </si>
  <si>
    <t>Other</t>
  </si>
  <si>
    <t>Total Apportionment</t>
  </si>
  <si>
    <t>SSP</t>
  </si>
  <si>
    <t>% LSP Smart</t>
  </si>
  <si>
    <t>% LSP DM</t>
  </si>
  <si>
    <t>dm</t>
  </si>
  <si>
    <t>ndm</t>
  </si>
  <si>
    <t>dom</t>
  </si>
  <si>
    <t>LSP Smt</t>
  </si>
  <si>
    <t>% Of Rbd Error</t>
  </si>
  <si>
    <t>Late and Unregistered</t>
  </si>
  <si>
    <t>As per LSP NDM non smart                  (pro rata)</t>
  </si>
  <si>
    <t>As per SSP non smart         (pro rata)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</si>
</sst>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"/>
  </numFmts>
  <fonts count="7">
    <font>
      <sz val="10"/>
      <name val="Arial"/>
      <family val="0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10" fontId="3" fillId="0" borderId="13" xfId="21" applyNumberFormat="1" applyFont="1" applyBorder="1" applyAlignment="1">
      <alignment/>
    </xf>
    <xf numFmtId="10" fontId="0" fillId="0" borderId="13" xfId="21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5" fontId="3" fillId="0" borderId="8" xfId="21" applyNumberFormat="1" applyFont="1" applyBorder="1" applyAlignment="1">
      <alignment horizontal="center" vertical="center"/>
    </xf>
    <xf numFmtId="165" fontId="3" fillId="0" borderId="13" xfId="21" applyNumberFormat="1" applyFont="1" applyBorder="1" applyAlignment="1">
      <alignment horizontal="center" vertical="center"/>
    </xf>
    <xf numFmtId="165" fontId="3" fillId="0" borderId="18" xfId="21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10" fontId="3" fillId="0" borderId="26" xfId="21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10" fontId="3" fillId="0" borderId="27" xfId="21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10" fontId="3" fillId="0" borderId="28" xfId="21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0" fontId="3" fillId="2" borderId="4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0" fontId="3" fillId="0" borderId="26" xfId="21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68"/>
  <sheetViews>
    <sheetView showGridLines="0" tabSelected="1" zoomScale="75" zoomScaleNormal="75" workbookViewId="0" topLeftCell="A2">
      <selection activeCell="K26" sqref="K26"/>
    </sheetView>
  </sheetViews>
  <sheetFormatPr defaultColWidth="9.140625" defaultRowHeight="12.75"/>
  <cols>
    <col min="1" max="1" width="3.28125" style="0" customWidth="1"/>
    <col min="2" max="2" width="28.140625" style="5" customWidth="1"/>
    <col min="3" max="3" width="7.8515625" style="0" customWidth="1"/>
    <col min="4" max="4" width="9.421875" style="0" bestFit="1" customWidth="1"/>
    <col min="5" max="5" width="13.421875" style="0" customWidth="1"/>
    <col min="6" max="6" width="1.57421875" style="0" customWidth="1"/>
    <col min="7" max="7" width="1.8515625" style="0" customWidth="1"/>
    <col min="8" max="8" width="6.8515625" style="0" customWidth="1"/>
    <col min="9" max="10" width="1.8515625" style="0" customWidth="1"/>
    <col min="11" max="11" width="5.28125" style="0" customWidth="1"/>
    <col min="12" max="13" width="1.8515625" style="0" customWidth="1"/>
    <col min="14" max="14" width="6.8515625" style="0" customWidth="1"/>
    <col min="15" max="16" width="1.8515625" style="0" customWidth="1"/>
    <col min="17" max="17" width="6.8515625" style="0" customWidth="1"/>
    <col min="18" max="19" width="1.8515625" style="0" customWidth="1"/>
    <col min="20" max="20" width="6.8515625" style="0" customWidth="1"/>
    <col min="21" max="21" width="1.8515625" style="0" customWidth="1"/>
    <col min="22" max="22" width="2.140625" style="3" customWidth="1"/>
    <col min="23" max="23" width="9.00390625" style="4" customWidth="1"/>
    <col min="24" max="25" width="5.28125" style="4" customWidth="1"/>
    <col min="26" max="26" width="7.7109375" style="4" customWidth="1"/>
    <col min="27" max="27" width="8.140625" style="4" customWidth="1"/>
  </cols>
  <sheetData>
    <row r="2" spans="2:6" ht="18.75">
      <c r="B2" s="1"/>
      <c r="C2" s="2"/>
      <c r="F2" s="3"/>
    </row>
    <row r="3" ht="13.5" thickBot="1">
      <c r="F3" s="3"/>
    </row>
    <row r="4" spans="2:27" ht="13.5" thickBot="1">
      <c r="B4" s="79" t="s">
        <v>0</v>
      </c>
      <c r="C4" s="81" t="s">
        <v>27</v>
      </c>
      <c r="D4" s="82"/>
      <c r="E4" s="83"/>
      <c r="F4" s="6"/>
      <c r="G4" s="87" t="s">
        <v>1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W4" s="81" t="s">
        <v>2</v>
      </c>
      <c r="X4" s="90"/>
      <c r="Y4" s="90"/>
      <c r="Z4" s="90"/>
      <c r="AA4" s="91"/>
    </row>
    <row r="5" spans="2:27" ht="36" customHeight="1" thickBot="1">
      <c r="B5" s="80"/>
      <c r="C5" s="84"/>
      <c r="D5" s="85"/>
      <c r="E5" s="86"/>
      <c r="F5" s="7"/>
      <c r="G5" s="95" t="s">
        <v>3</v>
      </c>
      <c r="H5" s="96"/>
      <c r="I5" s="96"/>
      <c r="J5" s="95" t="s">
        <v>4</v>
      </c>
      <c r="K5" s="96"/>
      <c r="L5" s="96"/>
      <c r="M5" s="95" t="s">
        <v>21</v>
      </c>
      <c r="N5" s="96"/>
      <c r="O5" s="96"/>
      <c r="P5" s="97" t="s">
        <v>5</v>
      </c>
      <c r="Q5" s="98"/>
      <c r="R5" s="99"/>
      <c r="S5" s="97" t="s">
        <v>22</v>
      </c>
      <c r="T5" s="98"/>
      <c r="U5" s="99"/>
      <c r="V5" s="8"/>
      <c r="W5" s="92"/>
      <c r="X5" s="93"/>
      <c r="Y5" s="93"/>
      <c r="Z5" s="93"/>
      <c r="AA5" s="94"/>
    </row>
    <row r="6" spans="2:27" s="9" customFormat="1" ht="26.25" thickBot="1">
      <c r="B6" s="10"/>
      <c r="C6" s="100"/>
      <c r="D6" s="101"/>
      <c r="E6" s="102"/>
      <c r="F6" s="11"/>
      <c r="G6" s="100"/>
      <c r="H6" s="101"/>
      <c r="I6" s="102"/>
      <c r="J6" s="100"/>
      <c r="K6" s="101"/>
      <c r="L6" s="102"/>
      <c r="M6" s="100"/>
      <c r="N6" s="101"/>
      <c r="O6" s="102"/>
      <c r="P6" s="100"/>
      <c r="Q6" s="101"/>
      <c r="R6" s="102"/>
      <c r="S6" s="100"/>
      <c r="T6" s="101"/>
      <c r="U6" s="102"/>
      <c r="V6" s="7"/>
      <c r="W6" s="12" t="s">
        <v>6</v>
      </c>
      <c r="X6" s="13" t="s">
        <v>7</v>
      </c>
      <c r="Y6" s="13" t="s">
        <v>26</v>
      </c>
      <c r="Z6" s="13" t="s">
        <v>8</v>
      </c>
      <c r="AA6" s="13" t="s">
        <v>9</v>
      </c>
    </row>
    <row r="7" spans="2:27" s="3" customFormat="1" ht="6.75" customHeight="1" thickBo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6"/>
      <c r="Q7" s="6"/>
      <c r="R7" s="6"/>
      <c r="S7" s="15"/>
      <c r="T7" s="15"/>
      <c r="U7" s="15"/>
      <c r="V7" s="15"/>
      <c r="W7" s="15"/>
      <c r="X7" s="15"/>
      <c r="Y7" s="15"/>
      <c r="Z7" s="15"/>
      <c r="AA7" s="15"/>
    </row>
    <row r="8" spans="2:27" ht="12.75">
      <c r="B8" s="16" t="s">
        <v>10</v>
      </c>
      <c r="C8" s="17"/>
      <c r="D8" s="60">
        <v>0</v>
      </c>
      <c r="E8" s="19"/>
      <c r="F8" s="20"/>
      <c r="G8" s="19"/>
      <c r="H8" s="18">
        <v>1</v>
      </c>
      <c r="I8" s="21"/>
      <c r="J8" s="103" t="s">
        <v>30</v>
      </c>
      <c r="K8" s="104"/>
      <c r="L8" s="74"/>
      <c r="M8" s="103" t="s">
        <v>29</v>
      </c>
      <c r="N8" s="104"/>
      <c r="O8" s="74"/>
      <c r="P8" s="22"/>
      <c r="Q8" s="18">
        <v>0</v>
      </c>
      <c r="R8" s="23"/>
      <c r="S8" s="17"/>
      <c r="T8" s="19">
        <v>0</v>
      </c>
      <c r="U8" s="24"/>
      <c r="V8" s="25"/>
      <c r="W8" s="65">
        <f aca="true" t="shared" si="0" ref="W8:W17">+H8*D8</f>
        <v>0</v>
      </c>
      <c r="X8" s="76"/>
      <c r="Y8" s="76"/>
      <c r="Z8" s="66">
        <f aca="true" t="shared" si="1" ref="Z8:Z17">+Q8*D8</f>
        <v>0</v>
      </c>
      <c r="AA8" s="66">
        <f aca="true" t="shared" si="2" ref="AA8:AA17">+T8*D8</f>
        <v>0</v>
      </c>
    </row>
    <row r="9" spans="2:27" ht="12.75">
      <c r="B9" s="26" t="s">
        <v>28</v>
      </c>
      <c r="C9" s="27"/>
      <c r="D9" s="61">
        <v>0.0356760613628256</v>
      </c>
      <c r="E9" s="58"/>
      <c r="F9" s="20"/>
      <c r="G9" s="29"/>
      <c r="H9" s="28">
        <v>0.24</v>
      </c>
      <c r="I9" s="30"/>
      <c r="J9" s="75"/>
      <c r="K9" s="105"/>
      <c r="L9" s="106"/>
      <c r="M9" s="75"/>
      <c r="N9" s="105"/>
      <c r="O9" s="106"/>
      <c r="P9" s="31"/>
      <c r="Q9" s="28">
        <v>0.74</v>
      </c>
      <c r="R9" s="32"/>
      <c r="S9" s="27"/>
      <c r="T9" s="28">
        <v>0.02</v>
      </c>
      <c r="U9" s="33"/>
      <c r="V9" s="25"/>
      <c r="W9" s="67">
        <f t="shared" si="0"/>
        <v>0.008562254727078143</v>
      </c>
      <c r="X9" s="77"/>
      <c r="Y9" s="77"/>
      <c r="Z9" s="68">
        <f>+Q9*D9</f>
        <v>0.02640028540849094</v>
      </c>
      <c r="AA9" s="68">
        <f t="shared" si="2"/>
        <v>0.000713521227256512</v>
      </c>
    </row>
    <row r="10" spans="2:27" ht="12.75">
      <c r="B10" s="26" t="s">
        <v>11</v>
      </c>
      <c r="C10" s="27"/>
      <c r="D10" s="61">
        <v>0</v>
      </c>
      <c r="E10" s="58"/>
      <c r="F10" s="20"/>
      <c r="G10" s="29"/>
      <c r="H10" s="28">
        <v>0.62</v>
      </c>
      <c r="I10" s="30"/>
      <c r="J10" s="75"/>
      <c r="K10" s="105"/>
      <c r="L10" s="106"/>
      <c r="M10" s="75"/>
      <c r="N10" s="105"/>
      <c r="O10" s="106"/>
      <c r="P10" s="31"/>
      <c r="Q10" s="28">
        <v>0.38</v>
      </c>
      <c r="R10" s="32"/>
      <c r="S10" s="27"/>
      <c r="T10" s="28">
        <v>0</v>
      </c>
      <c r="U10" s="33"/>
      <c r="V10" s="25"/>
      <c r="W10" s="67">
        <f t="shared" si="0"/>
        <v>0</v>
      </c>
      <c r="X10" s="77"/>
      <c r="Y10" s="77"/>
      <c r="Z10" s="68">
        <f t="shared" si="1"/>
        <v>0</v>
      </c>
      <c r="AA10" s="68">
        <f t="shared" si="2"/>
        <v>0</v>
      </c>
    </row>
    <row r="11" spans="2:27" ht="12.75">
      <c r="B11" s="26" t="s">
        <v>12</v>
      </c>
      <c r="C11" s="27"/>
      <c r="D11" s="61">
        <v>0</v>
      </c>
      <c r="E11" s="58"/>
      <c r="F11" s="20"/>
      <c r="G11" s="29"/>
      <c r="H11" s="28">
        <v>0.62</v>
      </c>
      <c r="I11" s="30"/>
      <c r="J11" s="75"/>
      <c r="K11" s="105"/>
      <c r="L11" s="106"/>
      <c r="M11" s="75"/>
      <c r="N11" s="105"/>
      <c r="O11" s="106"/>
      <c r="P11" s="31"/>
      <c r="Q11" s="28">
        <v>0.38</v>
      </c>
      <c r="R11" s="32"/>
      <c r="S11" s="27"/>
      <c r="T11" s="28">
        <v>0</v>
      </c>
      <c r="U11" s="33"/>
      <c r="V11" s="25"/>
      <c r="W11" s="67">
        <f t="shared" si="0"/>
        <v>0</v>
      </c>
      <c r="X11" s="77"/>
      <c r="Y11" s="77"/>
      <c r="Z11" s="68">
        <f t="shared" si="1"/>
        <v>0</v>
      </c>
      <c r="AA11" s="68">
        <f t="shared" si="2"/>
        <v>0</v>
      </c>
    </row>
    <row r="12" spans="2:27" ht="12.75">
      <c r="B12" s="26" t="s">
        <v>13</v>
      </c>
      <c r="C12" s="27"/>
      <c r="D12" s="61">
        <v>0.0713521227256511</v>
      </c>
      <c r="E12" s="58"/>
      <c r="F12" s="20"/>
      <c r="G12" s="29"/>
      <c r="H12" s="28">
        <v>0.88</v>
      </c>
      <c r="I12" s="30"/>
      <c r="J12" s="75"/>
      <c r="K12" s="105"/>
      <c r="L12" s="106"/>
      <c r="M12" s="75"/>
      <c r="N12" s="105"/>
      <c r="O12" s="106"/>
      <c r="P12" s="31"/>
      <c r="Q12" s="28">
        <v>0.12</v>
      </c>
      <c r="R12" s="32"/>
      <c r="S12" s="27"/>
      <c r="T12" s="28">
        <v>0</v>
      </c>
      <c r="U12" s="33"/>
      <c r="V12" s="25"/>
      <c r="W12" s="67">
        <f t="shared" si="0"/>
        <v>0.06278986799857297</v>
      </c>
      <c r="X12" s="77"/>
      <c r="Y12" s="77"/>
      <c r="Z12" s="68">
        <f t="shared" si="1"/>
        <v>0.008562254727078132</v>
      </c>
      <c r="AA12" s="68">
        <f t="shared" si="2"/>
        <v>0</v>
      </c>
    </row>
    <row r="13" spans="2:27" ht="12.75">
      <c r="B13" s="26" t="s">
        <v>14</v>
      </c>
      <c r="C13" s="27"/>
      <c r="D13" s="61">
        <v>6E-05</v>
      </c>
      <c r="E13" s="58"/>
      <c r="F13" s="20"/>
      <c r="G13" s="29"/>
      <c r="H13" s="28">
        <v>0.62</v>
      </c>
      <c r="I13" s="30"/>
      <c r="J13" s="75"/>
      <c r="K13" s="105"/>
      <c r="L13" s="106"/>
      <c r="M13" s="75"/>
      <c r="N13" s="105"/>
      <c r="O13" s="106"/>
      <c r="P13" s="31"/>
      <c r="Q13" s="28">
        <v>0.24</v>
      </c>
      <c r="R13" s="32"/>
      <c r="S13" s="27"/>
      <c r="T13" s="28">
        <v>0.14</v>
      </c>
      <c r="U13" s="33"/>
      <c r="V13" s="25"/>
      <c r="W13" s="67">
        <f t="shared" si="0"/>
        <v>3.72E-05</v>
      </c>
      <c r="X13" s="77"/>
      <c r="Y13" s="77"/>
      <c r="Z13" s="68">
        <f t="shared" si="1"/>
        <v>1.44E-05</v>
      </c>
      <c r="AA13" s="68">
        <f t="shared" si="2"/>
        <v>8.400000000000001E-06</v>
      </c>
    </row>
    <row r="14" spans="2:27" ht="12.75">
      <c r="B14" s="26" t="s">
        <v>15</v>
      </c>
      <c r="C14" s="27"/>
      <c r="D14" s="61">
        <v>0.893</v>
      </c>
      <c r="E14" s="58"/>
      <c r="F14" s="20"/>
      <c r="G14" s="29"/>
      <c r="H14" s="28">
        <v>0.7599</v>
      </c>
      <c r="I14" s="30"/>
      <c r="J14" s="75"/>
      <c r="K14" s="105"/>
      <c r="L14" s="106"/>
      <c r="M14" s="75"/>
      <c r="N14" s="105"/>
      <c r="O14" s="106"/>
      <c r="P14" s="31"/>
      <c r="Q14" s="28">
        <v>0.2401</v>
      </c>
      <c r="R14" s="32"/>
      <c r="S14" s="27"/>
      <c r="T14" s="28">
        <v>0</v>
      </c>
      <c r="U14" s="33"/>
      <c r="V14" s="25"/>
      <c r="W14" s="67">
        <f t="shared" si="0"/>
        <v>0.6785907</v>
      </c>
      <c r="X14" s="77"/>
      <c r="Y14" s="77"/>
      <c r="Z14" s="68">
        <f t="shared" si="1"/>
        <v>0.2144093</v>
      </c>
      <c r="AA14" s="68">
        <f t="shared" si="2"/>
        <v>0</v>
      </c>
    </row>
    <row r="15" spans="2:27" ht="12.75">
      <c r="B15" s="26" t="s">
        <v>16</v>
      </c>
      <c r="C15" s="27"/>
      <c r="D15" s="61">
        <v>0</v>
      </c>
      <c r="E15" s="58"/>
      <c r="F15" s="20"/>
      <c r="G15" s="29"/>
      <c r="H15" s="28">
        <v>0.62</v>
      </c>
      <c r="I15" s="30"/>
      <c r="J15" s="75"/>
      <c r="K15" s="105"/>
      <c r="L15" s="106"/>
      <c r="M15" s="75"/>
      <c r="N15" s="105"/>
      <c r="O15" s="106"/>
      <c r="P15" s="31"/>
      <c r="Q15" s="28">
        <v>0.38</v>
      </c>
      <c r="R15" s="32"/>
      <c r="S15" s="27"/>
      <c r="T15" s="28">
        <v>0</v>
      </c>
      <c r="U15" s="33"/>
      <c r="V15" s="25"/>
      <c r="W15" s="67">
        <f t="shared" si="0"/>
        <v>0</v>
      </c>
      <c r="X15" s="77"/>
      <c r="Y15" s="77"/>
      <c r="Z15" s="68">
        <f t="shared" si="1"/>
        <v>0</v>
      </c>
      <c r="AA15" s="68">
        <f t="shared" si="2"/>
        <v>0</v>
      </c>
    </row>
    <row r="16" spans="2:27" ht="12.75">
      <c r="B16" s="26" t="s">
        <v>17</v>
      </c>
      <c r="C16" s="27"/>
      <c r="D16" s="61">
        <v>0</v>
      </c>
      <c r="E16" s="58"/>
      <c r="F16" s="20"/>
      <c r="G16" s="29"/>
      <c r="H16" s="28">
        <v>0.62</v>
      </c>
      <c r="I16" s="30"/>
      <c r="J16" s="75"/>
      <c r="K16" s="105"/>
      <c r="L16" s="106"/>
      <c r="M16" s="75"/>
      <c r="N16" s="105"/>
      <c r="O16" s="106"/>
      <c r="P16" s="31"/>
      <c r="Q16" s="28">
        <v>0.38</v>
      </c>
      <c r="R16" s="32"/>
      <c r="S16" s="27"/>
      <c r="T16" s="28">
        <v>0</v>
      </c>
      <c r="U16" s="33"/>
      <c r="V16" s="25"/>
      <c r="W16" s="67">
        <f t="shared" si="0"/>
        <v>0</v>
      </c>
      <c r="X16" s="77"/>
      <c r="Y16" s="77"/>
      <c r="Z16" s="68">
        <f t="shared" si="1"/>
        <v>0</v>
      </c>
      <c r="AA16" s="68">
        <f t="shared" si="2"/>
        <v>0</v>
      </c>
    </row>
    <row r="17" spans="2:27" ht="13.5" thickBot="1">
      <c r="B17" s="34" t="s">
        <v>18</v>
      </c>
      <c r="C17" s="35"/>
      <c r="D17" s="62">
        <v>0</v>
      </c>
      <c r="E17" s="58"/>
      <c r="F17" s="20"/>
      <c r="G17" s="37"/>
      <c r="H17" s="36">
        <v>0.62</v>
      </c>
      <c r="I17" s="38"/>
      <c r="J17" s="107"/>
      <c r="K17" s="108"/>
      <c r="L17" s="109"/>
      <c r="M17" s="107"/>
      <c r="N17" s="108"/>
      <c r="O17" s="109"/>
      <c r="P17" s="39"/>
      <c r="Q17" s="36">
        <v>0.38</v>
      </c>
      <c r="R17" s="40"/>
      <c r="S17" s="35"/>
      <c r="T17" s="36">
        <v>0</v>
      </c>
      <c r="U17" s="41"/>
      <c r="V17" s="25"/>
      <c r="W17" s="69">
        <f t="shared" si="0"/>
        <v>0</v>
      </c>
      <c r="X17" s="78"/>
      <c r="Y17" s="78"/>
      <c r="Z17" s="70">
        <f t="shared" si="1"/>
        <v>0</v>
      </c>
      <c r="AA17" s="70">
        <f t="shared" si="2"/>
        <v>0</v>
      </c>
    </row>
    <row r="18" spans="3:27" ht="13.5" thickBot="1">
      <c r="C18" s="4"/>
      <c r="D18" s="63"/>
      <c r="E18" s="4"/>
      <c r="F18" s="3"/>
      <c r="P18" s="42"/>
      <c r="Q18" s="5"/>
      <c r="R18" s="42"/>
      <c r="W18" s="71"/>
      <c r="X18" s="71"/>
      <c r="Y18" s="71"/>
      <c r="Z18" s="71"/>
      <c r="AA18" s="71"/>
    </row>
    <row r="19" spans="2:27" ht="13.5" thickBot="1">
      <c r="B19" s="10" t="s">
        <v>2</v>
      </c>
      <c r="C19" s="43">
        <f>SUM(C8:C18)</f>
        <v>0</v>
      </c>
      <c r="D19" s="64">
        <f>SUM(D8:D18)</f>
        <v>1.0000881840884768</v>
      </c>
      <c r="E19" s="43"/>
      <c r="F19" s="44"/>
      <c r="G19" s="45"/>
      <c r="H19" s="46"/>
      <c r="I19" s="47"/>
      <c r="J19" s="45"/>
      <c r="K19" s="48"/>
      <c r="L19" s="47"/>
      <c r="M19" s="45"/>
      <c r="N19" s="48"/>
      <c r="O19" s="47"/>
      <c r="P19" s="49"/>
      <c r="Q19" s="46"/>
      <c r="R19" s="50"/>
      <c r="S19" s="51"/>
      <c r="T19" s="48"/>
      <c r="U19" s="52"/>
      <c r="V19" s="25"/>
      <c r="W19" s="72">
        <f>+SUM(W8:W17)</f>
        <v>0.7499800227256511</v>
      </c>
      <c r="X19" s="73"/>
      <c r="Y19" s="73"/>
      <c r="Z19" s="72">
        <f>+SUM(Z8:Z17)</f>
        <v>0.24938624013556907</v>
      </c>
      <c r="AA19" s="72">
        <f>+SUM(AA8:AA17)</f>
        <v>0.0007219212272565119</v>
      </c>
    </row>
    <row r="20" ht="12.75">
      <c r="F20" s="3"/>
    </row>
    <row r="21" spans="2:6" ht="12.75">
      <c r="B21" s="53" t="s">
        <v>19</v>
      </c>
      <c r="F21" s="3"/>
    </row>
    <row r="22" spans="2:6" ht="12.75">
      <c r="B22" s="53" t="s">
        <v>20</v>
      </c>
      <c r="C22" s="57">
        <f>+W19/D19</f>
        <v>0.7499138922526267</v>
      </c>
      <c r="E22" s="59"/>
      <c r="F22" s="3"/>
    </row>
    <row r="23" spans="2:6" ht="12.75">
      <c r="B23" s="53" t="s">
        <v>8</v>
      </c>
      <c r="C23" s="57">
        <f>+Z19/D19</f>
        <v>0.24936425017646857</v>
      </c>
      <c r="F23" s="3"/>
    </row>
    <row r="24" spans="2:6" ht="12.75">
      <c r="B24" s="53" t="s">
        <v>9</v>
      </c>
      <c r="C24" s="57">
        <f>AA19/D19</f>
        <v>0.0007218575709046117</v>
      </c>
      <c r="E24" s="59"/>
      <c r="F24" s="3"/>
    </row>
    <row r="25" ht="12.75">
      <c r="F25" s="3"/>
    </row>
    <row r="26" spans="2:11" ht="12.75">
      <c r="B26" s="54"/>
      <c r="F26" s="3"/>
      <c r="K26" s="55"/>
    </row>
    <row r="27" spans="6:11" ht="12.75">
      <c r="F27" s="3"/>
      <c r="K27" s="55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</sheetData>
  <mergeCells count="19">
    <mergeCell ref="J8:L17"/>
    <mergeCell ref="X8:X17"/>
    <mergeCell ref="M5:O5"/>
    <mergeCell ref="M6:O6"/>
    <mergeCell ref="M8:O17"/>
    <mergeCell ref="G6:I6"/>
    <mergeCell ref="J6:L6"/>
    <mergeCell ref="P6:R6"/>
    <mergeCell ref="S6:U6"/>
    <mergeCell ref="Y8:Y17"/>
    <mergeCell ref="B4:B5"/>
    <mergeCell ref="C4:E5"/>
    <mergeCell ref="G4:U4"/>
    <mergeCell ref="W4:AA5"/>
    <mergeCell ref="G5:I5"/>
    <mergeCell ref="J5:L5"/>
    <mergeCell ref="P5:R5"/>
    <mergeCell ref="S5:U5"/>
    <mergeCell ref="C6:E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3" sqref="E3"/>
    </sheetView>
  </sheetViews>
  <sheetFormatPr defaultColWidth="9.140625" defaultRowHeight="12.75"/>
  <sheetData>
    <row r="1" spans="1:5" ht="12.75">
      <c r="A1">
        <v>164178</v>
      </c>
      <c r="C1">
        <v>3378</v>
      </c>
      <c r="D1" t="s">
        <v>23</v>
      </c>
      <c r="E1" s="56">
        <f>C1/A1</f>
        <v>0.02057522932427</v>
      </c>
    </row>
    <row r="2" spans="3:5" ht="12.75">
      <c r="C2">
        <v>38161</v>
      </c>
      <c r="D2" t="s">
        <v>25</v>
      </c>
      <c r="E2" s="55">
        <f>C2/A1</f>
        <v>0.23243674548356053</v>
      </c>
    </row>
    <row r="3" spans="3:5" ht="12.75">
      <c r="C3">
        <f>A1-(C1+C2)</f>
        <v>122639</v>
      </c>
      <c r="D3" t="s">
        <v>24</v>
      </c>
      <c r="E3" s="55">
        <f>C3/A1</f>
        <v>0.7469880251921694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D2" sqref="D2"/>
    </sheetView>
  </sheetViews>
  <sheetFormatPr defaultColWidth="9.140625" defaultRowHeight="12.75"/>
  <sheetData>
    <row r="1" spans="1:3" ht="12.75">
      <c r="A1">
        <v>1082</v>
      </c>
      <c r="B1">
        <v>3136</v>
      </c>
      <c r="C1" s="55">
        <f>A1/B1</f>
        <v>0.3450255102040816</v>
      </c>
    </row>
    <row r="2" spans="1:4" ht="12.75">
      <c r="A2">
        <v>40</v>
      </c>
      <c r="B2">
        <v>176</v>
      </c>
      <c r="C2" s="55">
        <f>A2/B2</f>
        <v>0.22727272727272727</v>
      </c>
      <c r="D2">
        <f>B2/100*35</f>
        <v>61.6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mdonnelly</dc:creator>
  <cp:keywords/>
  <dc:description/>
  <cp:lastModifiedBy>mdonnelly</cp:lastModifiedBy>
  <cp:lastPrinted>2008-08-13T15:23:01Z</cp:lastPrinted>
  <dcterms:created xsi:type="dcterms:W3CDTF">2008-07-04T08:15:52Z</dcterms:created>
  <dcterms:modified xsi:type="dcterms:W3CDTF">2008-08-13T15:58:04Z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-844667824</vt:i4>
  </property>
  <property fmtid="{D5CDD505-2E9C-101B-9397-08002B2CF9AE}" pid="4" name="_EmailSubject">
    <vt:lpwstr>Draft modification for new topic</vt:lpwstr>
  </property>
  <property fmtid="{D5CDD505-2E9C-101B-9397-08002B2CF9AE}" pid="5" name="_AuthorEmail">
    <vt:lpwstr>Mitch.Donnelly@centrica.co.uk</vt:lpwstr>
  </property>
  <property fmtid="{D5CDD505-2E9C-101B-9397-08002B2CF9AE}" pid="6" name="_AuthorEmailDisplayName">
    <vt:lpwstr>Donnelly, Mitch</vt:lpwstr>
  </property>
  <property fmtid="{D5CDD505-2E9C-101B-9397-08002B2CF9AE}" pid="7" name="_PreviousAdHocReviewCycleID">
    <vt:i4>-680975526</vt:i4>
  </property>
</Properties>
</file>