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kullyJones/Dropbox/JO Shared Area/Modifications/0601 - 0650/0621 A-L (G withdrawn)/1. 0621 Workgroup Meetings/2018 Meetings/n 27 April (St Johns)/"/>
    </mc:Choice>
  </mc:AlternateContent>
  <xr:revisionPtr revIDLastSave="0" documentId="12_ncr:500000_{07939979-781E-8F49-876C-80F8D15E4B8D}" xr6:coauthVersionLast="31" xr6:coauthVersionMax="31" xr10:uidLastSave="{00000000-0000-0000-0000-000000000000}"/>
  <bookViews>
    <workbookView xWindow="0" yWindow="460" windowWidth="20740" windowHeight="10100" tabRatio="832" xr2:uid="{00000000-000D-0000-FFFF-FFFF00000000}"/>
  </bookViews>
  <sheets>
    <sheet name="Entry Prices" sheetId="1" r:id="rId1"/>
    <sheet name="Entry Prices Pivots" sheetId="9" state="hidden" r:id="rId2"/>
    <sheet name="Entry Firm Prices Chart" sheetId="10" r:id="rId3"/>
    <sheet name="Entry Combined Prices Chart" sheetId="11" r:id="rId4"/>
    <sheet name="Exit Prices Pivots" sheetId="13" state="hidden" r:id="rId5"/>
    <sheet name="Exit Prices" sheetId="2" r:id="rId6"/>
    <sheet name="Exit Firm Prices Chart" sheetId="14" r:id="rId7"/>
    <sheet name="Exit Combined Prices Chart" sheetId="16" r:id="rId8"/>
    <sheet name="Entry Revenue Pivots" sheetId="17" state="hidden" r:id="rId9"/>
    <sheet name="Entry Revenues" sheetId="3" r:id="rId10"/>
    <sheet name="Entry Capacity Revenue Chart" sheetId="18" r:id="rId11"/>
    <sheet name="Entry Combined Revenue Chart" sheetId="19" r:id="rId12"/>
    <sheet name="Exit Revenue Pivots" sheetId="20" state="hidden" r:id="rId13"/>
    <sheet name="Exit Revenues" sheetId="4" r:id="rId14"/>
    <sheet name="Exit Capacity Revenue Chart" sheetId="21" r:id="rId15"/>
    <sheet name="Exit Combined Revenue Chart" sheetId="22" r:id="rId16"/>
    <sheet name="Under Recovery" sheetId="5" r:id="rId17"/>
    <sheet name="Under Recovery Chart" sheetId="23" r:id="rId18"/>
    <sheet name="Cost Allocation Assessment" sheetId="6" r:id="rId19"/>
  </sheets>
  <calcPr calcId="171027"/>
  <pivotCaches>
    <pivotCache cacheId="0" r:id="rId20"/>
    <pivotCache cacheId="1" r:id="rId21"/>
    <pivotCache cacheId="2" r:id="rId22"/>
    <pivotCache cacheId="3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2" l="1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" i="1"/>
  <c r="N5" i="5"/>
  <c r="M5" i="5"/>
  <c r="L5" i="5"/>
  <c r="I5" i="5"/>
  <c r="H5" i="5"/>
  <c r="G5" i="5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B4" i="5"/>
  <c r="B5" i="5" s="1"/>
  <c r="C4" i="5"/>
  <c r="D4" i="5"/>
  <c r="C3" i="5"/>
  <c r="D3" i="5"/>
  <c r="D5" i="5" s="1"/>
  <c r="B3" i="5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C5" i="5" l="1"/>
</calcChain>
</file>

<file path=xl/sharedStrings.xml><?xml version="1.0" encoding="utf-8"?>
<sst xmlns="http://schemas.openxmlformats.org/spreadsheetml/2006/main" count="2117" uniqueCount="367">
  <si>
    <t>Entry Point</t>
  </si>
  <si>
    <t>Entry Category</t>
  </si>
  <si>
    <t>2019/20 Entry Firm Price</t>
  </si>
  <si>
    <t>2019/20 Entry Interruptible Price</t>
  </si>
  <si>
    <t>2019/20 Entry Revenue Recovery Price</t>
  </si>
  <si>
    <t>2019/20 Entry Combined Price</t>
  </si>
  <si>
    <t>2020/21 Entry Firm Price</t>
  </si>
  <si>
    <t>2020/21 Entry Interruptible Price</t>
  </si>
  <si>
    <t>2020/21 Entry Revenue Recovery Price</t>
  </si>
  <si>
    <t>2020/21 Entry Combined Price</t>
  </si>
  <si>
    <t>2021/22 Entry Firm Price</t>
  </si>
  <si>
    <t>2021/22 Entry Interruptible Price</t>
  </si>
  <si>
    <t>2021/22 Entry Revenue Recovery Price</t>
  </si>
  <si>
    <t>2021/22 Entry Combined Price</t>
  </si>
  <si>
    <t>Exit Point</t>
  </si>
  <si>
    <t>Exit Category</t>
  </si>
  <si>
    <t>2019/20 Exit Firm Price</t>
  </si>
  <si>
    <t>2019/20 Exit Interruptible Price</t>
  </si>
  <si>
    <t>2019/20 Exit Revenue Recovery Price</t>
  </si>
  <si>
    <t>2019/20 Exit Combined Price</t>
  </si>
  <si>
    <t>2020/21 Exit Firm Price</t>
  </si>
  <si>
    <t>2020/21 Exit Interruptible Price</t>
  </si>
  <si>
    <t>2020/21 Exit Revenue Recovery Price</t>
  </si>
  <si>
    <t>2020/21 Exit Combined Price</t>
  </si>
  <si>
    <t>2021/22 Exit Firm Price</t>
  </si>
  <si>
    <t>2021/22 Exit Interruptible Price</t>
  </si>
  <si>
    <t>2021/22 Exit Revenue Recovery Price</t>
  </si>
  <si>
    <t>2021/22 Exit Combined Price</t>
  </si>
  <si>
    <t>2019/20 Entry Capacity Revenue</t>
  </si>
  <si>
    <t>2019/20 Entry Revenue Recovery Revenue</t>
  </si>
  <si>
    <t>2019/20 Entry Combined Revenue</t>
  </si>
  <si>
    <t>2020/21 Entry Capacity Revenue</t>
  </si>
  <si>
    <t>2020/21 Entry Revenue Recovery Revenue</t>
  </si>
  <si>
    <t>2020/21 Entry Combined Revenue</t>
  </si>
  <si>
    <t>2021/22 Entry Capacity Revenue</t>
  </si>
  <si>
    <t>2021/22 Entry Revenue Recovery Revenue</t>
  </si>
  <si>
    <t>2021/22 Entry Combined Revenue</t>
  </si>
  <si>
    <t>2019/20 Exit Capacity Revenue</t>
  </si>
  <si>
    <t>2019/20 Exit Revenue Recovery Revenue</t>
  </si>
  <si>
    <t>2019/20 Exit Combined Revenue</t>
  </si>
  <si>
    <t>2020/21 Exit Capacity Revenue</t>
  </si>
  <si>
    <t>2020/21 Exit Revenue Recovery Revenue</t>
  </si>
  <si>
    <t>2020/21 Exit Combined Revenue</t>
  </si>
  <si>
    <t>2021/22 Exit Capacity Revenue</t>
  </si>
  <si>
    <t>2021/22 Exit Revenue Recovery Revenue</t>
  </si>
  <si>
    <t>2021/22 Exit Combined Revenue</t>
  </si>
  <si>
    <t>2019/20</t>
  </si>
  <si>
    <t>Entry</t>
  </si>
  <si>
    <t>Exit</t>
  </si>
  <si>
    <t>Total</t>
  </si>
  <si>
    <t>2020/21</t>
  </si>
  <si>
    <t>2021/22</t>
  </si>
  <si>
    <t>Entry or Exit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</si>
  <si>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</si>
  <si>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</si>
  <si>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</si>
  <si>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</si>
  <si>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</si>
  <si>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</si>
  <si>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</si>
  <si>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</si>
  <si>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</si>
  <si>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</si>
  <si>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</si>
  <si>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</si>
  <si>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</si>
  <si>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</si>
  <si>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</si>
  <si>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</si>
  <si>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</si>
  <si>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</si>
  <si>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</si>
  <si>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</si>
  <si>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</si>
  <si>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Moffat (Irish Interconnector)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</si>
  <si>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</si>
  <si>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</si>
  <si>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</si>
  <si>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</si>
  <si>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</si>
  <si>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</si>
  <si>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</si>
  <si>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</si>
  <si>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</si>
  <si>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</si>
  <si>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</si>
  <si>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</si>
  <si>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</si>
  <si>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</si>
  <si>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</si>
  <si>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</si>
  <si>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</si>
  <si>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</si>
  <si>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</si>
  <si>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</si>
  <si>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</si>
  <si>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</si>
  <si>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</si>
  <si>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</si>
  <si>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</si>
  <si>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</si>
  <si>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</si>
  <si>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</si>
  <si>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</si>
  <si>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</si>
  <si>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</si>
  <si>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</si>
  <si>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</si>
  <si>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</si>
  <si>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</si>
  <si>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</si>
  <si>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</si>
  <si>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</si>
  <si>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</si>
  <si>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</si>
  <si>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</si>
  <si>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</si>
  <si>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</si>
  <si>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</si>
  <si>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</si>
  <si>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</si>
  <si>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</si>
  <si>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</si>
  <si>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</si>
  <si>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</si>
  <si>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</si>
  <si>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</si>
  <si>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</si>
  <si>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</si>
  <si>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</si>
  <si>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</si>
  <si>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</si>
  <si>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</si>
  <si>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</si>
  <si>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</si>
  <si>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</si>
  <si>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</si>
  <si>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</si>
  <si>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</si>
  <si>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</si>
  <si>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</si>
  <si>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</si>
  <si>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</si>
  <si>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</si>
  <si>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</si>
  <si>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</si>
  <si>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</si>
  <si>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</si>
  <si>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</si>
  <si>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</si>
  <si>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</si>
  <si>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</si>
  <si>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</si>
  <si>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</si>
  <si>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</si>
  <si>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</si>
  <si>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</si>
  <si>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</si>
  <si>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</si>
  <si>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</si>
  <si>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</si>
  <si>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</si>
  <si>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</si>
  <si>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</si>
  <si>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</si>
  <si>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</si>
  <si>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</si>
  <si>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</si>
  <si>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</si>
  <si>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</si>
  <si>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</si>
  <si>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</si>
  <si>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</si>
  <si>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</si>
  <si>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</si>
  <si>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</si>
  <si>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</si>
  <si>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</si>
  <si>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</si>
  <si>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</si>
  <si>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</si>
  <si>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</si>
  <si>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</si>
  <si>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</si>
  <si>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</si>
  <si>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</si>
  <si>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</si>
  <si>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</si>
  <si>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</si>
  <si>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</si>
  <si>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</si>
  <si>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</si>
  <si>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</si>
  <si>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</si>
  <si>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</si>
  <si>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</si>
  <si>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</si>
  <si>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</si>
  <si>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</si>
  <si>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</si>
  <si>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</si>
  <si>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</si>
  <si>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</si>
  <si>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</si>
  <si>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</si>
  <si>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</si>
  <si>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</si>
  <si>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</si>
  <si>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</si>
  <si>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</si>
  <si>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</si>
  <si>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</si>
  <si>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</si>
  <si>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</si>
  <si>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</si>
  <si>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</si>
  <si>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</si>
  <si>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</si>
  <si>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</si>
  <si>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</si>
  <si>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</si>
  <si>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</si>
  <si>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</si>
  <si>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</si>
  <si>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</si>
  <si>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</si>
  <si>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</si>
  <si>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</si>
  <si>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</si>
  <si>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</si>
  <si>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</si>
  <si>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</si>
  <si>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</si>
  <si>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</si>
  <si>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</si>
  <si>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</si>
  <si>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</si>
  <si>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</si>
  <si>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</si>
  <si>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</si>
  <si>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</si>
  <si>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</si>
  <si>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</si>
  <si>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</si>
  <si>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</si>
  <si>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</si>
  <si>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</si>
  <si>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</si>
  <si>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</si>
  <si>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</si>
  <si>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</si>
  <si>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</si>
  <si>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</si>
  <si>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</si>
  <si>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</si>
  <si>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</si>
  <si>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</si>
  <si>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</si>
  <si>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</si>
  <si>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</si>
  <si>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</si>
  <si>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</si>
  <si>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</si>
  <si>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</si>
  <si>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</si>
  <si>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</si>
  <si>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</si>
  <si>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</si>
  <si>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</si>
  <si>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</si>
  <si>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</si>
  <si>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</si>
  <si>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</si>
  <si>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</si>
  <si>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</si>
  <si>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</si>
  <si>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</si>
  <si>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</si>
  <si>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</si>
  <si>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</si>
  <si>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</si>
  <si>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</si>
  <si>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</si>
  <si>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</si>
  <si>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</si>
  <si>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</si>
  <si>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</si>
  <si>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</si>
  <si>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</si>
  <si>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</si>
  <si>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</si>
  <si>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</si>
  <si>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</si>
  <si>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</si>
  <si>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2017/18 Entry Firm Price</t>
  </si>
  <si>
    <t>2017/18 Entry Interruptible Price</t>
  </si>
  <si>
    <t>2017/18 Entry Revenue Recovery Price</t>
  </si>
  <si>
    <t>2017/18 Entry Combined Price</t>
  </si>
  <si>
    <t>STORAGE SITE</t>
  </si>
  <si>
    <t>INTERCONNECTION POINT</t>
  </si>
  <si>
    <t>BEACH TERMINAL</t>
  </si>
  <si>
    <t>ONSHORE FIELD</t>
  </si>
  <si>
    <t>LNG IMPORTATION TERMINAL</t>
  </si>
  <si>
    <t>GDN (SC)</t>
  </si>
  <si>
    <t>POWER STATION</t>
  </si>
  <si>
    <t>GDN (EM)</t>
  </si>
  <si>
    <t>GDN (WM)</t>
  </si>
  <si>
    <t>GDN (NE)</t>
  </si>
  <si>
    <t>GDN (NW)</t>
  </si>
  <si>
    <t>GDN (SW)</t>
  </si>
  <si>
    <t>GDN (EA)</t>
  </si>
  <si>
    <t>INTERCONNECTOR</t>
  </si>
  <si>
    <t>INDUSTRIAL</t>
  </si>
  <si>
    <t>GDN (NO)</t>
  </si>
  <si>
    <t>GDN (SO)</t>
  </si>
  <si>
    <t>GDN (WS)</t>
  </si>
  <si>
    <t>GDN (SE)</t>
  </si>
  <si>
    <t>GDN (NT)</t>
  </si>
  <si>
    <t>GDN (WN)</t>
  </si>
  <si>
    <t>2017/18 Entry Capacity Revenue</t>
  </si>
  <si>
    <t>2017/18 Entry Combined Revenue</t>
  </si>
  <si>
    <t>2017/18 Entry Revenue Recovery Revenue</t>
  </si>
  <si>
    <t>2017/18 Exit Firm Price</t>
  </si>
  <si>
    <t>2017/18 Exit Interruptible Price</t>
  </si>
  <si>
    <t>2017/18 Exit Revenue Recovery Price</t>
  </si>
  <si>
    <t>2017/18 Exit Combined Price</t>
  </si>
  <si>
    <t>2017/18 Exit Capacity Revenue</t>
  </si>
  <si>
    <t>2017/18 Exit Revenue Recovery Revenue</t>
  </si>
  <si>
    <t>2017/18 Exit Combined Revenue</t>
  </si>
  <si>
    <t>Sum of 2017/18 Entry Firm Price</t>
  </si>
  <si>
    <t>Row Labels</t>
  </si>
  <si>
    <t>Sum of 2019/20 Entry Firm Price</t>
  </si>
  <si>
    <t>Sum of 2020/21 Entry Firm Price</t>
  </si>
  <si>
    <t>Sum of 2021/22 Entry Firm Price</t>
  </si>
  <si>
    <t>Sum of 2017/18 Entry Combined Price</t>
  </si>
  <si>
    <t>Sum of 2019/20 Entry Combined Price</t>
  </si>
  <si>
    <t>Sum of 2020/21 Entry Combined Price</t>
  </si>
  <si>
    <t>Sum of 2021/22 Entry Combined Price</t>
  </si>
  <si>
    <t>(All)</t>
  </si>
  <si>
    <t>Sum of 2017/18 Exit Firm Price</t>
  </si>
  <si>
    <t>Sum of 2019/20 Exit Firm Price</t>
  </si>
  <si>
    <t>Sum of 2020/21 Exit Firm Price</t>
  </si>
  <si>
    <t>Sum of 2021/22 Exit Firm Price</t>
  </si>
  <si>
    <t>Sum of 2017/18 Exit Combined Price</t>
  </si>
  <si>
    <t>Sum of 2019/20 Exit Combined Price</t>
  </si>
  <si>
    <t>Sum of 2020/21 Exit Combined Price</t>
  </si>
  <si>
    <t>Sum of 2021/22 Exit Combined Price</t>
  </si>
  <si>
    <t>Grand Total</t>
  </si>
  <si>
    <t>Sum of 2017/18 Entry Capacity Revenue</t>
  </si>
  <si>
    <t>Sum of 2019/20 Entry Capacity Revenue</t>
  </si>
  <si>
    <t>Sum of 2020/21 Entry Capacity Revenue</t>
  </si>
  <si>
    <t>Sum of 2021/22 Entry Capacity Revenue</t>
  </si>
  <si>
    <t>Sum of 2017/18 Entry Combined Revenue</t>
  </si>
  <si>
    <t>Sum of 2019/20 Entry Combined Revenue</t>
  </si>
  <si>
    <t>Sum of 2020/21 Entry Combined Revenue</t>
  </si>
  <si>
    <t>Sum of 2021/22 Entry Combined Revenue</t>
  </si>
  <si>
    <t>Sum of 2017/18 Exit Combined Revenue</t>
  </si>
  <si>
    <t>Sum of 2019/20 Exit Combined Revenue</t>
  </si>
  <si>
    <t>Sum of 2020/21 Exit Combined Revenue</t>
  </si>
  <si>
    <t>Sum of 2021/22 Exit Combined Revenue</t>
  </si>
  <si>
    <t>Sum of 2017/18 Exit Capacity Revenue</t>
  </si>
  <si>
    <t>Sum of 2019/20 Exit Capacity Revenue</t>
  </si>
  <si>
    <t>Sum of 2020/21 Exit Capacity Revenue</t>
  </si>
  <si>
    <t>Sum of 2021/22 Exit Capacity Revenue</t>
  </si>
  <si>
    <t>IP</t>
  </si>
  <si>
    <t>Non-IP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</si>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</sst>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£&quot;#,##0"/>
    <numFmt numFmtId="166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9" fontId="0" fillId="0" borderId="0" xfId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pivotCacheDefinition" Target="pivotCache/pivotCacheDefinition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pivotCacheDefinition" Target="pivotCache/pivotCacheDefinition4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pivotCacheDefinition" Target="pivotCache/pivotCacheDefinition3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[Example of Analysis to enable comparisons - Draft.xlsx]Entry Prices Pivots!PivotTable7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Pivots'!$B$1</c:f>
              <c:strCache>
                <c:ptCount val="1"/>
                <c:pt idx="0">
                  <c:v>Sum of 2017/18 Entry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Pivots'!$B$2:$B$27</c:f>
              <c:numCache>
                <c:formatCode>General</c:formatCode>
                <c:ptCount val="26"/>
                <c:pt idx="0">
                  <c:v>1E-4</c:v>
                </c:pt>
                <c:pt idx="1">
                  <c:v>1.09E-2</c:v>
                </c:pt>
                <c:pt idx="2">
                  <c:v>1.09E-2</c:v>
                </c:pt>
                <c:pt idx="3">
                  <c:v>1.4E-3</c:v>
                </c:pt>
                <c:pt idx="4">
                  <c:v>1E-4</c:v>
                </c:pt>
                <c:pt idx="5">
                  <c:v>1E-4</c:v>
                </c:pt>
                <c:pt idx="6">
                  <c:v>4.1000000000000003E-3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1.4E-2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5.3E-3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9.4000000000000004E-3</c:v>
                </c:pt>
                <c:pt idx="19">
                  <c:v>2.2800000000000001E-2</c:v>
                </c:pt>
                <c:pt idx="20">
                  <c:v>7.7000000000000002E-3</c:v>
                </c:pt>
                <c:pt idx="21">
                  <c:v>1E-4</c:v>
                </c:pt>
                <c:pt idx="22">
                  <c:v>4.8800000000000003E-2</c:v>
                </c:pt>
                <c:pt idx="23">
                  <c:v>1.0999999999999999E-2</c:v>
                </c:pt>
                <c:pt idx="24">
                  <c:v>1.4200000000000001E-2</c:v>
                </c:pt>
                <c:pt idx="25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9D-4D70-A09F-8177BC2E7620}"/>
            </c:ext>
          </c:extLst>
        </c:ser>
        <c:ser>
          <c:idx val="1"/>
          <c:order val="1"/>
          <c:tx>
            <c:strRef>
              <c:f>'Entry Prices Pivots'!$C$1</c:f>
              <c:strCache>
                <c:ptCount val="1"/>
                <c:pt idx="0">
                  <c:v>Sum of 2019/20 Entry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Pivots'!$C$2:$C$27</c:f>
              <c:numCache>
                <c:formatCode>General</c:formatCode>
                <c:ptCount val="26"/>
                <c:pt idx="0">
                  <c:v>6.6585561344794817E-3</c:v>
                </c:pt>
                <c:pt idx="1">
                  <c:v>1.0419706598473298E-2</c:v>
                </c:pt>
                <c:pt idx="2">
                  <c:v>1.0419706598473298E-2</c:v>
                </c:pt>
                <c:pt idx="3">
                  <c:v>1.3143647454315338E-2</c:v>
                </c:pt>
                <c:pt idx="4">
                  <c:v>6.4587663098179199E-3</c:v>
                </c:pt>
                <c:pt idx="5">
                  <c:v>1.1898317381707418E-2</c:v>
                </c:pt>
                <c:pt idx="6">
                  <c:v>1.3090223389258549E-2</c:v>
                </c:pt>
                <c:pt idx="7">
                  <c:v>5.0514660639624934E-3</c:v>
                </c:pt>
                <c:pt idx="8">
                  <c:v>5.2242375445691229E-3</c:v>
                </c:pt>
                <c:pt idx="9">
                  <c:v>7.1031158918052105E-3</c:v>
                </c:pt>
                <c:pt idx="10">
                  <c:v>1.0040470378728527E-2</c:v>
                </c:pt>
                <c:pt idx="11">
                  <c:v>5.7456185825352016E-3</c:v>
                </c:pt>
                <c:pt idx="12">
                  <c:v>5.0202351893642635E-3</c:v>
                </c:pt>
                <c:pt idx="13">
                  <c:v>8.6936074927202508E-3</c:v>
                </c:pt>
                <c:pt idx="14">
                  <c:v>9.2408215139321882E-3</c:v>
                </c:pt>
                <c:pt idx="15">
                  <c:v>4.6204107569660941E-3</c:v>
                </c:pt>
                <c:pt idx="16">
                  <c:v>5.1515257583113856E-3</c:v>
                </c:pt>
                <c:pt idx="17">
                  <c:v>4.959888908183642E-3</c:v>
                </c:pt>
                <c:pt idx="18">
                  <c:v>1.2689153439549844E-2</c:v>
                </c:pt>
                <c:pt idx="19">
                  <c:v>1.9220667757551237E-2</c:v>
                </c:pt>
                <c:pt idx="20">
                  <c:v>1.4264763176596237E-2</c:v>
                </c:pt>
                <c:pt idx="21">
                  <c:v>5.3766295522449659E-3</c:v>
                </c:pt>
                <c:pt idx="22">
                  <c:v>2.4216311037351709E-2</c:v>
                </c:pt>
                <c:pt idx="23">
                  <c:v>1.2041787327918448E-2</c:v>
                </c:pt>
                <c:pt idx="24">
                  <c:v>9.6904326276841118E-3</c:v>
                </c:pt>
                <c:pt idx="25">
                  <c:v>1.4169527198449976E-2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A9D-4D70-A09F-8177BC2E7620}"/>
            </c:ext>
          </c:extLst>
        </c:ser>
        <c:ser>
          <c:idx val="2"/>
          <c:order val="2"/>
          <c:tx>
            <c:strRef>
              <c:f>'Entry Prices Pivots'!$D$1</c:f>
              <c:strCache>
                <c:ptCount val="1"/>
                <c:pt idx="0">
                  <c:v>Sum of 2020/21 Entry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Pivots'!$D$2:$D$27</c:f>
              <c:numCache>
                <c:formatCode>General</c:formatCode>
                <c:ptCount val="26"/>
                <c:pt idx="0">
                  <c:v>6.3264733532946496E-3</c:v>
                </c:pt>
                <c:pt idx="1">
                  <c:v>9.9000436150175845E-3</c:v>
                </c:pt>
                <c:pt idx="2">
                  <c:v>9.9000436150175845E-3</c:v>
                </c:pt>
                <c:pt idx="3">
                  <c:v>1.2488133118566154E-2</c:v>
                </c:pt>
                <c:pt idx="4">
                  <c:v>6.1366476648941739E-3</c:v>
                </c:pt>
                <c:pt idx="5">
                  <c:v>1.1304911506959755E-2</c:v>
                </c:pt>
                <c:pt idx="6">
                  <c:v>1.2437373476808945E-2</c:v>
                </c:pt>
                <c:pt idx="7">
                  <c:v>4.7995338333554748E-3</c:v>
                </c:pt>
                <c:pt idx="8">
                  <c:v>4.9636886660536826E-3</c:v>
                </c:pt>
                <c:pt idx="9">
                  <c:v>6.7488615410437368E-3</c:v>
                </c:pt>
                <c:pt idx="10">
                  <c:v>9.5397210780646009E-3</c:v>
                </c:pt>
                <c:pt idx="11">
                  <c:v>5.4590668196634598E-3</c:v>
                </c:pt>
                <c:pt idx="12">
                  <c:v>4.7698605390323005E-3</c:v>
                </c:pt>
                <c:pt idx="13">
                  <c:v>8.260030408378749E-3</c:v>
                </c:pt>
                <c:pt idx="14">
                  <c:v>8.7799531744901394E-3</c:v>
                </c:pt>
                <c:pt idx="15">
                  <c:v>4.3899765872450697E-3</c:v>
                </c:pt>
                <c:pt idx="16">
                  <c:v>4.8946032413851133E-3</c:v>
                </c:pt>
                <c:pt idx="17">
                  <c:v>4.7125239134712888E-3</c:v>
                </c:pt>
                <c:pt idx="18">
                  <c:v>1.2056306125510311E-2</c:v>
                </c:pt>
                <c:pt idx="19">
                  <c:v>1.8262073630499365E-2</c:v>
                </c:pt>
                <c:pt idx="20">
                  <c:v>1.3553335333539184E-2</c:v>
                </c:pt>
                <c:pt idx="21">
                  <c:v>5.108480413144911E-3</c:v>
                </c:pt>
                <c:pt idx="22">
                  <c:v>2.3008568734530475E-2</c:v>
                </c:pt>
                <c:pt idx="23">
                  <c:v>1.1441226163376426E-2</c:v>
                </c:pt>
                <c:pt idx="24">
                  <c:v>9.2071407919027907E-3</c:v>
                </c:pt>
                <c:pt idx="25">
                  <c:v>1.346284906807131E-2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9D-4D70-A09F-8177BC2E7620}"/>
            </c:ext>
          </c:extLst>
        </c:ser>
        <c:ser>
          <c:idx val="3"/>
          <c:order val="3"/>
          <c:tx>
            <c:strRef>
              <c:f>'Entry Prices Pivots'!$E$1</c:f>
              <c:strCache>
                <c:ptCount val="1"/>
                <c:pt idx="0">
                  <c:v>Sum of 2021/22 Entry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Pivots'!$E$2:$E$27</c:f>
              <c:numCache>
                <c:formatCode>General</c:formatCode>
                <c:ptCount val="26"/>
                <c:pt idx="0">
                  <c:v>2.0819638834294565E-2</c:v>
                </c:pt>
                <c:pt idx="1">
                  <c:v>3.4869021716430311E-2</c:v>
                </c:pt>
                <c:pt idx="2">
                  <c:v>3.4869021716430311E-2</c:v>
                </c:pt>
                <c:pt idx="3">
                  <c:v>4.3722632404832158E-2</c:v>
                </c:pt>
                <c:pt idx="4">
                  <c:v>2.0818994266547087E-2</c:v>
                </c:pt>
                <c:pt idx="5">
                  <c:v>3.9627529728372975E-2</c:v>
                </c:pt>
                <c:pt idx="6">
                  <c:v>4.4526578435171382E-2</c:v>
                </c:pt>
                <c:pt idx="7">
                  <c:v>1.7174253272801809E-2</c:v>
                </c:pt>
                <c:pt idx="8">
                  <c:v>1.6695770079244689E-2</c:v>
                </c:pt>
                <c:pt idx="9">
                  <c:v>2.2238373034545945E-2</c:v>
                </c:pt>
                <c:pt idx="10">
                  <c:v>3.5090030464540109E-2</c:v>
                </c:pt>
                <c:pt idx="11">
                  <c:v>2.1861316202416079E-2</c:v>
                </c:pt>
                <c:pt idx="12">
                  <c:v>1.6889014818498322E-2</c:v>
                </c:pt>
                <c:pt idx="13">
                  <c:v>2.2263289217585691E-2</c:v>
                </c:pt>
                <c:pt idx="14">
                  <c:v>3.4348506545603619E-2</c:v>
                </c:pt>
                <c:pt idx="15">
                  <c:v>1.7174253272801809E-2</c:v>
                </c:pt>
                <c:pt idx="16">
                  <c:v>1.6695770079244689E-2</c:v>
                </c:pt>
                <c:pt idx="17">
                  <c:v>1.7174253272801809E-2</c:v>
                </c:pt>
                <c:pt idx="18">
                  <c:v>3.3565284308911737E-2</c:v>
                </c:pt>
                <c:pt idx="19">
                  <c:v>4.4476746069091889E-2</c:v>
                </c:pt>
                <c:pt idx="20">
                  <c:v>4.862130786957157E-2</c:v>
                </c:pt>
                <c:pt idx="21">
                  <c:v>1.6695770079244689E-2</c:v>
                </c:pt>
                <c:pt idx="22">
                  <c:v>8.422346834060869E-2</c:v>
                </c:pt>
                <c:pt idx="23">
                  <c:v>4.2601243778548285E-2</c:v>
                </c:pt>
                <c:pt idx="24">
                  <c:v>3.3211513363492838E-2</c:v>
                </c:pt>
                <c:pt idx="25">
                  <c:v>4.5356241243830371E-2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9D-4D70-A09F-8177BC2E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516480"/>
        <c:axId val="216518016"/>
      </c:barChart>
      <c:catAx>
        <c:axId val="21651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518016"/>
        <c:crosses val="autoZero"/>
        <c:auto val="1"/>
        <c:lblAlgn val="ctr"/>
        <c:lblOffset val="100"/>
        <c:noMultiLvlLbl val="0"/>
      </c:catAx>
      <c:valAx>
        <c:axId val="21651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51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[Example of Analysis to enable comparisons - Draft.xlsx]Entry Prices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Pivots'!$I$1</c:f>
              <c:strCache>
                <c:ptCount val="1"/>
                <c:pt idx="0">
                  <c:v>Sum of 2017/18 Entry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Pivots'!$I$2:$I$27</c:f>
              <c:numCache>
                <c:formatCode>General</c:formatCode>
                <c:ptCount val="26"/>
                <c:pt idx="0">
                  <c:v>1E-4</c:v>
                </c:pt>
                <c:pt idx="1">
                  <c:v>4.19E-2</c:v>
                </c:pt>
                <c:pt idx="2">
                  <c:v>4.19E-2</c:v>
                </c:pt>
                <c:pt idx="3">
                  <c:v>3.2399999999999998E-2</c:v>
                </c:pt>
                <c:pt idx="4">
                  <c:v>1E-4</c:v>
                </c:pt>
                <c:pt idx="5">
                  <c:v>3.1099999999999999E-2</c:v>
                </c:pt>
                <c:pt idx="6">
                  <c:v>3.5099999999999999E-2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4.4999999999999998E-2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3.6299999999999999E-2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4.0399999999999998E-2</c:v>
                </c:pt>
                <c:pt idx="19">
                  <c:v>5.3800000000000001E-2</c:v>
                </c:pt>
                <c:pt idx="20">
                  <c:v>7.7000000000000002E-3</c:v>
                </c:pt>
                <c:pt idx="21">
                  <c:v>1E-4</c:v>
                </c:pt>
                <c:pt idx="22">
                  <c:v>7.980000000000001E-2</c:v>
                </c:pt>
                <c:pt idx="23">
                  <c:v>4.1999999999999996E-2</c:v>
                </c:pt>
                <c:pt idx="24">
                  <c:v>4.5200000000000004E-2</c:v>
                </c:pt>
                <c:pt idx="25">
                  <c:v>3.1099999999999999E-2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A9-4BD5-A099-578FEC665B90}"/>
            </c:ext>
          </c:extLst>
        </c:ser>
        <c:ser>
          <c:idx val="1"/>
          <c:order val="1"/>
          <c:tx>
            <c:strRef>
              <c:f>'Entry Prices Pivots'!$J$1</c:f>
              <c:strCache>
                <c:ptCount val="1"/>
                <c:pt idx="0">
                  <c:v>Sum of 2019/20 Entry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Pivots'!$J$2:$J$27</c:f>
              <c:numCache>
                <c:formatCode>General</c:formatCode>
                <c:ptCount val="26"/>
                <c:pt idx="0">
                  <c:v>6.6585561344794817E-3</c:v>
                </c:pt>
                <c:pt idx="1">
                  <c:v>3.7278503505176482E-2</c:v>
                </c:pt>
                <c:pt idx="2">
                  <c:v>4.774825833643153E-2</c:v>
                </c:pt>
                <c:pt idx="3">
                  <c:v>5.0472199192273567E-2</c:v>
                </c:pt>
                <c:pt idx="4">
                  <c:v>6.4587663098179199E-3</c:v>
                </c:pt>
                <c:pt idx="5">
                  <c:v>4.9226869119665645E-2</c:v>
                </c:pt>
                <c:pt idx="6">
                  <c:v>5.0418775127216778E-2</c:v>
                </c:pt>
                <c:pt idx="7">
                  <c:v>5.0514660639624934E-3</c:v>
                </c:pt>
                <c:pt idx="8">
                  <c:v>5.2242375445691229E-3</c:v>
                </c:pt>
                <c:pt idx="9">
                  <c:v>7.1031158918052105E-3</c:v>
                </c:pt>
                <c:pt idx="10">
                  <c:v>4.7369022116686754E-2</c:v>
                </c:pt>
                <c:pt idx="11">
                  <c:v>5.7456185825352016E-3</c:v>
                </c:pt>
                <c:pt idx="12">
                  <c:v>5.0202351893642635E-3</c:v>
                </c:pt>
                <c:pt idx="13">
                  <c:v>8.6936074927202508E-3</c:v>
                </c:pt>
                <c:pt idx="14">
                  <c:v>4.6569373251890422E-2</c:v>
                </c:pt>
                <c:pt idx="15">
                  <c:v>4.6204107569660941E-3</c:v>
                </c:pt>
                <c:pt idx="16">
                  <c:v>5.1515257583113856E-3</c:v>
                </c:pt>
                <c:pt idx="17">
                  <c:v>4.959888908183642E-3</c:v>
                </c:pt>
                <c:pt idx="18">
                  <c:v>5.0017705177508073E-2</c:v>
                </c:pt>
                <c:pt idx="19">
                  <c:v>5.6549219495509465E-2</c:v>
                </c:pt>
                <c:pt idx="20">
                  <c:v>4.1123560083299419E-2</c:v>
                </c:pt>
                <c:pt idx="21">
                  <c:v>5.3766295522449659E-3</c:v>
                </c:pt>
                <c:pt idx="22">
                  <c:v>6.154486277530994E-2</c:v>
                </c:pt>
                <c:pt idx="23">
                  <c:v>4.9370339065876678E-2</c:v>
                </c:pt>
                <c:pt idx="24">
                  <c:v>4.7018984365642343E-2</c:v>
                </c:pt>
                <c:pt idx="25">
                  <c:v>5.1498078936408204E-2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FA9-4BD5-A099-578FEC665B90}"/>
            </c:ext>
          </c:extLst>
        </c:ser>
        <c:ser>
          <c:idx val="2"/>
          <c:order val="2"/>
          <c:tx>
            <c:strRef>
              <c:f>'Entry Prices Pivots'!$K$1</c:f>
              <c:strCache>
                <c:ptCount val="1"/>
                <c:pt idx="0">
                  <c:v>Sum of 2020/21 Entry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Pivots'!$K$2:$K$27</c:f>
              <c:numCache>
                <c:formatCode>General</c:formatCode>
                <c:ptCount val="26"/>
                <c:pt idx="0">
                  <c:v>6.3264733532946496E-3</c:v>
                </c:pt>
                <c:pt idx="1">
                  <c:v>3.7759221834575717E-2</c:v>
                </c:pt>
                <c:pt idx="2">
                  <c:v>4.9628477740828868E-2</c:v>
                </c:pt>
                <c:pt idx="3">
                  <c:v>5.221656724437744E-2</c:v>
                </c:pt>
                <c:pt idx="4">
                  <c:v>6.1366476648941739E-3</c:v>
                </c:pt>
                <c:pt idx="5">
                  <c:v>5.1033345632771038E-2</c:v>
                </c:pt>
                <c:pt idx="6">
                  <c:v>5.2165807602620226E-2</c:v>
                </c:pt>
                <c:pt idx="7">
                  <c:v>4.7995338333554748E-3</c:v>
                </c:pt>
                <c:pt idx="8">
                  <c:v>4.9636886660536826E-3</c:v>
                </c:pt>
                <c:pt idx="9">
                  <c:v>6.7488615410437368E-3</c:v>
                </c:pt>
                <c:pt idx="10">
                  <c:v>4.9268155203875882E-2</c:v>
                </c:pt>
                <c:pt idx="11">
                  <c:v>5.4590668196634598E-3</c:v>
                </c:pt>
                <c:pt idx="12">
                  <c:v>4.7698605390323005E-3</c:v>
                </c:pt>
                <c:pt idx="13">
                  <c:v>8.260030408378749E-3</c:v>
                </c:pt>
                <c:pt idx="14">
                  <c:v>4.8508387300301423E-2</c:v>
                </c:pt>
                <c:pt idx="15">
                  <c:v>4.3899765872450697E-3</c:v>
                </c:pt>
                <c:pt idx="16">
                  <c:v>4.8946032413851133E-3</c:v>
                </c:pt>
                <c:pt idx="17">
                  <c:v>4.7125239134712888E-3</c:v>
                </c:pt>
                <c:pt idx="18">
                  <c:v>5.1784740251321598E-2</c:v>
                </c:pt>
                <c:pt idx="19">
                  <c:v>5.799050775631065E-2</c:v>
                </c:pt>
                <c:pt idx="20">
                  <c:v>4.1412513553097316E-2</c:v>
                </c:pt>
                <c:pt idx="21">
                  <c:v>5.108480413144911E-3</c:v>
                </c:pt>
                <c:pt idx="22">
                  <c:v>6.2737002860341756E-2</c:v>
                </c:pt>
                <c:pt idx="23">
                  <c:v>5.1169660289187707E-2</c:v>
                </c:pt>
                <c:pt idx="24">
                  <c:v>4.8935574917714074E-2</c:v>
                </c:pt>
                <c:pt idx="25">
                  <c:v>5.3191283193882596E-2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FA9-4BD5-A099-578FEC665B90}"/>
            </c:ext>
          </c:extLst>
        </c:ser>
        <c:ser>
          <c:idx val="3"/>
          <c:order val="3"/>
          <c:tx>
            <c:strRef>
              <c:f>'Entry Prices Pivots'!$L$1</c:f>
              <c:strCache>
                <c:ptCount val="1"/>
                <c:pt idx="0">
                  <c:v>Sum of 2021/22 Entry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Pivots'!$L$2:$L$27</c:f>
              <c:numCache>
                <c:formatCode>General</c:formatCode>
                <c:ptCount val="26"/>
                <c:pt idx="0">
                  <c:v>2.0819638834294565E-2</c:v>
                </c:pt>
                <c:pt idx="1">
                  <c:v>3.4869021716420347E-2</c:v>
                </c:pt>
                <c:pt idx="2">
                  <c:v>3.4869021716418133E-2</c:v>
                </c:pt>
                <c:pt idx="3">
                  <c:v>4.372263240481998E-2</c:v>
                </c:pt>
                <c:pt idx="4">
                  <c:v>2.0818994266547087E-2</c:v>
                </c:pt>
                <c:pt idx="5">
                  <c:v>3.9627529728360797E-2</c:v>
                </c:pt>
                <c:pt idx="6">
                  <c:v>4.4526578435159204E-2</c:v>
                </c:pt>
                <c:pt idx="7">
                  <c:v>1.7174253272801809E-2</c:v>
                </c:pt>
                <c:pt idx="8">
                  <c:v>1.6695770079244689E-2</c:v>
                </c:pt>
                <c:pt idx="9">
                  <c:v>2.2238373034545945E-2</c:v>
                </c:pt>
                <c:pt idx="10">
                  <c:v>3.5090030464527931E-2</c:v>
                </c:pt>
                <c:pt idx="11">
                  <c:v>2.1861316202416079E-2</c:v>
                </c:pt>
                <c:pt idx="12">
                  <c:v>1.6889014818498322E-2</c:v>
                </c:pt>
                <c:pt idx="13">
                  <c:v>2.2263289217585691E-2</c:v>
                </c:pt>
                <c:pt idx="14">
                  <c:v>3.4348506545591441E-2</c:v>
                </c:pt>
                <c:pt idx="15">
                  <c:v>1.7174253272801809E-2</c:v>
                </c:pt>
                <c:pt idx="16">
                  <c:v>1.6695770079244689E-2</c:v>
                </c:pt>
                <c:pt idx="17">
                  <c:v>1.7174253272801809E-2</c:v>
                </c:pt>
                <c:pt idx="18">
                  <c:v>3.3565284308899559E-2</c:v>
                </c:pt>
                <c:pt idx="19">
                  <c:v>4.4476746069079712E-2</c:v>
                </c:pt>
                <c:pt idx="20">
                  <c:v>4.8621307869561606E-2</c:v>
                </c:pt>
                <c:pt idx="21">
                  <c:v>1.6695770079244689E-2</c:v>
                </c:pt>
                <c:pt idx="22">
                  <c:v>8.4223468340596519E-2</c:v>
                </c:pt>
                <c:pt idx="23">
                  <c:v>4.2601243778536108E-2</c:v>
                </c:pt>
                <c:pt idx="24">
                  <c:v>3.321151336348066E-2</c:v>
                </c:pt>
                <c:pt idx="25">
                  <c:v>4.5356241243818193E-2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FA9-4BD5-A099-578FEC665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385024"/>
        <c:axId val="216386560"/>
      </c:barChart>
      <c:catAx>
        <c:axId val="21638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386560"/>
        <c:crosses val="autoZero"/>
        <c:auto val="1"/>
        <c:lblAlgn val="ctr"/>
        <c:lblOffset val="100"/>
        <c:noMultiLvlLbl val="0"/>
      </c:catAx>
      <c:valAx>
        <c:axId val="21638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38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[Example of Analysis to enable comparisons - Draft.xlsx]Exit Prices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Pivots'!$B$3</c:f>
              <c:strCache>
                <c:ptCount val="1"/>
                <c:pt idx="0">
                  <c:v>Sum of 2017/18 Exit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Pivots'!$B$4:$B$223</c:f>
              <c:numCache>
                <c:formatCode>General</c:formatCode>
                <c:ptCount val="220"/>
                <c:pt idx="0">
                  <c:v>1E-4</c:v>
                </c:pt>
                <c:pt idx="1">
                  <c:v>2.5399999999999999E-2</c:v>
                </c:pt>
                <c:pt idx="2">
                  <c:v>1.7299999999999999E-2</c:v>
                </c:pt>
                <c:pt idx="3">
                  <c:v>1.7299999999999999E-2</c:v>
                </c:pt>
                <c:pt idx="4">
                  <c:v>1E-4</c:v>
                </c:pt>
                <c:pt idx="5">
                  <c:v>1E-4</c:v>
                </c:pt>
                <c:pt idx="6">
                  <c:v>2.0799999999999999E-2</c:v>
                </c:pt>
                <c:pt idx="7">
                  <c:v>1.4E-3</c:v>
                </c:pt>
                <c:pt idx="8">
                  <c:v>2.2800000000000001E-2</c:v>
                </c:pt>
                <c:pt idx="9">
                  <c:v>2.2800000000000001E-2</c:v>
                </c:pt>
                <c:pt idx="10">
                  <c:v>1.6500000000000001E-2</c:v>
                </c:pt>
                <c:pt idx="11">
                  <c:v>2.75E-2</c:v>
                </c:pt>
                <c:pt idx="12">
                  <c:v>3.5499999999999997E-2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1E-4</c:v>
                </c:pt>
                <c:pt idx="17">
                  <c:v>1E-4</c:v>
                </c:pt>
                <c:pt idx="18">
                  <c:v>3.0999999999999999E-3</c:v>
                </c:pt>
                <c:pt idx="19">
                  <c:v>1E-4</c:v>
                </c:pt>
                <c:pt idx="20">
                  <c:v>1.2500000000000001E-2</c:v>
                </c:pt>
                <c:pt idx="21">
                  <c:v>8.3000000000000001E-3</c:v>
                </c:pt>
                <c:pt idx="22">
                  <c:v>8.3000000000000001E-3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1E-4</c:v>
                </c:pt>
                <c:pt idx="26">
                  <c:v>1E-4</c:v>
                </c:pt>
                <c:pt idx="27">
                  <c:v>8.0000000000000004E-4</c:v>
                </c:pt>
                <c:pt idx="28">
                  <c:v>8.0000000000000004E-4</c:v>
                </c:pt>
                <c:pt idx="29">
                  <c:v>1.3100000000000001E-2</c:v>
                </c:pt>
                <c:pt idx="30">
                  <c:v>1E-4</c:v>
                </c:pt>
                <c:pt idx="31">
                  <c:v>1.9400000000000001E-2</c:v>
                </c:pt>
                <c:pt idx="32">
                  <c:v>3.5000000000000001E-3</c:v>
                </c:pt>
                <c:pt idx="33">
                  <c:v>4.7000000000000002E-3</c:v>
                </c:pt>
                <c:pt idx="34">
                  <c:v>3.5000000000000001E-3</c:v>
                </c:pt>
                <c:pt idx="35">
                  <c:v>2.6599999999999999E-2</c:v>
                </c:pt>
                <c:pt idx="36">
                  <c:v>2.6599999999999999E-2</c:v>
                </c:pt>
                <c:pt idx="37">
                  <c:v>1E-4</c:v>
                </c:pt>
                <c:pt idx="38">
                  <c:v>8.0000000000000004E-4</c:v>
                </c:pt>
                <c:pt idx="39">
                  <c:v>1E-4</c:v>
                </c:pt>
                <c:pt idx="40">
                  <c:v>5.4999999999999997E-3</c:v>
                </c:pt>
                <c:pt idx="41">
                  <c:v>1E-4</c:v>
                </c:pt>
                <c:pt idx="42">
                  <c:v>2.7900000000000001E-2</c:v>
                </c:pt>
                <c:pt idx="43">
                  <c:v>1.03E-2</c:v>
                </c:pt>
                <c:pt idx="44">
                  <c:v>1.0699999999999999E-2</c:v>
                </c:pt>
                <c:pt idx="45">
                  <c:v>8.3000000000000001E-3</c:v>
                </c:pt>
                <c:pt idx="46">
                  <c:v>1E-4</c:v>
                </c:pt>
                <c:pt idx="47">
                  <c:v>2.2800000000000001E-2</c:v>
                </c:pt>
                <c:pt idx="48">
                  <c:v>1E-4</c:v>
                </c:pt>
                <c:pt idx="49">
                  <c:v>3.8399999999999997E-2</c:v>
                </c:pt>
                <c:pt idx="50">
                  <c:v>2.2800000000000001E-2</c:v>
                </c:pt>
                <c:pt idx="51">
                  <c:v>1E-4</c:v>
                </c:pt>
                <c:pt idx="52">
                  <c:v>3.8600000000000002E-2</c:v>
                </c:pt>
                <c:pt idx="53">
                  <c:v>1E-4</c:v>
                </c:pt>
                <c:pt idx="54">
                  <c:v>1.5E-3</c:v>
                </c:pt>
                <c:pt idx="55">
                  <c:v>1.29E-2</c:v>
                </c:pt>
                <c:pt idx="56">
                  <c:v>1E-4</c:v>
                </c:pt>
                <c:pt idx="57">
                  <c:v>2.5100000000000001E-2</c:v>
                </c:pt>
                <c:pt idx="58">
                  <c:v>1E-4</c:v>
                </c:pt>
                <c:pt idx="59">
                  <c:v>2.8000000000000001E-2</c:v>
                </c:pt>
                <c:pt idx="60">
                  <c:v>2.0400000000000001E-2</c:v>
                </c:pt>
                <c:pt idx="61">
                  <c:v>9.4999999999999998E-3</c:v>
                </c:pt>
                <c:pt idx="62">
                  <c:v>1.67E-2</c:v>
                </c:pt>
                <c:pt idx="63">
                  <c:v>1.8599999999999998E-2</c:v>
                </c:pt>
                <c:pt idx="64">
                  <c:v>1E-4</c:v>
                </c:pt>
                <c:pt idx="65">
                  <c:v>6.7000000000000002E-3</c:v>
                </c:pt>
                <c:pt idx="66">
                  <c:v>8.8999999999999999E-3</c:v>
                </c:pt>
                <c:pt idx="67">
                  <c:v>3.3999999999999998E-3</c:v>
                </c:pt>
                <c:pt idx="68">
                  <c:v>3.3999999999999998E-3</c:v>
                </c:pt>
                <c:pt idx="69">
                  <c:v>2.35E-2</c:v>
                </c:pt>
                <c:pt idx="70">
                  <c:v>2.6700000000000002E-2</c:v>
                </c:pt>
                <c:pt idx="71">
                  <c:v>1E-4</c:v>
                </c:pt>
                <c:pt idx="72">
                  <c:v>1E-4</c:v>
                </c:pt>
                <c:pt idx="73">
                  <c:v>1.3100000000000001E-2</c:v>
                </c:pt>
                <c:pt idx="74">
                  <c:v>1.8599999999999998E-2</c:v>
                </c:pt>
                <c:pt idx="75">
                  <c:v>1.3299999999999999E-2</c:v>
                </c:pt>
                <c:pt idx="76">
                  <c:v>1.3299999999999999E-2</c:v>
                </c:pt>
                <c:pt idx="77">
                  <c:v>1.9599999999999999E-2</c:v>
                </c:pt>
                <c:pt idx="78">
                  <c:v>1.78E-2</c:v>
                </c:pt>
                <c:pt idx="79">
                  <c:v>1E-4</c:v>
                </c:pt>
                <c:pt idx="80">
                  <c:v>1E-4</c:v>
                </c:pt>
                <c:pt idx="81">
                  <c:v>1.09E-2</c:v>
                </c:pt>
                <c:pt idx="82">
                  <c:v>1E-4</c:v>
                </c:pt>
                <c:pt idx="83">
                  <c:v>1E-4</c:v>
                </c:pt>
                <c:pt idx="84">
                  <c:v>2E-3</c:v>
                </c:pt>
                <c:pt idx="85">
                  <c:v>4.7999999999999996E-3</c:v>
                </c:pt>
                <c:pt idx="86">
                  <c:v>1E-4</c:v>
                </c:pt>
                <c:pt idx="87">
                  <c:v>1.0500000000000001E-2</c:v>
                </c:pt>
                <c:pt idx="88">
                  <c:v>7.1000000000000004E-3</c:v>
                </c:pt>
                <c:pt idx="89">
                  <c:v>1E-4</c:v>
                </c:pt>
                <c:pt idx="90">
                  <c:v>1.6199999999999999E-2</c:v>
                </c:pt>
                <c:pt idx="91">
                  <c:v>2.7799999999999998E-2</c:v>
                </c:pt>
                <c:pt idx="92">
                  <c:v>2.5000000000000001E-3</c:v>
                </c:pt>
                <c:pt idx="93">
                  <c:v>1.6000000000000001E-3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2.41E-2</c:v>
                </c:pt>
                <c:pt idx="98">
                  <c:v>2.4299999999999999E-2</c:v>
                </c:pt>
                <c:pt idx="99">
                  <c:v>1.2500000000000001E-2</c:v>
                </c:pt>
                <c:pt idx="100">
                  <c:v>1E-4</c:v>
                </c:pt>
                <c:pt idx="101">
                  <c:v>1E-4</c:v>
                </c:pt>
                <c:pt idx="102">
                  <c:v>1E-4</c:v>
                </c:pt>
                <c:pt idx="103">
                  <c:v>3.04E-2</c:v>
                </c:pt>
                <c:pt idx="104">
                  <c:v>0.02</c:v>
                </c:pt>
                <c:pt idx="105">
                  <c:v>0.02</c:v>
                </c:pt>
                <c:pt idx="106">
                  <c:v>9.4999999999999998E-3</c:v>
                </c:pt>
                <c:pt idx="107">
                  <c:v>3.6700000000000003E-2</c:v>
                </c:pt>
                <c:pt idx="108">
                  <c:v>1E-4</c:v>
                </c:pt>
                <c:pt idx="109">
                  <c:v>2.3E-3</c:v>
                </c:pt>
                <c:pt idx="110">
                  <c:v>4.19E-2</c:v>
                </c:pt>
                <c:pt idx="111">
                  <c:v>2.7000000000000001E-3</c:v>
                </c:pt>
                <c:pt idx="112">
                  <c:v>1E-4</c:v>
                </c:pt>
                <c:pt idx="113">
                  <c:v>1.55E-2</c:v>
                </c:pt>
                <c:pt idx="114">
                  <c:v>2.9999999999999997E-4</c:v>
                </c:pt>
                <c:pt idx="115">
                  <c:v>2.4400000000000002E-2</c:v>
                </c:pt>
                <c:pt idx="116">
                  <c:v>1.6000000000000001E-3</c:v>
                </c:pt>
                <c:pt idx="117">
                  <c:v>1.77E-2</c:v>
                </c:pt>
                <c:pt idx="118">
                  <c:v>1.2500000000000001E-2</c:v>
                </c:pt>
                <c:pt idx="119">
                  <c:v>1.2800000000000001E-2</c:v>
                </c:pt>
                <c:pt idx="120">
                  <c:v>4.19E-2</c:v>
                </c:pt>
                <c:pt idx="121">
                  <c:v>2.5999999999999999E-2</c:v>
                </c:pt>
                <c:pt idx="122">
                  <c:v>2.5100000000000001E-2</c:v>
                </c:pt>
                <c:pt idx="123">
                  <c:v>3.2399999999999998E-2</c:v>
                </c:pt>
                <c:pt idx="124">
                  <c:v>2.69E-2</c:v>
                </c:pt>
                <c:pt idx="125">
                  <c:v>1.1599999999999999E-2</c:v>
                </c:pt>
                <c:pt idx="126">
                  <c:v>1.2E-2</c:v>
                </c:pt>
                <c:pt idx="127">
                  <c:v>1.06E-2</c:v>
                </c:pt>
                <c:pt idx="128">
                  <c:v>8.6E-3</c:v>
                </c:pt>
                <c:pt idx="129">
                  <c:v>2.6499999999999999E-2</c:v>
                </c:pt>
                <c:pt idx="130">
                  <c:v>1.0500000000000001E-2</c:v>
                </c:pt>
                <c:pt idx="131">
                  <c:v>1.9400000000000001E-2</c:v>
                </c:pt>
                <c:pt idx="132">
                  <c:v>2.9999999999999997E-4</c:v>
                </c:pt>
                <c:pt idx="133">
                  <c:v>1E-4</c:v>
                </c:pt>
                <c:pt idx="134">
                  <c:v>6.0000000000000001E-3</c:v>
                </c:pt>
                <c:pt idx="135">
                  <c:v>2.2800000000000001E-2</c:v>
                </c:pt>
                <c:pt idx="136">
                  <c:v>2.2800000000000001E-2</c:v>
                </c:pt>
                <c:pt idx="137">
                  <c:v>1E-4</c:v>
                </c:pt>
                <c:pt idx="138">
                  <c:v>1E-4</c:v>
                </c:pt>
                <c:pt idx="139">
                  <c:v>7.4999999999999997E-3</c:v>
                </c:pt>
                <c:pt idx="140">
                  <c:v>7.1000000000000004E-3</c:v>
                </c:pt>
                <c:pt idx="141">
                  <c:v>1.21E-2</c:v>
                </c:pt>
                <c:pt idx="142">
                  <c:v>1.21E-2</c:v>
                </c:pt>
                <c:pt idx="143">
                  <c:v>1E-4</c:v>
                </c:pt>
                <c:pt idx="144">
                  <c:v>2.7000000000000001E-3</c:v>
                </c:pt>
                <c:pt idx="145">
                  <c:v>2.3400000000000001E-2</c:v>
                </c:pt>
                <c:pt idx="146">
                  <c:v>1E-4</c:v>
                </c:pt>
                <c:pt idx="147">
                  <c:v>2.5399999999999999E-2</c:v>
                </c:pt>
                <c:pt idx="148">
                  <c:v>1.6000000000000001E-3</c:v>
                </c:pt>
                <c:pt idx="149">
                  <c:v>1E-4</c:v>
                </c:pt>
                <c:pt idx="150">
                  <c:v>8.3000000000000001E-3</c:v>
                </c:pt>
                <c:pt idx="151">
                  <c:v>1E-4</c:v>
                </c:pt>
                <c:pt idx="152">
                  <c:v>1.44E-2</c:v>
                </c:pt>
                <c:pt idx="153">
                  <c:v>1.44E-2</c:v>
                </c:pt>
                <c:pt idx="154">
                  <c:v>2.7000000000000001E-3</c:v>
                </c:pt>
                <c:pt idx="155">
                  <c:v>9.2999999999999992E-3</c:v>
                </c:pt>
                <c:pt idx="156">
                  <c:v>1.4200000000000001E-2</c:v>
                </c:pt>
                <c:pt idx="157">
                  <c:v>1.3599999999999999E-2</c:v>
                </c:pt>
                <c:pt idx="158">
                  <c:v>3.5000000000000001E-3</c:v>
                </c:pt>
                <c:pt idx="159">
                  <c:v>1E-4</c:v>
                </c:pt>
                <c:pt idx="160">
                  <c:v>1E-4</c:v>
                </c:pt>
                <c:pt idx="161">
                  <c:v>1E-4</c:v>
                </c:pt>
                <c:pt idx="162">
                  <c:v>1E-4</c:v>
                </c:pt>
                <c:pt idx="163">
                  <c:v>1.77E-2</c:v>
                </c:pt>
                <c:pt idx="164">
                  <c:v>1.8200000000000001E-2</c:v>
                </c:pt>
                <c:pt idx="165">
                  <c:v>2.7699999999999999E-2</c:v>
                </c:pt>
                <c:pt idx="166">
                  <c:v>2.75E-2</c:v>
                </c:pt>
                <c:pt idx="167">
                  <c:v>1E-4</c:v>
                </c:pt>
                <c:pt idx="168">
                  <c:v>1.3100000000000001E-2</c:v>
                </c:pt>
                <c:pt idx="169">
                  <c:v>2.7199999999999998E-2</c:v>
                </c:pt>
                <c:pt idx="170">
                  <c:v>1.21E-2</c:v>
                </c:pt>
                <c:pt idx="171">
                  <c:v>2.75E-2</c:v>
                </c:pt>
                <c:pt idx="172">
                  <c:v>1.7899999999999999E-2</c:v>
                </c:pt>
                <c:pt idx="173">
                  <c:v>3.8E-3</c:v>
                </c:pt>
                <c:pt idx="174">
                  <c:v>1E-4</c:v>
                </c:pt>
                <c:pt idx="175">
                  <c:v>5.1999999999999998E-3</c:v>
                </c:pt>
                <c:pt idx="176">
                  <c:v>1E-4</c:v>
                </c:pt>
                <c:pt idx="177">
                  <c:v>1E-4</c:v>
                </c:pt>
                <c:pt idx="178">
                  <c:v>1E-4</c:v>
                </c:pt>
                <c:pt idx="179">
                  <c:v>1.17E-2</c:v>
                </c:pt>
                <c:pt idx="180">
                  <c:v>1E-4</c:v>
                </c:pt>
                <c:pt idx="181">
                  <c:v>1.29E-2</c:v>
                </c:pt>
                <c:pt idx="182">
                  <c:v>7.0000000000000001E-3</c:v>
                </c:pt>
                <c:pt idx="183">
                  <c:v>2.9999999999999997E-4</c:v>
                </c:pt>
                <c:pt idx="184">
                  <c:v>1.72E-2</c:v>
                </c:pt>
                <c:pt idx="185">
                  <c:v>2.3400000000000001E-2</c:v>
                </c:pt>
                <c:pt idx="186">
                  <c:v>5.7000000000000002E-3</c:v>
                </c:pt>
                <c:pt idx="187">
                  <c:v>5.4999999999999997E-3</c:v>
                </c:pt>
                <c:pt idx="188">
                  <c:v>1.54E-2</c:v>
                </c:pt>
                <c:pt idx="189">
                  <c:v>1E-4</c:v>
                </c:pt>
                <c:pt idx="190">
                  <c:v>1E-4</c:v>
                </c:pt>
                <c:pt idx="191">
                  <c:v>2.7400000000000001E-2</c:v>
                </c:pt>
                <c:pt idx="192">
                  <c:v>1E-4</c:v>
                </c:pt>
                <c:pt idx="193">
                  <c:v>1E-4</c:v>
                </c:pt>
                <c:pt idx="194">
                  <c:v>1E-4</c:v>
                </c:pt>
                <c:pt idx="195">
                  <c:v>2.3E-3</c:v>
                </c:pt>
                <c:pt idx="196">
                  <c:v>1.24E-2</c:v>
                </c:pt>
                <c:pt idx="197">
                  <c:v>6.7999999999999996E-3</c:v>
                </c:pt>
                <c:pt idx="198">
                  <c:v>3.0999999999999999E-3</c:v>
                </c:pt>
                <c:pt idx="199">
                  <c:v>4.0000000000000001E-3</c:v>
                </c:pt>
                <c:pt idx="200">
                  <c:v>2.2800000000000001E-2</c:v>
                </c:pt>
                <c:pt idx="201">
                  <c:v>1.18E-2</c:v>
                </c:pt>
                <c:pt idx="202">
                  <c:v>1E-4</c:v>
                </c:pt>
                <c:pt idx="203">
                  <c:v>1E-4</c:v>
                </c:pt>
                <c:pt idx="204">
                  <c:v>2.2499999999999999E-2</c:v>
                </c:pt>
                <c:pt idx="205">
                  <c:v>3.5999999999999999E-3</c:v>
                </c:pt>
                <c:pt idx="206">
                  <c:v>3.5999999999999999E-3</c:v>
                </c:pt>
                <c:pt idx="207">
                  <c:v>2.76E-2</c:v>
                </c:pt>
                <c:pt idx="208">
                  <c:v>2.76E-2</c:v>
                </c:pt>
                <c:pt idx="209">
                  <c:v>2.76E-2</c:v>
                </c:pt>
                <c:pt idx="210">
                  <c:v>5.5999999999999999E-3</c:v>
                </c:pt>
                <c:pt idx="211">
                  <c:v>1.1599999999999999E-2</c:v>
                </c:pt>
                <c:pt idx="212">
                  <c:v>1.84E-2</c:v>
                </c:pt>
                <c:pt idx="213">
                  <c:v>2.24E-2</c:v>
                </c:pt>
                <c:pt idx="214">
                  <c:v>2.24E-2</c:v>
                </c:pt>
                <c:pt idx="215">
                  <c:v>2.24E-2</c:v>
                </c:pt>
                <c:pt idx="216">
                  <c:v>5.1999999999999998E-3</c:v>
                </c:pt>
                <c:pt idx="217">
                  <c:v>1.6899999999999998E-2</c:v>
                </c:pt>
                <c:pt idx="218">
                  <c:v>1E-4</c:v>
                </c:pt>
                <c:pt idx="219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AD-4DDF-83A4-2332315B1FDF}"/>
            </c:ext>
          </c:extLst>
        </c:ser>
        <c:ser>
          <c:idx val="1"/>
          <c:order val="1"/>
          <c:tx>
            <c:strRef>
              <c:f>'Exit Prices Pivots'!$C$3</c:f>
              <c:strCache>
                <c:ptCount val="1"/>
                <c:pt idx="0">
                  <c:v>Sum of 2019/20 Exit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Pivots'!$C$4:$C$223</c:f>
              <c:numCache>
                <c:formatCode>General</c:formatCode>
                <c:ptCount val="220"/>
                <c:pt idx="0">
                  <c:v>1.678802447796705E-2</c:v>
                </c:pt>
                <c:pt idx="1">
                  <c:v>1.2930056372265374E-2</c:v>
                </c:pt>
                <c:pt idx="2">
                  <c:v>9.6944941814094149E-3</c:v>
                </c:pt>
                <c:pt idx="3">
                  <c:v>9.6944941814094132E-3</c:v>
                </c:pt>
                <c:pt idx="4">
                  <c:v>1.807031255783919E-2</c:v>
                </c:pt>
                <c:pt idx="5">
                  <c:v>1.3931322426981831E-2</c:v>
                </c:pt>
                <c:pt idx="6">
                  <c:v>9.9870823308106753E-3</c:v>
                </c:pt>
                <c:pt idx="7">
                  <c:v>8.6363206867422337E-3</c:v>
                </c:pt>
                <c:pt idx="8">
                  <c:v>1.0130649093565376E-2</c:v>
                </c:pt>
                <c:pt idx="9">
                  <c:v>1.0130649093565373E-2</c:v>
                </c:pt>
                <c:pt idx="10">
                  <c:v>9.6742041480754794E-3</c:v>
                </c:pt>
                <c:pt idx="11">
                  <c:v>6.8199881299622006E-3</c:v>
                </c:pt>
                <c:pt idx="12">
                  <c:v>1.6319890423474273E-2</c:v>
                </c:pt>
                <c:pt idx="13">
                  <c:v>1.0330325376651085E-2</c:v>
                </c:pt>
                <c:pt idx="14">
                  <c:v>5.1651626883255416E-3</c:v>
                </c:pt>
                <c:pt idx="15">
                  <c:v>1.0330325376651083E-2</c:v>
                </c:pt>
                <c:pt idx="16">
                  <c:v>1.0330325376651083E-2</c:v>
                </c:pt>
                <c:pt idx="17">
                  <c:v>1.0330325376651085E-2</c:v>
                </c:pt>
                <c:pt idx="18">
                  <c:v>9.5603013887893083E-3</c:v>
                </c:pt>
                <c:pt idx="19">
                  <c:v>1.6048035951381712E-2</c:v>
                </c:pt>
                <c:pt idx="20">
                  <c:v>1.2517712080686166E-2</c:v>
                </c:pt>
                <c:pt idx="21">
                  <c:v>5.6962079289562114E-3</c:v>
                </c:pt>
                <c:pt idx="22">
                  <c:v>1.1392415857912423E-2</c:v>
                </c:pt>
                <c:pt idx="23">
                  <c:v>5.6962079289562114E-3</c:v>
                </c:pt>
                <c:pt idx="24">
                  <c:v>7.0395897806671366E-3</c:v>
                </c:pt>
                <c:pt idx="25">
                  <c:v>1.3762994579628342E-2</c:v>
                </c:pt>
                <c:pt idx="26">
                  <c:v>1.0320404004150421E-2</c:v>
                </c:pt>
                <c:pt idx="27">
                  <c:v>1.0202583880894985E-2</c:v>
                </c:pt>
                <c:pt idx="28">
                  <c:v>1.0202583880894985E-2</c:v>
                </c:pt>
                <c:pt idx="29">
                  <c:v>9.5847823313974928E-3</c:v>
                </c:pt>
                <c:pt idx="30">
                  <c:v>1.4155707846030494E-2</c:v>
                </c:pt>
                <c:pt idx="31">
                  <c:v>1.1927314966646072E-2</c:v>
                </c:pt>
                <c:pt idx="32">
                  <c:v>8.6951003813437698E-3</c:v>
                </c:pt>
                <c:pt idx="33">
                  <c:v>8.6951003813437698E-3</c:v>
                </c:pt>
                <c:pt idx="34">
                  <c:v>8.6951003813437698E-3</c:v>
                </c:pt>
                <c:pt idx="35">
                  <c:v>1.4597342424026714E-2</c:v>
                </c:pt>
                <c:pt idx="36">
                  <c:v>1.4597342424026716E-2</c:v>
                </c:pt>
                <c:pt idx="37">
                  <c:v>1.0383326725659918E-2</c:v>
                </c:pt>
                <c:pt idx="38">
                  <c:v>9.687736908171372E-3</c:v>
                </c:pt>
                <c:pt idx="39">
                  <c:v>1.4268944250730994E-2</c:v>
                </c:pt>
                <c:pt idx="40">
                  <c:v>9.1466574394576897E-3</c:v>
                </c:pt>
                <c:pt idx="41">
                  <c:v>1.7261904606419177E-2</c:v>
                </c:pt>
                <c:pt idx="42">
                  <c:v>1.1654107855127261E-2</c:v>
                </c:pt>
                <c:pt idx="43">
                  <c:v>9.0209892618097406E-3</c:v>
                </c:pt>
                <c:pt idx="44">
                  <c:v>9.0209892618097406E-3</c:v>
                </c:pt>
                <c:pt idx="45">
                  <c:v>1.0529474309376547E-2</c:v>
                </c:pt>
                <c:pt idx="46">
                  <c:v>1.6677352099454774E-2</c:v>
                </c:pt>
                <c:pt idx="47">
                  <c:v>1.0480065333211618E-2</c:v>
                </c:pt>
                <c:pt idx="48">
                  <c:v>4.5412212922536941E-3</c:v>
                </c:pt>
                <c:pt idx="49">
                  <c:v>1.7350934579390766E-2</c:v>
                </c:pt>
                <c:pt idx="50">
                  <c:v>1.2099345418324787E-2</c:v>
                </c:pt>
                <c:pt idx="51">
                  <c:v>1.4423007889358299E-2</c:v>
                </c:pt>
                <c:pt idx="52">
                  <c:v>1.7434376685540268E-2</c:v>
                </c:pt>
                <c:pt idx="53">
                  <c:v>1.3350227455310427E-2</c:v>
                </c:pt>
                <c:pt idx="54">
                  <c:v>1.1490755710233115E-2</c:v>
                </c:pt>
                <c:pt idx="55">
                  <c:v>1.2619963043406688E-2</c:v>
                </c:pt>
                <c:pt idx="56">
                  <c:v>1.0232919719848353E-2</c:v>
                </c:pt>
                <c:pt idx="57">
                  <c:v>1.4262822449248933E-2</c:v>
                </c:pt>
                <c:pt idx="58">
                  <c:v>5.1651626883255416E-3</c:v>
                </c:pt>
                <c:pt idx="59">
                  <c:v>1.1655078631259341E-2</c:v>
                </c:pt>
                <c:pt idx="60">
                  <c:v>1.2890379598784541E-2</c:v>
                </c:pt>
                <c:pt idx="61">
                  <c:v>1.3522495664642078E-2</c:v>
                </c:pt>
                <c:pt idx="62">
                  <c:v>9.6794061077339049E-3</c:v>
                </c:pt>
                <c:pt idx="63">
                  <c:v>9.8216002043554056E-3</c:v>
                </c:pt>
                <c:pt idx="64">
                  <c:v>1.4569491573839006E-2</c:v>
                </c:pt>
                <c:pt idx="65">
                  <c:v>1.4548161078843316E-2</c:v>
                </c:pt>
                <c:pt idx="66">
                  <c:v>6.8563855316316922E-3</c:v>
                </c:pt>
                <c:pt idx="67">
                  <c:v>8.7427212572445453E-3</c:v>
                </c:pt>
                <c:pt idx="68">
                  <c:v>8.7427212572445453E-3</c:v>
                </c:pt>
                <c:pt idx="69">
                  <c:v>1.2287077984112585E-2</c:v>
                </c:pt>
                <c:pt idx="70">
                  <c:v>1.1297809231324771E-2</c:v>
                </c:pt>
                <c:pt idx="71">
                  <c:v>9.842333643696426E-3</c:v>
                </c:pt>
                <c:pt idx="72">
                  <c:v>1.0323868728281196E-2</c:v>
                </c:pt>
                <c:pt idx="73">
                  <c:v>1.2071376220455532E-2</c:v>
                </c:pt>
                <c:pt idx="74">
                  <c:v>1.0718061486434763E-2</c:v>
                </c:pt>
                <c:pt idx="75">
                  <c:v>1.3263340862297641E-2</c:v>
                </c:pt>
                <c:pt idx="76">
                  <c:v>1.3263340862297641E-2</c:v>
                </c:pt>
                <c:pt idx="77">
                  <c:v>1.0385174258814939E-2</c:v>
                </c:pt>
                <c:pt idx="78">
                  <c:v>1.1146312077094527E-2</c:v>
                </c:pt>
                <c:pt idx="79">
                  <c:v>8.6115836619151311E-3</c:v>
                </c:pt>
                <c:pt idx="80">
                  <c:v>4.3921292282819054E-3</c:v>
                </c:pt>
                <c:pt idx="81">
                  <c:v>1.3126600077188067E-2</c:v>
                </c:pt>
                <c:pt idx="82">
                  <c:v>1.4282383277911441E-2</c:v>
                </c:pt>
                <c:pt idx="83">
                  <c:v>7.1411916389557207E-3</c:v>
                </c:pt>
                <c:pt idx="84">
                  <c:v>8.6665068719550195E-3</c:v>
                </c:pt>
                <c:pt idx="85">
                  <c:v>8.7017441743013485E-3</c:v>
                </c:pt>
                <c:pt idx="86">
                  <c:v>1.4350573824740136E-2</c:v>
                </c:pt>
                <c:pt idx="87">
                  <c:v>1.3337986429407226E-2</c:v>
                </c:pt>
                <c:pt idx="88">
                  <c:v>1.0798008485803947E-2</c:v>
                </c:pt>
                <c:pt idx="89">
                  <c:v>1.2204355215276729E-2</c:v>
                </c:pt>
                <c:pt idx="90">
                  <c:v>1.149061545028672E-2</c:v>
                </c:pt>
                <c:pt idx="91">
                  <c:v>1.1614513271679665E-2</c:v>
                </c:pt>
                <c:pt idx="92">
                  <c:v>4.3825502293524544E-3</c:v>
                </c:pt>
                <c:pt idx="93">
                  <c:v>8.7651004587049088E-3</c:v>
                </c:pt>
                <c:pt idx="94">
                  <c:v>5.1227648475081896E-3</c:v>
                </c:pt>
                <c:pt idx="95">
                  <c:v>5.1227648475081896E-3</c:v>
                </c:pt>
                <c:pt idx="96">
                  <c:v>5.1601948576422496E-3</c:v>
                </c:pt>
                <c:pt idx="97">
                  <c:v>1.0257685308703728E-2</c:v>
                </c:pt>
                <c:pt idx="98">
                  <c:v>1.0325376005065888E-2</c:v>
                </c:pt>
                <c:pt idx="99">
                  <c:v>1.2517712080686166E-2</c:v>
                </c:pt>
                <c:pt idx="100">
                  <c:v>4.4725914736782309E-3</c:v>
                </c:pt>
                <c:pt idx="101">
                  <c:v>1.3150637274362392E-2</c:v>
                </c:pt>
                <c:pt idx="102">
                  <c:v>1.3589839014619918E-2</c:v>
                </c:pt>
                <c:pt idx="103">
                  <c:v>1.4531226590961616E-2</c:v>
                </c:pt>
                <c:pt idx="104">
                  <c:v>1.2751480862873022E-2</c:v>
                </c:pt>
                <c:pt idx="105">
                  <c:v>1.2751480862873022E-2</c:v>
                </c:pt>
                <c:pt idx="106">
                  <c:v>1.0712718034299636E-2</c:v>
                </c:pt>
                <c:pt idx="107">
                  <c:v>1.6772614376562221E-2</c:v>
                </c:pt>
                <c:pt idx="108">
                  <c:v>1.7758469729025218E-2</c:v>
                </c:pt>
                <c:pt idx="109">
                  <c:v>8.6213890263545402E-3</c:v>
                </c:pt>
                <c:pt idx="110">
                  <c:v>1.8578890556739648E-2</c:v>
                </c:pt>
                <c:pt idx="111">
                  <c:v>1.1498083304787084E-2</c:v>
                </c:pt>
                <c:pt idx="112">
                  <c:v>1.3868297211234957E-2</c:v>
                </c:pt>
                <c:pt idx="113">
                  <c:v>9.9012507284014922E-3</c:v>
                </c:pt>
                <c:pt idx="114">
                  <c:v>9.9007009268573323E-3</c:v>
                </c:pt>
                <c:pt idx="115">
                  <c:v>1.2596058261941597E-2</c:v>
                </c:pt>
                <c:pt idx="116">
                  <c:v>1.1794920185393914E-2</c:v>
                </c:pt>
                <c:pt idx="117">
                  <c:v>1.0495065437375117E-2</c:v>
                </c:pt>
                <c:pt idx="118">
                  <c:v>1.0007240934828573E-2</c:v>
                </c:pt>
                <c:pt idx="119">
                  <c:v>1.227342734278344E-2</c:v>
                </c:pt>
                <c:pt idx="120">
                  <c:v>1.8578890556739648E-2</c:v>
                </c:pt>
                <c:pt idx="121">
                  <c:v>1.125347602948782E-2</c:v>
                </c:pt>
                <c:pt idx="122">
                  <c:v>1.0917429862788401E-2</c:v>
                </c:pt>
                <c:pt idx="123">
                  <c:v>1.5241831385989363E-2</c:v>
                </c:pt>
                <c:pt idx="124">
                  <c:v>1.4631670549349302E-2</c:v>
                </c:pt>
                <c:pt idx="125">
                  <c:v>9.2009694414855823E-3</c:v>
                </c:pt>
                <c:pt idx="126">
                  <c:v>1.1676397669547168E-2</c:v>
                </c:pt>
                <c:pt idx="127">
                  <c:v>1.3375232213813057E-2</c:v>
                </c:pt>
                <c:pt idx="128">
                  <c:v>1.0870509932698644E-2</c:v>
                </c:pt>
                <c:pt idx="129">
                  <c:v>1.1149348129450015E-2</c:v>
                </c:pt>
                <c:pt idx="130">
                  <c:v>1.3219365238664941E-2</c:v>
                </c:pt>
                <c:pt idx="131">
                  <c:v>9.877324393599559E-3</c:v>
                </c:pt>
                <c:pt idx="132">
                  <c:v>1.2079947376689257E-2</c:v>
                </c:pt>
                <c:pt idx="133">
                  <c:v>1.2295085301607486E-2</c:v>
                </c:pt>
                <c:pt idx="134">
                  <c:v>9.0384730613331313E-3</c:v>
                </c:pt>
                <c:pt idx="135">
                  <c:v>1.0480065333211615E-2</c:v>
                </c:pt>
                <c:pt idx="136">
                  <c:v>5.2400326666058091E-3</c:v>
                </c:pt>
                <c:pt idx="137">
                  <c:v>8.5211899728198197E-3</c:v>
                </c:pt>
                <c:pt idx="138">
                  <c:v>1.7153478804937887E-2</c:v>
                </c:pt>
                <c:pt idx="139">
                  <c:v>8.9966114617229965E-3</c:v>
                </c:pt>
                <c:pt idx="140">
                  <c:v>8.9966114617229965E-3</c:v>
                </c:pt>
                <c:pt idx="141">
                  <c:v>1.1165286510422237E-2</c:v>
                </c:pt>
                <c:pt idx="142">
                  <c:v>1.1165286510422237E-2</c:v>
                </c:pt>
                <c:pt idx="143">
                  <c:v>1.0383326725659918E-2</c:v>
                </c:pt>
                <c:pt idx="144">
                  <c:v>9.5682007651430607E-3</c:v>
                </c:pt>
                <c:pt idx="145">
                  <c:v>1.0405700268338298E-2</c:v>
                </c:pt>
                <c:pt idx="146">
                  <c:v>1.5465191101062255E-2</c:v>
                </c:pt>
                <c:pt idx="147">
                  <c:v>1.2927261812047971E-2</c:v>
                </c:pt>
                <c:pt idx="148">
                  <c:v>8.6507782807125674E-3</c:v>
                </c:pt>
                <c:pt idx="149">
                  <c:v>1.678802447796705E-2</c:v>
                </c:pt>
                <c:pt idx="150">
                  <c:v>1.1392415857912426E-2</c:v>
                </c:pt>
                <c:pt idx="151">
                  <c:v>8.5308236028580637E-3</c:v>
                </c:pt>
                <c:pt idx="152">
                  <c:v>1.2111771913291255E-2</c:v>
                </c:pt>
                <c:pt idx="153">
                  <c:v>1.2111771913291259E-2</c:v>
                </c:pt>
                <c:pt idx="154">
                  <c:v>1.1744385376725603E-2</c:v>
                </c:pt>
                <c:pt idx="155">
                  <c:v>1.0890252033443945E-2</c:v>
                </c:pt>
                <c:pt idx="156">
                  <c:v>9.5502097442160452E-3</c:v>
                </c:pt>
                <c:pt idx="157">
                  <c:v>1.2257893869495594E-2</c:v>
                </c:pt>
                <c:pt idx="158">
                  <c:v>9.1059178743550361E-3</c:v>
                </c:pt>
                <c:pt idx="159">
                  <c:v>8.6306175099501344E-3</c:v>
                </c:pt>
                <c:pt idx="160">
                  <c:v>4.605863453366262E-3</c:v>
                </c:pt>
                <c:pt idx="161">
                  <c:v>1.4775592891695924E-2</c:v>
                </c:pt>
                <c:pt idx="162">
                  <c:v>1.4775592891695921E-2</c:v>
                </c:pt>
                <c:pt idx="163">
                  <c:v>1.1331093689141859E-2</c:v>
                </c:pt>
                <c:pt idx="164">
                  <c:v>1.1498266628451756E-2</c:v>
                </c:pt>
                <c:pt idx="165">
                  <c:v>1.3704073656343742E-2</c:v>
                </c:pt>
                <c:pt idx="166">
                  <c:v>1.3651814067371214E-2</c:v>
                </c:pt>
                <c:pt idx="167">
                  <c:v>1.0383326725659918E-2</c:v>
                </c:pt>
                <c:pt idx="168">
                  <c:v>1.2305322299900575E-2</c:v>
                </c:pt>
                <c:pt idx="169">
                  <c:v>1.139101263757158E-2</c:v>
                </c:pt>
                <c:pt idx="170">
                  <c:v>1.2844109242473851E-2</c:v>
                </c:pt>
                <c:pt idx="171">
                  <c:v>1.1498043211316634E-2</c:v>
                </c:pt>
                <c:pt idx="172">
                  <c:v>1.0174856784972482E-2</c:v>
                </c:pt>
                <c:pt idx="173">
                  <c:v>8.5806839773711549E-3</c:v>
                </c:pt>
                <c:pt idx="174">
                  <c:v>1.4097575188994274E-2</c:v>
                </c:pt>
                <c:pt idx="175">
                  <c:v>8.7352435108780917E-3</c:v>
                </c:pt>
                <c:pt idx="176">
                  <c:v>1.807031255783919E-2</c:v>
                </c:pt>
                <c:pt idx="177">
                  <c:v>1.807031255783919E-2</c:v>
                </c:pt>
                <c:pt idx="178">
                  <c:v>1.807031255783919E-2</c:v>
                </c:pt>
                <c:pt idx="179">
                  <c:v>9.9458509146978791E-3</c:v>
                </c:pt>
                <c:pt idx="180">
                  <c:v>8.8106281255085992E-3</c:v>
                </c:pt>
                <c:pt idx="181">
                  <c:v>1.2619963043406688E-2</c:v>
                </c:pt>
                <c:pt idx="182">
                  <c:v>9.6914167882954788E-3</c:v>
                </c:pt>
                <c:pt idx="183">
                  <c:v>1.207994737668926E-2</c:v>
                </c:pt>
                <c:pt idx="184">
                  <c:v>1.0329000481410933E-2</c:v>
                </c:pt>
                <c:pt idx="185">
                  <c:v>5.1607306051258146E-3</c:v>
                </c:pt>
                <c:pt idx="186">
                  <c:v>8.7509469892825473E-3</c:v>
                </c:pt>
                <c:pt idx="187">
                  <c:v>8.750946989282549E-3</c:v>
                </c:pt>
                <c:pt idx="188">
                  <c:v>1.3986024570575151E-2</c:v>
                </c:pt>
                <c:pt idx="189">
                  <c:v>1.0396319441150324E-2</c:v>
                </c:pt>
                <c:pt idx="190">
                  <c:v>1.0383326725659918E-2</c:v>
                </c:pt>
                <c:pt idx="191">
                  <c:v>1.3605625210908412E-2</c:v>
                </c:pt>
                <c:pt idx="192">
                  <c:v>8.5173710207430437E-3</c:v>
                </c:pt>
                <c:pt idx="193">
                  <c:v>8.5173710207430437E-3</c:v>
                </c:pt>
                <c:pt idx="194">
                  <c:v>8.517371020743042E-3</c:v>
                </c:pt>
                <c:pt idx="195">
                  <c:v>9.7952188359915291E-3</c:v>
                </c:pt>
                <c:pt idx="196">
                  <c:v>1.2756213710480097E-2</c:v>
                </c:pt>
                <c:pt idx="197">
                  <c:v>1.4320151322857027E-2</c:v>
                </c:pt>
                <c:pt idx="198">
                  <c:v>1.0747535805148903E-2</c:v>
                </c:pt>
                <c:pt idx="199">
                  <c:v>8.8278839071882637E-3</c:v>
                </c:pt>
                <c:pt idx="200">
                  <c:v>1.0480065333211615E-2</c:v>
                </c:pt>
                <c:pt idx="201">
                  <c:v>9.5053713187972112E-3</c:v>
                </c:pt>
                <c:pt idx="202">
                  <c:v>1.7325823738688354E-2</c:v>
                </c:pt>
                <c:pt idx="203">
                  <c:v>8.4850998975891032E-3</c:v>
                </c:pt>
                <c:pt idx="204">
                  <c:v>1.0384918774018776E-2</c:v>
                </c:pt>
                <c:pt idx="205">
                  <c:v>8.7038420389212966E-3</c:v>
                </c:pt>
                <c:pt idx="206">
                  <c:v>9.0835931363983154E-3</c:v>
                </c:pt>
                <c:pt idx="207">
                  <c:v>1.154721395046736E-2</c:v>
                </c:pt>
                <c:pt idx="208">
                  <c:v>1.154721395046736E-2</c:v>
                </c:pt>
                <c:pt idx="209">
                  <c:v>1.1547213950467363E-2</c:v>
                </c:pt>
                <c:pt idx="210">
                  <c:v>1.1313655914624561E-2</c:v>
                </c:pt>
                <c:pt idx="211">
                  <c:v>1.0987719398720014E-2</c:v>
                </c:pt>
                <c:pt idx="212">
                  <c:v>1.0136654599738365E-2</c:v>
                </c:pt>
                <c:pt idx="213">
                  <c:v>1.3596258944812959E-2</c:v>
                </c:pt>
                <c:pt idx="214">
                  <c:v>1.3596258944812959E-2</c:v>
                </c:pt>
                <c:pt idx="215">
                  <c:v>1.3596258944812962E-2</c:v>
                </c:pt>
                <c:pt idx="216">
                  <c:v>8.7153980604766958E-3</c:v>
                </c:pt>
                <c:pt idx="217">
                  <c:v>1.0295734545016809E-2</c:v>
                </c:pt>
                <c:pt idx="218">
                  <c:v>1.1170999547983871E-2</c:v>
                </c:pt>
                <c:pt idx="219">
                  <c:v>1.0320404004150423E-2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AD-4DDF-83A4-2332315B1FDF}"/>
            </c:ext>
          </c:extLst>
        </c:ser>
        <c:ser>
          <c:idx val="2"/>
          <c:order val="2"/>
          <c:tx>
            <c:strRef>
              <c:f>'Exit Prices Pivots'!$D$3</c:f>
              <c:strCache>
                <c:ptCount val="1"/>
                <c:pt idx="0">
                  <c:v>Sum of 2020/21 Exit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Pivots'!$D$4:$D$223</c:f>
              <c:numCache>
                <c:formatCode>General</c:formatCode>
                <c:ptCount val="220"/>
                <c:pt idx="0">
                  <c:v>1.7444563531392638E-2</c:v>
                </c:pt>
                <c:pt idx="1">
                  <c:v>1.3435719619452552E-2</c:v>
                </c:pt>
                <c:pt idx="2">
                  <c:v>1.0073622413063815E-2</c:v>
                </c:pt>
                <c:pt idx="3">
                  <c:v>1.0073622413063815E-2</c:v>
                </c:pt>
                <c:pt idx="4">
                  <c:v>1.8776998798224333E-2</c:v>
                </c:pt>
                <c:pt idx="5">
                  <c:v>1.4476142769076361E-2</c:v>
                </c:pt>
                <c:pt idx="6">
                  <c:v>1.0377652977676202E-2</c:v>
                </c:pt>
                <c:pt idx="7">
                  <c:v>8.9740663110826745E-3</c:v>
                </c:pt>
                <c:pt idx="8">
                  <c:v>1.0526834289459351E-2</c:v>
                </c:pt>
                <c:pt idx="9">
                  <c:v>1.0526834289459349E-2</c:v>
                </c:pt>
                <c:pt idx="10">
                  <c:v>1.0052538885575968E-2</c:v>
                </c:pt>
                <c:pt idx="11">
                  <c:v>7.0867013788674322E-3</c:v>
                </c:pt>
                <c:pt idx="12">
                  <c:v>1.69581218857109E-2</c:v>
                </c:pt>
                <c:pt idx="13">
                  <c:v>1.0734319429272705E-2</c:v>
                </c:pt>
                <c:pt idx="14">
                  <c:v>5.3671597146363517E-3</c:v>
                </c:pt>
                <c:pt idx="15">
                  <c:v>1.0734319429272703E-2</c:v>
                </c:pt>
                <c:pt idx="16">
                  <c:v>1.0734319429272703E-2</c:v>
                </c:pt>
                <c:pt idx="17">
                  <c:v>1.0734319429272703E-2</c:v>
                </c:pt>
                <c:pt idx="18">
                  <c:v>9.9341816647262899E-3</c:v>
                </c:pt>
                <c:pt idx="19">
                  <c:v>1.6675635842404501E-2</c:v>
                </c:pt>
                <c:pt idx="20">
                  <c:v>1.3007249539443972E-2</c:v>
                </c:pt>
                <c:pt idx="21">
                  <c:v>5.9189728508623266E-3</c:v>
                </c:pt>
                <c:pt idx="22">
                  <c:v>1.1837945701724653E-2</c:v>
                </c:pt>
                <c:pt idx="23">
                  <c:v>5.9189728508623266E-3</c:v>
                </c:pt>
                <c:pt idx="24">
                  <c:v>7.3148911192593806E-3</c:v>
                </c:pt>
                <c:pt idx="25">
                  <c:v>1.4301232026534005E-2</c:v>
                </c:pt>
                <c:pt idx="26">
                  <c:v>1.0724010055877782E-2</c:v>
                </c:pt>
                <c:pt idx="27">
                  <c:v>1.0601582272423962E-2</c:v>
                </c:pt>
                <c:pt idx="28">
                  <c:v>1.0601582272423962E-2</c:v>
                </c:pt>
                <c:pt idx="29">
                  <c:v>9.9596199978188651E-3</c:v>
                </c:pt>
                <c:pt idx="30">
                  <c:v>1.4709303359427524E-2</c:v>
                </c:pt>
                <c:pt idx="31">
                  <c:v>1.2393763421518648E-2</c:v>
                </c:pt>
                <c:pt idx="32">
                  <c:v>9.0351447374441615E-3</c:v>
                </c:pt>
                <c:pt idx="33">
                  <c:v>9.0351447374441632E-3</c:v>
                </c:pt>
                <c:pt idx="34">
                  <c:v>9.0351447374441632E-3</c:v>
                </c:pt>
                <c:pt idx="35">
                  <c:v>1.5168209198147611E-2</c:v>
                </c:pt>
                <c:pt idx="36">
                  <c:v>1.5168209198147615E-2</c:v>
                </c:pt>
                <c:pt idx="37">
                  <c:v>1.0789393532914117E-2</c:v>
                </c:pt>
                <c:pt idx="38">
                  <c:v>1.006660087920468E-2</c:v>
                </c:pt>
                <c:pt idx="39">
                  <c:v>1.4826968166174554E-2</c:v>
                </c:pt>
                <c:pt idx="40">
                  <c:v>9.5043611004924332E-3</c:v>
                </c:pt>
                <c:pt idx="41">
                  <c:v>1.7936975966095538E-2</c:v>
                </c:pt>
                <c:pt idx="42">
                  <c:v>1.2109871840327949E-2</c:v>
                </c:pt>
                <c:pt idx="43">
                  <c:v>9.3737783442109472E-3</c:v>
                </c:pt>
                <c:pt idx="44">
                  <c:v>9.3737783442109472E-3</c:v>
                </c:pt>
                <c:pt idx="45">
                  <c:v>1.0941256595328058E-2</c:v>
                </c:pt>
                <c:pt idx="46">
                  <c:v>1.7329563023699701E-2</c:v>
                </c:pt>
                <c:pt idx="47">
                  <c:v>1.088991535354816E-2</c:v>
                </c:pt>
                <c:pt idx="48">
                  <c:v>4.7188174789000352E-3</c:v>
                </c:pt>
                <c:pt idx="49">
                  <c:v>1.8029487686086143E-2</c:v>
                </c:pt>
                <c:pt idx="50">
                  <c:v>1.2572521568290597E-2</c:v>
                </c:pt>
                <c:pt idx="51">
                  <c:v>1.4987056861270203E-2</c:v>
                </c:pt>
                <c:pt idx="52">
                  <c:v>1.8116193011291533E-2</c:v>
                </c:pt>
                <c:pt idx="53">
                  <c:v>1.3872322577820471E-2</c:v>
                </c:pt>
                <c:pt idx="54">
                  <c:v>1.1940131387939699E-2</c:v>
                </c:pt>
                <c:pt idx="55">
                  <c:v>1.3113499290131742E-2</c:v>
                </c:pt>
                <c:pt idx="56">
                  <c:v>1.0633104472703971E-2</c:v>
                </c:pt>
                <c:pt idx="57">
                  <c:v>1.4820606955835567E-2</c:v>
                </c:pt>
                <c:pt idx="58">
                  <c:v>5.3671597146363517E-3</c:v>
                </c:pt>
                <c:pt idx="59">
                  <c:v>1.2110880581167773E-2</c:v>
                </c:pt>
                <c:pt idx="60">
                  <c:v>1.3394491183276786E-2</c:v>
                </c:pt>
                <c:pt idx="61">
                  <c:v>1.4051327780372403E-2</c:v>
                </c:pt>
                <c:pt idx="62">
                  <c:v>1.0057944281301249E-2</c:v>
                </c:pt>
                <c:pt idx="63">
                  <c:v>1.0205699245297057E-2</c:v>
                </c:pt>
                <c:pt idx="64">
                  <c:v>1.51392691685366E-2</c:v>
                </c:pt>
                <c:pt idx="65">
                  <c:v>1.5117104489446646E-2</c:v>
                </c:pt>
                <c:pt idx="66">
                  <c:v>7.124522194927976E-3</c:v>
                </c:pt>
                <c:pt idx="67">
                  <c:v>9.0846279506811862E-3</c:v>
                </c:pt>
                <c:pt idx="68">
                  <c:v>9.0846279506811862E-3</c:v>
                </c:pt>
                <c:pt idx="69">
                  <c:v>1.2767595900895642E-2</c:v>
                </c:pt>
                <c:pt idx="70">
                  <c:v>1.1739639238676242E-2</c:v>
                </c:pt>
                <c:pt idx="71">
                  <c:v>1.0227243519329025E-2</c:v>
                </c:pt>
                <c:pt idx="72">
                  <c:v>1.0727610276993578E-2</c:v>
                </c:pt>
                <c:pt idx="73">
                  <c:v>1.2543458562706309E-2</c:v>
                </c:pt>
                <c:pt idx="74">
                  <c:v>1.1137218960984342E-2</c:v>
                </c:pt>
                <c:pt idx="75">
                  <c:v>1.3782038060197387E-2</c:v>
                </c:pt>
                <c:pt idx="76">
                  <c:v>1.3782038060197387E-2</c:v>
                </c:pt>
                <c:pt idx="77">
                  <c:v>1.0791313318624544E-2</c:v>
                </c:pt>
                <c:pt idx="78">
                  <c:v>1.1582217396978123E-2</c:v>
                </c:pt>
                <c:pt idx="79">
                  <c:v>8.9483618810146607E-3</c:v>
                </c:pt>
                <c:pt idx="80">
                  <c:v>4.5638947847262377E-3</c:v>
                </c:pt>
                <c:pt idx="81">
                  <c:v>1.363994967354373E-2</c:v>
                </c:pt>
                <c:pt idx="82">
                  <c:v>1.484093276122009E-2</c:v>
                </c:pt>
                <c:pt idx="83">
                  <c:v>7.4204663806100458E-3</c:v>
                </c:pt>
                <c:pt idx="84">
                  <c:v>9.0054330050260839E-3</c:v>
                </c:pt>
                <c:pt idx="85">
                  <c:v>9.0420483530833928E-3</c:v>
                </c:pt>
                <c:pt idx="86">
                  <c:v>1.4911790075489246E-2</c:v>
                </c:pt>
                <c:pt idx="87">
                  <c:v>1.3859602834986046E-2</c:v>
                </c:pt>
                <c:pt idx="88">
                  <c:v>1.1220292494232419E-2</c:v>
                </c:pt>
                <c:pt idx="89">
                  <c:v>1.2681638044547283E-2</c:v>
                </c:pt>
                <c:pt idx="90">
                  <c:v>1.193998564276587E-2</c:v>
                </c:pt>
                <c:pt idx="91">
                  <c:v>1.2068728808438936E-2</c:v>
                </c:pt>
                <c:pt idx="92">
                  <c:v>4.553941174305234E-3</c:v>
                </c:pt>
                <c:pt idx="93">
                  <c:v>9.1078823486104681E-3</c:v>
                </c:pt>
                <c:pt idx="94">
                  <c:v>5.3231037967585307E-3</c:v>
                </c:pt>
                <c:pt idx="95">
                  <c:v>5.3231037967585307E-3</c:v>
                </c:pt>
                <c:pt idx="96">
                  <c:v>5.3619976041044291E-3</c:v>
                </c:pt>
                <c:pt idx="97">
                  <c:v>1.0658838583870353E-2</c:v>
                </c:pt>
                <c:pt idx="98">
                  <c:v>1.0729176499729581E-2</c:v>
                </c:pt>
                <c:pt idx="99">
                  <c:v>1.3007249539443969E-2</c:v>
                </c:pt>
                <c:pt idx="100">
                  <c:v>4.6475037140280059E-3</c:v>
                </c:pt>
                <c:pt idx="101">
                  <c:v>1.3664926907391255E-2</c:v>
                </c:pt>
                <c:pt idx="102">
                  <c:v>1.4121304765969905E-2</c:v>
                </c:pt>
                <c:pt idx="103">
                  <c:v>1.5099507734681869E-2</c:v>
                </c:pt>
                <c:pt idx="104">
                  <c:v>1.3250160453582018E-2</c:v>
                </c:pt>
                <c:pt idx="105">
                  <c:v>1.3250160453582014E-2</c:v>
                </c:pt>
                <c:pt idx="106">
                  <c:v>1.1131666539353642E-2</c:v>
                </c:pt>
                <c:pt idx="107">
                  <c:v>1.7428550778174741E-2</c:v>
                </c:pt>
                <c:pt idx="108">
                  <c:v>1.8452960550234279E-2</c:v>
                </c:pt>
                <c:pt idx="109">
                  <c:v>8.9585507095534915E-3</c:v>
                </c:pt>
                <c:pt idx="110">
                  <c:v>1.9305466053209059E-2</c:v>
                </c:pt>
                <c:pt idx="111">
                  <c:v>1.1947745547002711E-2</c:v>
                </c:pt>
                <c:pt idx="112">
                  <c:v>1.4410652789500801E-2</c:v>
                </c:pt>
                <c:pt idx="113">
                  <c:v>1.0288464708788858E-2</c:v>
                </c:pt>
                <c:pt idx="114">
                  <c:v>1.0287893405835415E-2</c:v>
                </c:pt>
                <c:pt idx="115">
                  <c:v>1.3088659650451735E-2</c:v>
                </c:pt>
                <c:pt idx="116">
                  <c:v>1.2256191000427101E-2</c:v>
                </c:pt>
                <c:pt idx="117">
                  <c:v>1.090550207552376E-2</c:v>
                </c:pt>
                <c:pt idx="118">
                  <c:v>1.0398599935965185E-2</c:v>
                </c:pt>
                <c:pt idx="119">
                  <c:v>1.2753411415983613E-2</c:v>
                </c:pt>
                <c:pt idx="120">
                  <c:v>1.9305466053209056E-2</c:v>
                </c:pt>
                <c:pt idx="121">
                  <c:v>1.169357227248795E-2</c:v>
                </c:pt>
                <c:pt idx="122">
                  <c:v>1.1344384152577675E-2</c:v>
                </c:pt>
                <c:pt idx="123">
                  <c:v>1.5837902565404377E-2</c:v>
                </c:pt>
                <c:pt idx="124">
                  <c:v>1.5203879813465658E-2</c:v>
                </c:pt>
                <c:pt idx="125">
                  <c:v>9.5607971136240644E-3</c:v>
                </c:pt>
                <c:pt idx="126">
                  <c:v>1.2133033355505708E-2</c:v>
                </c:pt>
                <c:pt idx="127">
                  <c:v>1.3898305211980837E-2</c:v>
                </c:pt>
                <c:pt idx="128">
                  <c:v>1.1295629297447853E-2</c:v>
                </c:pt>
                <c:pt idx="129">
                  <c:v>1.1585372182001787E-2</c:v>
                </c:pt>
                <c:pt idx="130">
                  <c:v>1.3736342656232492E-2</c:v>
                </c:pt>
                <c:pt idx="131">
                  <c:v>1.0263602672873108E-2</c:v>
                </c:pt>
                <c:pt idx="132">
                  <c:v>1.2552364916140148E-2</c:v>
                </c:pt>
                <c:pt idx="133">
                  <c:v>1.2775916365220623E-2</c:v>
                </c:pt>
                <c:pt idx="134">
                  <c:v>9.3919458928677993E-3</c:v>
                </c:pt>
                <c:pt idx="135">
                  <c:v>1.0889915353548156E-2</c:v>
                </c:pt>
                <c:pt idx="136">
                  <c:v>5.444957676774078E-3</c:v>
                </c:pt>
                <c:pt idx="137">
                  <c:v>8.8544331132594297E-3</c:v>
                </c:pt>
                <c:pt idx="138">
                  <c:v>1.7824309893630319E-2</c:v>
                </c:pt>
                <c:pt idx="139">
                  <c:v>9.3484471872944865E-3</c:v>
                </c:pt>
                <c:pt idx="140">
                  <c:v>9.3484471872944831E-3</c:v>
                </c:pt>
                <c:pt idx="141">
                  <c:v>1.1601933874523879E-2</c:v>
                </c:pt>
                <c:pt idx="142">
                  <c:v>1.1601933874523879E-2</c:v>
                </c:pt>
                <c:pt idx="143">
                  <c:v>1.0789393532914117E-2</c:v>
                </c:pt>
                <c:pt idx="144">
                  <c:v>9.942389966593029E-3</c:v>
                </c:pt>
                <c:pt idx="145">
                  <c:v>1.0812642050760131E-2</c:v>
                </c:pt>
                <c:pt idx="146">
                  <c:v>1.6069997338976849E-2</c:v>
                </c:pt>
                <c:pt idx="147">
                  <c:v>1.3432815770740705E-2</c:v>
                </c:pt>
                <c:pt idx="148">
                  <c:v>8.9890893066029397E-3</c:v>
                </c:pt>
                <c:pt idx="149">
                  <c:v>1.7444563531392638E-2</c:v>
                </c:pt>
                <c:pt idx="150">
                  <c:v>1.1837945701724653E-2</c:v>
                </c:pt>
                <c:pt idx="151">
                  <c:v>8.864443491279822E-3</c:v>
                </c:pt>
                <c:pt idx="152">
                  <c:v>1.2585434033434999E-2</c:v>
                </c:pt>
                <c:pt idx="153">
                  <c:v>1.2585434033435001E-2</c:v>
                </c:pt>
                <c:pt idx="154">
                  <c:v>1.2203679897556234E-2</c:v>
                </c:pt>
                <c:pt idx="155">
                  <c:v>1.1316143464028114E-2</c:v>
                </c:pt>
                <c:pt idx="156">
                  <c:v>9.9236953603296287E-3</c:v>
                </c:pt>
                <c:pt idx="157">
                  <c:v>1.2737270466106593E-2</c:v>
                </c:pt>
                <c:pt idx="158">
                  <c:v>9.4620283094837415E-3</c:v>
                </c:pt>
                <c:pt idx="159">
                  <c:v>8.9681400968332787E-3</c:v>
                </c:pt>
                <c:pt idx="160">
                  <c:v>4.7859876386656865E-3</c:v>
                </c:pt>
                <c:pt idx="161">
                  <c:v>1.535343061069898E-2</c:v>
                </c:pt>
                <c:pt idx="162">
                  <c:v>1.5353430610698975E-2</c:v>
                </c:pt>
                <c:pt idx="163">
                  <c:v>1.1774225371175645E-2</c:v>
                </c:pt>
                <c:pt idx="164">
                  <c:v>1.1947936040012739E-2</c:v>
                </c:pt>
                <c:pt idx="165">
                  <c:v>1.4240006848377068E-2</c:v>
                </c:pt>
                <c:pt idx="166">
                  <c:v>1.418570351321383E-2</c:v>
                </c:pt>
                <c:pt idx="167">
                  <c:v>1.0789393532914117E-2</c:v>
                </c:pt>
                <c:pt idx="168">
                  <c:v>1.2786553707769707E-2</c:v>
                </c:pt>
                <c:pt idx="169">
                  <c:v>1.1836487604828467E-2</c:v>
                </c:pt>
                <c:pt idx="170">
                  <c:v>1.3346411305186223E-2</c:v>
                </c:pt>
                <c:pt idx="171">
                  <c:v>1.1947703885573556E-2</c:v>
                </c:pt>
                <c:pt idx="172">
                  <c:v>1.0572770836808302E-2</c:v>
                </c:pt>
                <c:pt idx="173">
                  <c:v>8.9162537845060563E-3</c:v>
                </c:pt>
                <c:pt idx="174">
                  <c:v>1.4648897274706363E-2</c:v>
                </c:pt>
                <c:pt idx="175">
                  <c:v>9.0768577677312872E-3</c:v>
                </c:pt>
                <c:pt idx="176">
                  <c:v>1.8776998798224333E-2</c:v>
                </c:pt>
                <c:pt idx="177">
                  <c:v>1.8776998798224333E-2</c:v>
                </c:pt>
                <c:pt idx="178">
                  <c:v>1.8776998798224337E-2</c:v>
                </c:pt>
                <c:pt idx="179">
                  <c:v>1.0334809100553378E-2</c:v>
                </c:pt>
                <c:pt idx="180">
                  <c:v>9.1551904924028135E-3</c:v>
                </c:pt>
                <c:pt idx="181">
                  <c:v>1.3113499290131742E-2</c:v>
                </c:pt>
                <c:pt idx="182">
                  <c:v>1.0070424670544583E-2</c:v>
                </c:pt>
                <c:pt idx="183">
                  <c:v>1.255236491614015E-2</c:v>
                </c:pt>
                <c:pt idx="184">
                  <c:v>1.0732942720582556E-2</c:v>
                </c:pt>
                <c:pt idx="185">
                  <c:v>5.3625543033769428E-3</c:v>
                </c:pt>
                <c:pt idx="186">
                  <c:v>9.0931753712140476E-3</c:v>
                </c:pt>
                <c:pt idx="187">
                  <c:v>9.0931753712140493E-3</c:v>
                </c:pt>
                <c:pt idx="188">
                  <c:v>1.4532984181266903E-2</c:v>
                </c:pt>
                <c:pt idx="189">
                  <c:v>1.0802894362098346E-2</c:v>
                </c:pt>
                <c:pt idx="190">
                  <c:v>1.0789393532914119E-2</c:v>
                </c:pt>
                <c:pt idx="191">
                  <c:v>1.4137708322233183E-2</c:v>
                </c:pt>
                <c:pt idx="192">
                  <c:v>8.8504648111989871E-3</c:v>
                </c:pt>
                <c:pt idx="193">
                  <c:v>8.8504648111989871E-3</c:v>
                </c:pt>
                <c:pt idx="194">
                  <c:v>8.8504648111989871E-3</c:v>
                </c:pt>
                <c:pt idx="195">
                  <c:v>1.0178286165391633E-2</c:v>
                </c:pt>
                <c:pt idx="196">
                  <c:v>1.3255078391417667E-2</c:v>
                </c:pt>
                <c:pt idx="197">
                  <c:v>1.4880177823101817E-2</c:v>
                </c:pt>
                <c:pt idx="198">
                  <c:v>1.1167845949051231E-2</c:v>
                </c:pt>
                <c:pt idx="199">
                  <c:v>9.1731211059892896E-3</c:v>
                </c:pt>
                <c:pt idx="200">
                  <c:v>1.0889915353548156E-2</c:v>
                </c:pt>
                <c:pt idx="201">
                  <c:v>9.8771034124865102E-3</c:v>
                </c:pt>
                <c:pt idx="202">
                  <c:v>1.8003394821107611E-2</c:v>
                </c:pt>
                <c:pt idx="203">
                  <c:v>8.8169316424317416E-3</c:v>
                </c:pt>
                <c:pt idx="204">
                  <c:v>1.0791047842435619E-2</c:v>
                </c:pt>
                <c:pt idx="205">
                  <c:v>9.0442282601171826E-3</c:v>
                </c:pt>
                <c:pt idx="206">
                  <c:v>9.4388305049940696E-3</c:v>
                </c:pt>
                <c:pt idx="207">
                  <c:v>1.1998797573465546E-2</c:v>
                </c:pt>
                <c:pt idx="208">
                  <c:v>1.199879757346555E-2</c:v>
                </c:pt>
                <c:pt idx="209">
                  <c:v>1.199879757346555E-2</c:v>
                </c:pt>
                <c:pt idx="210">
                  <c:v>1.1756105647451607E-2</c:v>
                </c:pt>
                <c:pt idx="211">
                  <c:v>1.1417422542339399E-2</c:v>
                </c:pt>
                <c:pt idx="212">
                  <c:v>1.0533074656460863E-2</c:v>
                </c:pt>
                <c:pt idx="213">
                  <c:v>1.4127975764113052E-2</c:v>
                </c:pt>
                <c:pt idx="214">
                  <c:v>1.4127975764113052E-2</c:v>
                </c:pt>
                <c:pt idx="215">
                  <c:v>1.4127975764113053E-2</c:v>
                </c:pt>
                <c:pt idx="216">
                  <c:v>9.0562362097397174E-3</c:v>
                </c:pt>
                <c:pt idx="217">
                  <c:v>1.0698375833834196E-2</c:v>
                </c:pt>
                <c:pt idx="218">
                  <c:v>1.1607870335173668E-2</c:v>
                </c:pt>
                <c:pt idx="219">
                  <c:v>1.0724010055877786E-2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AD-4DDF-83A4-2332315B1FDF}"/>
            </c:ext>
          </c:extLst>
        </c:ser>
        <c:ser>
          <c:idx val="3"/>
          <c:order val="3"/>
          <c:tx>
            <c:strRef>
              <c:f>'Exit Prices Pivots'!$E$3</c:f>
              <c:strCache>
                <c:ptCount val="1"/>
                <c:pt idx="0">
                  <c:v>Sum of 2021/22 Exit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Pivots'!$E$4:$E$223</c:f>
              <c:numCache>
                <c:formatCode>General</c:formatCode>
                <c:ptCount val="220"/>
                <c:pt idx="0">
                  <c:v>2.1335703412999282E-2</c:v>
                </c:pt>
                <c:pt idx="1">
                  <c:v>2.5892701220307884E-2</c:v>
                </c:pt>
                <c:pt idx="2">
                  <c:v>2.002118775186763E-2</c:v>
                </c:pt>
                <c:pt idx="3">
                  <c:v>2.0021187751867627E-2</c:v>
                </c:pt>
                <c:pt idx="4">
                  <c:v>2.1837880058724318E-2</c:v>
                </c:pt>
                <c:pt idx="5">
                  <c:v>2.0265614777731301E-2</c:v>
                </c:pt>
                <c:pt idx="6">
                  <c:v>2.0364503881384777E-2</c:v>
                </c:pt>
                <c:pt idx="7">
                  <c:v>1.4977192961597054E-2</c:v>
                </c:pt>
                <c:pt idx="8">
                  <c:v>2.0510391641461102E-2</c:v>
                </c:pt>
                <c:pt idx="9">
                  <c:v>2.0510391641461102E-2</c:v>
                </c:pt>
                <c:pt idx="10">
                  <c:v>2.0026396516106344E-2</c:v>
                </c:pt>
                <c:pt idx="11">
                  <c:v>1.323299407352059E-2</c:v>
                </c:pt>
                <c:pt idx="12">
                  <c:v>3.1566028518185817E-2</c:v>
                </c:pt>
                <c:pt idx="13">
                  <c:v>1.9474068880932137E-2</c:v>
                </c:pt>
                <c:pt idx="14">
                  <c:v>9.5175831962453182E-3</c:v>
                </c:pt>
                <c:pt idx="15">
                  <c:v>1.9474068880932137E-2</c:v>
                </c:pt>
                <c:pt idx="16">
                  <c:v>1.9474068880932137E-2</c:v>
                </c:pt>
                <c:pt idx="17">
                  <c:v>1.9474068880932137E-2</c:v>
                </c:pt>
                <c:pt idx="18">
                  <c:v>1.558521320881507E-2</c:v>
                </c:pt>
                <c:pt idx="19">
                  <c:v>2.1786350025192813E-2</c:v>
                </c:pt>
                <c:pt idx="20">
                  <c:v>2.43648456547528E-2</c:v>
                </c:pt>
                <c:pt idx="21">
                  <c:v>9.9281825977671299E-3</c:v>
                </c:pt>
                <c:pt idx="22">
                  <c:v>1.985636519553426E-2</c:v>
                </c:pt>
                <c:pt idx="23">
                  <c:v>9.9281825977671299E-3</c:v>
                </c:pt>
                <c:pt idx="24">
                  <c:v>1.3446128562881588E-2</c:v>
                </c:pt>
                <c:pt idx="25">
                  <c:v>1.9994184883806818E-2</c:v>
                </c:pt>
                <c:pt idx="26">
                  <c:v>1.6107309532848071E-2</c:v>
                </c:pt>
                <c:pt idx="27">
                  <c:v>1.5749831619797133E-2</c:v>
                </c:pt>
                <c:pt idx="28">
                  <c:v>1.5749831619797136E-2</c:v>
                </c:pt>
                <c:pt idx="29">
                  <c:v>1.9668151195244333E-2</c:v>
                </c:pt>
                <c:pt idx="30">
                  <c:v>2.0302191134943408E-2</c:v>
                </c:pt>
                <c:pt idx="31">
                  <c:v>2.099177966892686E-2</c:v>
                </c:pt>
                <c:pt idx="32">
                  <c:v>1.5570927881973741E-2</c:v>
                </c:pt>
                <c:pt idx="33">
                  <c:v>1.5570927881973741E-2</c:v>
                </c:pt>
                <c:pt idx="34">
                  <c:v>1.5570927881973741E-2</c:v>
                </c:pt>
                <c:pt idx="35">
                  <c:v>2.7821849156029636E-2</c:v>
                </c:pt>
                <c:pt idx="36">
                  <c:v>2.7821849156029629E-2</c:v>
                </c:pt>
                <c:pt idx="37">
                  <c:v>1.5830764609929091E-2</c:v>
                </c:pt>
                <c:pt idx="38">
                  <c:v>1.8355152949789844E-2</c:v>
                </c:pt>
                <c:pt idx="39">
                  <c:v>2.0794201931999788E-2</c:v>
                </c:pt>
                <c:pt idx="40">
                  <c:v>1.556495883804567E-2</c:v>
                </c:pt>
                <c:pt idx="41">
                  <c:v>2.1880375975354662E-2</c:v>
                </c:pt>
                <c:pt idx="42">
                  <c:v>2.2929123606746177E-2</c:v>
                </c:pt>
                <c:pt idx="43">
                  <c:v>1.8360764290316373E-2</c:v>
                </c:pt>
                <c:pt idx="44">
                  <c:v>1.8360764290316373E-2</c:v>
                </c:pt>
                <c:pt idx="45">
                  <c:v>2.0252488498604736E-2</c:v>
                </c:pt>
                <c:pt idx="46">
                  <c:v>2.2296304718875847E-2</c:v>
                </c:pt>
                <c:pt idx="47">
                  <c:v>2.0812312016774418E-2</c:v>
                </c:pt>
                <c:pt idx="48">
                  <c:v>7.2631023584062019E-3</c:v>
                </c:pt>
                <c:pt idx="49">
                  <c:v>3.322859481527736E-2</c:v>
                </c:pt>
                <c:pt idx="50">
                  <c:v>2.4445844923960607E-2</c:v>
                </c:pt>
                <c:pt idx="51">
                  <c:v>1.8680883144045184E-2</c:v>
                </c:pt>
                <c:pt idx="52">
                  <c:v>3.3363145826159318E-2</c:v>
                </c:pt>
                <c:pt idx="53">
                  <c:v>1.8551874669599851E-2</c:v>
                </c:pt>
                <c:pt idx="54">
                  <c:v>1.6779614400168487E-2</c:v>
                </c:pt>
                <c:pt idx="55">
                  <c:v>2.4000406979353923E-2</c:v>
                </c:pt>
                <c:pt idx="56">
                  <c:v>1.5966240479916478E-2</c:v>
                </c:pt>
                <c:pt idx="57">
                  <c:v>2.6601326443443752E-2</c:v>
                </c:pt>
                <c:pt idx="58">
                  <c:v>9.5175831962453182E-3</c:v>
                </c:pt>
                <c:pt idx="59">
                  <c:v>2.2930700506254394E-2</c:v>
                </c:pt>
                <c:pt idx="60">
                  <c:v>2.4633668161442884E-2</c:v>
                </c:pt>
                <c:pt idx="61">
                  <c:v>2.7008601497249287E-2</c:v>
                </c:pt>
                <c:pt idx="62">
                  <c:v>1.9522497453137198E-2</c:v>
                </c:pt>
                <c:pt idx="63">
                  <c:v>2.0196346459025988E-2</c:v>
                </c:pt>
                <c:pt idx="64">
                  <c:v>2.0626723015292749E-2</c:v>
                </c:pt>
                <c:pt idx="65">
                  <c:v>2.8772731062234169E-2</c:v>
                </c:pt>
                <c:pt idx="66">
                  <c:v>1.3362575578345647E-2</c:v>
                </c:pt>
                <c:pt idx="67">
                  <c:v>1.5031794067237796E-2</c:v>
                </c:pt>
                <c:pt idx="68">
                  <c:v>1.5378388979297695E-2</c:v>
                </c:pt>
                <c:pt idx="69">
                  <c:v>2.4792512798024191E-2</c:v>
                </c:pt>
                <c:pt idx="70">
                  <c:v>2.2368828287117205E-2</c:v>
                </c:pt>
                <c:pt idx="71">
                  <c:v>1.5452492832880622E-2</c:v>
                </c:pt>
                <c:pt idx="72">
                  <c:v>1.574974733887426E-2</c:v>
                </c:pt>
                <c:pt idx="73">
                  <c:v>2.3475765614916832E-2</c:v>
                </c:pt>
                <c:pt idx="74">
                  <c:v>2.2092072739480571E-2</c:v>
                </c:pt>
                <c:pt idx="75">
                  <c:v>2.5644009266876967E-2</c:v>
                </c:pt>
                <c:pt idx="76">
                  <c:v>2.5644009266876964E-2</c:v>
                </c:pt>
                <c:pt idx="77">
                  <c:v>2.0059557634670593E-2</c:v>
                </c:pt>
                <c:pt idx="78">
                  <c:v>2.28523768085944E-2</c:v>
                </c:pt>
                <c:pt idx="79">
                  <c:v>1.4589627135311855E-2</c:v>
                </c:pt>
                <c:pt idx="80">
                  <c:v>7.4762118826072407E-3</c:v>
                </c:pt>
                <c:pt idx="81">
                  <c:v>2.6316238473348751E-2</c:v>
                </c:pt>
                <c:pt idx="82">
                  <c:v>2.0847117243446046E-2</c:v>
                </c:pt>
                <c:pt idx="83">
                  <c:v>1.0188634639197235E-2</c:v>
                </c:pt>
                <c:pt idx="84">
                  <c:v>1.5088175013910524E-2</c:v>
                </c:pt>
                <c:pt idx="85">
                  <c:v>1.6301747116981496E-2</c:v>
                </c:pt>
                <c:pt idx="86">
                  <c:v>1.9995650209378858E-2</c:v>
                </c:pt>
                <c:pt idx="87">
                  <c:v>2.5880631180214188E-2</c:v>
                </c:pt>
                <c:pt idx="88">
                  <c:v>2.1097860247868201E-2</c:v>
                </c:pt>
                <c:pt idx="89">
                  <c:v>1.7354234135937372E-2</c:v>
                </c:pt>
                <c:pt idx="90">
                  <c:v>2.2288082348990042E-2</c:v>
                </c:pt>
                <c:pt idx="91">
                  <c:v>2.2350002170008227E-2</c:v>
                </c:pt>
                <c:pt idx="92">
                  <c:v>7.7511111167561904E-3</c:v>
                </c:pt>
                <c:pt idx="93">
                  <c:v>1.5152836393487763E-2</c:v>
                </c:pt>
                <c:pt idx="94">
                  <c:v>1.0330115699156123E-2</c:v>
                </c:pt>
                <c:pt idx="95">
                  <c:v>1.0330115699156123E-2</c:v>
                </c:pt>
                <c:pt idx="96">
                  <c:v>1.0363208720598092E-2</c:v>
                </c:pt>
                <c:pt idx="97">
                  <c:v>2.0670706920834742E-2</c:v>
                </c:pt>
                <c:pt idx="98">
                  <c:v>2.0677248556237527E-2</c:v>
                </c:pt>
                <c:pt idx="99">
                  <c:v>2.43648456547528E-2</c:v>
                </c:pt>
                <c:pt idx="100">
                  <c:v>7.4414846882115771E-3</c:v>
                </c:pt>
                <c:pt idx="101">
                  <c:v>1.8213646703749493E-2</c:v>
                </c:pt>
                <c:pt idx="102">
                  <c:v>1.9151679638380398E-2</c:v>
                </c:pt>
                <c:pt idx="103">
                  <c:v>2.8681794911218007E-2</c:v>
                </c:pt>
                <c:pt idx="104">
                  <c:v>2.4442233457889092E-2</c:v>
                </c:pt>
                <c:pt idx="105">
                  <c:v>2.4442233457889099E-2</c:v>
                </c:pt>
                <c:pt idx="106">
                  <c:v>1.8446528427349087E-2</c:v>
                </c:pt>
                <c:pt idx="107">
                  <c:v>3.2296049227746038E-2</c:v>
                </c:pt>
                <c:pt idx="108">
                  <c:v>2.2096826678454865E-2</c:v>
                </c:pt>
                <c:pt idx="109">
                  <c:v>1.5747788043723576E-2</c:v>
                </c:pt>
                <c:pt idx="110">
                  <c:v>3.5208682875073026E-2</c:v>
                </c:pt>
                <c:pt idx="111">
                  <c:v>1.8170384966499274E-2</c:v>
                </c:pt>
                <c:pt idx="112">
                  <c:v>1.9401380564449629E-2</c:v>
                </c:pt>
                <c:pt idx="113">
                  <c:v>2.0553722068515478E-2</c:v>
                </c:pt>
                <c:pt idx="114">
                  <c:v>1.5552404254935016E-2</c:v>
                </c:pt>
                <c:pt idx="115">
                  <c:v>2.5321138281684627E-2</c:v>
                </c:pt>
                <c:pt idx="116">
                  <c:v>1.8430270877254466E-2</c:v>
                </c:pt>
                <c:pt idx="117">
                  <c:v>2.1654220941858031E-2</c:v>
                </c:pt>
                <c:pt idx="118">
                  <c:v>1.7951667170429338E-2</c:v>
                </c:pt>
                <c:pt idx="119">
                  <c:v>2.3857694416734465E-2</c:v>
                </c:pt>
                <c:pt idx="120">
                  <c:v>3.5208682875073026E-2</c:v>
                </c:pt>
                <c:pt idx="121">
                  <c:v>2.2319810388476146E-2</c:v>
                </c:pt>
                <c:pt idx="122">
                  <c:v>2.177815952077362E-2</c:v>
                </c:pt>
                <c:pt idx="123">
                  <c:v>3.0031548550753257E-2</c:v>
                </c:pt>
                <c:pt idx="124">
                  <c:v>2.7948032361289347E-2</c:v>
                </c:pt>
                <c:pt idx="125">
                  <c:v>1.8980695379320633E-2</c:v>
                </c:pt>
                <c:pt idx="126">
                  <c:v>2.2838859791780117E-2</c:v>
                </c:pt>
                <c:pt idx="127">
                  <c:v>2.5940690281957335E-2</c:v>
                </c:pt>
                <c:pt idx="128">
                  <c:v>1.8518535999883824E-2</c:v>
                </c:pt>
                <c:pt idx="129">
                  <c:v>2.2115950611086999E-2</c:v>
                </c:pt>
                <c:pt idx="130">
                  <c:v>2.5661431001370982E-2</c:v>
                </c:pt>
                <c:pt idx="131">
                  <c:v>2.0252971523176726E-2</c:v>
                </c:pt>
                <c:pt idx="132">
                  <c:v>1.8638925901416817E-2</c:v>
                </c:pt>
                <c:pt idx="133">
                  <c:v>1.8822768945615045E-2</c:v>
                </c:pt>
                <c:pt idx="134">
                  <c:v>1.5504167747499251E-2</c:v>
                </c:pt>
                <c:pt idx="135">
                  <c:v>2.0812312016774418E-2</c:v>
                </c:pt>
                <c:pt idx="136">
                  <c:v>1.017162424231835E-2</c:v>
                </c:pt>
                <c:pt idx="137">
                  <c:v>1.454272181982871E-2</c:v>
                </c:pt>
                <c:pt idx="138">
                  <c:v>3.3293540264594378E-2</c:v>
                </c:pt>
                <c:pt idx="139">
                  <c:v>1.775684464866522E-2</c:v>
                </c:pt>
                <c:pt idx="140">
                  <c:v>1.7756844648665223E-2</c:v>
                </c:pt>
                <c:pt idx="141">
                  <c:v>2.1742802036459112E-2</c:v>
                </c:pt>
                <c:pt idx="142">
                  <c:v>2.1742802036459112E-2</c:v>
                </c:pt>
                <c:pt idx="143">
                  <c:v>1.6195781749152548E-2</c:v>
                </c:pt>
                <c:pt idx="144">
                  <c:v>1.5186769206666246E-2</c:v>
                </c:pt>
                <c:pt idx="145">
                  <c:v>2.0805654418702732E-2</c:v>
                </c:pt>
                <c:pt idx="146">
                  <c:v>2.137310239862367E-2</c:v>
                </c:pt>
                <c:pt idx="147">
                  <c:v>2.5888080521348271E-2</c:v>
                </c:pt>
                <c:pt idx="148">
                  <c:v>1.5030347523494558E-2</c:v>
                </c:pt>
                <c:pt idx="149">
                  <c:v>2.0854843795121265E-2</c:v>
                </c:pt>
                <c:pt idx="150">
                  <c:v>1.985636519553426E-2</c:v>
                </c:pt>
                <c:pt idx="151">
                  <c:v>1.4555093076953209E-2</c:v>
                </c:pt>
                <c:pt idx="152">
                  <c:v>2.4541414242907723E-2</c:v>
                </c:pt>
                <c:pt idx="153">
                  <c:v>2.4541414242907716E-2</c:v>
                </c:pt>
                <c:pt idx="154">
                  <c:v>2.2340295294860594E-2</c:v>
                </c:pt>
                <c:pt idx="155">
                  <c:v>2.131599157215408E-2</c:v>
                </c:pt>
                <c:pt idx="156">
                  <c:v>1.9907277119352307E-2</c:v>
                </c:pt>
                <c:pt idx="157">
                  <c:v>2.377652669806473E-2</c:v>
                </c:pt>
                <c:pt idx="158">
                  <c:v>1.7457358671345031E-2</c:v>
                </c:pt>
                <c:pt idx="159">
                  <c:v>1.4719174529601239E-2</c:v>
                </c:pt>
                <c:pt idx="160">
                  <c:v>8.2179617795675158E-3</c:v>
                </c:pt>
                <c:pt idx="161">
                  <c:v>2.0833899607706693E-2</c:v>
                </c:pt>
                <c:pt idx="162">
                  <c:v>2.0833899607706693E-2</c:v>
                </c:pt>
                <c:pt idx="163">
                  <c:v>2.0030368466604245E-2</c:v>
                </c:pt>
                <c:pt idx="164">
                  <c:v>2.0299936062800273E-2</c:v>
                </c:pt>
                <c:pt idx="165">
                  <c:v>2.7179583996042176E-2</c:v>
                </c:pt>
                <c:pt idx="166">
                  <c:v>2.7095315023828909E-2</c:v>
                </c:pt>
                <c:pt idx="167">
                  <c:v>1.5830764609929091E-2</c:v>
                </c:pt>
                <c:pt idx="168">
                  <c:v>2.1751007112315684E-2</c:v>
                </c:pt>
                <c:pt idx="169">
                  <c:v>2.2505636410769331E-2</c:v>
                </c:pt>
                <c:pt idx="170">
                  <c:v>2.4967995191442376E-2</c:v>
                </c:pt>
                <c:pt idx="171">
                  <c:v>2.2677705786464716E-2</c:v>
                </c:pt>
                <c:pt idx="172">
                  <c:v>2.0833702581398068E-2</c:v>
                </c:pt>
                <c:pt idx="173">
                  <c:v>1.6266947876259156E-2</c:v>
                </c:pt>
                <c:pt idx="174">
                  <c:v>2.0391465028344234E-2</c:v>
                </c:pt>
                <c:pt idx="175">
                  <c:v>1.6160077405188003E-2</c:v>
                </c:pt>
                <c:pt idx="176">
                  <c:v>2.2341405990803493E-2</c:v>
                </c:pt>
                <c:pt idx="177">
                  <c:v>2.2341405990803496E-2</c:v>
                </c:pt>
                <c:pt idx="178">
                  <c:v>2.1837880058724318E-2</c:v>
                </c:pt>
                <c:pt idx="179">
                  <c:v>1.968462344773898E-2</c:v>
                </c:pt>
                <c:pt idx="180">
                  <c:v>1.5287979829068708E-2</c:v>
                </c:pt>
                <c:pt idx="181">
                  <c:v>2.4553795278129325E-2</c:v>
                </c:pt>
                <c:pt idx="182">
                  <c:v>1.8058012716615113E-2</c:v>
                </c:pt>
                <c:pt idx="183">
                  <c:v>1.863892590141682E-2</c:v>
                </c:pt>
                <c:pt idx="184">
                  <c:v>2.1359329870660047E-2</c:v>
                </c:pt>
                <c:pt idx="185">
                  <c:v>1.0363668154114998E-2</c:v>
                </c:pt>
                <c:pt idx="186">
                  <c:v>1.6785249753600278E-2</c:v>
                </c:pt>
                <c:pt idx="187">
                  <c:v>1.6785249753600278E-2</c:v>
                </c:pt>
                <c:pt idx="188">
                  <c:v>2.6809342070467028E-2</c:v>
                </c:pt>
                <c:pt idx="189">
                  <c:v>1.6216732598597832E-2</c:v>
                </c:pt>
                <c:pt idx="190">
                  <c:v>1.6195781749152548E-2</c:v>
                </c:pt>
                <c:pt idx="191">
                  <c:v>2.6410013133240599E-2</c:v>
                </c:pt>
                <c:pt idx="192">
                  <c:v>1.4766332280915244E-2</c:v>
                </c:pt>
                <c:pt idx="193">
                  <c:v>1.4766332280915246E-2</c:v>
                </c:pt>
                <c:pt idx="194">
                  <c:v>1.4766332280915244E-2</c:v>
                </c:pt>
                <c:pt idx="195">
                  <c:v>1.5935561559163119E-2</c:v>
                </c:pt>
                <c:pt idx="196">
                  <c:v>2.4246510166361774E-2</c:v>
                </c:pt>
                <c:pt idx="197">
                  <c:v>2.8392088970767865E-2</c:v>
                </c:pt>
                <c:pt idx="198">
                  <c:v>1.699240638976459E-2</c:v>
                </c:pt>
                <c:pt idx="199">
                  <c:v>1.5171853122539934E-2</c:v>
                </c:pt>
                <c:pt idx="200">
                  <c:v>2.03432484846367E-2</c:v>
                </c:pt>
                <c:pt idx="201">
                  <c:v>1.9321955850773436E-2</c:v>
                </c:pt>
                <c:pt idx="202">
                  <c:v>3.283410508590083E-2</c:v>
                </c:pt>
                <c:pt idx="203">
                  <c:v>1.5170303738223524E-2</c:v>
                </c:pt>
                <c:pt idx="204">
                  <c:v>2.0652619986558114E-2</c:v>
                </c:pt>
                <c:pt idx="205">
                  <c:v>1.5579116226571802E-2</c:v>
                </c:pt>
                <c:pt idx="206">
                  <c:v>1.7415360024577695E-2</c:v>
                </c:pt>
                <c:pt idx="207">
                  <c:v>2.2757512178544884E-2</c:v>
                </c:pt>
                <c:pt idx="208">
                  <c:v>2.2757512178544891E-2</c:v>
                </c:pt>
                <c:pt idx="209">
                  <c:v>2.2757512178544891E-2</c:v>
                </c:pt>
                <c:pt idx="210">
                  <c:v>1.8515393237611741E-2</c:v>
                </c:pt>
                <c:pt idx="211">
                  <c:v>2.1456473760706859E-2</c:v>
                </c:pt>
                <c:pt idx="212">
                  <c:v>1.9474626951440494E-2</c:v>
                </c:pt>
                <c:pt idx="213">
                  <c:v>2.5793797620956148E-2</c:v>
                </c:pt>
                <c:pt idx="214">
                  <c:v>2.5793797620956151E-2</c:v>
                </c:pt>
                <c:pt idx="215">
                  <c:v>2.5793797620956151E-2</c:v>
                </c:pt>
                <c:pt idx="216">
                  <c:v>1.6395875425189853E-2</c:v>
                </c:pt>
                <c:pt idx="217">
                  <c:v>1.900476901543894E-2</c:v>
                </c:pt>
                <c:pt idx="218">
                  <c:v>2.1027551252436615E-2</c:v>
                </c:pt>
                <c:pt idx="219">
                  <c:v>1.6107309532848071E-2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AD-4DDF-83A4-2332315B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7467904"/>
        <c:axId val="217473792"/>
      </c:barChart>
      <c:catAx>
        <c:axId val="21746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473792"/>
        <c:crosses val="autoZero"/>
        <c:auto val="1"/>
        <c:lblAlgn val="ctr"/>
        <c:lblOffset val="100"/>
        <c:noMultiLvlLbl val="0"/>
      </c:catAx>
      <c:valAx>
        <c:axId val="21747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46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[Example of Analysis to enable comparisons - Draft.xlsx]Exit Prices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Pivots'!$H$3</c:f>
              <c:strCache>
                <c:ptCount val="1"/>
                <c:pt idx="0">
                  <c:v>Sum of 2017/18 Exit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Pivots'!$H$4:$H$223</c:f>
              <c:numCache>
                <c:formatCode>General</c:formatCode>
                <c:ptCount val="220"/>
                <c:pt idx="0">
                  <c:v>2.0299999999999999E-2</c:v>
                </c:pt>
                <c:pt idx="1">
                  <c:v>4.5600000000000002E-2</c:v>
                </c:pt>
                <c:pt idx="2">
                  <c:v>3.7499999999999999E-2</c:v>
                </c:pt>
                <c:pt idx="3">
                  <c:v>3.7499999999999999E-2</c:v>
                </c:pt>
                <c:pt idx="4">
                  <c:v>2.0299999999999999E-2</c:v>
                </c:pt>
                <c:pt idx="5">
                  <c:v>2.0299999999999999E-2</c:v>
                </c:pt>
                <c:pt idx="6">
                  <c:v>4.0999999999999995E-2</c:v>
                </c:pt>
                <c:pt idx="7">
                  <c:v>2.1599999999999998E-2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3.6699999999999997E-2</c:v>
                </c:pt>
                <c:pt idx="11">
                  <c:v>2.75E-2</c:v>
                </c:pt>
                <c:pt idx="12">
                  <c:v>5.57E-2</c:v>
                </c:pt>
                <c:pt idx="13">
                  <c:v>2.0299999999999999E-2</c:v>
                </c:pt>
                <c:pt idx="14">
                  <c:v>1E-4</c:v>
                </c:pt>
                <c:pt idx="15">
                  <c:v>2.0299999999999999E-2</c:v>
                </c:pt>
                <c:pt idx="16">
                  <c:v>2.0299999999999999E-2</c:v>
                </c:pt>
                <c:pt idx="17">
                  <c:v>2.0299999999999999E-2</c:v>
                </c:pt>
                <c:pt idx="18">
                  <c:v>2.3299999999999998E-2</c:v>
                </c:pt>
                <c:pt idx="19">
                  <c:v>2.0299999999999999E-2</c:v>
                </c:pt>
                <c:pt idx="20">
                  <c:v>3.27E-2</c:v>
                </c:pt>
                <c:pt idx="21">
                  <c:v>8.3000000000000001E-3</c:v>
                </c:pt>
                <c:pt idx="22">
                  <c:v>2.8499999999999998E-2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2.0299999999999999E-2</c:v>
                </c:pt>
                <c:pt idx="26">
                  <c:v>2.0299999999999999E-2</c:v>
                </c:pt>
                <c:pt idx="27">
                  <c:v>2.0999999999999998E-2</c:v>
                </c:pt>
                <c:pt idx="28">
                  <c:v>2.0999999999999998E-2</c:v>
                </c:pt>
                <c:pt idx="29">
                  <c:v>3.3299999999999996E-2</c:v>
                </c:pt>
                <c:pt idx="30">
                  <c:v>2.0299999999999999E-2</c:v>
                </c:pt>
                <c:pt idx="31">
                  <c:v>3.9599999999999996E-2</c:v>
                </c:pt>
                <c:pt idx="32">
                  <c:v>2.3699999999999999E-2</c:v>
                </c:pt>
                <c:pt idx="33">
                  <c:v>2.4899999999999999E-2</c:v>
                </c:pt>
                <c:pt idx="34">
                  <c:v>2.3699999999999999E-2</c:v>
                </c:pt>
                <c:pt idx="35">
                  <c:v>4.6799999999999994E-2</c:v>
                </c:pt>
                <c:pt idx="36">
                  <c:v>4.6799999999999994E-2</c:v>
                </c:pt>
                <c:pt idx="37">
                  <c:v>2.0299999999999999E-2</c:v>
                </c:pt>
                <c:pt idx="38">
                  <c:v>2.0999999999999998E-2</c:v>
                </c:pt>
                <c:pt idx="39">
                  <c:v>2.0299999999999999E-2</c:v>
                </c:pt>
                <c:pt idx="40">
                  <c:v>2.5700000000000001E-2</c:v>
                </c:pt>
                <c:pt idx="41">
                  <c:v>2.0299999999999999E-2</c:v>
                </c:pt>
                <c:pt idx="42">
                  <c:v>4.8100000000000004E-2</c:v>
                </c:pt>
                <c:pt idx="43">
                  <c:v>3.0499999999999999E-2</c:v>
                </c:pt>
                <c:pt idx="44">
                  <c:v>3.0899999999999997E-2</c:v>
                </c:pt>
                <c:pt idx="45">
                  <c:v>2.8499999999999998E-2</c:v>
                </c:pt>
                <c:pt idx="46">
                  <c:v>2.0299999999999999E-2</c:v>
                </c:pt>
                <c:pt idx="47">
                  <c:v>4.2999999999999997E-2</c:v>
                </c:pt>
                <c:pt idx="48">
                  <c:v>1E-4</c:v>
                </c:pt>
                <c:pt idx="49">
                  <c:v>5.8599999999999999E-2</c:v>
                </c:pt>
                <c:pt idx="50">
                  <c:v>4.2999999999999997E-2</c:v>
                </c:pt>
                <c:pt idx="51">
                  <c:v>2.0299999999999999E-2</c:v>
                </c:pt>
                <c:pt idx="52">
                  <c:v>5.8800000000000005E-2</c:v>
                </c:pt>
                <c:pt idx="53">
                  <c:v>2.0299999999999999E-2</c:v>
                </c:pt>
                <c:pt idx="54">
                  <c:v>2.1700000000000001E-2</c:v>
                </c:pt>
                <c:pt idx="55">
                  <c:v>3.3099999999999997E-2</c:v>
                </c:pt>
                <c:pt idx="56">
                  <c:v>2.0299999999999999E-2</c:v>
                </c:pt>
                <c:pt idx="57">
                  <c:v>4.53E-2</c:v>
                </c:pt>
                <c:pt idx="58">
                  <c:v>1E-4</c:v>
                </c:pt>
                <c:pt idx="59">
                  <c:v>4.82E-2</c:v>
                </c:pt>
                <c:pt idx="60">
                  <c:v>4.0599999999999997E-2</c:v>
                </c:pt>
                <c:pt idx="61">
                  <c:v>2.9699999999999997E-2</c:v>
                </c:pt>
                <c:pt idx="62">
                  <c:v>3.6900000000000002E-2</c:v>
                </c:pt>
                <c:pt idx="63">
                  <c:v>3.8800000000000001E-2</c:v>
                </c:pt>
                <c:pt idx="64">
                  <c:v>2.0299999999999999E-2</c:v>
                </c:pt>
                <c:pt idx="65">
                  <c:v>2.69E-2</c:v>
                </c:pt>
                <c:pt idx="66">
                  <c:v>8.8999999999999999E-3</c:v>
                </c:pt>
                <c:pt idx="67">
                  <c:v>2.3599999999999999E-2</c:v>
                </c:pt>
                <c:pt idx="68">
                  <c:v>2.3599999999999999E-2</c:v>
                </c:pt>
                <c:pt idx="69">
                  <c:v>4.3700000000000003E-2</c:v>
                </c:pt>
                <c:pt idx="70">
                  <c:v>4.6899999999999997E-2</c:v>
                </c:pt>
                <c:pt idx="71">
                  <c:v>2.0299999999999999E-2</c:v>
                </c:pt>
                <c:pt idx="72">
                  <c:v>2.0299999999999999E-2</c:v>
                </c:pt>
                <c:pt idx="73">
                  <c:v>3.3299999999999996E-2</c:v>
                </c:pt>
                <c:pt idx="74">
                  <c:v>3.8800000000000001E-2</c:v>
                </c:pt>
                <c:pt idx="75">
                  <c:v>3.3500000000000002E-2</c:v>
                </c:pt>
                <c:pt idx="76">
                  <c:v>3.3500000000000002E-2</c:v>
                </c:pt>
                <c:pt idx="77">
                  <c:v>3.9800000000000002E-2</c:v>
                </c:pt>
                <c:pt idx="78">
                  <c:v>3.7999999999999999E-2</c:v>
                </c:pt>
                <c:pt idx="79">
                  <c:v>2.0299999999999999E-2</c:v>
                </c:pt>
                <c:pt idx="80">
                  <c:v>1E-4</c:v>
                </c:pt>
                <c:pt idx="81">
                  <c:v>3.1099999999999999E-2</c:v>
                </c:pt>
                <c:pt idx="82">
                  <c:v>2.0299999999999999E-2</c:v>
                </c:pt>
                <c:pt idx="83">
                  <c:v>1E-4</c:v>
                </c:pt>
                <c:pt idx="84">
                  <c:v>2.2199999999999998E-2</c:v>
                </c:pt>
                <c:pt idx="85">
                  <c:v>2.4999999999999998E-2</c:v>
                </c:pt>
                <c:pt idx="86">
                  <c:v>2.0299999999999999E-2</c:v>
                </c:pt>
                <c:pt idx="87">
                  <c:v>3.0699999999999998E-2</c:v>
                </c:pt>
                <c:pt idx="88">
                  <c:v>2.7299999999999998E-2</c:v>
                </c:pt>
                <c:pt idx="89">
                  <c:v>2.0299999999999999E-2</c:v>
                </c:pt>
                <c:pt idx="90">
                  <c:v>3.6400000000000002E-2</c:v>
                </c:pt>
                <c:pt idx="91">
                  <c:v>4.8000000000000001E-2</c:v>
                </c:pt>
                <c:pt idx="92">
                  <c:v>2.5000000000000001E-3</c:v>
                </c:pt>
                <c:pt idx="93">
                  <c:v>2.18E-2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4.4299999999999999E-2</c:v>
                </c:pt>
                <c:pt idx="98">
                  <c:v>4.4499999999999998E-2</c:v>
                </c:pt>
                <c:pt idx="99">
                  <c:v>3.27E-2</c:v>
                </c:pt>
                <c:pt idx="100">
                  <c:v>1E-4</c:v>
                </c:pt>
                <c:pt idx="101">
                  <c:v>2.0299999999999999E-2</c:v>
                </c:pt>
                <c:pt idx="102">
                  <c:v>2.0299999999999999E-2</c:v>
                </c:pt>
                <c:pt idx="103">
                  <c:v>5.0599999999999999E-2</c:v>
                </c:pt>
                <c:pt idx="104">
                  <c:v>4.02E-2</c:v>
                </c:pt>
                <c:pt idx="105">
                  <c:v>4.02E-2</c:v>
                </c:pt>
                <c:pt idx="106">
                  <c:v>2.9699999999999997E-2</c:v>
                </c:pt>
                <c:pt idx="107">
                  <c:v>5.6900000000000006E-2</c:v>
                </c:pt>
                <c:pt idx="108">
                  <c:v>2.0299999999999999E-2</c:v>
                </c:pt>
                <c:pt idx="109">
                  <c:v>2.2499999999999999E-2</c:v>
                </c:pt>
                <c:pt idx="110">
                  <c:v>6.2100000000000002E-2</c:v>
                </c:pt>
                <c:pt idx="111">
                  <c:v>2.29E-2</c:v>
                </c:pt>
                <c:pt idx="112">
                  <c:v>2.0299999999999999E-2</c:v>
                </c:pt>
                <c:pt idx="113">
                  <c:v>3.5699999999999996E-2</c:v>
                </c:pt>
                <c:pt idx="114">
                  <c:v>2.0500000000000001E-2</c:v>
                </c:pt>
                <c:pt idx="115">
                  <c:v>4.4600000000000001E-2</c:v>
                </c:pt>
                <c:pt idx="116">
                  <c:v>2.18E-2</c:v>
                </c:pt>
                <c:pt idx="117">
                  <c:v>3.7900000000000003E-2</c:v>
                </c:pt>
                <c:pt idx="118">
                  <c:v>3.27E-2</c:v>
                </c:pt>
                <c:pt idx="119">
                  <c:v>3.3000000000000002E-2</c:v>
                </c:pt>
                <c:pt idx="120">
                  <c:v>6.2100000000000002E-2</c:v>
                </c:pt>
                <c:pt idx="121">
                  <c:v>4.6199999999999998E-2</c:v>
                </c:pt>
                <c:pt idx="122">
                  <c:v>4.53E-2</c:v>
                </c:pt>
                <c:pt idx="123">
                  <c:v>5.2599999999999994E-2</c:v>
                </c:pt>
                <c:pt idx="124">
                  <c:v>4.7100000000000003E-2</c:v>
                </c:pt>
                <c:pt idx="125">
                  <c:v>3.1799999999999995E-2</c:v>
                </c:pt>
                <c:pt idx="126">
                  <c:v>3.2199999999999999E-2</c:v>
                </c:pt>
                <c:pt idx="127">
                  <c:v>3.0800000000000001E-2</c:v>
                </c:pt>
                <c:pt idx="128">
                  <c:v>2.8799999999999999E-2</c:v>
                </c:pt>
                <c:pt idx="129">
                  <c:v>4.6699999999999998E-2</c:v>
                </c:pt>
                <c:pt idx="130">
                  <c:v>3.0699999999999998E-2</c:v>
                </c:pt>
                <c:pt idx="131">
                  <c:v>3.9599999999999996E-2</c:v>
                </c:pt>
                <c:pt idx="132">
                  <c:v>2.0500000000000001E-2</c:v>
                </c:pt>
                <c:pt idx="133">
                  <c:v>2.0299999999999999E-2</c:v>
                </c:pt>
                <c:pt idx="134">
                  <c:v>2.6200000000000001E-2</c:v>
                </c:pt>
                <c:pt idx="135">
                  <c:v>4.2999999999999997E-2</c:v>
                </c:pt>
                <c:pt idx="136">
                  <c:v>2.2800000000000001E-2</c:v>
                </c:pt>
                <c:pt idx="137">
                  <c:v>2.0299999999999999E-2</c:v>
                </c:pt>
                <c:pt idx="138">
                  <c:v>2.0299999999999999E-2</c:v>
                </c:pt>
                <c:pt idx="139">
                  <c:v>2.7699999999999999E-2</c:v>
                </c:pt>
                <c:pt idx="140">
                  <c:v>2.7299999999999998E-2</c:v>
                </c:pt>
                <c:pt idx="141">
                  <c:v>3.2299999999999995E-2</c:v>
                </c:pt>
                <c:pt idx="142">
                  <c:v>3.2299999999999995E-2</c:v>
                </c:pt>
                <c:pt idx="143">
                  <c:v>2.0299999999999999E-2</c:v>
                </c:pt>
                <c:pt idx="144">
                  <c:v>2.29E-2</c:v>
                </c:pt>
                <c:pt idx="145">
                  <c:v>4.36E-2</c:v>
                </c:pt>
                <c:pt idx="146">
                  <c:v>2.0299999999999999E-2</c:v>
                </c:pt>
                <c:pt idx="147">
                  <c:v>4.5600000000000002E-2</c:v>
                </c:pt>
                <c:pt idx="148">
                  <c:v>2.18E-2</c:v>
                </c:pt>
                <c:pt idx="149">
                  <c:v>2.0299999999999999E-2</c:v>
                </c:pt>
                <c:pt idx="150">
                  <c:v>2.8499999999999998E-2</c:v>
                </c:pt>
                <c:pt idx="151">
                  <c:v>2.0299999999999999E-2</c:v>
                </c:pt>
                <c:pt idx="152">
                  <c:v>3.4599999999999999E-2</c:v>
                </c:pt>
                <c:pt idx="153">
                  <c:v>3.4599999999999999E-2</c:v>
                </c:pt>
                <c:pt idx="154">
                  <c:v>2.29E-2</c:v>
                </c:pt>
                <c:pt idx="155">
                  <c:v>2.9499999999999998E-2</c:v>
                </c:pt>
                <c:pt idx="156">
                  <c:v>3.44E-2</c:v>
                </c:pt>
                <c:pt idx="157">
                  <c:v>3.3799999999999997E-2</c:v>
                </c:pt>
                <c:pt idx="158">
                  <c:v>2.3699999999999999E-2</c:v>
                </c:pt>
                <c:pt idx="159">
                  <c:v>2.0299999999999999E-2</c:v>
                </c:pt>
                <c:pt idx="160">
                  <c:v>1E-4</c:v>
                </c:pt>
                <c:pt idx="161">
                  <c:v>2.0299999999999999E-2</c:v>
                </c:pt>
                <c:pt idx="162">
                  <c:v>2.0299999999999999E-2</c:v>
                </c:pt>
                <c:pt idx="163">
                  <c:v>3.7900000000000003E-2</c:v>
                </c:pt>
                <c:pt idx="164">
                  <c:v>3.8400000000000004E-2</c:v>
                </c:pt>
                <c:pt idx="165">
                  <c:v>4.7899999999999998E-2</c:v>
                </c:pt>
                <c:pt idx="166">
                  <c:v>4.7699999999999999E-2</c:v>
                </c:pt>
                <c:pt idx="167">
                  <c:v>2.0299999999999999E-2</c:v>
                </c:pt>
                <c:pt idx="168">
                  <c:v>3.3299999999999996E-2</c:v>
                </c:pt>
                <c:pt idx="169">
                  <c:v>4.7399999999999998E-2</c:v>
                </c:pt>
                <c:pt idx="170">
                  <c:v>3.2299999999999995E-2</c:v>
                </c:pt>
                <c:pt idx="171">
                  <c:v>4.7699999999999999E-2</c:v>
                </c:pt>
                <c:pt idx="172">
                  <c:v>3.8099999999999995E-2</c:v>
                </c:pt>
                <c:pt idx="173">
                  <c:v>2.4E-2</c:v>
                </c:pt>
                <c:pt idx="174">
                  <c:v>2.0299999999999999E-2</c:v>
                </c:pt>
                <c:pt idx="175">
                  <c:v>2.5399999999999999E-2</c:v>
                </c:pt>
                <c:pt idx="176">
                  <c:v>2.0299999999999999E-2</c:v>
                </c:pt>
                <c:pt idx="177">
                  <c:v>2.0299999999999999E-2</c:v>
                </c:pt>
                <c:pt idx="178">
                  <c:v>2.0299999999999999E-2</c:v>
                </c:pt>
                <c:pt idx="179">
                  <c:v>3.1899999999999998E-2</c:v>
                </c:pt>
                <c:pt idx="180">
                  <c:v>2.0299999999999999E-2</c:v>
                </c:pt>
                <c:pt idx="181">
                  <c:v>3.3099999999999997E-2</c:v>
                </c:pt>
                <c:pt idx="182">
                  <c:v>2.7199999999999998E-2</c:v>
                </c:pt>
                <c:pt idx="183">
                  <c:v>2.0500000000000001E-2</c:v>
                </c:pt>
                <c:pt idx="184">
                  <c:v>3.7400000000000003E-2</c:v>
                </c:pt>
                <c:pt idx="185">
                  <c:v>2.3400000000000001E-2</c:v>
                </c:pt>
                <c:pt idx="186">
                  <c:v>2.5899999999999999E-2</c:v>
                </c:pt>
                <c:pt idx="187">
                  <c:v>2.5700000000000001E-2</c:v>
                </c:pt>
                <c:pt idx="188">
                  <c:v>3.56E-2</c:v>
                </c:pt>
                <c:pt idx="189">
                  <c:v>2.0299999999999999E-2</c:v>
                </c:pt>
                <c:pt idx="190">
                  <c:v>2.0299999999999999E-2</c:v>
                </c:pt>
                <c:pt idx="191">
                  <c:v>4.7600000000000003E-2</c:v>
                </c:pt>
                <c:pt idx="192">
                  <c:v>2.0299999999999999E-2</c:v>
                </c:pt>
                <c:pt idx="193">
                  <c:v>2.0299999999999999E-2</c:v>
                </c:pt>
                <c:pt idx="194">
                  <c:v>2.0299999999999999E-2</c:v>
                </c:pt>
                <c:pt idx="195">
                  <c:v>2.2499999999999999E-2</c:v>
                </c:pt>
                <c:pt idx="196">
                  <c:v>3.2599999999999997E-2</c:v>
                </c:pt>
                <c:pt idx="197">
                  <c:v>2.7E-2</c:v>
                </c:pt>
                <c:pt idx="198">
                  <c:v>2.3299999999999998E-2</c:v>
                </c:pt>
                <c:pt idx="199">
                  <c:v>2.4199999999999999E-2</c:v>
                </c:pt>
                <c:pt idx="200">
                  <c:v>4.2999999999999997E-2</c:v>
                </c:pt>
                <c:pt idx="201">
                  <c:v>3.2000000000000001E-2</c:v>
                </c:pt>
                <c:pt idx="202">
                  <c:v>2.0299999999999999E-2</c:v>
                </c:pt>
                <c:pt idx="203">
                  <c:v>2.0299999999999999E-2</c:v>
                </c:pt>
                <c:pt idx="204">
                  <c:v>4.2700000000000002E-2</c:v>
                </c:pt>
                <c:pt idx="205">
                  <c:v>2.3799999999999998E-2</c:v>
                </c:pt>
                <c:pt idx="206">
                  <c:v>2.3799999999999998E-2</c:v>
                </c:pt>
                <c:pt idx="207">
                  <c:v>4.7799999999999995E-2</c:v>
                </c:pt>
                <c:pt idx="208">
                  <c:v>4.7799999999999995E-2</c:v>
                </c:pt>
                <c:pt idx="209">
                  <c:v>4.7799999999999995E-2</c:v>
                </c:pt>
                <c:pt idx="210">
                  <c:v>2.58E-2</c:v>
                </c:pt>
                <c:pt idx="211">
                  <c:v>3.1799999999999995E-2</c:v>
                </c:pt>
                <c:pt idx="212">
                  <c:v>3.8599999999999995E-2</c:v>
                </c:pt>
                <c:pt idx="213">
                  <c:v>4.2599999999999999E-2</c:v>
                </c:pt>
                <c:pt idx="214">
                  <c:v>4.2599999999999999E-2</c:v>
                </c:pt>
                <c:pt idx="215">
                  <c:v>4.2599999999999999E-2</c:v>
                </c:pt>
                <c:pt idx="216">
                  <c:v>2.5399999999999999E-2</c:v>
                </c:pt>
                <c:pt idx="217">
                  <c:v>3.7099999999999994E-2</c:v>
                </c:pt>
                <c:pt idx="218">
                  <c:v>2.0299999999999999E-2</c:v>
                </c:pt>
                <c:pt idx="219">
                  <c:v>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81-4188-B9B7-A5097D01C6B4}"/>
            </c:ext>
          </c:extLst>
        </c:ser>
        <c:ser>
          <c:idx val="1"/>
          <c:order val="1"/>
          <c:tx>
            <c:strRef>
              <c:f>'Exit Prices Pivots'!$I$3</c:f>
              <c:strCache>
                <c:ptCount val="1"/>
                <c:pt idx="0">
                  <c:v>Sum of 2019/20 Exit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Pivots'!$I$4:$I$223</c:f>
              <c:numCache>
                <c:formatCode>General</c:formatCode>
                <c:ptCount val="220"/>
                <c:pt idx="0">
                  <c:v>3.7619273873977774E-2</c:v>
                </c:pt>
                <c:pt idx="1">
                  <c:v>3.3761305768276094E-2</c:v>
                </c:pt>
                <c:pt idx="2">
                  <c:v>3.0525743577420134E-2</c:v>
                </c:pt>
                <c:pt idx="3">
                  <c:v>3.0525743577420134E-2</c:v>
                </c:pt>
                <c:pt idx="4">
                  <c:v>3.890156195384991E-2</c:v>
                </c:pt>
                <c:pt idx="5">
                  <c:v>3.4762571822992555E-2</c:v>
                </c:pt>
                <c:pt idx="6">
                  <c:v>3.0818331726821396E-2</c:v>
                </c:pt>
                <c:pt idx="7">
                  <c:v>2.9467570082752956E-2</c:v>
                </c:pt>
                <c:pt idx="8">
                  <c:v>3.0961898489576097E-2</c:v>
                </c:pt>
                <c:pt idx="9">
                  <c:v>3.0961898489576093E-2</c:v>
                </c:pt>
                <c:pt idx="10">
                  <c:v>3.0505453544086202E-2</c:v>
                </c:pt>
                <c:pt idx="11">
                  <c:v>6.8199881299622006E-3</c:v>
                </c:pt>
                <c:pt idx="12">
                  <c:v>3.7151139819484993E-2</c:v>
                </c:pt>
                <c:pt idx="13">
                  <c:v>3.1161574772661807E-2</c:v>
                </c:pt>
                <c:pt idx="14">
                  <c:v>5.1651626883255416E-3</c:v>
                </c:pt>
                <c:pt idx="15">
                  <c:v>3.8743034733928754E-2</c:v>
                </c:pt>
                <c:pt idx="16">
                  <c:v>3.1161574772661804E-2</c:v>
                </c:pt>
                <c:pt idx="17">
                  <c:v>3.8743034733928754E-2</c:v>
                </c:pt>
                <c:pt idx="18">
                  <c:v>3.0391550784800027E-2</c:v>
                </c:pt>
                <c:pt idx="19">
                  <c:v>3.6879285347392432E-2</c:v>
                </c:pt>
                <c:pt idx="20">
                  <c:v>3.3348961476696887E-2</c:v>
                </c:pt>
                <c:pt idx="21">
                  <c:v>5.6962079289562114E-3</c:v>
                </c:pt>
                <c:pt idx="22">
                  <c:v>3.2223665253923145E-2</c:v>
                </c:pt>
                <c:pt idx="23">
                  <c:v>5.6962079289562114E-3</c:v>
                </c:pt>
                <c:pt idx="24">
                  <c:v>7.0395897806671366E-3</c:v>
                </c:pt>
                <c:pt idx="25">
                  <c:v>3.4594243975639066E-2</c:v>
                </c:pt>
                <c:pt idx="26">
                  <c:v>3.1151653400161142E-2</c:v>
                </c:pt>
                <c:pt idx="27">
                  <c:v>3.1033833276905703E-2</c:v>
                </c:pt>
                <c:pt idx="28">
                  <c:v>3.1033833276905703E-2</c:v>
                </c:pt>
                <c:pt idx="29">
                  <c:v>3.0416031727408213E-2</c:v>
                </c:pt>
                <c:pt idx="30">
                  <c:v>3.4986957242041213E-2</c:v>
                </c:pt>
                <c:pt idx="31">
                  <c:v>3.275856436265679E-2</c:v>
                </c:pt>
                <c:pt idx="32">
                  <c:v>2.952634977735449E-2</c:v>
                </c:pt>
                <c:pt idx="33">
                  <c:v>2.952634977735449E-2</c:v>
                </c:pt>
                <c:pt idx="34">
                  <c:v>2.952634977735449E-2</c:v>
                </c:pt>
                <c:pt idx="35">
                  <c:v>3.5428591820037436E-2</c:v>
                </c:pt>
                <c:pt idx="36">
                  <c:v>3.5428591820037436E-2</c:v>
                </c:pt>
                <c:pt idx="37">
                  <c:v>3.121457612167064E-2</c:v>
                </c:pt>
                <c:pt idx="38">
                  <c:v>3.0518986304182094E-2</c:v>
                </c:pt>
                <c:pt idx="39">
                  <c:v>3.5100193646741717E-2</c:v>
                </c:pt>
                <c:pt idx="40">
                  <c:v>2.9977906835468408E-2</c:v>
                </c:pt>
                <c:pt idx="41">
                  <c:v>3.8093154002429894E-2</c:v>
                </c:pt>
                <c:pt idx="42">
                  <c:v>3.2485357251137978E-2</c:v>
                </c:pt>
                <c:pt idx="43">
                  <c:v>2.9852238657820461E-2</c:v>
                </c:pt>
                <c:pt idx="44">
                  <c:v>2.9852238657820461E-2</c:v>
                </c:pt>
                <c:pt idx="45">
                  <c:v>3.1360723705387269E-2</c:v>
                </c:pt>
                <c:pt idx="46">
                  <c:v>3.7508601495465491E-2</c:v>
                </c:pt>
                <c:pt idx="47">
                  <c:v>3.1311314729222342E-2</c:v>
                </c:pt>
                <c:pt idx="48">
                  <c:v>4.5412212922536941E-3</c:v>
                </c:pt>
                <c:pt idx="49">
                  <c:v>3.818218397540149E-2</c:v>
                </c:pt>
                <c:pt idx="50">
                  <c:v>3.2930594814335509E-2</c:v>
                </c:pt>
                <c:pt idx="51">
                  <c:v>3.5254257285369017E-2</c:v>
                </c:pt>
                <c:pt idx="52">
                  <c:v>3.8265626081550985E-2</c:v>
                </c:pt>
                <c:pt idx="53">
                  <c:v>3.4181476851321148E-2</c:v>
                </c:pt>
                <c:pt idx="54">
                  <c:v>3.2322005106243834E-2</c:v>
                </c:pt>
                <c:pt idx="55">
                  <c:v>3.3451212439417406E-2</c:v>
                </c:pt>
                <c:pt idx="56">
                  <c:v>3.1064169115859075E-2</c:v>
                </c:pt>
                <c:pt idx="57">
                  <c:v>3.5094071845259651E-2</c:v>
                </c:pt>
                <c:pt idx="58">
                  <c:v>5.1651626883255416E-3</c:v>
                </c:pt>
                <c:pt idx="59">
                  <c:v>3.2486328027270063E-2</c:v>
                </c:pt>
                <c:pt idx="60">
                  <c:v>3.3721628994795264E-2</c:v>
                </c:pt>
                <c:pt idx="61">
                  <c:v>3.43537450606528E-2</c:v>
                </c:pt>
                <c:pt idx="62">
                  <c:v>3.0510655503744627E-2</c:v>
                </c:pt>
                <c:pt idx="63">
                  <c:v>3.0652849600366128E-2</c:v>
                </c:pt>
                <c:pt idx="64">
                  <c:v>3.5400740969849728E-2</c:v>
                </c:pt>
                <c:pt idx="65">
                  <c:v>3.5379410474854038E-2</c:v>
                </c:pt>
                <c:pt idx="66">
                  <c:v>6.8563855316316922E-3</c:v>
                </c:pt>
                <c:pt idx="67">
                  <c:v>2.9573970653255267E-2</c:v>
                </c:pt>
                <c:pt idx="68">
                  <c:v>2.9573970653255267E-2</c:v>
                </c:pt>
                <c:pt idx="69">
                  <c:v>3.3118327380123304E-2</c:v>
                </c:pt>
                <c:pt idx="70">
                  <c:v>3.2129058627335491E-2</c:v>
                </c:pt>
                <c:pt idx="71">
                  <c:v>3.0673583039707145E-2</c:v>
                </c:pt>
                <c:pt idx="72">
                  <c:v>3.1155118124291916E-2</c:v>
                </c:pt>
                <c:pt idx="73">
                  <c:v>3.2902625616466251E-2</c:v>
                </c:pt>
                <c:pt idx="74">
                  <c:v>3.1549310882445482E-2</c:v>
                </c:pt>
                <c:pt idx="75">
                  <c:v>3.4094590258308362E-2</c:v>
                </c:pt>
                <c:pt idx="76">
                  <c:v>3.4094590258308362E-2</c:v>
                </c:pt>
                <c:pt idx="77">
                  <c:v>3.1216423654825659E-2</c:v>
                </c:pt>
                <c:pt idx="78">
                  <c:v>3.1977561473105251E-2</c:v>
                </c:pt>
                <c:pt idx="79">
                  <c:v>2.9442833057925853E-2</c:v>
                </c:pt>
                <c:pt idx="80">
                  <c:v>4.3921292282819054E-3</c:v>
                </c:pt>
                <c:pt idx="81">
                  <c:v>3.3957849473198784E-2</c:v>
                </c:pt>
                <c:pt idx="82">
                  <c:v>3.511363267392216E-2</c:v>
                </c:pt>
                <c:pt idx="83">
                  <c:v>7.1411916389557207E-3</c:v>
                </c:pt>
                <c:pt idx="84">
                  <c:v>2.949775626796574E-2</c:v>
                </c:pt>
                <c:pt idx="85">
                  <c:v>2.9532993570312069E-2</c:v>
                </c:pt>
                <c:pt idx="86">
                  <c:v>3.5181823220750856E-2</c:v>
                </c:pt>
                <c:pt idx="87">
                  <c:v>3.4169235825417948E-2</c:v>
                </c:pt>
                <c:pt idx="88">
                  <c:v>3.1629257881814671E-2</c:v>
                </c:pt>
                <c:pt idx="89">
                  <c:v>3.3035604611287447E-2</c:v>
                </c:pt>
                <c:pt idx="90">
                  <c:v>3.2321864846297441E-2</c:v>
                </c:pt>
                <c:pt idx="91">
                  <c:v>3.2445762667690385E-2</c:v>
                </c:pt>
                <c:pt idx="92">
                  <c:v>4.3825502293524544E-3</c:v>
                </c:pt>
                <c:pt idx="93">
                  <c:v>2.9596349854715629E-2</c:v>
                </c:pt>
                <c:pt idx="94">
                  <c:v>5.1227648475081896E-3</c:v>
                </c:pt>
                <c:pt idx="95">
                  <c:v>5.1227648475081896E-3</c:v>
                </c:pt>
                <c:pt idx="96">
                  <c:v>5.1601948576422496E-3</c:v>
                </c:pt>
                <c:pt idx="97">
                  <c:v>3.1088934704714449E-2</c:v>
                </c:pt>
                <c:pt idx="98">
                  <c:v>3.115662540107661E-2</c:v>
                </c:pt>
                <c:pt idx="99">
                  <c:v>3.3348961476696887E-2</c:v>
                </c:pt>
                <c:pt idx="100">
                  <c:v>4.4725914736782309E-3</c:v>
                </c:pt>
                <c:pt idx="101">
                  <c:v>3.3981886670373114E-2</c:v>
                </c:pt>
                <c:pt idx="102">
                  <c:v>3.4421088410630636E-2</c:v>
                </c:pt>
                <c:pt idx="103">
                  <c:v>3.5362475986972335E-2</c:v>
                </c:pt>
                <c:pt idx="104">
                  <c:v>3.3582730258883739E-2</c:v>
                </c:pt>
                <c:pt idx="105">
                  <c:v>3.3582730258883739E-2</c:v>
                </c:pt>
                <c:pt idx="106">
                  <c:v>3.1543967430310356E-2</c:v>
                </c:pt>
                <c:pt idx="107">
                  <c:v>3.7603863772572937E-2</c:v>
                </c:pt>
                <c:pt idx="108">
                  <c:v>3.8589719125035934E-2</c:v>
                </c:pt>
                <c:pt idx="109">
                  <c:v>2.9452638422365261E-2</c:v>
                </c:pt>
                <c:pt idx="110">
                  <c:v>3.9410139952750368E-2</c:v>
                </c:pt>
                <c:pt idx="111">
                  <c:v>3.2329332700797804E-2</c:v>
                </c:pt>
                <c:pt idx="112">
                  <c:v>3.4699546607245675E-2</c:v>
                </c:pt>
                <c:pt idx="113">
                  <c:v>3.0732500124412213E-2</c:v>
                </c:pt>
                <c:pt idx="114">
                  <c:v>3.0731950322868053E-2</c:v>
                </c:pt>
                <c:pt idx="115">
                  <c:v>3.3427307657952321E-2</c:v>
                </c:pt>
                <c:pt idx="116">
                  <c:v>3.2626169581404636E-2</c:v>
                </c:pt>
                <c:pt idx="117">
                  <c:v>3.132631483338584E-2</c:v>
                </c:pt>
                <c:pt idx="118">
                  <c:v>3.0838490330839293E-2</c:v>
                </c:pt>
                <c:pt idx="119">
                  <c:v>3.3104676738794164E-2</c:v>
                </c:pt>
                <c:pt idx="120">
                  <c:v>3.9410139952750368E-2</c:v>
                </c:pt>
                <c:pt idx="121">
                  <c:v>3.2084725425498541E-2</c:v>
                </c:pt>
                <c:pt idx="122">
                  <c:v>3.1748679258799123E-2</c:v>
                </c:pt>
                <c:pt idx="123">
                  <c:v>3.6073080782000083E-2</c:v>
                </c:pt>
                <c:pt idx="124">
                  <c:v>3.5462919945360022E-2</c:v>
                </c:pt>
                <c:pt idx="125">
                  <c:v>3.0032218837496301E-2</c:v>
                </c:pt>
                <c:pt idx="126">
                  <c:v>3.2507647065557886E-2</c:v>
                </c:pt>
                <c:pt idx="127">
                  <c:v>3.4206481609823779E-2</c:v>
                </c:pt>
                <c:pt idx="128">
                  <c:v>3.1701759328709361E-2</c:v>
                </c:pt>
                <c:pt idx="129">
                  <c:v>3.1980597525460737E-2</c:v>
                </c:pt>
                <c:pt idx="130">
                  <c:v>3.4050614634675659E-2</c:v>
                </c:pt>
                <c:pt idx="131">
                  <c:v>3.0708573789610279E-2</c:v>
                </c:pt>
                <c:pt idx="132">
                  <c:v>4.0492656733966931E-2</c:v>
                </c:pt>
                <c:pt idx="133">
                  <c:v>3.3126334697618207E-2</c:v>
                </c:pt>
                <c:pt idx="134">
                  <c:v>2.9869722457343852E-2</c:v>
                </c:pt>
                <c:pt idx="135">
                  <c:v>3.1311314729222335E-2</c:v>
                </c:pt>
                <c:pt idx="136">
                  <c:v>5.2400326666058091E-3</c:v>
                </c:pt>
                <c:pt idx="137">
                  <c:v>2.935243936883054E-2</c:v>
                </c:pt>
                <c:pt idx="138">
                  <c:v>3.7984728200948607E-2</c:v>
                </c:pt>
                <c:pt idx="139">
                  <c:v>2.9827860857733715E-2</c:v>
                </c:pt>
                <c:pt idx="140">
                  <c:v>2.9827860857733715E-2</c:v>
                </c:pt>
                <c:pt idx="141">
                  <c:v>3.1996535906432956E-2</c:v>
                </c:pt>
                <c:pt idx="142">
                  <c:v>3.1996535906432956E-2</c:v>
                </c:pt>
                <c:pt idx="143">
                  <c:v>3.121457612167064E-2</c:v>
                </c:pt>
                <c:pt idx="144">
                  <c:v>3.0399450161153779E-2</c:v>
                </c:pt>
                <c:pt idx="145">
                  <c:v>3.123694966434902E-2</c:v>
                </c:pt>
                <c:pt idx="146">
                  <c:v>3.6296440497072979E-2</c:v>
                </c:pt>
                <c:pt idx="147">
                  <c:v>3.3758511208058693E-2</c:v>
                </c:pt>
                <c:pt idx="148">
                  <c:v>2.9482027676723289E-2</c:v>
                </c:pt>
                <c:pt idx="149">
                  <c:v>3.7619273873977774E-2</c:v>
                </c:pt>
                <c:pt idx="150">
                  <c:v>3.2223665253923145E-2</c:v>
                </c:pt>
                <c:pt idx="151">
                  <c:v>2.9362072998868782E-2</c:v>
                </c:pt>
                <c:pt idx="152">
                  <c:v>3.2943021309301976E-2</c:v>
                </c:pt>
                <c:pt idx="153">
                  <c:v>3.2943021309301976E-2</c:v>
                </c:pt>
                <c:pt idx="154">
                  <c:v>3.2575634772736325E-2</c:v>
                </c:pt>
                <c:pt idx="155">
                  <c:v>3.1721501429454665E-2</c:v>
                </c:pt>
                <c:pt idx="156">
                  <c:v>3.0381459140226767E-2</c:v>
                </c:pt>
                <c:pt idx="157">
                  <c:v>3.3089143265506313E-2</c:v>
                </c:pt>
                <c:pt idx="158">
                  <c:v>2.9937167270365758E-2</c:v>
                </c:pt>
                <c:pt idx="159">
                  <c:v>2.9461866905960855E-2</c:v>
                </c:pt>
                <c:pt idx="160">
                  <c:v>4.605863453366262E-3</c:v>
                </c:pt>
                <c:pt idx="161">
                  <c:v>3.5606842287706643E-2</c:v>
                </c:pt>
                <c:pt idx="162">
                  <c:v>3.5606842287706643E-2</c:v>
                </c:pt>
                <c:pt idx="163">
                  <c:v>3.2162343085152575E-2</c:v>
                </c:pt>
                <c:pt idx="164">
                  <c:v>3.2329516024462476E-2</c:v>
                </c:pt>
                <c:pt idx="165">
                  <c:v>3.4535323052354461E-2</c:v>
                </c:pt>
                <c:pt idx="166">
                  <c:v>3.4483063463381938E-2</c:v>
                </c:pt>
                <c:pt idx="167">
                  <c:v>3.121457612167064E-2</c:v>
                </c:pt>
                <c:pt idx="168">
                  <c:v>3.3136571695911297E-2</c:v>
                </c:pt>
                <c:pt idx="169">
                  <c:v>3.2222262033582298E-2</c:v>
                </c:pt>
                <c:pt idx="170">
                  <c:v>3.3675358638484573E-2</c:v>
                </c:pt>
                <c:pt idx="171">
                  <c:v>3.2329292607327351E-2</c:v>
                </c:pt>
                <c:pt idx="172">
                  <c:v>3.1006106180983203E-2</c:v>
                </c:pt>
                <c:pt idx="173">
                  <c:v>2.9411933373381875E-2</c:v>
                </c:pt>
                <c:pt idx="174">
                  <c:v>3.4928824585004993E-2</c:v>
                </c:pt>
                <c:pt idx="175">
                  <c:v>2.9566492906888814E-2</c:v>
                </c:pt>
                <c:pt idx="176">
                  <c:v>3.890156195384991E-2</c:v>
                </c:pt>
                <c:pt idx="177">
                  <c:v>3.890156195384991E-2</c:v>
                </c:pt>
                <c:pt idx="178">
                  <c:v>3.890156195384991E-2</c:v>
                </c:pt>
                <c:pt idx="179">
                  <c:v>3.0777100310708599E-2</c:v>
                </c:pt>
                <c:pt idx="180">
                  <c:v>2.9641877521519318E-2</c:v>
                </c:pt>
                <c:pt idx="181">
                  <c:v>3.3451212439417406E-2</c:v>
                </c:pt>
                <c:pt idx="182">
                  <c:v>3.0522666184306199E-2</c:v>
                </c:pt>
                <c:pt idx="183">
                  <c:v>3.2911196772699977E-2</c:v>
                </c:pt>
                <c:pt idx="184">
                  <c:v>3.1160249877421654E-2</c:v>
                </c:pt>
                <c:pt idx="185">
                  <c:v>5.1607306051258146E-3</c:v>
                </c:pt>
                <c:pt idx="186">
                  <c:v>2.9582196385293268E-2</c:v>
                </c:pt>
                <c:pt idx="187">
                  <c:v>2.9582196385293268E-2</c:v>
                </c:pt>
                <c:pt idx="188">
                  <c:v>3.481727396658587E-2</c:v>
                </c:pt>
                <c:pt idx="189">
                  <c:v>3.1227568837161046E-2</c:v>
                </c:pt>
                <c:pt idx="190">
                  <c:v>3.121457612167064E-2</c:v>
                </c:pt>
                <c:pt idx="191">
                  <c:v>3.4436874606919132E-2</c:v>
                </c:pt>
                <c:pt idx="192">
                  <c:v>2.9348620416753762E-2</c:v>
                </c:pt>
                <c:pt idx="193">
                  <c:v>2.9348620416753762E-2</c:v>
                </c:pt>
                <c:pt idx="194">
                  <c:v>2.9348620416753762E-2</c:v>
                </c:pt>
                <c:pt idx="195">
                  <c:v>3.0626468232002248E-2</c:v>
                </c:pt>
                <c:pt idx="196">
                  <c:v>3.3587463106490814E-2</c:v>
                </c:pt>
                <c:pt idx="197">
                  <c:v>3.5151400718867749E-2</c:v>
                </c:pt>
                <c:pt idx="198">
                  <c:v>3.1578785201159622E-2</c:v>
                </c:pt>
                <c:pt idx="199">
                  <c:v>2.9659133303198984E-2</c:v>
                </c:pt>
                <c:pt idx="200">
                  <c:v>3.1311314729222335E-2</c:v>
                </c:pt>
                <c:pt idx="201">
                  <c:v>3.033662071480793E-2</c:v>
                </c:pt>
                <c:pt idx="202">
                  <c:v>3.8157073134699071E-2</c:v>
                </c:pt>
                <c:pt idx="203">
                  <c:v>2.9316349293599824E-2</c:v>
                </c:pt>
                <c:pt idx="204">
                  <c:v>3.1216168170029496E-2</c:v>
                </c:pt>
                <c:pt idx="205">
                  <c:v>2.9535091434932017E-2</c:v>
                </c:pt>
                <c:pt idx="206">
                  <c:v>2.9914842532409038E-2</c:v>
                </c:pt>
                <c:pt idx="207">
                  <c:v>3.2378463346478079E-2</c:v>
                </c:pt>
                <c:pt idx="208">
                  <c:v>3.2378463346478079E-2</c:v>
                </c:pt>
                <c:pt idx="209">
                  <c:v>3.2378463346478085E-2</c:v>
                </c:pt>
                <c:pt idx="210">
                  <c:v>3.2144905310635283E-2</c:v>
                </c:pt>
                <c:pt idx="211">
                  <c:v>3.1818968794730736E-2</c:v>
                </c:pt>
                <c:pt idx="212">
                  <c:v>3.0967903995749085E-2</c:v>
                </c:pt>
                <c:pt idx="213">
                  <c:v>3.4427508340823677E-2</c:v>
                </c:pt>
                <c:pt idx="214">
                  <c:v>3.4427508340823677E-2</c:v>
                </c:pt>
                <c:pt idx="215">
                  <c:v>3.4427508340823684E-2</c:v>
                </c:pt>
                <c:pt idx="216">
                  <c:v>2.9546647456487416E-2</c:v>
                </c:pt>
                <c:pt idx="217">
                  <c:v>3.1126983941027531E-2</c:v>
                </c:pt>
                <c:pt idx="218">
                  <c:v>3.2002248943994588E-2</c:v>
                </c:pt>
                <c:pt idx="219">
                  <c:v>3.1151653400161142E-2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81-4188-B9B7-A5097D01C6B4}"/>
            </c:ext>
          </c:extLst>
        </c:ser>
        <c:ser>
          <c:idx val="2"/>
          <c:order val="2"/>
          <c:tx>
            <c:strRef>
              <c:f>'Exit Prices Pivots'!$J$3</c:f>
              <c:strCache>
                <c:ptCount val="1"/>
                <c:pt idx="0">
                  <c:v>Sum of 2020/21 Exit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Pivots'!$J$4:$J$223</c:f>
              <c:numCache>
                <c:formatCode>General</c:formatCode>
                <c:ptCount val="220"/>
                <c:pt idx="0">
                  <c:v>3.9635462550412372E-2</c:v>
                </c:pt>
                <c:pt idx="1">
                  <c:v>3.5626618638472288E-2</c:v>
                </c:pt>
                <c:pt idx="2">
                  <c:v>3.2264521432083547E-2</c:v>
                </c:pt>
                <c:pt idx="3">
                  <c:v>3.2264521432083547E-2</c:v>
                </c:pt>
                <c:pt idx="4">
                  <c:v>4.0967897817244067E-2</c:v>
                </c:pt>
                <c:pt idx="5">
                  <c:v>3.6667041788096093E-2</c:v>
                </c:pt>
                <c:pt idx="6">
                  <c:v>3.2568551996695935E-2</c:v>
                </c:pt>
                <c:pt idx="7">
                  <c:v>3.1164965330102407E-2</c:v>
                </c:pt>
                <c:pt idx="8">
                  <c:v>3.2717733308479088E-2</c:v>
                </c:pt>
                <c:pt idx="9">
                  <c:v>3.2717733308479081E-2</c:v>
                </c:pt>
                <c:pt idx="10">
                  <c:v>3.2243437904595704E-2</c:v>
                </c:pt>
                <c:pt idx="11">
                  <c:v>7.0867013788674322E-3</c:v>
                </c:pt>
                <c:pt idx="12">
                  <c:v>3.914902090473063E-2</c:v>
                </c:pt>
                <c:pt idx="13">
                  <c:v>3.2925218448292437E-2</c:v>
                </c:pt>
                <c:pt idx="14">
                  <c:v>5.3671597146363517E-3</c:v>
                </c:pt>
                <c:pt idx="15">
                  <c:v>4.0328975979064471E-2</c:v>
                </c:pt>
                <c:pt idx="16">
                  <c:v>3.2925218448292437E-2</c:v>
                </c:pt>
                <c:pt idx="17">
                  <c:v>4.0328975979064471E-2</c:v>
                </c:pt>
                <c:pt idx="18">
                  <c:v>3.2125080683746025E-2</c:v>
                </c:pt>
                <c:pt idx="19">
                  <c:v>3.8866534861424232E-2</c:v>
                </c:pt>
                <c:pt idx="20">
                  <c:v>3.5198148558463704E-2</c:v>
                </c:pt>
                <c:pt idx="21">
                  <c:v>5.9189728508623266E-3</c:v>
                </c:pt>
                <c:pt idx="22">
                  <c:v>3.4028844720744383E-2</c:v>
                </c:pt>
                <c:pt idx="23">
                  <c:v>5.9189728508623266E-3</c:v>
                </c:pt>
                <c:pt idx="24">
                  <c:v>7.3148911192593806E-3</c:v>
                </c:pt>
                <c:pt idx="25">
                  <c:v>3.6492131045553738E-2</c:v>
                </c:pt>
                <c:pt idx="26">
                  <c:v>3.2914909074897518E-2</c:v>
                </c:pt>
                <c:pt idx="27">
                  <c:v>3.2792481291443694E-2</c:v>
                </c:pt>
                <c:pt idx="28">
                  <c:v>3.2792481291443694E-2</c:v>
                </c:pt>
                <c:pt idx="29">
                  <c:v>3.2150519016838602E-2</c:v>
                </c:pt>
                <c:pt idx="30">
                  <c:v>3.690020237844726E-2</c:v>
                </c:pt>
                <c:pt idx="31">
                  <c:v>3.4584662440538386E-2</c:v>
                </c:pt>
                <c:pt idx="32">
                  <c:v>3.1226043756463893E-2</c:v>
                </c:pt>
                <c:pt idx="33">
                  <c:v>3.1226043756463897E-2</c:v>
                </c:pt>
                <c:pt idx="34">
                  <c:v>3.1226043756463897E-2</c:v>
                </c:pt>
                <c:pt idx="35">
                  <c:v>3.7359108217167342E-2</c:v>
                </c:pt>
                <c:pt idx="36">
                  <c:v>3.7359108217167349E-2</c:v>
                </c:pt>
                <c:pt idx="37">
                  <c:v>3.2980292551933854E-2</c:v>
                </c:pt>
                <c:pt idx="38">
                  <c:v>3.2257499898224413E-2</c:v>
                </c:pt>
                <c:pt idx="39">
                  <c:v>3.7017867185194286E-2</c:v>
                </c:pt>
                <c:pt idx="40">
                  <c:v>3.1695260119512167E-2</c:v>
                </c:pt>
                <c:pt idx="41">
                  <c:v>4.0127874985115275E-2</c:v>
                </c:pt>
                <c:pt idx="42">
                  <c:v>3.4300770859347685E-2</c:v>
                </c:pt>
                <c:pt idx="43">
                  <c:v>3.1564677363230681E-2</c:v>
                </c:pt>
                <c:pt idx="44">
                  <c:v>3.1564677363230681E-2</c:v>
                </c:pt>
                <c:pt idx="45">
                  <c:v>3.3132155614347791E-2</c:v>
                </c:pt>
                <c:pt idx="46">
                  <c:v>3.9520462042719431E-2</c:v>
                </c:pt>
                <c:pt idx="47">
                  <c:v>3.3080814372567893E-2</c:v>
                </c:pt>
                <c:pt idx="48">
                  <c:v>4.7188174789000352E-3</c:v>
                </c:pt>
                <c:pt idx="49">
                  <c:v>4.0220386705105873E-2</c:v>
                </c:pt>
                <c:pt idx="50">
                  <c:v>3.4763420587310329E-2</c:v>
                </c:pt>
                <c:pt idx="51">
                  <c:v>3.7177955880289937E-2</c:v>
                </c:pt>
                <c:pt idx="52">
                  <c:v>4.030709203031127E-2</c:v>
                </c:pt>
                <c:pt idx="53">
                  <c:v>3.6063221596840209E-2</c:v>
                </c:pt>
                <c:pt idx="54">
                  <c:v>3.4131030406959431E-2</c:v>
                </c:pt>
                <c:pt idx="55">
                  <c:v>3.5304398309151476E-2</c:v>
                </c:pt>
                <c:pt idx="56">
                  <c:v>3.2824003491723708E-2</c:v>
                </c:pt>
                <c:pt idx="57">
                  <c:v>3.7011505974855301E-2</c:v>
                </c:pt>
                <c:pt idx="58">
                  <c:v>5.3671597146363517E-3</c:v>
                </c:pt>
                <c:pt idx="59">
                  <c:v>3.4301779600187508E-2</c:v>
                </c:pt>
                <c:pt idx="60">
                  <c:v>3.5585390202296521E-2</c:v>
                </c:pt>
                <c:pt idx="61">
                  <c:v>3.6242226799392138E-2</c:v>
                </c:pt>
                <c:pt idx="62">
                  <c:v>3.2248843300320983E-2</c:v>
                </c:pt>
                <c:pt idx="63">
                  <c:v>3.2396598264316789E-2</c:v>
                </c:pt>
                <c:pt idx="64">
                  <c:v>3.7330168187556335E-2</c:v>
                </c:pt>
                <c:pt idx="65">
                  <c:v>3.7308003508466379E-2</c:v>
                </c:pt>
                <c:pt idx="66">
                  <c:v>7.124522194927976E-3</c:v>
                </c:pt>
                <c:pt idx="67">
                  <c:v>3.1275526969700922E-2</c:v>
                </c:pt>
                <c:pt idx="68">
                  <c:v>3.1275526969700922E-2</c:v>
                </c:pt>
                <c:pt idx="69">
                  <c:v>3.4958494919915373E-2</c:v>
                </c:pt>
                <c:pt idx="70">
                  <c:v>3.3930538257695972E-2</c:v>
                </c:pt>
                <c:pt idx="71">
                  <c:v>3.2418142538348758E-2</c:v>
                </c:pt>
                <c:pt idx="72">
                  <c:v>3.291850929601331E-2</c:v>
                </c:pt>
                <c:pt idx="73">
                  <c:v>3.4734357581726043E-2</c:v>
                </c:pt>
                <c:pt idx="74">
                  <c:v>3.3328117980004075E-2</c:v>
                </c:pt>
                <c:pt idx="75">
                  <c:v>3.5972937079217122E-2</c:v>
                </c:pt>
                <c:pt idx="76">
                  <c:v>3.5972937079217122E-2</c:v>
                </c:pt>
                <c:pt idx="77">
                  <c:v>3.2982212337644277E-2</c:v>
                </c:pt>
                <c:pt idx="78">
                  <c:v>3.3773116415997853E-2</c:v>
                </c:pt>
                <c:pt idx="79">
                  <c:v>3.1139260900034396E-2</c:v>
                </c:pt>
                <c:pt idx="80">
                  <c:v>4.5638947847262377E-3</c:v>
                </c:pt>
                <c:pt idx="81">
                  <c:v>3.5830848692563463E-2</c:v>
                </c:pt>
                <c:pt idx="82">
                  <c:v>3.7031831780239825E-2</c:v>
                </c:pt>
                <c:pt idx="83">
                  <c:v>7.4204663806100458E-3</c:v>
                </c:pt>
                <c:pt idx="84">
                  <c:v>3.1196332024045818E-2</c:v>
                </c:pt>
                <c:pt idx="85">
                  <c:v>3.1232947372103127E-2</c:v>
                </c:pt>
                <c:pt idx="86">
                  <c:v>3.7102689094508978E-2</c:v>
                </c:pt>
                <c:pt idx="87">
                  <c:v>3.6050501854005781E-2</c:v>
                </c:pt>
                <c:pt idx="88">
                  <c:v>3.3411191513252156E-2</c:v>
                </c:pt>
                <c:pt idx="89">
                  <c:v>3.4872537063567015E-2</c:v>
                </c:pt>
                <c:pt idx="90">
                  <c:v>3.4130884661785606E-2</c:v>
                </c:pt>
                <c:pt idx="91">
                  <c:v>3.4259627827458672E-2</c:v>
                </c:pt>
                <c:pt idx="92">
                  <c:v>4.553941174305234E-3</c:v>
                </c:pt>
                <c:pt idx="93">
                  <c:v>3.1298781367630202E-2</c:v>
                </c:pt>
                <c:pt idx="94">
                  <c:v>5.3231037967585307E-3</c:v>
                </c:pt>
                <c:pt idx="95">
                  <c:v>5.3231037967585307E-3</c:v>
                </c:pt>
                <c:pt idx="96">
                  <c:v>5.3619976041044291E-3</c:v>
                </c:pt>
                <c:pt idx="97">
                  <c:v>3.2849737602890089E-2</c:v>
                </c:pt>
                <c:pt idx="98">
                  <c:v>3.2920075518749314E-2</c:v>
                </c:pt>
                <c:pt idx="99">
                  <c:v>3.5198148558463704E-2</c:v>
                </c:pt>
                <c:pt idx="100">
                  <c:v>4.6475037140280059E-3</c:v>
                </c:pt>
                <c:pt idx="101">
                  <c:v>3.585582592641099E-2</c:v>
                </c:pt>
                <c:pt idx="102">
                  <c:v>3.6312203784989637E-2</c:v>
                </c:pt>
                <c:pt idx="103">
                  <c:v>3.7290406753701599E-2</c:v>
                </c:pt>
                <c:pt idx="104">
                  <c:v>3.5441059472601753E-2</c:v>
                </c:pt>
                <c:pt idx="105">
                  <c:v>3.5441059472601746E-2</c:v>
                </c:pt>
                <c:pt idx="106">
                  <c:v>3.3322565558373374E-2</c:v>
                </c:pt>
                <c:pt idx="107">
                  <c:v>3.9619449797194478E-2</c:v>
                </c:pt>
                <c:pt idx="108">
                  <c:v>4.0643859569254009E-2</c:v>
                </c:pt>
                <c:pt idx="109">
                  <c:v>3.1149449728573225E-2</c:v>
                </c:pt>
                <c:pt idx="110">
                  <c:v>4.1496365072228793E-2</c:v>
                </c:pt>
                <c:pt idx="111">
                  <c:v>3.4138644566022447E-2</c:v>
                </c:pt>
                <c:pt idx="112">
                  <c:v>3.6601551808520538E-2</c:v>
                </c:pt>
                <c:pt idx="113">
                  <c:v>3.2479363727808588E-2</c:v>
                </c:pt>
                <c:pt idx="114">
                  <c:v>3.247879242485515E-2</c:v>
                </c:pt>
                <c:pt idx="115">
                  <c:v>3.5279558669471467E-2</c:v>
                </c:pt>
                <c:pt idx="116">
                  <c:v>3.4447090019446833E-2</c:v>
                </c:pt>
                <c:pt idx="117">
                  <c:v>3.3096401094543496E-2</c:v>
                </c:pt>
                <c:pt idx="118">
                  <c:v>3.2589498954984919E-2</c:v>
                </c:pt>
                <c:pt idx="119">
                  <c:v>3.4944310435003345E-2</c:v>
                </c:pt>
                <c:pt idx="120">
                  <c:v>4.1496365072228786E-2</c:v>
                </c:pt>
                <c:pt idx="121">
                  <c:v>3.3884471291507685E-2</c:v>
                </c:pt>
                <c:pt idx="122">
                  <c:v>3.3535283171597409E-2</c:v>
                </c:pt>
                <c:pt idx="123">
                  <c:v>3.8028801584424107E-2</c:v>
                </c:pt>
                <c:pt idx="124">
                  <c:v>3.739477883248539E-2</c:v>
                </c:pt>
                <c:pt idx="125">
                  <c:v>3.1751696132643795E-2</c:v>
                </c:pt>
                <c:pt idx="126">
                  <c:v>3.432393237452544E-2</c:v>
                </c:pt>
                <c:pt idx="127">
                  <c:v>3.6089204231000573E-2</c:v>
                </c:pt>
                <c:pt idx="128">
                  <c:v>3.348652831646759E-2</c:v>
                </c:pt>
                <c:pt idx="129">
                  <c:v>3.3776271201021522E-2</c:v>
                </c:pt>
                <c:pt idx="130">
                  <c:v>3.5927241675252228E-2</c:v>
                </c:pt>
                <c:pt idx="131">
                  <c:v>3.2454501691892845E-2</c:v>
                </c:pt>
                <c:pt idx="132">
                  <c:v>4.2147021465931918E-2</c:v>
                </c:pt>
                <c:pt idx="133">
                  <c:v>3.496681538424036E-2</c:v>
                </c:pt>
                <c:pt idx="134">
                  <c:v>3.1582844911887537E-2</c:v>
                </c:pt>
                <c:pt idx="135">
                  <c:v>3.3080814372567893E-2</c:v>
                </c:pt>
                <c:pt idx="136">
                  <c:v>5.444957676774078E-3</c:v>
                </c:pt>
                <c:pt idx="137">
                  <c:v>3.1045332132279162E-2</c:v>
                </c:pt>
                <c:pt idx="138">
                  <c:v>4.0015208912650049E-2</c:v>
                </c:pt>
                <c:pt idx="139">
                  <c:v>3.1539346206314219E-2</c:v>
                </c:pt>
                <c:pt idx="140">
                  <c:v>3.1539346206314219E-2</c:v>
                </c:pt>
                <c:pt idx="141">
                  <c:v>3.3792832893543609E-2</c:v>
                </c:pt>
                <c:pt idx="142">
                  <c:v>3.3792832893543609E-2</c:v>
                </c:pt>
                <c:pt idx="143">
                  <c:v>3.2980292551933854E-2</c:v>
                </c:pt>
                <c:pt idx="144">
                  <c:v>3.2133288985612761E-2</c:v>
                </c:pt>
                <c:pt idx="145">
                  <c:v>3.3003541069779867E-2</c:v>
                </c:pt>
                <c:pt idx="146">
                  <c:v>3.8260896357996579E-2</c:v>
                </c:pt>
                <c:pt idx="147">
                  <c:v>3.5623714789760438E-2</c:v>
                </c:pt>
                <c:pt idx="148">
                  <c:v>3.1179988325622673E-2</c:v>
                </c:pt>
                <c:pt idx="149">
                  <c:v>3.9635462550412372E-2</c:v>
                </c:pt>
                <c:pt idx="150">
                  <c:v>3.4028844720744383E-2</c:v>
                </c:pt>
                <c:pt idx="151">
                  <c:v>3.1055342510299556E-2</c:v>
                </c:pt>
                <c:pt idx="152">
                  <c:v>3.4776333052454735E-2</c:v>
                </c:pt>
                <c:pt idx="153">
                  <c:v>3.4776333052454735E-2</c:v>
                </c:pt>
                <c:pt idx="154">
                  <c:v>3.439457891657597E-2</c:v>
                </c:pt>
                <c:pt idx="155">
                  <c:v>3.3507042483047846E-2</c:v>
                </c:pt>
                <c:pt idx="156">
                  <c:v>3.2114594379349361E-2</c:v>
                </c:pt>
                <c:pt idx="157">
                  <c:v>3.4928169485126323E-2</c:v>
                </c:pt>
                <c:pt idx="158">
                  <c:v>3.1652927328503472E-2</c:v>
                </c:pt>
                <c:pt idx="159">
                  <c:v>3.1159039115853014E-2</c:v>
                </c:pt>
                <c:pt idx="160">
                  <c:v>4.7859876386656865E-3</c:v>
                </c:pt>
                <c:pt idx="161">
                  <c:v>3.7544329629718716E-2</c:v>
                </c:pt>
                <c:pt idx="162">
                  <c:v>3.7544329629718709E-2</c:v>
                </c:pt>
                <c:pt idx="163">
                  <c:v>3.3965124390195375E-2</c:v>
                </c:pt>
                <c:pt idx="164">
                  <c:v>3.4138835059032473E-2</c:v>
                </c:pt>
                <c:pt idx="165">
                  <c:v>3.64309058673968E-2</c:v>
                </c:pt>
                <c:pt idx="166">
                  <c:v>3.6376602532233564E-2</c:v>
                </c:pt>
                <c:pt idx="167">
                  <c:v>3.2980292551933854E-2</c:v>
                </c:pt>
                <c:pt idx="168">
                  <c:v>3.497745272678944E-2</c:v>
                </c:pt>
                <c:pt idx="169">
                  <c:v>3.4027386623848202E-2</c:v>
                </c:pt>
                <c:pt idx="170">
                  <c:v>3.5537310324205956E-2</c:v>
                </c:pt>
                <c:pt idx="171">
                  <c:v>3.4138602904593293E-2</c:v>
                </c:pt>
                <c:pt idx="172">
                  <c:v>3.2763669855828036E-2</c:v>
                </c:pt>
                <c:pt idx="173">
                  <c:v>3.110715280352579E-2</c:v>
                </c:pt>
                <c:pt idx="174">
                  <c:v>3.6839796293726093E-2</c:v>
                </c:pt>
                <c:pt idx="175">
                  <c:v>3.1267756786751019E-2</c:v>
                </c:pt>
                <c:pt idx="176">
                  <c:v>4.0967897817244067E-2</c:v>
                </c:pt>
                <c:pt idx="177">
                  <c:v>4.0967897817244067E-2</c:v>
                </c:pt>
                <c:pt idx="178">
                  <c:v>4.0967897817244067E-2</c:v>
                </c:pt>
                <c:pt idx="179">
                  <c:v>3.2525708119573116E-2</c:v>
                </c:pt>
                <c:pt idx="180">
                  <c:v>3.1346089511422551E-2</c:v>
                </c:pt>
                <c:pt idx="181">
                  <c:v>3.5304398309151476E-2</c:v>
                </c:pt>
                <c:pt idx="182">
                  <c:v>3.2261323689564317E-2</c:v>
                </c:pt>
                <c:pt idx="183">
                  <c:v>3.4743263935159883E-2</c:v>
                </c:pt>
                <c:pt idx="184">
                  <c:v>3.2923841739602291E-2</c:v>
                </c:pt>
                <c:pt idx="185">
                  <c:v>5.3625543033769428E-3</c:v>
                </c:pt>
                <c:pt idx="186">
                  <c:v>3.1284074390233785E-2</c:v>
                </c:pt>
                <c:pt idx="187">
                  <c:v>3.1284074390233785E-2</c:v>
                </c:pt>
                <c:pt idx="188">
                  <c:v>3.6723883200286633E-2</c:v>
                </c:pt>
                <c:pt idx="189">
                  <c:v>3.2993793381118082E-2</c:v>
                </c:pt>
                <c:pt idx="190">
                  <c:v>3.2980292551933854E-2</c:v>
                </c:pt>
                <c:pt idx="191">
                  <c:v>3.6328607341252914E-2</c:v>
                </c:pt>
                <c:pt idx="192">
                  <c:v>3.1041363830218723E-2</c:v>
                </c:pt>
                <c:pt idx="193">
                  <c:v>3.1041363830218723E-2</c:v>
                </c:pt>
                <c:pt idx="194">
                  <c:v>3.1041363830218723E-2</c:v>
                </c:pt>
                <c:pt idx="195">
                  <c:v>3.236918518441137E-2</c:v>
                </c:pt>
                <c:pt idx="196">
                  <c:v>3.5445977410437403E-2</c:v>
                </c:pt>
                <c:pt idx="197">
                  <c:v>3.7071076842121548E-2</c:v>
                </c:pt>
                <c:pt idx="198">
                  <c:v>3.3358744968070966E-2</c:v>
                </c:pt>
                <c:pt idx="199">
                  <c:v>3.1364020125009023E-2</c:v>
                </c:pt>
                <c:pt idx="200">
                  <c:v>3.3080814372567893E-2</c:v>
                </c:pt>
                <c:pt idx="201">
                  <c:v>3.2068002431506246E-2</c:v>
                </c:pt>
                <c:pt idx="202">
                  <c:v>4.0194293840127349E-2</c:v>
                </c:pt>
                <c:pt idx="203">
                  <c:v>3.1007830661451477E-2</c:v>
                </c:pt>
                <c:pt idx="204">
                  <c:v>3.298194686145535E-2</c:v>
                </c:pt>
                <c:pt idx="205">
                  <c:v>3.1235127279136916E-2</c:v>
                </c:pt>
                <c:pt idx="206">
                  <c:v>3.16297295240138E-2</c:v>
                </c:pt>
                <c:pt idx="207">
                  <c:v>3.4189696592485282E-2</c:v>
                </c:pt>
                <c:pt idx="208">
                  <c:v>3.4189696592485282E-2</c:v>
                </c:pt>
                <c:pt idx="209">
                  <c:v>3.4189696592485282E-2</c:v>
                </c:pt>
                <c:pt idx="210">
                  <c:v>3.3947004666471339E-2</c:v>
                </c:pt>
                <c:pt idx="211">
                  <c:v>3.3608321561359136E-2</c:v>
                </c:pt>
                <c:pt idx="212">
                  <c:v>3.2723973675480598E-2</c:v>
                </c:pt>
                <c:pt idx="213">
                  <c:v>3.6318874783132782E-2</c:v>
                </c:pt>
                <c:pt idx="214">
                  <c:v>3.6318874783132782E-2</c:v>
                </c:pt>
                <c:pt idx="215">
                  <c:v>3.6318874783132789E-2</c:v>
                </c:pt>
                <c:pt idx="216">
                  <c:v>3.1247135228759451E-2</c:v>
                </c:pt>
                <c:pt idx="217">
                  <c:v>3.2889274852853929E-2</c:v>
                </c:pt>
                <c:pt idx="218">
                  <c:v>3.3798769354193403E-2</c:v>
                </c:pt>
                <c:pt idx="219">
                  <c:v>3.2914909074897518E-2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81-4188-B9B7-A5097D01C6B4}"/>
            </c:ext>
          </c:extLst>
        </c:ser>
        <c:ser>
          <c:idx val="3"/>
          <c:order val="3"/>
          <c:tx>
            <c:strRef>
              <c:f>'Exit Prices Pivots'!$K$3</c:f>
              <c:strCache>
                <c:ptCount val="1"/>
                <c:pt idx="0">
                  <c:v>Sum of 2021/22 Exit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Pivots'!$K$4:$K$223</c:f>
              <c:numCache>
                <c:formatCode>General</c:formatCode>
                <c:ptCount val="220"/>
                <c:pt idx="0">
                  <c:v>2.1335703412987662E-2</c:v>
                </c:pt>
                <c:pt idx="1">
                  <c:v>2.5892701220296264E-2</c:v>
                </c:pt>
                <c:pt idx="2">
                  <c:v>2.0021187751856011E-2</c:v>
                </c:pt>
                <c:pt idx="3">
                  <c:v>2.0021187751856007E-2</c:v>
                </c:pt>
                <c:pt idx="4">
                  <c:v>2.1837880058712698E-2</c:v>
                </c:pt>
                <c:pt idx="5">
                  <c:v>2.0265614777719682E-2</c:v>
                </c:pt>
                <c:pt idx="6">
                  <c:v>2.0364503881373158E-2</c:v>
                </c:pt>
                <c:pt idx="7">
                  <c:v>1.4977192961585433E-2</c:v>
                </c:pt>
                <c:pt idx="8">
                  <c:v>2.0510391641449483E-2</c:v>
                </c:pt>
                <c:pt idx="9">
                  <c:v>2.0510391641449483E-2</c:v>
                </c:pt>
                <c:pt idx="10">
                  <c:v>2.0026396516094724E-2</c:v>
                </c:pt>
                <c:pt idx="11">
                  <c:v>1.323299407352059E-2</c:v>
                </c:pt>
                <c:pt idx="12">
                  <c:v>3.1566028518174194E-2</c:v>
                </c:pt>
                <c:pt idx="13">
                  <c:v>1.9474068880920518E-2</c:v>
                </c:pt>
                <c:pt idx="14">
                  <c:v>9.5175831962453182E-3</c:v>
                </c:pt>
                <c:pt idx="15">
                  <c:v>1.9474068880922006E-2</c:v>
                </c:pt>
                <c:pt idx="16">
                  <c:v>1.9474068880920518E-2</c:v>
                </c:pt>
                <c:pt idx="17">
                  <c:v>1.9474068880922006E-2</c:v>
                </c:pt>
                <c:pt idx="18">
                  <c:v>1.5585213208803449E-2</c:v>
                </c:pt>
                <c:pt idx="19">
                  <c:v>2.1786350025181193E-2</c:v>
                </c:pt>
                <c:pt idx="20">
                  <c:v>2.4364845654741181E-2</c:v>
                </c:pt>
                <c:pt idx="21">
                  <c:v>9.9281825977671299E-3</c:v>
                </c:pt>
                <c:pt idx="22">
                  <c:v>1.9856365195522641E-2</c:v>
                </c:pt>
                <c:pt idx="23">
                  <c:v>9.9281825977671299E-3</c:v>
                </c:pt>
                <c:pt idx="24">
                  <c:v>1.3446128562881588E-2</c:v>
                </c:pt>
                <c:pt idx="25">
                  <c:v>1.9994184883795198E-2</c:v>
                </c:pt>
                <c:pt idx="26">
                  <c:v>1.6107309532836452E-2</c:v>
                </c:pt>
                <c:pt idx="27">
                  <c:v>1.5749831619785513E-2</c:v>
                </c:pt>
                <c:pt idx="28">
                  <c:v>1.5749831619785517E-2</c:v>
                </c:pt>
                <c:pt idx="29">
                  <c:v>1.9668151195232714E-2</c:v>
                </c:pt>
                <c:pt idx="30">
                  <c:v>2.0302191134931789E-2</c:v>
                </c:pt>
                <c:pt idx="31">
                  <c:v>2.0991779668915241E-2</c:v>
                </c:pt>
                <c:pt idx="32">
                  <c:v>1.557092788196212E-2</c:v>
                </c:pt>
                <c:pt idx="33">
                  <c:v>1.557092788196212E-2</c:v>
                </c:pt>
                <c:pt idx="34">
                  <c:v>1.557092788196212E-2</c:v>
                </c:pt>
                <c:pt idx="35">
                  <c:v>2.7821849156018017E-2</c:v>
                </c:pt>
                <c:pt idx="36">
                  <c:v>2.782184915601801E-2</c:v>
                </c:pt>
                <c:pt idx="37">
                  <c:v>1.5830764609917471E-2</c:v>
                </c:pt>
                <c:pt idx="38">
                  <c:v>1.8355152949778224E-2</c:v>
                </c:pt>
                <c:pt idx="39">
                  <c:v>2.0794201931988169E-2</c:v>
                </c:pt>
                <c:pt idx="40">
                  <c:v>1.5564958838034049E-2</c:v>
                </c:pt>
                <c:pt idx="41">
                  <c:v>2.1880375975343043E-2</c:v>
                </c:pt>
                <c:pt idx="42">
                  <c:v>2.2929123606734558E-2</c:v>
                </c:pt>
                <c:pt idx="43">
                  <c:v>1.8360764290304754E-2</c:v>
                </c:pt>
                <c:pt idx="44">
                  <c:v>1.8360764290304754E-2</c:v>
                </c:pt>
                <c:pt idx="45">
                  <c:v>2.0252488498593117E-2</c:v>
                </c:pt>
                <c:pt idx="46">
                  <c:v>2.2296304718864228E-2</c:v>
                </c:pt>
                <c:pt idx="47">
                  <c:v>2.0812312016762799E-2</c:v>
                </c:pt>
                <c:pt idx="48">
                  <c:v>7.2631023584062019E-3</c:v>
                </c:pt>
                <c:pt idx="49">
                  <c:v>3.3228594815265737E-2</c:v>
                </c:pt>
                <c:pt idx="50">
                  <c:v>2.4445844923948988E-2</c:v>
                </c:pt>
                <c:pt idx="51">
                  <c:v>1.8680883144033565E-2</c:v>
                </c:pt>
                <c:pt idx="52">
                  <c:v>3.3363145826147696E-2</c:v>
                </c:pt>
                <c:pt idx="53">
                  <c:v>1.8551874669588232E-2</c:v>
                </c:pt>
                <c:pt idx="54">
                  <c:v>1.6779614400156868E-2</c:v>
                </c:pt>
                <c:pt idx="55">
                  <c:v>2.4000406979342304E-2</c:v>
                </c:pt>
                <c:pt idx="56">
                  <c:v>1.5966240479904859E-2</c:v>
                </c:pt>
                <c:pt idx="57">
                  <c:v>2.6601326443432133E-2</c:v>
                </c:pt>
                <c:pt idx="58">
                  <c:v>9.5175831962453182E-3</c:v>
                </c:pt>
                <c:pt idx="59">
                  <c:v>2.2930700506242775E-2</c:v>
                </c:pt>
                <c:pt idx="60">
                  <c:v>2.4633668161431265E-2</c:v>
                </c:pt>
                <c:pt idx="61">
                  <c:v>2.7008601497237668E-2</c:v>
                </c:pt>
                <c:pt idx="62">
                  <c:v>1.9522497453125578E-2</c:v>
                </c:pt>
                <c:pt idx="63">
                  <c:v>2.0196346459014369E-2</c:v>
                </c:pt>
                <c:pt idx="64">
                  <c:v>2.062672301528113E-2</c:v>
                </c:pt>
                <c:pt idx="65">
                  <c:v>2.8772731062222549E-2</c:v>
                </c:pt>
                <c:pt idx="66">
                  <c:v>1.3362575578345647E-2</c:v>
                </c:pt>
                <c:pt idx="67">
                  <c:v>1.5031794067226175E-2</c:v>
                </c:pt>
                <c:pt idx="68">
                  <c:v>1.5378388979286074E-2</c:v>
                </c:pt>
                <c:pt idx="69">
                  <c:v>2.4792512798012572E-2</c:v>
                </c:pt>
                <c:pt idx="70">
                  <c:v>2.2368828287105586E-2</c:v>
                </c:pt>
                <c:pt idx="71">
                  <c:v>1.5452492832869001E-2</c:v>
                </c:pt>
                <c:pt idx="72">
                  <c:v>1.5749747338862641E-2</c:v>
                </c:pt>
                <c:pt idx="73">
                  <c:v>2.3475765614905213E-2</c:v>
                </c:pt>
                <c:pt idx="74">
                  <c:v>2.2092072739468952E-2</c:v>
                </c:pt>
                <c:pt idx="75">
                  <c:v>2.5644009266865348E-2</c:v>
                </c:pt>
                <c:pt idx="76">
                  <c:v>2.5644009266865345E-2</c:v>
                </c:pt>
                <c:pt idx="77">
                  <c:v>2.0059557634658973E-2</c:v>
                </c:pt>
                <c:pt idx="78">
                  <c:v>2.2852376808582781E-2</c:v>
                </c:pt>
                <c:pt idx="79">
                  <c:v>1.4589627135300234E-2</c:v>
                </c:pt>
                <c:pt idx="80">
                  <c:v>7.4762118826072407E-3</c:v>
                </c:pt>
                <c:pt idx="81">
                  <c:v>2.6316238473337132E-2</c:v>
                </c:pt>
                <c:pt idx="82">
                  <c:v>2.0847117243434427E-2</c:v>
                </c:pt>
                <c:pt idx="83">
                  <c:v>1.0188634639197235E-2</c:v>
                </c:pt>
                <c:pt idx="84">
                  <c:v>1.5088175013898903E-2</c:v>
                </c:pt>
                <c:pt idx="85">
                  <c:v>1.6301747116969877E-2</c:v>
                </c:pt>
                <c:pt idx="86">
                  <c:v>1.9995650209367239E-2</c:v>
                </c:pt>
                <c:pt idx="87">
                  <c:v>2.5880631180202569E-2</c:v>
                </c:pt>
                <c:pt idx="88">
                  <c:v>2.1097860247856582E-2</c:v>
                </c:pt>
                <c:pt idx="89">
                  <c:v>1.7354234135925753E-2</c:v>
                </c:pt>
                <c:pt idx="90">
                  <c:v>2.2288082348978423E-2</c:v>
                </c:pt>
                <c:pt idx="91">
                  <c:v>2.2350002169996608E-2</c:v>
                </c:pt>
                <c:pt idx="92">
                  <c:v>7.7511111167561904E-3</c:v>
                </c:pt>
                <c:pt idx="93">
                  <c:v>1.5152836393476142E-2</c:v>
                </c:pt>
                <c:pt idx="94">
                  <c:v>1.0330115699156123E-2</c:v>
                </c:pt>
                <c:pt idx="95">
                  <c:v>1.0330115699156123E-2</c:v>
                </c:pt>
                <c:pt idx="96">
                  <c:v>1.0363208720598092E-2</c:v>
                </c:pt>
                <c:pt idx="97">
                  <c:v>2.0670706920823123E-2</c:v>
                </c:pt>
                <c:pt idx="98">
                  <c:v>2.0677248556225908E-2</c:v>
                </c:pt>
                <c:pt idx="99">
                  <c:v>2.4364845654741181E-2</c:v>
                </c:pt>
                <c:pt idx="100">
                  <c:v>7.4414846882115771E-3</c:v>
                </c:pt>
                <c:pt idx="101">
                  <c:v>1.8213646703737874E-2</c:v>
                </c:pt>
                <c:pt idx="102">
                  <c:v>1.9151679638368779E-2</c:v>
                </c:pt>
                <c:pt idx="103">
                  <c:v>2.8681794911206388E-2</c:v>
                </c:pt>
                <c:pt idx="104">
                  <c:v>2.4442233457877473E-2</c:v>
                </c:pt>
                <c:pt idx="105">
                  <c:v>2.444223345787748E-2</c:v>
                </c:pt>
                <c:pt idx="106">
                  <c:v>1.8446528427337468E-2</c:v>
                </c:pt>
                <c:pt idx="107">
                  <c:v>3.2296049227734415E-2</c:v>
                </c:pt>
                <c:pt idx="108">
                  <c:v>2.2096826678443246E-2</c:v>
                </c:pt>
                <c:pt idx="109">
                  <c:v>1.5747788043711956E-2</c:v>
                </c:pt>
                <c:pt idx="110">
                  <c:v>3.5208682875061403E-2</c:v>
                </c:pt>
                <c:pt idx="111">
                  <c:v>1.8170384966487655E-2</c:v>
                </c:pt>
                <c:pt idx="112">
                  <c:v>1.940138056443801E-2</c:v>
                </c:pt>
                <c:pt idx="113">
                  <c:v>2.0553722068503859E-2</c:v>
                </c:pt>
                <c:pt idx="114">
                  <c:v>1.5552404254923395E-2</c:v>
                </c:pt>
                <c:pt idx="115">
                  <c:v>2.5321138281673008E-2</c:v>
                </c:pt>
                <c:pt idx="116">
                  <c:v>1.8430270877242846E-2</c:v>
                </c:pt>
                <c:pt idx="117">
                  <c:v>2.1654220941846412E-2</c:v>
                </c:pt>
                <c:pt idx="118">
                  <c:v>1.7951667170417719E-2</c:v>
                </c:pt>
                <c:pt idx="119">
                  <c:v>2.3857694416722846E-2</c:v>
                </c:pt>
                <c:pt idx="120">
                  <c:v>3.5208682875061403E-2</c:v>
                </c:pt>
                <c:pt idx="121">
                  <c:v>2.2319810388464527E-2</c:v>
                </c:pt>
                <c:pt idx="122">
                  <c:v>2.1778159520762001E-2</c:v>
                </c:pt>
                <c:pt idx="123">
                  <c:v>3.0031548550741638E-2</c:v>
                </c:pt>
                <c:pt idx="124">
                  <c:v>2.7948032361277728E-2</c:v>
                </c:pt>
                <c:pt idx="125">
                  <c:v>1.8980695379309014E-2</c:v>
                </c:pt>
                <c:pt idx="126">
                  <c:v>2.2838859791768498E-2</c:v>
                </c:pt>
                <c:pt idx="127">
                  <c:v>2.5940690281945716E-2</c:v>
                </c:pt>
                <c:pt idx="128">
                  <c:v>1.8518535999872205E-2</c:v>
                </c:pt>
                <c:pt idx="129">
                  <c:v>2.211595061107538E-2</c:v>
                </c:pt>
                <c:pt idx="130">
                  <c:v>2.5661431001359362E-2</c:v>
                </c:pt>
                <c:pt idx="131">
                  <c:v>2.0252971523165107E-2</c:v>
                </c:pt>
                <c:pt idx="132">
                  <c:v>1.8638925901406686E-2</c:v>
                </c:pt>
                <c:pt idx="133">
                  <c:v>1.8822768945603426E-2</c:v>
                </c:pt>
                <c:pt idx="134">
                  <c:v>1.550416774748763E-2</c:v>
                </c:pt>
                <c:pt idx="135">
                  <c:v>2.0812312016762799E-2</c:v>
                </c:pt>
                <c:pt idx="136">
                  <c:v>1.017162424231835E-2</c:v>
                </c:pt>
                <c:pt idx="137">
                  <c:v>1.4542721819817089E-2</c:v>
                </c:pt>
                <c:pt idx="138">
                  <c:v>3.3293540264582755E-2</c:v>
                </c:pt>
                <c:pt idx="139">
                  <c:v>1.77568446486536E-2</c:v>
                </c:pt>
                <c:pt idx="140">
                  <c:v>1.7756844648653604E-2</c:v>
                </c:pt>
                <c:pt idx="141">
                  <c:v>2.1742802036447493E-2</c:v>
                </c:pt>
                <c:pt idx="142">
                  <c:v>2.1742802036447493E-2</c:v>
                </c:pt>
                <c:pt idx="143">
                  <c:v>1.6195781749140929E-2</c:v>
                </c:pt>
                <c:pt idx="144">
                  <c:v>1.5186769206654625E-2</c:v>
                </c:pt>
                <c:pt idx="145">
                  <c:v>2.0805654418691113E-2</c:v>
                </c:pt>
                <c:pt idx="146">
                  <c:v>2.1373102398612051E-2</c:v>
                </c:pt>
                <c:pt idx="147">
                  <c:v>2.5888080521336652E-2</c:v>
                </c:pt>
                <c:pt idx="148">
                  <c:v>1.5030347523482937E-2</c:v>
                </c:pt>
                <c:pt idx="149">
                  <c:v>2.0854843795109646E-2</c:v>
                </c:pt>
                <c:pt idx="150">
                  <c:v>1.9856365195522641E-2</c:v>
                </c:pt>
                <c:pt idx="151">
                  <c:v>1.4555093076941588E-2</c:v>
                </c:pt>
                <c:pt idx="152">
                  <c:v>2.4541414242896104E-2</c:v>
                </c:pt>
                <c:pt idx="153">
                  <c:v>2.4541414242896097E-2</c:v>
                </c:pt>
                <c:pt idx="154">
                  <c:v>2.2340295294848975E-2</c:v>
                </c:pt>
                <c:pt idx="155">
                  <c:v>2.1315991572142461E-2</c:v>
                </c:pt>
                <c:pt idx="156">
                  <c:v>1.9907277119340688E-2</c:v>
                </c:pt>
                <c:pt idx="157">
                  <c:v>2.3776526698053111E-2</c:v>
                </c:pt>
                <c:pt idx="158">
                  <c:v>1.7457358671333412E-2</c:v>
                </c:pt>
                <c:pt idx="159">
                  <c:v>1.4719174529589618E-2</c:v>
                </c:pt>
                <c:pt idx="160">
                  <c:v>8.2179617795675158E-3</c:v>
                </c:pt>
                <c:pt idx="161">
                  <c:v>2.0833899607695074E-2</c:v>
                </c:pt>
                <c:pt idx="162">
                  <c:v>2.0833899607695074E-2</c:v>
                </c:pt>
                <c:pt idx="163">
                  <c:v>2.0030368466592625E-2</c:v>
                </c:pt>
                <c:pt idx="164">
                  <c:v>2.0299936062788654E-2</c:v>
                </c:pt>
                <c:pt idx="165">
                  <c:v>2.7179583996030557E-2</c:v>
                </c:pt>
                <c:pt idx="166">
                  <c:v>2.709531502381729E-2</c:v>
                </c:pt>
                <c:pt idx="167">
                  <c:v>1.5830764609917471E-2</c:v>
                </c:pt>
                <c:pt idx="168">
                  <c:v>2.1751007112304065E-2</c:v>
                </c:pt>
                <c:pt idx="169">
                  <c:v>2.2505636410757712E-2</c:v>
                </c:pt>
                <c:pt idx="170">
                  <c:v>2.4967995191430756E-2</c:v>
                </c:pt>
                <c:pt idx="171">
                  <c:v>2.2677705786453096E-2</c:v>
                </c:pt>
                <c:pt idx="172">
                  <c:v>2.0833702581386448E-2</c:v>
                </c:pt>
                <c:pt idx="173">
                  <c:v>1.6266947876247537E-2</c:v>
                </c:pt>
                <c:pt idx="174">
                  <c:v>2.0391465028332615E-2</c:v>
                </c:pt>
                <c:pt idx="175">
                  <c:v>1.6160077405176384E-2</c:v>
                </c:pt>
                <c:pt idx="176">
                  <c:v>2.2341405990791874E-2</c:v>
                </c:pt>
                <c:pt idx="177">
                  <c:v>2.2341405990791877E-2</c:v>
                </c:pt>
                <c:pt idx="178">
                  <c:v>2.1837880058712698E-2</c:v>
                </c:pt>
                <c:pt idx="179">
                  <c:v>1.968462344772736E-2</c:v>
                </c:pt>
                <c:pt idx="180">
                  <c:v>1.5287979829057087E-2</c:v>
                </c:pt>
                <c:pt idx="181">
                  <c:v>2.4553795278117706E-2</c:v>
                </c:pt>
                <c:pt idx="182">
                  <c:v>1.8058012716603494E-2</c:v>
                </c:pt>
                <c:pt idx="183">
                  <c:v>1.8638925901405201E-2</c:v>
                </c:pt>
                <c:pt idx="184">
                  <c:v>2.1359329870648428E-2</c:v>
                </c:pt>
                <c:pt idx="185">
                  <c:v>1.0363668154114998E-2</c:v>
                </c:pt>
                <c:pt idx="186">
                  <c:v>1.6785249753588659E-2</c:v>
                </c:pt>
                <c:pt idx="187">
                  <c:v>1.6785249753588659E-2</c:v>
                </c:pt>
                <c:pt idx="188">
                  <c:v>2.6809342070455409E-2</c:v>
                </c:pt>
                <c:pt idx="189">
                  <c:v>1.6216732598586213E-2</c:v>
                </c:pt>
                <c:pt idx="190">
                  <c:v>1.6195781749140929E-2</c:v>
                </c:pt>
                <c:pt idx="191">
                  <c:v>2.6410013133228979E-2</c:v>
                </c:pt>
                <c:pt idx="192">
                  <c:v>1.4766332280903623E-2</c:v>
                </c:pt>
                <c:pt idx="193">
                  <c:v>1.4766332280903625E-2</c:v>
                </c:pt>
                <c:pt idx="194">
                  <c:v>1.4766332280903623E-2</c:v>
                </c:pt>
                <c:pt idx="195">
                  <c:v>1.59355615591515E-2</c:v>
                </c:pt>
                <c:pt idx="196">
                  <c:v>2.4246510166350155E-2</c:v>
                </c:pt>
                <c:pt idx="197">
                  <c:v>2.8392088970756246E-2</c:v>
                </c:pt>
                <c:pt idx="198">
                  <c:v>1.6992406389752971E-2</c:v>
                </c:pt>
                <c:pt idx="199">
                  <c:v>1.5171853122528313E-2</c:v>
                </c:pt>
                <c:pt idx="200">
                  <c:v>2.0343248484625081E-2</c:v>
                </c:pt>
                <c:pt idx="201">
                  <c:v>1.9321955850761817E-2</c:v>
                </c:pt>
                <c:pt idx="202">
                  <c:v>3.2834105085889208E-2</c:v>
                </c:pt>
                <c:pt idx="203">
                  <c:v>1.5170303738211903E-2</c:v>
                </c:pt>
                <c:pt idx="204">
                  <c:v>2.0652619986546494E-2</c:v>
                </c:pt>
                <c:pt idx="205">
                  <c:v>1.5579116226560181E-2</c:v>
                </c:pt>
                <c:pt idx="206">
                  <c:v>1.7415360024566076E-2</c:v>
                </c:pt>
                <c:pt idx="207">
                  <c:v>2.2757512178533265E-2</c:v>
                </c:pt>
                <c:pt idx="208">
                  <c:v>2.2757512178533272E-2</c:v>
                </c:pt>
                <c:pt idx="209">
                  <c:v>2.2757512178533272E-2</c:v>
                </c:pt>
                <c:pt idx="210">
                  <c:v>1.8515393237600122E-2</c:v>
                </c:pt>
                <c:pt idx="211">
                  <c:v>2.145647376069524E-2</c:v>
                </c:pt>
                <c:pt idx="212">
                  <c:v>1.9474626951428875E-2</c:v>
                </c:pt>
                <c:pt idx="213">
                  <c:v>2.5793797620944529E-2</c:v>
                </c:pt>
                <c:pt idx="214">
                  <c:v>2.5793797620944532E-2</c:v>
                </c:pt>
                <c:pt idx="215">
                  <c:v>2.5793797620944532E-2</c:v>
                </c:pt>
                <c:pt idx="216">
                  <c:v>1.6395875425178234E-2</c:v>
                </c:pt>
                <c:pt idx="217">
                  <c:v>1.900476901542732E-2</c:v>
                </c:pt>
                <c:pt idx="218">
                  <c:v>2.1027551252424996E-2</c:v>
                </c:pt>
                <c:pt idx="219">
                  <c:v>1.6107309532836452E-2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581-4188-B9B7-A5097D01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7537152"/>
        <c:axId val="217543040"/>
      </c:barChart>
      <c:catAx>
        <c:axId val="21753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543040"/>
        <c:crosses val="autoZero"/>
        <c:auto val="1"/>
        <c:lblAlgn val="ctr"/>
        <c:lblOffset val="100"/>
        <c:noMultiLvlLbl val="0"/>
      </c:catAx>
      <c:valAx>
        <c:axId val="21754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53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[Example of Analysis to enable comparisons - Draft.xlsx]Entry Revenue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Pivots'!$B$3</c:f>
              <c:strCache>
                <c:ptCount val="1"/>
                <c:pt idx="0">
                  <c:v>Sum of 2017/18 Entry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Pivots'!$B$4:$B$29</c:f>
              <c:numCache>
                <c:formatCode>"£"#,##0</c:formatCode>
                <c:ptCount val="26"/>
                <c:pt idx="0">
                  <c:v>0</c:v>
                </c:pt>
                <c:pt idx="1">
                  <c:v>2944178.6967786551</c:v>
                </c:pt>
                <c:pt idx="2">
                  <c:v>3315088.5267796591</c:v>
                </c:pt>
                <c:pt idx="3">
                  <c:v>14429.916410101501</c:v>
                </c:pt>
                <c:pt idx="4">
                  <c:v>2315.7770260679999</c:v>
                </c:pt>
                <c:pt idx="5">
                  <c:v>1708.5273084000003</c:v>
                </c:pt>
                <c:pt idx="6">
                  <c:v>0</c:v>
                </c:pt>
                <c:pt idx="7">
                  <c:v>0</c:v>
                </c:pt>
                <c:pt idx="8">
                  <c:v>14596.431843708004</c:v>
                </c:pt>
                <c:pt idx="9">
                  <c:v>0</c:v>
                </c:pt>
                <c:pt idx="10">
                  <c:v>9119214.068173904</c:v>
                </c:pt>
                <c:pt idx="11">
                  <c:v>0</c:v>
                </c:pt>
                <c:pt idx="12">
                  <c:v>1618322.320181556</c:v>
                </c:pt>
                <c:pt idx="13">
                  <c:v>0</c:v>
                </c:pt>
                <c:pt idx="14">
                  <c:v>0</c:v>
                </c:pt>
                <c:pt idx="15">
                  <c:v>37611.173723508</c:v>
                </c:pt>
                <c:pt idx="16">
                  <c:v>1943.6964311160002</c:v>
                </c:pt>
                <c:pt idx="17">
                  <c:v>624420.1172840402</c:v>
                </c:pt>
                <c:pt idx="18">
                  <c:v>14369.380597572001</c:v>
                </c:pt>
                <c:pt idx="19">
                  <c:v>10135886.177617202</c:v>
                </c:pt>
                <c:pt idx="20">
                  <c:v>0</c:v>
                </c:pt>
                <c:pt idx="21">
                  <c:v>0</c:v>
                </c:pt>
                <c:pt idx="22">
                  <c:v>42001166.614219807</c:v>
                </c:pt>
                <c:pt idx="23">
                  <c:v>1865916.2989623288</c:v>
                </c:pt>
                <c:pt idx="24">
                  <c:v>881370.91748653888</c:v>
                </c:pt>
                <c:pt idx="25">
                  <c:v>3.4523042400000001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AC-42C5-938F-A3ACF4CCC367}"/>
            </c:ext>
          </c:extLst>
        </c:ser>
        <c:ser>
          <c:idx val="1"/>
          <c:order val="1"/>
          <c:tx>
            <c:strRef>
              <c:f>'Entry Revenue Pivots'!$C$3</c:f>
              <c:strCache>
                <c:ptCount val="1"/>
                <c:pt idx="0">
                  <c:v>Sum of 2019/20 Entry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Pivots'!$C$4:$C$29</c:f>
              <c:numCache>
                <c:formatCode>"£"#,##0</c:formatCode>
                <c:ptCount val="26"/>
                <c:pt idx="0">
                  <c:v>0</c:v>
                </c:pt>
                <c:pt idx="1">
                  <c:v>5648994.3907039743</c:v>
                </c:pt>
                <c:pt idx="2">
                  <c:v>3022353.997306501</c:v>
                </c:pt>
                <c:pt idx="3">
                  <c:v>0</c:v>
                </c:pt>
                <c:pt idx="4">
                  <c:v>0</c:v>
                </c:pt>
                <c:pt idx="5">
                  <c:v>341638.77872342558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71681214.371392667</c:v>
                </c:pt>
                <c:pt idx="23">
                  <c:v>4145592.0317975455</c:v>
                </c:pt>
                <c:pt idx="24">
                  <c:v>1951239.5343779163</c:v>
                </c:pt>
                <c:pt idx="25">
                  <c:v>1985.9267199402532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AC-42C5-938F-A3ACF4CCC367}"/>
            </c:ext>
          </c:extLst>
        </c:ser>
        <c:ser>
          <c:idx val="2"/>
          <c:order val="2"/>
          <c:tx>
            <c:strRef>
              <c:f>'Entry Revenue Pivots'!$D$3</c:f>
              <c:strCache>
                <c:ptCount val="1"/>
                <c:pt idx="0">
                  <c:v>Sum of 2020/21 Entry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Pivots'!$D$4:$D$29</c:f>
              <c:numCache>
                <c:formatCode>"£"#,##0</c:formatCode>
                <c:ptCount val="26"/>
                <c:pt idx="0">
                  <c:v>0</c:v>
                </c:pt>
                <c:pt idx="1">
                  <c:v>5251431.40995734</c:v>
                </c:pt>
                <c:pt idx="2">
                  <c:v>3866943.9099250762</c:v>
                </c:pt>
                <c:pt idx="3">
                  <c:v>0</c:v>
                </c:pt>
                <c:pt idx="4">
                  <c:v>0</c:v>
                </c:pt>
                <c:pt idx="5">
                  <c:v>498786.32778991386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4594063.6671942361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69574055.437231153</c:v>
                </c:pt>
                <c:pt idx="23">
                  <c:v>5131350.6945280051</c:v>
                </c:pt>
                <c:pt idx="24">
                  <c:v>2126753.5281190788</c:v>
                </c:pt>
                <c:pt idx="25">
                  <c:v>1881.7269979452394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AC-42C5-938F-A3ACF4CCC367}"/>
            </c:ext>
          </c:extLst>
        </c:ser>
        <c:ser>
          <c:idx val="3"/>
          <c:order val="3"/>
          <c:tx>
            <c:strRef>
              <c:f>'Entry Revenue Pivots'!$E$3</c:f>
              <c:strCache>
                <c:ptCount val="1"/>
                <c:pt idx="0">
                  <c:v>Sum of 2021/22 Entry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Pivots'!$E$4:$E$29</c:f>
              <c:numCache>
                <c:formatCode>"£"#,##0</c:formatCode>
                <c:ptCount val="26"/>
                <c:pt idx="0">
                  <c:v>0</c:v>
                </c:pt>
                <c:pt idx="1">
                  <c:v>24382252.122334745</c:v>
                </c:pt>
                <c:pt idx="2">
                  <c:v>14537410.351444449</c:v>
                </c:pt>
                <c:pt idx="3">
                  <c:v>0</c:v>
                </c:pt>
                <c:pt idx="4">
                  <c:v>779186.95243328554</c:v>
                </c:pt>
                <c:pt idx="5">
                  <c:v>2741129.1785305659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43806020.746889286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261779970.22527975</c:v>
                </c:pt>
                <c:pt idx="23">
                  <c:v>21788377.681045797</c:v>
                </c:pt>
                <c:pt idx="24">
                  <c:v>7671513.3195421742</c:v>
                </c:pt>
                <c:pt idx="25">
                  <c:v>6339.524660960933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AC-42C5-938F-A3ACF4CCC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011904"/>
        <c:axId val="218025984"/>
      </c:barChart>
      <c:catAx>
        <c:axId val="21801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025984"/>
        <c:crosses val="autoZero"/>
        <c:auto val="1"/>
        <c:lblAlgn val="ctr"/>
        <c:lblOffset val="100"/>
        <c:noMultiLvlLbl val="0"/>
      </c:catAx>
      <c:valAx>
        <c:axId val="21802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01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[Example of Analysis to enable comparisons - Draft.xlsx]Entry Revenue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Pivots'!$I$3</c:f>
              <c:strCache>
                <c:ptCount val="1"/>
                <c:pt idx="0">
                  <c:v>Sum of 2017/18 Entry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Pivots'!$I$4:$I$29</c:f>
              <c:numCache>
                <c:formatCode>"£"#,##0</c:formatCode>
                <c:ptCount val="26"/>
                <c:pt idx="0">
                  <c:v>0</c:v>
                </c:pt>
                <c:pt idx="1">
                  <c:v>30425454.134328656</c:v>
                </c:pt>
                <c:pt idx="2">
                  <c:v>39693656.357879661</c:v>
                </c:pt>
                <c:pt idx="3">
                  <c:v>1247287.0281601015</c:v>
                </c:pt>
                <c:pt idx="4">
                  <c:v>2315.7770260679999</c:v>
                </c:pt>
                <c:pt idx="5">
                  <c:v>2230847.6923084003</c:v>
                </c:pt>
                <c:pt idx="6">
                  <c:v>0</c:v>
                </c:pt>
                <c:pt idx="7">
                  <c:v>0</c:v>
                </c:pt>
                <c:pt idx="8">
                  <c:v>14596.431843708004</c:v>
                </c:pt>
                <c:pt idx="9">
                  <c:v>0</c:v>
                </c:pt>
                <c:pt idx="10">
                  <c:v>87031570.578073904</c:v>
                </c:pt>
                <c:pt idx="11">
                  <c:v>0</c:v>
                </c:pt>
                <c:pt idx="12">
                  <c:v>1618322.320181556</c:v>
                </c:pt>
                <c:pt idx="13">
                  <c:v>0</c:v>
                </c:pt>
                <c:pt idx="14">
                  <c:v>0</c:v>
                </c:pt>
                <c:pt idx="15">
                  <c:v>37611.173723508</c:v>
                </c:pt>
                <c:pt idx="16">
                  <c:v>1943.6964311160002</c:v>
                </c:pt>
                <c:pt idx="17">
                  <c:v>624420.1172840402</c:v>
                </c:pt>
                <c:pt idx="18">
                  <c:v>74921.875897571997</c:v>
                </c:pt>
                <c:pt idx="19">
                  <c:v>27745455.242617205</c:v>
                </c:pt>
                <c:pt idx="20">
                  <c:v>0</c:v>
                </c:pt>
                <c:pt idx="21">
                  <c:v>0</c:v>
                </c:pt>
                <c:pt idx="22">
                  <c:v>144949304.73110983</c:v>
                </c:pt>
                <c:pt idx="23">
                  <c:v>22155654.26240233</c:v>
                </c:pt>
                <c:pt idx="24">
                  <c:v>8305531.1543865381</c:v>
                </c:pt>
                <c:pt idx="25">
                  <c:v>4507.721304239999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F5-4B14-B7E6-A187FB765B97}"/>
            </c:ext>
          </c:extLst>
        </c:ser>
        <c:ser>
          <c:idx val="1"/>
          <c:order val="1"/>
          <c:tx>
            <c:strRef>
              <c:f>'Entry Revenue Pivots'!$J$3</c:f>
              <c:strCache>
                <c:ptCount val="1"/>
                <c:pt idx="0">
                  <c:v>Sum of 2019/20 Entry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Pivots'!$J$4:$J$29</c:f>
              <c:numCache>
                <c:formatCode>"£"#,##0</c:formatCode>
                <c:ptCount val="26"/>
                <c:pt idx="0">
                  <c:v>0</c:v>
                </c:pt>
                <c:pt idx="1">
                  <c:v>124127846.4150686</c:v>
                </c:pt>
                <c:pt idx="2">
                  <c:v>46827491.140404545</c:v>
                </c:pt>
                <c:pt idx="3">
                  <c:v>1484540.9832732137</c:v>
                </c:pt>
                <c:pt idx="4">
                  <c:v>0</c:v>
                </c:pt>
                <c:pt idx="5">
                  <c:v>3025849.6384592811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93817917.129227385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72914.095279629764</c:v>
                </c:pt>
                <c:pt idx="19">
                  <c:v>21204506.771806493</c:v>
                </c:pt>
                <c:pt idx="20">
                  <c:v>0</c:v>
                </c:pt>
                <c:pt idx="21">
                  <c:v>0</c:v>
                </c:pt>
                <c:pt idx="22">
                  <c:v>195645888.56567648</c:v>
                </c:pt>
                <c:pt idx="23">
                  <c:v>28577415.687213205</c:v>
                </c:pt>
                <c:pt idx="24">
                  <c:v>10891018.55095901</c:v>
                </c:pt>
                <c:pt idx="25">
                  <c:v>7409.7279589138461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5-4B14-B7E6-A187FB765B97}"/>
            </c:ext>
          </c:extLst>
        </c:ser>
        <c:ser>
          <c:idx val="2"/>
          <c:order val="2"/>
          <c:tx>
            <c:strRef>
              <c:f>'Entry Revenue Pivots'!$K$3</c:f>
              <c:strCache>
                <c:ptCount val="1"/>
                <c:pt idx="0">
                  <c:v>Sum of 2020/21 Entry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Pivots'!$K$4:$K$29</c:f>
              <c:numCache>
                <c:formatCode>"£"#,##0</c:formatCode>
                <c:ptCount val="26"/>
                <c:pt idx="0">
                  <c:v>0</c:v>
                </c:pt>
                <c:pt idx="1">
                  <c:v>127847907.32430226</c:v>
                </c:pt>
                <c:pt idx="2">
                  <c:v>50488348.286351331</c:v>
                </c:pt>
                <c:pt idx="3">
                  <c:v>1579983.3080870272</c:v>
                </c:pt>
                <c:pt idx="4">
                  <c:v>0</c:v>
                </c:pt>
                <c:pt idx="5">
                  <c:v>3355567.2463050261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104443609.57655831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77601.800667082178</c:v>
                </c:pt>
                <c:pt idx="19">
                  <c:v>22567761.438154086</c:v>
                </c:pt>
                <c:pt idx="20">
                  <c:v>0</c:v>
                </c:pt>
                <c:pt idx="21">
                  <c:v>0</c:v>
                </c:pt>
                <c:pt idx="22">
                  <c:v>201508517.48728877</c:v>
                </c:pt>
                <c:pt idx="23">
                  <c:v>31133915.794866666</c:v>
                </c:pt>
                <c:pt idx="24">
                  <c:v>11641278.073640019</c:v>
                </c:pt>
                <c:pt idx="25">
                  <c:v>7654.2287479914939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F5-4B14-B7E6-A187FB765B97}"/>
            </c:ext>
          </c:extLst>
        </c:ser>
        <c:ser>
          <c:idx val="3"/>
          <c:order val="3"/>
          <c:tx>
            <c:strRef>
              <c:f>'Entry Revenue Pivots'!$L$3</c:f>
              <c:strCache>
                <c:ptCount val="1"/>
                <c:pt idx="0">
                  <c:v>Sum of 2021/22 Entry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Pivots'!$L$4:$L$29</c:f>
              <c:numCache>
                <c:formatCode>"£"#,##0</c:formatCode>
                <c:ptCount val="26"/>
                <c:pt idx="0">
                  <c:v>0</c:v>
                </c:pt>
                <c:pt idx="1">
                  <c:v>24382252.122327521</c:v>
                </c:pt>
                <c:pt idx="2">
                  <c:v>14537410.351430159</c:v>
                </c:pt>
                <c:pt idx="3">
                  <c:v>-4.8427007076604053E-7</c:v>
                </c:pt>
                <c:pt idx="4">
                  <c:v>779186.95243328554</c:v>
                </c:pt>
                <c:pt idx="5">
                  <c:v>2741129.1785296905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43806020.746858679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-2.3785206658999779E-8</c:v>
                </c:pt>
                <c:pt idx="19">
                  <c:v>-6.9170929672150869E-6</c:v>
                </c:pt>
                <c:pt idx="20">
                  <c:v>0</c:v>
                </c:pt>
                <c:pt idx="21">
                  <c:v>0</c:v>
                </c:pt>
                <c:pt idx="22">
                  <c:v>261779970.22523931</c:v>
                </c:pt>
                <c:pt idx="23">
                  <c:v>21788377.681037828</c:v>
                </c:pt>
                <c:pt idx="24">
                  <c:v>7671513.3195392583</c:v>
                </c:pt>
                <c:pt idx="25">
                  <c:v>6339.5246609591641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1F5-4B14-B7E6-A187FB76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553344"/>
        <c:axId val="216554880"/>
      </c:barChart>
      <c:catAx>
        <c:axId val="21655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554880"/>
        <c:crosses val="autoZero"/>
        <c:auto val="1"/>
        <c:lblAlgn val="ctr"/>
        <c:lblOffset val="100"/>
        <c:noMultiLvlLbl val="0"/>
      </c:catAx>
      <c:valAx>
        <c:axId val="21655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55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[Example of Analysis to enable comparisons - Draft.xlsx]Exit Revenue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Pivots'!$B$3</c:f>
              <c:strCache>
                <c:ptCount val="1"/>
                <c:pt idx="0">
                  <c:v>Sum of 2017/18 Exit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Pivots'!$B$4:$B$224</c:f>
              <c:numCache>
                <c:formatCode>"£"#,##0</c:formatCode>
                <c:ptCount val="220"/>
                <c:pt idx="0">
                  <c:v>7704.0481180060015</c:v>
                </c:pt>
                <c:pt idx="1">
                  <c:v>1193412.3014342757</c:v>
                </c:pt>
                <c:pt idx="2">
                  <c:v>4220562.8636541953</c:v>
                </c:pt>
                <c:pt idx="3">
                  <c:v>4452439.1187825594</c:v>
                </c:pt>
                <c:pt idx="4">
                  <c:v>0</c:v>
                </c:pt>
                <c:pt idx="5">
                  <c:v>2663.1112142375</c:v>
                </c:pt>
                <c:pt idx="6">
                  <c:v>4016067.8450834863</c:v>
                </c:pt>
                <c:pt idx="7">
                  <c:v>22740.786907509999</c:v>
                </c:pt>
                <c:pt idx="8">
                  <c:v>649020.96710408409</c:v>
                </c:pt>
                <c:pt idx="9">
                  <c:v>1237944.3168257403</c:v>
                </c:pt>
                <c:pt idx="10">
                  <c:v>3482875.2893804931</c:v>
                </c:pt>
                <c:pt idx="11">
                  <c:v>0</c:v>
                </c:pt>
                <c:pt idx="12">
                  <c:v>2405008.720248065</c:v>
                </c:pt>
                <c:pt idx="13">
                  <c:v>875.73869547799995</c:v>
                </c:pt>
                <c:pt idx="14">
                  <c:v>0</c:v>
                </c:pt>
                <c:pt idx="15">
                  <c:v>47.999511560000002</c:v>
                </c:pt>
                <c:pt idx="16">
                  <c:v>2213.5104443606001</c:v>
                </c:pt>
                <c:pt idx="17">
                  <c:v>38975.511378231997</c:v>
                </c:pt>
                <c:pt idx="18">
                  <c:v>12369.339989369</c:v>
                </c:pt>
                <c:pt idx="19">
                  <c:v>5297.5110719695003</c:v>
                </c:pt>
                <c:pt idx="20">
                  <c:v>119.71401750000001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7466.3077056770007</c:v>
                </c:pt>
                <c:pt idx="26">
                  <c:v>5545.9844501380003</c:v>
                </c:pt>
                <c:pt idx="27">
                  <c:v>159781.75570375202</c:v>
                </c:pt>
                <c:pt idx="28">
                  <c:v>2694.3622464000005</c:v>
                </c:pt>
                <c:pt idx="29">
                  <c:v>467435.68567400001</c:v>
                </c:pt>
                <c:pt idx="30">
                  <c:v>4874.1288381170007</c:v>
                </c:pt>
                <c:pt idx="31">
                  <c:v>8515488.1532307807</c:v>
                </c:pt>
                <c:pt idx="32">
                  <c:v>700456.61228787666</c:v>
                </c:pt>
                <c:pt idx="33">
                  <c:v>2717.5566549669998</c:v>
                </c:pt>
                <c:pt idx="34">
                  <c:v>87156.650511700005</c:v>
                </c:pt>
                <c:pt idx="35">
                  <c:v>7271956.8785118638</c:v>
                </c:pt>
                <c:pt idx="36">
                  <c:v>5382889.9537260886</c:v>
                </c:pt>
                <c:pt idx="37">
                  <c:v>0</c:v>
                </c:pt>
                <c:pt idx="38">
                  <c:v>6503.8502233480012</c:v>
                </c:pt>
                <c:pt idx="39">
                  <c:v>19921.668079363</c:v>
                </c:pt>
                <c:pt idx="40">
                  <c:v>297931.31208777748</c:v>
                </c:pt>
                <c:pt idx="41">
                  <c:v>7609.9840873825015</c:v>
                </c:pt>
                <c:pt idx="42">
                  <c:v>1034736.8890673429</c:v>
                </c:pt>
                <c:pt idx="43">
                  <c:v>329543.98073586763</c:v>
                </c:pt>
                <c:pt idx="44">
                  <c:v>1083.3722111519999</c:v>
                </c:pt>
                <c:pt idx="45">
                  <c:v>0</c:v>
                </c:pt>
                <c:pt idx="46">
                  <c:v>1272.094116728</c:v>
                </c:pt>
                <c:pt idx="47">
                  <c:v>1205014.9057457279</c:v>
                </c:pt>
                <c:pt idx="48">
                  <c:v>0</c:v>
                </c:pt>
                <c:pt idx="49">
                  <c:v>2402.6630664960003</c:v>
                </c:pt>
                <c:pt idx="50">
                  <c:v>625266.81653603399</c:v>
                </c:pt>
                <c:pt idx="51">
                  <c:v>0</c:v>
                </c:pt>
                <c:pt idx="52">
                  <c:v>660365.9474887572</c:v>
                </c:pt>
                <c:pt idx="53">
                  <c:v>1008.9745618565003</c:v>
                </c:pt>
                <c:pt idx="54">
                  <c:v>885.53333061000001</c:v>
                </c:pt>
                <c:pt idx="55">
                  <c:v>0</c:v>
                </c:pt>
                <c:pt idx="56">
                  <c:v>14028.393792248004</c:v>
                </c:pt>
                <c:pt idx="57">
                  <c:v>0</c:v>
                </c:pt>
                <c:pt idx="58">
                  <c:v>0</c:v>
                </c:pt>
                <c:pt idx="59">
                  <c:v>163876.38983100001</c:v>
                </c:pt>
                <c:pt idx="60">
                  <c:v>1456238.735848512</c:v>
                </c:pt>
                <c:pt idx="61">
                  <c:v>3187652.4067565729</c:v>
                </c:pt>
                <c:pt idx="62">
                  <c:v>0</c:v>
                </c:pt>
                <c:pt idx="63">
                  <c:v>4397105.9399120538</c:v>
                </c:pt>
                <c:pt idx="64">
                  <c:v>23835.662968646302</c:v>
                </c:pt>
                <c:pt idx="65">
                  <c:v>954651.89832215116</c:v>
                </c:pt>
                <c:pt idx="66">
                  <c:v>0</c:v>
                </c:pt>
                <c:pt idx="67">
                  <c:v>0</c:v>
                </c:pt>
                <c:pt idx="68">
                  <c:v>85740.712016189995</c:v>
                </c:pt>
                <c:pt idx="69">
                  <c:v>2279744.3130823122</c:v>
                </c:pt>
                <c:pt idx="70">
                  <c:v>1548040.6762452256</c:v>
                </c:pt>
                <c:pt idx="71">
                  <c:v>21324.717333507506</c:v>
                </c:pt>
                <c:pt idx="72">
                  <c:v>0</c:v>
                </c:pt>
                <c:pt idx="73">
                  <c:v>192060.88546698901</c:v>
                </c:pt>
                <c:pt idx="74">
                  <c:v>367860.22896444297</c:v>
                </c:pt>
                <c:pt idx="75">
                  <c:v>6663819.832018394</c:v>
                </c:pt>
                <c:pt idx="76">
                  <c:v>3048449.7790911468</c:v>
                </c:pt>
                <c:pt idx="77">
                  <c:v>17.375204</c:v>
                </c:pt>
                <c:pt idx="78">
                  <c:v>1401379.318436824</c:v>
                </c:pt>
                <c:pt idx="79">
                  <c:v>5972.549703754501</c:v>
                </c:pt>
                <c:pt idx="80">
                  <c:v>6870.7571365509993</c:v>
                </c:pt>
                <c:pt idx="81">
                  <c:v>3018347.7171727549</c:v>
                </c:pt>
                <c:pt idx="82">
                  <c:v>45905.626119868</c:v>
                </c:pt>
                <c:pt idx="83">
                  <c:v>0</c:v>
                </c:pt>
                <c:pt idx="84">
                  <c:v>8454.33811332</c:v>
                </c:pt>
                <c:pt idx="85">
                  <c:v>210646.03282109756</c:v>
                </c:pt>
                <c:pt idx="86">
                  <c:v>0</c:v>
                </c:pt>
                <c:pt idx="87">
                  <c:v>615103.94578479009</c:v>
                </c:pt>
                <c:pt idx="88">
                  <c:v>603589.62656422507</c:v>
                </c:pt>
                <c:pt idx="89">
                  <c:v>639.96196658600002</c:v>
                </c:pt>
                <c:pt idx="90">
                  <c:v>5458224.7736063357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39336.384859298996</c:v>
                </c:pt>
                <c:pt idx="98">
                  <c:v>1582408.288979901</c:v>
                </c:pt>
                <c:pt idx="99">
                  <c:v>1864171.1530769374</c:v>
                </c:pt>
                <c:pt idx="100">
                  <c:v>3408.7615742180001</c:v>
                </c:pt>
                <c:pt idx="101">
                  <c:v>88.539874999999995</c:v>
                </c:pt>
                <c:pt idx="102">
                  <c:v>596.54094940750008</c:v>
                </c:pt>
                <c:pt idx="103">
                  <c:v>3256089.5740698404</c:v>
                </c:pt>
                <c:pt idx="104">
                  <c:v>783961.4513993999</c:v>
                </c:pt>
                <c:pt idx="105">
                  <c:v>826416.81437430007</c:v>
                </c:pt>
                <c:pt idx="106">
                  <c:v>47929.370219637502</c:v>
                </c:pt>
                <c:pt idx="107">
                  <c:v>1819786.2802817298</c:v>
                </c:pt>
                <c:pt idx="108">
                  <c:v>1087.7747837739998</c:v>
                </c:pt>
                <c:pt idx="109">
                  <c:v>6994.7099779554992</c:v>
                </c:pt>
                <c:pt idx="110">
                  <c:v>1575327.8387397318</c:v>
                </c:pt>
                <c:pt idx="111">
                  <c:v>1485.2078832735001</c:v>
                </c:pt>
                <c:pt idx="112">
                  <c:v>0</c:v>
                </c:pt>
                <c:pt idx="113">
                  <c:v>141969.5547503375</c:v>
                </c:pt>
                <c:pt idx="114">
                  <c:v>22226.541292798502</c:v>
                </c:pt>
                <c:pt idx="115">
                  <c:v>198707.90658903401</c:v>
                </c:pt>
                <c:pt idx="116">
                  <c:v>38289.520851272013</c:v>
                </c:pt>
                <c:pt idx="117">
                  <c:v>1672732.3773959207</c:v>
                </c:pt>
                <c:pt idx="118">
                  <c:v>877252.19610125001</c:v>
                </c:pt>
                <c:pt idx="119">
                  <c:v>3476953.3343052035</c:v>
                </c:pt>
                <c:pt idx="120">
                  <c:v>5998132.5866501983</c:v>
                </c:pt>
                <c:pt idx="121">
                  <c:v>4535840.2099152999</c:v>
                </c:pt>
                <c:pt idx="122">
                  <c:v>60912.148108159003</c:v>
                </c:pt>
                <c:pt idx="123">
                  <c:v>4177628.2370032747</c:v>
                </c:pt>
                <c:pt idx="124">
                  <c:v>1517809.702687663</c:v>
                </c:pt>
                <c:pt idx="125">
                  <c:v>293025.52840879164</c:v>
                </c:pt>
                <c:pt idx="126">
                  <c:v>2462782.792754652</c:v>
                </c:pt>
                <c:pt idx="127">
                  <c:v>267419.84415962198</c:v>
                </c:pt>
                <c:pt idx="128">
                  <c:v>74101.006097337988</c:v>
                </c:pt>
                <c:pt idx="129">
                  <c:v>2775790.3600503276</c:v>
                </c:pt>
                <c:pt idx="130">
                  <c:v>490897.46197107009</c:v>
                </c:pt>
                <c:pt idx="131">
                  <c:v>1307288.8104182913</c:v>
                </c:pt>
                <c:pt idx="132">
                  <c:v>49262.381539800001</c:v>
                </c:pt>
                <c:pt idx="133">
                  <c:v>114.07902486400002</c:v>
                </c:pt>
                <c:pt idx="134">
                  <c:v>2710598.3791346406</c:v>
                </c:pt>
                <c:pt idx="135">
                  <c:v>4458754.6671183268</c:v>
                </c:pt>
                <c:pt idx="136">
                  <c:v>0</c:v>
                </c:pt>
                <c:pt idx="137">
                  <c:v>16595.404534479501</c:v>
                </c:pt>
                <c:pt idx="138">
                  <c:v>14262.946590970001</c:v>
                </c:pt>
                <c:pt idx="139">
                  <c:v>4683.4569416249997</c:v>
                </c:pt>
                <c:pt idx="140">
                  <c:v>513555.08230990899</c:v>
                </c:pt>
                <c:pt idx="141">
                  <c:v>4797990.1427936284</c:v>
                </c:pt>
                <c:pt idx="142">
                  <c:v>7065482.5367604783</c:v>
                </c:pt>
                <c:pt idx="143">
                  <c:v>53.103676416999996</c:v>
                </c:pt>
                <c:pt idx="144">
                  <c:v>80123.369397246031</c:v>
                </c:pt>
                <c:pt idx="145">
                  <c:v>375421.6156256281</c:v>
                </c:pt>
                <c:pt idx="146">
                  <c:v>1218.4675326645004</c:v>
                </c:pt>
                <c:pt idx="147">
                  <c:v>2040965.3015061149</c:v>
                </c:pt>
                <c:pt idx="148">
                  <c:v>28594.294041008005</c:v>
                </c:pt>
                <c:pt idx="149">
                  <c:v>0</c:v>
                </c:pt>
                <c:pt idx="150">
                  <c:v>0</c:v>
                </c:pt>
                <c:pt idx="151">
                  <c:v>8030.8153978360015</c:v>
                </c:pt>
                <c:pt idx="152">
                  <c:v>205187.054895576</c:v>
                </c:pt>
                <c:pt idx="153">
                  <c:v>511207.70651676017</c:v>
                </c:pt>
                <c:pt idx="154">
                  <c:v>208980.75656485354</c:v>
                </c:pt>
                <c:pt idx="155">
                  <c:v>77987.175624629992</c:v>
                </c:pt>
                <c:pt idx="156">
                  <c:v>3169155.4178686575</c:v>
                </c:pt>
                <c:pt idx="157">
                  <c:v>178519.04411264</c:v>
                </c:pt>
                <c:pt idx="158">
                  <c:v>0.20023849999999999</c:v>
                </c:pt>
                <c:pt idx="159">
                  <c:v>1310.4397473090003</c:v>
                </c:pt>
                <c:pt idx="160">
                  <c:v>0</c:v>
                </c:pt>
                <c:pt idx="161">
                  <c:v>2185.7311243595004</c:v>
                </c:pt>
                <c:pt idx="162">
                  <c:v>14077.5826510435</c:v>
                </c:pt>
                <c:pt idx="163">
                  <c:v>6259762.5765499389</c:v>
                </c:pt>
                <c:pt idx="164">
                  <c:v>16106.6899994</c:v>
                </c:pt>
                <c:pt idx="165">
                  <c:v>5003150.0407387437</c:v>
                </c:pt>
                <c:pt idx="166">
                  <c:v>401617.88888952503</c:v>
                </c:pt>
                <c:pt idx="167">
                  <c:v>0</c:v>
                </c:pt>
                <c:pt idx="168">
                  <c:v>135026.21028388801</c:v>
                </c:pt>
                <c:pt idx="169">
                  <c:v>841975.04507001606</c:v>
                </c:pt>
                <c:pt idx="170">
                  <c:v>2068927.6025234468</c:v>
                </c:pt>
                <c:pt idx="171">
                  <c:v>13383.24644855</c:v>
                </c:pt>
                <c:pt idx="172">
                  <c:v>177110.04849174034</c:v>
                </c:pt>
                <c:pt idx="173">
                  <c:v>29649.319608490001</c:v>
                </c:pt>
                <c:pt idx="174">
                  <c:v>3799.0671857025004</c:v>
                </c:pt>
                <c:pt idx="175">
                  <c:v>0</c:v>
                </c:pt>
                <c:pt idx="176">
                  <c:v>375.03764401150011</c:v>
                </c:pt>
                <c:pt idx="177">
                  <c:v>1746.00134093</c:v>
                </c:pt>
                <c:pt idx="178">
                  <c:v>0</c:v>
                </c:pt>
                <c:pt idx="179">
                  <c:v>509030.92625685298</c:v>
                </c:pt>
                <c:pt idx="180">
                  <c:v>2487.7464183880006</c:v>
                </c:pt>
                <c:pt idx="181">
                  <c:v>385568.60417044198</c:v>
                </c:pt>
                <c:pt idx="182">
                  <c:v>592135.86096665007</c:v>
                </c:pt>
                <c:pt idx="183">
                  <c:v>788.82122514749994</c:v>
                </c:pt>
                <c:pt idx="184">
                  <c:v>227521.58260736003</c:v>
                </c:pt>
                <c:pt idx="185">
                  <c:v>794352.99932188203</c:v>
                </c:pt>
                <c:pt idx="186">
                  <c:v>21952.764860254498</c:v>
                </c:pt>
                <c:pt idx="187">
                  <c:v>148715.83983718001</c:v>
                </c:pt>
                <c:pt idx="188">
                  <c:v>10514037.015938379</c:v>
                </c:pt>
                <c:pt idx="189">
                  <c:v>1638.828443439</c:v>
                </c:pt>
                <c:pt idx="190">
                  <c:v>986.93468912940023</c:v>
                </c:pt>
                <c:pt idx="191">
                  <c:v>0</c:v>
                </c:pt>
                <c:pt idx="192">
                  <c:v>33910.974127875801</c:v>
                </c:pt>
                <c:pt idx="193">
                  <c:v>13296.690717387002</c:v>
                </c:pt>
                <c:pt idx="194">
                  <c:v>1415.8473583870002</c:v>
                </c:pt>
                <c:pt idx="195">
                  <c:v>56380.114192054003</c:v>
                </c:pt>
                <c:pt idx="196">
                  <c:v>0</c:v>
                </c:pt>
                <c:pt idx="197">
                  <c:v>123494.3315837</c:v>
                </c:pt>
                <c:pt idx="198">
                  <c:v>6280.5381380584995</c:v>
                </c:pt>
                <c:pt idx="199">
                  <c:v>848971.81629129988</c:v>
                </c:pt>
                <c:pt idx="200">
                  <c:v>0</c:v>
                </c:pt>
                <c:pt idx="201">
                  <c:v>3061558.4362109522</c:v>
                </c:pt>
                <c:pt idx="202">
                  <c:v>0</c:v>
                </c:pt>
                <c:pt idx="203">
                  <c:v>231.13865608000003</c:v>
                </c:pt>
                <c:pt idx="204">
                  <c:v>7697212.2642681012</c:v>
                </c:pt>
                <c:pt idx="205">
                  <c:v>212587.33461688797</c:v>
                </c:pt>
                <c:pt idx="206">
                  <c:v>128605.88256948002</c:v>
                </c:pt>
                <c:pt idx="207">
                  <c:v>938827.42534526275</c:v>
                </c:pt>
                <c:pt idx="208">
                  <c:v>34236.724277579997</c:v>
                </c:pt>
                <c:pt idx="209">
                  <c:v>950868.11622264003</c:v>
                </c:pt>
                <c:pt idx="210">
                  <c:v>311853.04260093207</c:v>
                </c:pt>
                <c:pt idx="211">
                  <c:v>4386310.050172423</c:v>
                </c:pt>
                <c:pt idx="212">
                  <c:v>0</c:v>
                </c:pt>
                <c:pt idx="213">
                  <c:v>536394.65569135023</c:v>
                </c:pt>
                <c:pt idx="214">
                  <c:v>7175129.5795379197</c:v>
                </c:pt>
                <c:pt idx="215">
                  <c:v>5499192.6419676961</c:v>
                </c:pt>
                <c:pt idx="216">
                  <c:v>213386.64071124402</c:v>
                </c:pt>
                <c:pt idx="217">
                  <c:v>0</c:v>
                </c:pt>
                <c:pt idx="218">
                  <c:v>25832.004354550001</c:v>
                </c:pt>
                <c:pt idx="219">
                  <c:v>0.70475955000000001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3-42F9-8CAB-4566B36A08FC}"/>
            </c:ext>
          </c:extLst>
        </c:ser>
        <c:ser>
          <c:idx val="1"/>
          <c:order val="1"/>
          <c:tx>
            <c:strRef>
              <c:f>'Exit Revenue Pivots'!$C$3</c:f>
              <c:strCache>
                <c:ptCount val="1"/>
                <c:pt idx="0">
                  <c:v>Sum of 2019/20 Exit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Pivots'!$C$4:$C$224</c:f>
              <c:numCache>
                <c:formatCode>"£"#,##0</c:formatCode>
                <c:ptCount val="220"/>
                <c:pt idx="0">
                  <c:v>1403121.0830268878</c:v>
                </c:pt>
                <c:pt idx="1">
                  <c:v>1119117.3648806934</c:v>
                </c:pt>
                <c:pt idx="2">
                  <c:v>2491234.1195818377</c:v>
                </c:pt>
                <c:pt idx="3">
                  <c:v>2632309.9228736181</c:v>
                </c:pt>
                <c:pt idx="4">
                  <c:v>0</c:v>
                </c:pt>
                <c:pt idx="5">
                  <c:v>382271.62506742676</c:v>
                </c:pt>
                <c:pt idx="6">
                  <c:v>2136435.6283318638</c:v>
                </c:pt>
                <c:pt idx="7">
                  <c:v>144542.85513300862</c:v>
                </c:pt>
                <c:pt idx="8">
                  <c:v>297133.46564761346</c:v>
                </c:pt>
                <c:pt idx="9">
                  <c:v>566753.16173292336</c:v>
                </c:pt>
                <c:pt idx="10">
                  <c:v>2140751.5888361167</c:v>
                </c:pt>
                <c:pt idx="11">
                  <c:v>0</c:v>
                </c:pt>
                <c:pt idx="12">
                  <c:v>1139189.4557389866</c:v>
                </c:pt>
                <c:pt idx="13">
                  <c:v>93635.538329168499</c:v>
                </c:pt>
                <c:pt idx="14">
                  <c:v>0</c:v>
                </c:pt>
                <c:pt idx="15">
                  <c:v>10657.822590260203</c:v>
                </c:pt>
                <c:pt idx="16">
                  <c:v>421224.86429946905</c:v>
                </c:pt>
                <c:pt idx="17">
                  <c:v>8654131.5137054436</c:v>
                </c:pt>
                <c:pt idx="18">
                  <c:v>39304.912375564891</c:v>
                </c:pt>
                <c:pt idx="19">
                  <c:v>875959.80327760754</c:v>
                </c:pt>
                <c:pt idx="20">
                  <c:v>220.84032289331964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234519.28794162668</c:v>
                </c:pt>
                <c:pt idx="25">
                  <c:v>1058788.5568417457</c:v>
                </c:pt>
                <c:pt idx="26">
                  <c:v>698280.65291333362</c:v>
                </c:pt>
                <c:pt idx="27">
                  <c:v>1957158.6004162503</c:v>
                </c:pt>
                <c:pt idx="28">
                  <c:v>41920.922853115771</c:v>
                </c:pt>
                <c:pt idx="29">
                  <c:v>355963.26009350602</c:v>
                </c:pt>
                <c:pt idx="30">
                  <c:v>841750.25907646201</c:v>
                </c:pt>
                <c:pt idx="31">
                  <c:v>5521378.2892084373</c:v>
                </c:pt>
                <c:pt idx="32">
                  <c:v>2004918.8382071161</c:v>
                </c:pt>
                <c:pt idx="33">
                  <c:v>9261.3387976436097</c:v>
                </c:pt>
                <c:pt idx="34">
                  <c:v>398864.61525148724</c:v>
                </c:pt>
                <c:pt idx="35">
                  <c:v>3847048.7255418906</c:v>
                </c:pt>
                <c:pt idx="36">
                  <c:v>3043673.591867005</c:v>
                </c:pt>
                <c:pt idx="37">
                  <c:v>0</c:v>
                </c:pt>
                <c:pt idx="38">
                  <c:v>81478.516845413717</c:v>
                </c:pt>
                <c:pt idx="39">
                  <c:v>2928923.015846557</c:v>
                </c:pt>
                <c:pt idx="40">
                  <c:v>482407.47134310845</c:v>
                </c:pt>
                <c:pt idx="41">
                  <c:v>1299152.3517701209</c:v>
                </c:pt>
                <c:pt idx="42">
                  <c:v>796201.85437665693</c:v>
                </c:pt>
                <c:pt idx="43">
                  <c:v>299479.20975641999</c:v>
                </c:pt>
                <c:pt idx="44">
                  <c:v>1682.5442799687062</c:v>
                </c:pt>
                <c:pt idx="45">
                  <c:v>0</c:v>
                </c:pt>
                <c:pt idx="46">
                  <c:v>217671.63443513025</c:v>
                </c:pt>
                <c:pt idx="47">
                  <c:v>1020328.4230272856</c:v>
                </c:pt>
                <c:pt idx="48">
                  <c:v>0</c:v>
                </c:pt>
                <c:pt idx="49">
                  <c:v>1324.4610274538234</c:v>
                </c:pt>
                <c:pt idx="50">
                  <c:v>341887.18703759718</c:v>
                </c:pt>
                <c:pt idx="51">
                  <c:v>0</c:v>
                </c:pt>
                <c:pt idx="52">
                  <c:v>307322.39313515677</c:v>
                </c:pt>
                <c:pt idx="53">
                  <c:v>138790.35857238006</c:v>
                </c:pt>
                <c:pt idx="54">
                  <c:v>6989.6054396855025</c:v>
                </c:pt>
                <c:pt idx="55">
                  <c:v>0</c:v>
                </c:pt>
                <c:pt idx="56">
                  <c:v>1330685.3983811508</c:v>
                </c:pt>
                <c:pt idx="57">
                  <c:v>0</c:v>
                </c:pt>
                <c:pt idx="58">
                  <c:v>0</c:v>
                </c:pt>
                <c:pt idx="59">
                  <c:v>125658.53355989445</c:v>
                </c:pt>
                <c:pt idx="60">
                  <c:v>1695065.7202231325</c:v>
                </c:pt>
                <c:pt idx="61">
                  <c:v>4675139.9884559941</c:v>
                </c:pt>
                <c:pt idx="62">
                  <c:v>0</c:v>
                </c:pt>
                <c:pt idx="63">
                  <c:v>2231649.3879041113</c:v>
                </c:pt>
                <c:pt idx="64">
                  <c:v>3559821.9336082409</c:v>
                </c:pt>
                <c:pt idx="65">
                  <c:v>2135840.1905546584</c:v>
                </c:pt>
                <c:pt idx="66">
                  <c:v>0</c:v>
                </c:pt>
                <c:pt idx="67">
                  <c:v>0</c:v>
                </c:pt>
                <c:pt idx="68">
                  <c:v>406137.62370296195</c:v>
                </c:pt>
                <c:pt idx="69">
                  <c:v>1228166.6751393455</c:v>
                </c:pt>
                <c:pt idx="70">
                  <c:v>680095.25899886363</c:v>
                </c:pt>
                <c:pt idx="71">
                  <c:v>2162578.006532778</c:v>
                </c:pt>
                <c:pt idx="72">
                  <c:v>0</c:v>
                </c:pt>
                <c:pt idx="73">
                  <c:v>326018.94622840849</c:v>
                </c:pt>
                <c:pt idx="74">
                  <c:v>218412.02853744166</c:v>
                </c:pt>
                <c:pt idx="75">
                  <c:v>6876402.9637432387</c:v>
                </c:pt>
                <c:pt idx="76">
                  <c:v>3599774.6722920458</c:v>
                </c:pt>
                <c:pt idx="77">
                  <c:v>11.231617175466347</c:v>
                </c:pt>
                <c:pt idx="78">
                  <c:v>904185.03672252549</c:v>
                </c:pt>
                <c:pt idx="79">
                  <c:v>529947.94631978124</c:v>
                </c:pt>
                <c:pt idx="80">
                  <c:v>629990.04190200358</c:v>
                </c:pt>
                <c:pt idx="81">
                  <c:v>3745289.9161651833</c:v>
                </c:pt>
                <c:pt idx="82">
                  <c:v>6684811.5311482418</c:v>
                </c:pt>
                <c:pt idx="83">
                  <c:v>0</c:v>
                </c:pt>
                <c:pt idx="84">
                  <c:v>44693.911608670351</c:v>
                </c:pt>
                <c:pt idx="85">
                  <c:v>392491.89902435144</c:v>
                </c:pt>
                <c:pt idx="86">
                  <c:v>0</c:v>
                </c:pt>
                <c:pt idx="87">
                  <c:v>1439354.95705389</c:v>
                </c:pt>
                <c:pt idx="88">
                  <c:v>815224.10926248576</c:v>
                </c:pt>
                <c:pt idx="89">
                  <c:v>80474.709861358424</c:v>
                </c:pt>
                <c:pt idx="90">
                  <c:v>3989055.7693072986</c:v>
                </c:pt>
                <c:pt idx="91">
                  <c:v>0</c:v>
                </c:pt>
                <c:pt idx="92">
                  <c:v>42910.176049714079</c:v>
                </c:pt>
                <c:pt idx="93">
                  <c:v>0</c:v>
                </c:pt>
                <c:pt idx="94">
                  <c:v>79312.074558539622</c:v>
                </c:pt>
                <c:pt idx="95">
                  <c:v>68875.113865749037</c:v>
                </c:pt>
                <c:pt idx="96">
                  <c:v>680295.80379053357</c:v>
                </c:pt>
                <c:pt idx="97">
                  <c:v>20425.9110506699</c:v>
                </c:pt>
                <c:pt idx="98">
                  <c:v>692801.09753471171</c:v>
                </c:pt>
                <c:pt idx="99">
                  <c:v>2299186.7891718084</c:v>
                </c:pt>
                <c:pt idx="100">
                  <c:v>318280.35549428151</c:v>
                </c:pt>
                <c:pt idx="101">
                  <c:v>11997.095591716647</c:v>
                </c:pt>
                <c:pt idx="102">
                  <c:v>83530.482277173767</c:v>
                </c:pt>
                <c:pt idx="103">
                  <c:v>1603671.646337697</c:v>
                </c:pt>
                <c:pt idx="104">
                  <c:v>416847.11269717396</c:v>
                </c:pt>
                <c:pt idx="105">
                  <c:v>542900.43334328313</c:v>
                </c:pt>
                <c:pt idx="106">
                  <c:v>55688.844546708322</c:v>
                </c:pt>
                <c:pt idx="107">
                  <c:v>856930.30164555553</c:v>
                </c:pt>
                <c:pt idx="108">
                  <c:v>198840.88738665875</c:v>
                </c:pt>
                <c:pt idx="109">
                  <c:v>27015.283791383808</c:v>
                </c:pt>
                <c:pt idx="110">
                  <c:v>1286752.8059952185</c:v>
                </c:pt>
                <c:pt idx="111">
                  <c:v>6516.8743582083516</c:v>
                </c:pt>
                <c:pt idx="112">
                  <c:v>0</c:v>
                </c:pt>
                <c:pt idx="113">
                  <c:v>93442.402501522622</c:v>
                </c:pt>
                <c:pt idx="114">
                  <c:v>755800.17746769253</c:v>
                </c:pt>
                <c:pt idx="115">
                  <c:v>105694.01558433972</c:v>
                </c:pt>
                <c:pt idx="116">
                  <c:v>290834.13041148742</c:v>
                </c:pt>
                <c:pt idx="117">
                  <c:v>1021947.9182402504</c:v>
                </c:pt>
                <c:pt idx="118">
                  <c:v>564733.77578019735</c:v>
                </c:pt>
                <c:pt idx="119">
                  <c:v>3527336.2128664986</c:v>
                </c:pt>
                <c:pt idx="120">
                  <c:v>2740389.0949518387</c:v>
                </c:pt>
                <c:pt idx="121">
                  <c:v>2022839.8684885395</c:v>
                </c:pt>
                <c:pt idx="122">
                  <c:v>27298.640560762757</c:v>
                </c:pt>
                <c:pt idx="123">
                  <c:v>2024940.8810254561</c:v>
                </c:pt>
                <c:pt idx="124">
                  <c:v>1520818.4807090606</c:v>
                </c:pt>
                <c:pt idx="125">
                  <c:v>240891.02399928315</c:v>
                </c:pt>
                <c:pt idx="126">
                  <c:v>2902962.5581715885</c:v>
                </c:pt>
                <c:pt idx="127">
                  <c:v>621595.01026560599</c:v>
                </c:pt>
                <c:pt idx="128">
                  <c:v>96508.593485614547</c:v>
                </c:pt>
                <c:pt idx="129">
                  <c:v>1194579.856648776</c:v>
                </c:pt>
                <c:pt idx="130">
                  <c:v>1138493.3868403349</c:v>
                </c:pt>
                <c:pt idx="131">
                  <c:v>683026.52252695756</c:v>
                </c:pt>
                <c:pt idx="132">
                  <c:v>4263603.981238652</c:v>
                </c:pt>
                <c:pt idx="133">
                  <c:v>14451.993650542167</c:v>
                </c:pt>
                <c:pt idx="134">
                  <c:v>4207260.5448455224</c:v>
                </c:pt>
                <c:pt idx="135">
                  <c:v>2092007.8924545909</c:v>
                </c:pt>
                <c:pt idx="136">
                  <c:v>0</c:v>
                </c:pt>
                <c:pt idx="137">
                  <c:v>1457063.5927217186</c:v>
                </c:pt>
                <c:pt idx="138">
                  <c:v>4506920.4121089261</c:v>
                </c:pt>
                <c:pt idx="139">
                  <c:v>10349.101731224893</c:v>
                </c:pt>
                <c:pt idx="140">
                  <c:v>670498.8903071672</c:v>
                </c:pt>
                <c:pt idx="141">
                  <c:v>4603325.9557620464</c:v>
                </c:pt>
                <c:pt idx="142">
                  <c:v>6736016.1894726874</c:v>
                </c:pt>
                <c:pt idx="143">
                  <c:v>6726.9123939185474</c:v>
                </c:pt>
                <c:pt idx="144">
                  <c:v>292560.80014703324</c:v>
                </c:pt>
                <c:pt idx="145">
                  <c:v>203671.09213082879</c:v>
                </c:pt>
                <c:pt idx="146">
                  <c:v>193696.11228138124</c:v>
                </c:pt>
                <c:pt idx="147">
                  <c:v>1070283.5856842012</c:v>
                </c:pt>
                <c:pt idx="148">
                  <c:v>159296.0449194765</c:v>
                </c:pt>
                <c:pt idx="149">
                  <c:v>0</c:v>
                </c:pt>
                <c:pt idx="150">
                  <c:v>0</c:v>
                </c:pt>
                <c:pt idx="151">
                  <c:v>1262028.1078393264</c:v>
                </c:pt>
                <c:pt idx="152">
                  <c:v>177822.03059995882</c:v>
                </c:pt>
                <c:pt idx="153">
                  <c:v>444837.3732816113</c:v>
                </c:pt>
                <c:pt idx="154">
                  <c:v>711926.2271056741</c:v>
                </c:pt>
                <c:pt idx="155">
                  <c:v>94095.442768700668</c:v>
                </c:pt>
                <c:pt idx="156">
                  <c:v>2233832.9855093085</c:v>
                </c:pt>
                <c:pt idx="157">
                  <c:v>296401.17703345965</c:v>
                </c:pt>
                <c:pt idx="158">
                  <c:v>0.95966949645963506</c:v>
                </c:pt>
                <c:pt idx="159">
                  <c:v>137979.18982032419</c:v>
                </c:pt>
                <c:pt idx="160">
                  <c:v>0</c:v>
                </c:pt>
                <c:pt idx="161">
                  <c:v>305885.32912595919</c:v>
                </c:pt>
                <c:pt idx="162">
                  <c:v>2143203.5408398365</c:v>
                </c:pt>
                <c:pt idx="163">
                  <c:v>4129018.6183778178</c:v>
                </c:pt>
                <c:pt idx="164">
                  <c:v>12414.291827945039</c:v>
                </c:pt>
                <c:pt idx="165">
                  <c:v>2550373.9166419222</c:v>
                </c:pt>
                <c:pt idx="166">
                  <c:v>367273.1184793521</c:v>
                </c:pt>
                <c:pt idx="167">
                  <c:v>0</c:v>
                </c:pt>
                <c:pt idx="168">
                  <c:v>233645.91855351196</c:v>
                </c:pt>
                <c:pt idx="169">
                  <c:v>430177.12492117961</c:v>
                </c:pt>
                <c:pt idx="170">
                  <c:v>2262842.5152910296</c:v>
                </c:pt>
                <c:pt idx="171">
                  <c:v>6826.6459750194799</c:v>
                </c:pt>
                <c:pt idx="172">
                  <c:v>68895.516804404397</c:v>
                </c:pt>
                <c:pt idx="173">
                  <c:v>68983.219305139908</c:v>
                </c:pt>
                <c:pt idx="174">
                  <c:v>551838.26209722483</c:v>
                </c:pt>
                <c:pt idx="175">
                  <c:v>0</c:v>
                </c:pt>
                <c:pt idx="176">
                  <c:v>69628.134252900083</c:v>
                </c:pt>
                <c:pt idx="177">
                  <c:v>581204.08775776078</c:v>
                </c:pt>
                <c:pt idx="178">
                  <c:v>0</c:v>
                </c:pt>
                <c:pt idx="179">
                  <c:v>797110.76577016432</c:v>
                </c:pt>
                <c:pt idx="180">
                  <c:v>403767.54154571495</c:v>
                </c:pt>
                <c:pt idx="181">
                  <c:v>694845.83518485946</c:v>
                </c:pt>
                <c:pt idx="182">
                  <c:v>1510181.054140029</c:v>
                </c:pt>
                <c:pt idx="183">
                  <c:v>32727.496962134082</c:v>
                </c:pt>
                <c:pt idx="184">
                  <c:v>140780.61770111564</c:v>
                </c:pt>
                <c:pt idx="185">
                  <c:v>365731.90550937736</c:v>
                </c:pt>
                <c:pt idx="186">
                  <c:v>34464.665479165807</c:v>
                </c:pt>
                <c:pt idx="187">
                  <c:v>435881.07595585432</c:v>
                </c:pt>
                <c:pt idx="188">
                  <c:v>9838604.0606979802</c:v>
                </c:pt>
                <c:pt idx="189">
                  <c:v>207858.49164427328</c:v>
                </c:pt>
                <c:pt idx="190">
                  <c:v>125020.02950152374</c:v>
                </c:pt>
                <c:pt idx="191">
                  <c:v>0</c:v>
                </c:pt>
                <c:pt idx="192">
                  <c:v>2969249.3208566904</c:v>
                </c:pt>
                <c:pt idx="193">
                  <c:v>1381668.3078498133</c:v>
                </c:pt>
                <c:pt idx="194">
                  <c:v>222146.98499207408</c:v>
                </c:pt>
                <c:pt idx="195">
                  <c:v>247401.69680043962</c:v>
                </c:pt>
                <c:pt idx="196">
                  <c:v>0</c:v>
                </c:pt>
                <c:pt idx="197">
                  <c:v>479075.6980792192</c:v>
                </c:pt>
                <c:pt idx="198">
                  <c:v>22435.434235872413</c:v>
                </c:pt>
                <c:pt idx="199">
                  <c:v>1930546.6953644683</c:v>
                </c:pt>
                <c:pt idx="200">
                  <c:v>0</c:v>
                </c:pt>
                <c:pt idx="201">
                  <c:v>1961338.9107397252</c:v>
                </c:pt>
                <c:pt idx="202">
                  <c:v>0</c:v>
                </c:pt>
                <c:pt idx="203">
                  <c:v>16399.210793627073</c:v>
                </c:pt>
                <c:pt idx="204">
                  <c:v>3651097.0128171141</c:v>
                </c:pt>
                <c:pt idx="205">
                  <c:v>946813.21189395129</c:v>
                </c:pt>
                <c:pt idx="206">
                  <c:v>335254.59788911318</c:v>
                </c:pt>
                <c:pt idx="207">
                  <c:v>382901.72027384024</c:v>
                </c:pt>
                <c:pt idx="208">
                  <c:v>17474.912065606215</c:v>
                </c:pt>
                <c:pt idx="209">
                  <c:v>732836.07246100763</c:v>
                </c:pt>
                <c:pt idx="210">
                  <c:v>649165.36469622212</c:v>
                </c:pt>
                <c:pt idx="211">
                  <c:v>4188477.2821525061</c:v>
                </c:pt>
                <c:pt idx="212">
                  <c:v>0</c:v>
                </c:pt>
                <c:pt idx="213">
                  <c:v>261341.90866452342</c:v>
                </c:pt>
                <c:pt idx="214">
                  <c:v>4487366.8289274862</c:v>
                </c:pt>
                <c:pt idx="215">
                  <c:v>3439226.3406394324</c:v>
                </c:pt>
                <c:pt idx="216">
                  <c:v>658824.18448029691</c:v>
                </c:pt>
                <c:pt idx="217">
                  <c:v>0</c:v>
                </c:pt>
                <c:pt idx="218">
                  <c:v>2973312.4897715552</c:v>
                </c:pt>
                <c:pt idx="219">
                  <c:v>88.734464213772156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3-42F9-8CAB-4566B36A08FC}"/>
            </c:ext>
          </c:extLst>
        </c:ser>
        <c:ser>
          <c:idx val="2"/>
          <c:order val="2"/>
          <c:tx>
            <c:strRef>
              <c:f>'Exit Revenue Pivots'!$D$3</c:f>
              <c:strCache>
                <c:ptCount val="1"/>
                <c:pt idx="0">
                  <c:v>Sum of 2020/21 Exit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Pivots'!$D$4:$D$224</c:f>
              <c:numCache>
                <c:formatCode>"£"#,##0</c:formatCode>
                <c:ptCount val="220"/>
                <c:pt idx="0">
                  <c:v>1454010.1671352535</c:v>
                </c:pt>
                <c:pt idx="1">
                  <c:v>1159706.0627468028</c:v>
                </c:pt>
                <c:pt idx="2">
                  <c:v>2581587.4213592876</c:v>
                </c:pt>
                <c:pt idx="3">
                  <c:v>2727779.8311266</c:v>
                </c:pt>
                <c:pt idx="4">
                  <c:v>0</c:v>
                </c:pt>
                <c:pt idx="5">
                  <c:v>396136.0399890042</c:v>
                </c:pt>
                <c:pt idx="6">
                  <c:v>2213920.9242891804</c:v>
                </c:pt>
                <c:pt idx="7">
                  <c:v>149785.20634638998</c:v>
                </c:pt>
                <c:pt idx="8">
                  <c:v>307910.04801649362</c:v>
                </c:pt>
                <c:pt idx="9">
                  <c:v>587308.44357210037</c:v>
                </c:pt>
                <c:pt idx="10">
                  <c:v>2218393.4181673294</c:v>
                </c:pt>
                <c:pt idx="11">
                  <c:v>0</c:v>
                </c:pt>
                <c:pt idx="12">
                  <c:v>1180506.1380479743</c:v>
                </c:pt>
                <c:pt idx="13">
                  <c:v>97031.557990768735</c:v>
                </c:pt>
                <c:pt idx="14">
                  <c:v>0</c:v>
                </c:pt>
                <c:pt idx="15">
                  <c:v>11044.365730954638</c:v>
                </c:pt>
                <c:pt idx="16">
                  <c:v>436502.05442024482</c:v>
                </c:pt>
                <c:pt idx="17">
                  <c:v>8968003.8029990755</c:v>
                </c:pt>
                <c:pt idx="18">
                  <c:v>40730.442228938031</c:v>
                </c:pt>
                <c:pt idx="19">
                  <c:v>907729.54335476353</c:v>
                </c:pt>
                <c:pt idx="20">
                  <c:v>228.84986811517092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243024.94858165487</c:v>
                </c:pt>
                <c:pt idx="25">
                  <c:v>1097189.2198877749</c:v>
                </c:pt>
                <c:pt idx="26">
                  <c:v>723606.23835795769</c:v>
                </c:pt>
                <c:pt idx="27">
                  <c:v>2028141.7891337452</c:v>
                </c:pt>
                <c:pt idx="28">
                  <c:v>43441.331458458939</c:v>
                </c:pt>
                <c:pt idx="29">
                  <c:v>368873.51032173913</c:v>
                </c:pt>
                <c:pt idx="30">
                  <c:v>872279.27061406407</c:v>
                </c:pt>
                <c:pt idx="31">
                  <c:v>5721630.3469620664</c:v>
                </c:pt>
                <c:pt idx="32">
                  <c:v>2077634.218670124</c:v>
                </c:pt>
                <c:pt idx="33">
                  <c:v>9597.2335787359461</c:v>
                </c:pt>
                <c:pt idx="34">
                  <c:v>413330.83288510458</c:v>
                </c:pt>
                <c:pt idx="35">
                  <c:v>3986575.3768988424</c:v>
                </c:pt>
                <c:pt idx="36">
                  <c:v>3154063.0395694049</c:v>
                </c:pt>
                <c:pt idx="37">
                  <c:v>0</c:v>
                </c:pt>
                <c:pt idx="38">
                  <c:v>84433.61968502494</c:v>
                </c:pt>
                <c:pt idx="39">
                  <c:v>3035150.633336849</c:v>
                </c:pt>
                <c:pt idx="40">
                  <c:v>499903.66228532162</c:v>
                </c:pt>
                <c:pt idx="41">
                  <c:v>1346270.6469041295</c:v>
                </c:pt>
                <c:pt idx="42">
                  <c:v>825078.89401688729</c:v>
                </c:pt>
                <c:pt idx="43">
                  <c:v>310340.8687239585</c:v>
                </c:pt>
                <c:pt idx="44">
                  <c:v>1743.5676217281116</c:v>
                </c:pt>
                <c:pt idx="45">
                  <c:v>0</c:v>
                </c:pt>
                <c:pt idx="46">
                  <c:v>225566.25610874849</c:v>
                </c:pt>
                <c:pt idx="47">
                  <c:v>1057334.1950634234</c:v>
                </c:pt>
                <c:pt idx="48">
                  <c:v>0</c:v>
                </c:pt>
                <c:pt idx="49">
                  <c:v>1372.497230059339</c:v>
                </c:pt>
                <c:pt idx="50">
                  <c:v>354286.91933952813</c:v>
                </c:pt>
                <c:pt idx="51">
                  <c:v>0</c:v>
                </c:pt>
                <c:pt idx="52">
                  <c:v>318468.51252700656</c:v>
                </c:pt>
                <c:pt idx="53">
                  <c:v>143824.07541710424</c:v>
                </c:pt>
                <c:pt idx="54">
                  <c:v>7243.1078803566388</c:v>
                </c:pt>
                <c:pt idx="55">
                  <c:v>0</c:v>
                </c:pt>
                <c:pt idx="56">
                  <c:v>1378947.3495264568</c:v>
                </c:pt>
                <c:pt idx="57">
                  <c:v>0</c:v>
                </c:pt>
                <c:pt idx="58">
                  <c:v>0</c:v>
                </c:pt>
                <c:pt idx="59">
                  <c:v>130215.97892980403</c:v>
                </c:pt>
                <c:pt idx="60">
                  <c:v>1756543.1957233632</c:v>
                </c:pt>
                <c:pt idx="61">
                  <c:v>4844700.2601737287</c:v>
                </c:pt>
                <c:pt idx="62">
                  <c:v>0</c:v>
                </c:pt>
                <c:pt idx="63">
                  <c:v>2312587.9432256836</c:v>
                </c:pt>
                <c:pt idx="64">
                  <c:v>3688931.3027008893</c:v>
                </c:pt>
                <c:pt idx="65">
                  <c:v>2213303.8908824231</c:v>
                </c:pt>
                <c:pt idx="66">
                  <c:v>0</c:v>
                </c:pt>
                <c:pt idx="67">
                  <c:v>0</c:v>
                </c:pt>
                <c:pt idx="68">
                  <c:v>420867.62237677968</c:v>
                </c:pt>
                <c:pt idx="69">
                  <c:v>1272710.4269126633</c:v>
                </c:pt>
                <c:pt idx="70">
                  <c:v>704761.28765138192</c:v>
                </c:pt>
                <c:pt idx="71">
                  <c:v>2241011.4470936875</c:v>
                </c:pt>
                <c:pt idx="72">
                  <c:v>0</c:v>
                </c:pt>
                <c:pt idx="73">
                  <c:v>337843.16138434329</c:v>
                </c:pt>
                <c:pt idx="74">
                  <c:v>226333.50318775713</c:v>
                </c:pt>
                <c:pt idx="75">
                  <c:v>7125799.7214557296</c:v>
                </c:pt>
                <c:pt idx="76">
                  <c:v>3730333.0669205748</c:v>
                </c:pt>
                <c:pt idx="77">
                  <c:v>11.638970979802503</c:v>
                </c:pt>
                <c:pt idx="78">
                  <c:v>936978.46341955441</c:v>
                </c:pt>
                <c:pt idx="79">
                  <c:v>549168.35854190041</c:v>
                </c:pt>
                <c:pt idx="80">
                  <c:v>652838.8299485941</c:v>
                </c:pt>
                <c:pt idx="81">
                  <c:v>3881125.9290791824</c:v>
                </c:pt>
                <c:pt idx="82">
                  <c:v>6927259.5567479366</c:v>
                </c:pt>
                <c:pt idx="83">
                  <c:v>0</c:v>
                </c:pt>
                <c:pt idx="84">
                  <c:v>46314.892331217095</c:v>
                </c:pt>
                <c:pt idx="85">
                  <c:v>406726.98785803519</c:v>
                </c:pt>
                <c:pt idx="86">
                  <c:v>0</c:v>
                </c:pt>
                <c:pt idx="87">
                  <c:v>1491558.1890894992</c:v>
                </c:pt>
                <c:pt idx="88">
                  <c:v>844791.057379273</c:v>
                </c:pt>
                <c:pt idx="89">
                  <c:v>83393.40613659106</c:v>
                </c:pt>
                <c:pt idx="90">
                  <c:v>4133732.8018263448</c:v>
                </c:pt>
                <c:pt idx="91">
                  <c:v>0</c:v>
                </c:pt>
                <c:pt idx="92">
                  <c:v>44466.463375529172</c:v>
                </c:pt>
                <c:pt idx="93">
                  <c:v>0</c:v>
                </c:pt>
                <c:pt idx="94">
                  <c:v>82188.603805973922</c:v>
                </c:pt>
                <c:pt idx="95">
                  <c:v>71373.110300188055</c:v>
                </c:pt>
                <c:pt idx="96">
                  <c:v>704969.10589998611</c:v>
                </c:pt>
                <c:pt idx="97">
                  <c:v>21166.728017944861</c:v>
                </c:pt>
                <c:pt idx="98">
                  <c:v>717927.94777543074</c:v>
                </c:pt>
                <c:pt idx="99">
                  <c:v>2382574.8241107468</c:v>
                </c:pt>
                <c:pt idx="100">
                  <c:v>329823.90364327515</c:v>
                </c:pt>
                <c:pt idx="101">
                  <c:v>12432.212142959626</c:v>
                </c:pt>
                <c:pt idx="102">
                  <c:v>86560.006806194055</c:v>
                </c:pt>
                <c:pt idx="103">
                  <c:v>1661834.3967089108</c:v>
                </c:pt>
                <c:pt idx="104">
                  <c:v>431965.52837418328</c:v>
                </c:pt>
                <c:pt idx="105">
                  <c:v>562590.61272201105</c:v>
                </c:pt>
                <c:pt idx="106">
                  <c:v>57708.594893500624</c:v>
                </c:pt>
                <c:pt idx="107">
                  <c:v>888009.87041760585</c:v>
                </c:pt>
                <c:pt idx="108">
                  <c:v>206052.54628395988</c:v>
                </c:pt>
                <c:pt idx="109">
                  <c:v>27995.087363364451</c:v>
                </c:pt>
                <c:pt idx="110">
                  <c:v>1333421.3883172129</c:v>
                </c:pt>
                <c:pt idx="111">
                  <c:v>6753.2315559942263</c:v>
                </c:pt>
                <c:pt idx="112">
                  <c:v>0</c:v>
                </c:pt>
                <c:pt idx="113">
                  <c:v>96831.417418132347</c:v>
                </c:pt>
                <c:pt idx="114">
                  <c:v>783211.9092601469</c:v>
                </c:pt>
                <c:pt idx="115">
                  <c:v>109527.37801748002</c:v>
                </c:pt>
                <c:pt idx="116">
                  <c:v>301382.24539823231</c:v>
                </c:pt>
                <c:pt idx="117">
                  <c:v>1059012.4269236403</c:v>
                </c:pt>
                <c:pt idx="118">
                  <c:v>585215.81753850123</c:v>
                </c:pt>
                <c:pt idx="119">
                  <c:v>3655267.3738948936</c:v>
                </c:pt>
                <c:pt idx="120">
                  <c:v>2839778.8716643448</c:v>
                </c:pt>
                <c:pt idx="121">
                  <c:v>2096205.2176736577</c:v>
                </c:pt>
                <c:pt idx="122">
                  <c:v>28288.721055130245</c:v>
                </c:pt>
                <c:pt idx="123">
                  <c:v>2098382.4307644665</c:v>
                </c:pt>
                <c:pt idx="124">
                  <c:v>1575976.271803899</c:v>
                </c:pt>
                <c:pt idx="125">
                  <c:v>249627.77788997706</c:v>
                </c:pt>
                <c:pt idx="126">
                  <c:v>3008248.6290412112</c:v>
                </c:pt>
                <c:pt idx="127">
                  <c:v>644139.32318442245</c:v>
                </c:pt>
                <c:pt idx="128">
                  <c:v>100008.81452175975</c:v>
                </c:pt>
                <c:pt idx="129">
                  <c:v>1237905.4652042526</c:v>
                </c:pt>
                <c:pt idx="130">
                  <c:v>1179784.823780867</c:v>
                </c:pt>
                <c:pt idx="131">
                  <c:v>707798.86368381314</c:v>
                </c:pt>
                <c:pt idx="132">
                  <c:v>4418238.4630596768</c:v>
                </c:pt>
                <c:pt idx="133">
                  <c:v>14976.145649476897</c:v>
                </c:pt>
                <c:pt idx="134">
                  <c:v>4359851.5352613851</c:v>
                </c:pt>
                <c:pt idx="135">
                  <c:v>2167881.86148143</c:v>
                </c:pt>
                <c:pt idx="136">
                  <c:v>0</c:v>
                </c:pt>
                <c:pt idx="137">
                  <c:v>1509909.0902473461</c:v>
                </c:pt>
                <c:pt idx="138">
                  <c:v>4670379.6136674611</c:v>
                </c:pt>
                <c:pt idx="139">
                  <c:v>10724.448032279832</c:v>
                </c:pt>
                <c:pt idx="140">
                  <c:v>694816.87314995879</c:v>
                </c:pt>
                <c:pt idx="141">
                  <c:v>4770281.6408948228</c:v>
                </c:pt>
                <c:pt idx="142">
                  <c:v>6980321.3307523718</c:v>
                </c:pt>
                <c:pt idx="143">
                  <c:v>6970.8873542728197</c:v>
                </c:pt>
                <c:pt idx="144">
                  <c:v>303171.53883921762</c:v>
                </c:pt>
                <c:pt idx="145">
                  <c:v>211057.93526451566</c:v>
                </c:pt>
                <c:pt idx="146">
                  <c:v>200721.17795004518</c:v>
                </c:pt>
                <c:pt idx="147">
                  <c:v>1109101.1560781903</c:v>
                </c:pt>
                <c:pt idx="148">
                  <c:v>165073.47206108124</c:v>
                </c:pt>
                <c:pt idx="149">
                  <c:v>0</c:v>
                </c:pt>
                <c:pt idx="150">
                  <c:v>0</c:v>
                </c:pt>
                <c:pt idx="151">
                  <c:v>1307799.9626734154</c:v>
                </c:pt>
                <c:pt idx="152">
                  <c:v>184271.36728300565</c:v>
                </c:pt>
                <c:pt idx="153">
                  <c:v>460970.95346746227</c:v>
                </c:pt>
                <c:pt idx="154">
                  <c:v>737746.71693252237</c:v>
                </c:pt>
                <c:pt idx="155">
                  <c:v>97508.142470240651</c:v>
                </c:pt>
                <c:pt idx="156">
                  <c:v>2314850.7366205612</c:v>
                </c:pt>
                <c:pt idx="157">
                  <c:v>307151.20039946534</c:v>
                </c:pt>
                <c:pt idx="158">
                  <c:v>0.99447526077486736</c:v>
                </c:pt>
                <c:pt idx="159">
                  <c:v>142983.48679861717</c:v>
                </c:pt>
                <c:pt idx="160">
                  <c:v>0</c:v>
                </c:pt>
                <c:pt idx="161">
                  <c:v>316979.32837499469</c:v>
                </c:pt>
                <c:pt idx="162">
                  <c:v>2220934.2987697679</c:v>
                </c:pt>
                <c:pt idx="163">
                  <c:v>4278771.892202449</c:v>
                </c:pt>
                <c:pt idx="164">
                  <c:v>12864.539457048613</c:v>
                </c:pt>
                <c:pt idx="165">
                  <c:v>2642872.1296056896</c:v>
                </c:pt>
                <c:pt idx="166">
                  <c:v>380593.56020254118</c:v>
                </c:pt>
                <c:pt idx="167">
                  <c:v>0</c:v>
                </c:pt>
                <c:pt idx="168">
                  <c:v>242119.90340391148</c:v>
                </c:pt>
                <c:pt idx="169">
                  <c:v>445779.00002406351</c:v>
                </c:pt>
                <c:pt idx="170">
                  <c:v>2344912.3982666419</c:v>
                </c:pt>
                <c:pt idx="171">
                  <c:v>7074.2381218435949</c:v>
                </c:pt>
                <c:pt idx="172">
                  <c:v>71394.253222636573</c:v>
                </c:pt>
                <c:pt idx="173">
                  <c:v>71485.136560714251</c:v>
                </c:pt>
                <c:pt idx="174">
                  <c:v>571852.60303599737</c:v>
                </c:pt>
                <c:pt idx="175">
                  <c:v>0</c:v>
                </c:pt>
                <c:pt idx="176">
                  <c:v>72153.441600331964</c:v>
                </c:pt>
                <c:pt idx="177">
                  <c:v>602283.48287469917</c:v>
                </c:pt>
                <c:pt idx="178">
                  <c:v>0</c:v>
                </c:pt>
                <c:pt idx="179">
                  <c:v>826020.77025491931</c:v>
                </c:pt>
                <c:pt idx="180">
                  <c:v>418411.58091658814</c:v>
                </c:pt>
                <c:pt idx="181">
                  <c:v>720046.84497425659</c:v>
                </c:pt>
                <c:pt idx="182">
                  <c:v>1564953.0418270817</c:v>
                </c:pt>
                <c:pt idx="183">
                  <c:v>33914.473885016232</c:v>
                </c:pt>
                <c:pt idx="184">
                  <c:v>145886.51824076456</c:v>
                </c:pt>
                <c:pt idx="185">
                  <c:v>378996.44976412493</c:v>
                </c:pt>
                <c:pt idx="186">
                  <c:v>35714.646882447414</c:v>
                </c:pt>
                <c:pt idx="187">
                  <c:v>451689.82475443347</c:v>
                </c:pt>
                <c:pt idx="188">
                  <c:v>10195435.381679686</c:v>
                </c:pt>
                <c:pt idx="189">
                  <c:v>215397.2054387411</c:v>
                </c:pt>
                <c:pt idx="190">
                  <c:v>129554.31729285866</c:v>
                </c:pt>
                <c:pt idx="191">
                  <c:v>0</c:v>
                </c:pt>
                <c:pt idx="192">
                  <c:v>3076939.5125697381</c:v>
                </c:pt>
                <c:pt idx="193">
                  <c:v>1431779.3321787701</c:v>
                </c:pt>
                <c:pt idx="194">
                  <c:v>230203.92087624891</c:v>
                </c:pt>
                <c:pt idx="195">
                  <c:v>256374.58296780454</c:v>
                </c:pt>
                <c:pt idx="196">
                  <c:v>0</c:v>
                </c:pt>
                <c:pt idx="197">
                  <c:v>496451.05063342222</c:v>
                </c:pt>
                <c:pt idx="198">
                  <c:v>23249.133576327084</c:v>
                </c:pt>
                <c:pt idx="199">
                  <c:v>2000564.7104480942</c:v>
                </c:pt>
                <c:pt idx="200">
                  <c:v>0</c:v>
                </c:pt>
                <c:pt idx="201">
                  <c:v>2032473.7130037805</c:v>
                </c:pt>
                <c:pt idx="202">
                  <c:v>0</c:v>
                </c:pt>
                <c:pt idx="203">
                  <c:v>16993.985419625416</c:v>
                </c:pt>
                <c:pt idx="204">
                  <c:v>3783516.791281445</c:v>
                </c:pt>
                <c:pt idx="205">
                  <c:v>981152.69817053189</c:v>
                </c:pt>
                <c:pt idx="206">
                  <c:v>347413.7761924502</c:v>
                </c:pt>
                <c:pt idx="207">
                  <c:v>396788.98779762239</c:v>
                </c:pt>
                <c:pt idx="208">
                  <c:v>18108.700753304161</c:v>
                </c:pt>
                <c:pt idx="209">
                  <c:v>759414.93082201318</c:v>
                </c:pt>
                <c:pt idx="210">
                  <c:v>672709.61276139843</c:v>
                </c:pt>
                <c:pt idx="211">
                  <c:v>4340387.0319779618</c:v>
                </c:pt>
                <c:pt idx="212">
                  <c:v>0</c:v>
                </c:pt>
                <c:pt idx="213">
                  <c:v>270820.38527780294</c:v>
                </c:pt>
                <c:pt idx="214">
                  <c:v>4650116.8515340555</c:v>
                </c:pt>
                <c:pt idx="215">
                  <c:v>3563961.8895764821</c:v>
                </c:pt>
                <c:pt idx="216">
                  <c:v>682718.74336207006</c:v>
                </c:pt>
                <c:pt idx="217">
                  <c:v>0</c:v>
                </c:pt>
                <c:pt idx="218">
                  <c:v>3081150.0464890609</c:v>
                </c:pt>
                <c:pt idx="219">
                  <c:v>91.952729313847527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3-42F9-8CAB-4566B36A08FC}"/>
            </c:ext>
          </c:extLst>
        </c:ser>
        <c:ser>
          <c:idx val="3"/>
          <c:order val="3"/>
          <c:tx>
            <c:strRef>
              <c:f>'Exit Revenue Pivots'!$E$3</c:f>
              <c:strCache>
                <c:ptCount val="1"/>
                <c:pt idx="0">
                  <c:v>Sum of 2021/22 Exit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Pivots'!$E$4:$E$224</c:f>
              <c:numCache>
                <c:formatCode>"£"#,##0</c:formatCode>
                <c:ptCount val="220"/>
                <c:pt idx="0">
                  <c:v>1778337.9692851908</c:v>
                </c:pt>
                <c:pt idx="1">
                  <c:v>2234932.2132777655</c:v>
                </c:pt>
                <c:pt idx="2">
                  <c:v>5130869.9434540411</c:v>
                </c:pt>
                <c:pt idx="3">
                  <c:v>5421425.3726563063</c:v>
                </c:pt>
                <c:pt idx="4">
                  <c:v>0</c:v>
                </c:pt>
                <c:pt idx="5">
                  <c:v>554563.49899658642</c:v>
                </c:pt>
                <c:pt idx="6">
                  <c:v>4344469.9252086245</c:v>
                </c:pt>
                <c:pt idx="7">
                  <c:v>249982.76817634352</c:v>
                </c:pt>
                <c:pt idx="8">
                  <c:v>599929.23812651064</c:v>
                </c:pt>
                <c:pt idx="9">
                  <c:v>1144306.6225581677</c:v>
                </c:pt>
                <c:pt idx="10">
                  <c:v>4419423.4637266956</c:v>
                </c:pt>
                <c:pt idx="11">
                  <c:v>0</c:v>
                </c:pt>
                <c:pt idx="12">
                  <c:v>2197406.6863450678</c:v>
                </c:pt>
                <c:pt idx="13">
                  <c:v>176033.44640400921</c:v>
                </c:pt>
                <c:pt idx="14">
                  <c:v>0</c:v>
                </c:pt>
                <c:pt idx="15">
                  <c:v>20036.551027566129</c:v>
                </c:pt>
                <c:pt idx="16">
                  <c:v>791896.60140607355</c:v>
                </c:pt>
                <c:pt idx="17">
                  <c:v>16269641.027060272</c:v>
                </c:pt>
                <c:pt idx="18">
                  <c:v>63899.840736888116</c:v>
                </c:pt>
                <c:pt idx="19">
                  <c:v>1185928.6054596249</c:v>
                </c:pt>
                <c:pt idx="20">
                  <c:v>428.67569333762697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446724.99553861743</c:v>
                </c:pt>
                <c:pt idx="25">
                  <c:v>1533952.0451282836</c:v>
                </c:pt>
                <c:pt idx="26">
                  <c:v>1086846.2077525952</c:v>
                </c:pt>
                <c:pt idx="27">
                  <c:v>3013030.5891242325</c:v>
                </c:pt>
                <c:pt idx="28">
                  <c:v>64536.937810707524</c:v>
                </c:pt>
                <c:pt idx="29">
                  <c:v>728447.46832884452</c:v>
                </c:pt>
                <c:pt idx="30">
                  <c:v>1203944.2006412586</c:v>
                </c:pt>
                <c:pt idx="31">
                  <c:v>9690938.8621972017</c:v>
                </c:pt>
                <c:pt idx="32">
                  <c:v>3580539.4959488655</c:v>
                </c:pt>
                <c:pt idx="33">
                  <c:v>16539.616825576915</c:v>
                </c:pt>
                <c:pt idx="34">
                  <c:v>712323.35256100004</c:v>
                </c:pt>
                <c:pt idx="35">
                  <c:v>7312260.6193199614</c:v>
                </c:pt>
                <c:pt idx="36">
                  <c:v>5785248.9354000222</c:v>
                </c:pt>
                <c:pt idx="37">
                  <c:v>0</c:v>
                </c:pt>
                <c:pt idx="38">
                  <c:v>153953.85413804764</c:v>
                </c:pt>
                <c:pt idx="39">
                  <c:v>4256671.6577720381</c:v>
                </c:pt>
                <c:pt idx="40">
                  <c:v>818674.69514138869</c:v>
                </c:pt>
                <c:pt idx="41">
                  <c:v>1642244.9344039776</c:v>
                </c:pt>
                <c:pt idx="42">
                  <c:v>1562224.2907005288</c:v>
                </c:pt>
                <c:pt idx="43">
                  <c:v>607876.06993199757</c:v>
                </c:pt>
                <c:pt idx="44">
                  <c:v>3415.190006764783</c:v>
                </c:pt>
                <c:pt idx="45">
                  <c:v>0</c:v>
                </c:pt>
                <c:pt idx="46">
                  <c:v>290214.70267996058</c:v>
                </c:pt>
                <c:pt idx="47">
                  <c:v>2020729.1295882412</c:v>
                </c:pt>
                <c:pt idx="48">
                  <c:v>0</c:v>
                </c:pt>
                <c:pt idx="49">
                  <c:v>2529.5313509062062</c:v>
                </c:pt>
                <c:pt idx="50">
                  <c:v>688870.80779447814</c:v>
                </c:pt>
                <c:pt idx="51">
                  <c:v>0</c:v>
                </c:pt>
                <c:pt idx="52">
                  <c:v>586498.02515661565</c:v>
                </c:pt>
                <c:pt idx="53">
                  <c:v>192340.26650124264</c:v>
                </c:pt>
                <c:pt idx="54">
                  <c:v>10178.829138678146</c:v>
                </c:pt>
                <c:pt idx="55">
                  <c:v>0</c:v>
                </c:pt>
                <c:pt idx="56">
                  <c:v>2070571.6800019445</c:v>
                </c:pt>
                <c:pt idx="57">
                  <c:v>0</c:v>
                </c:pt>
                <c:pt idx="58">
                  <c:v>0</c:v>
                </c:pt>
                <c:pt idx="59">
                  <c:v>246550.49597393966</c:v>
                </c:pt>
                <c:pt idx="60">
                  <c:v>3230440.1565259225</c:v>
                </c:pt>
                <c:pt idx="61">
                  <c:v>9312186.0614075232</c:v>
                </c:pt>
                <c:pt idx="62">
                  <c:v>0</c:v>
                </c:pt>
                <c:pt idx="63">
                  <c:v>4576445.5914057018</c:v>
                </c:pt>
                <c:pt idx="64">
                  <c:v>5026039.4577956637</c:v>
                </c:pt>
                <c:pt idx="65">
                  <c:v>4212631.9663804546</c:v>
                </c:pt>
                <c:pt idx="66">
                  <c:v>0</c:v>
                </c:pt>
                <c:pt idx="67">
                  <c:v>0</c:v>
                </c:pt>
                <c:pt idx="68">
                  <c:v>712441.50457663904</c:v>
                </c:pt>
                <c:pt idx="69">
                  <c:v>2471388.4894491024</c:v>
                </c:pt>
                <c:pt idx="70">
                  <c:v>1342859.3422994316</c:v>
                </c:pt>
                <c:pt idx="71">
                  <c:v>3385977.1950448821</c:v>
                </c:pt>
                <c:pt idx="72">
                  <c:v>0</c:v>
                </c:pt>
                <c:pt idx="73">
                  <c:v>632291.87003031699</c:v>
                </c:pt>
                <c:pt idx="74">
                  <c:v>448960.93300507922</c:v>
                </c:pt>
                <c:pt idx="75">
                  <c:v>13258857.165592743</c:v>
                </c:pt>
                <c:pt idx="76">
                  <c:v>6940968.7681038622</c:v>
                </c:pt>
                <c:pt idx="77">
                  <c:v>21.635235886873968</c:v>
                </c:pt>
                <c:pt idx="78">
                  <c:v>1848712.0534611985</c:v>
                </c:pt>
                <c:pt idx="79">
                  <c:v>895377.46597359062</c:v>
                </c:pt>
                <c:pt idx="80">
                  <c:v>1069428.9960897635</c:v>
                </c:pt>
                <c:pt idx="81">
                  <c:v>7488050.7581967749</c:v>
                </c:pt>
                <c:pt idx="82">
                  <c:v>9730749.0357118193</c:v>
                </c:pt>
                <c:pt idx="83">
                  <c:v>0</c:v>
                </c:pt>
                <c:pt idx="84">
                  <c:v>77598.400971259223</c:v>
                </c:pt>
                <c:pt idx="85">
                  <c:v>733280.80572056456</c:v>
                </c:pt>
                <c:pt idx="86">
                  <c:v>0</c:v>
                </c:pt>
                <c:pt idx="87">
                  <c:v>2785250.6190299047</c:v>
                </c:pt>
                <c:pt idx="88">
                  <c:v>1588486.5458185188</c:v>
                </c:pt>
                <c:pt idx="89">
                  <c:v>114120.01276207231</c:v>
                </c:pt>
                <c:pt idx="90">
                  <c:v>7716339.018518663</c:v>
                </c:pt>
                <c:pt idx="91">
                  <c:v>0</c:v>
                </c:pt>
                <c:pt idx="92">
                  <c:v>75684.88160049179</c:v>
                </c:pt>
                <c:pt idx="93">
                  <c:v>0</c:v>
                </c:pt>
                <c:pt idx="94">
                  <c:v>159496.75581844139</c:v>
                </c:pt>
                <c:pt idx="95">
                  <c:v>138508.00498358562</c:v>
                </c:pt>
                <c:pt idx="96">
                  <c:v>1362503.7766564228</c:v>
                </c:pt>
                <c:pt idx="97">
                  <c:v>41048.677854457812</c:v>
                </c:pt>
                <c:pt idx="98">
                  <c:v>1383589.3763138526</c:v>
                </c:pt>
                <c:pt idx="99">
                  <c:v>4462977.947360862</c:v>
                </c:pt>
                <c:pt idx="100">
                  <c:v>528107.06129385415</c:v>
                </c:pt>
                <c:pt idx="101">
                  <c:v>16570.591357898411</c:v>
                </c:pt>
                <c:pt idx="102">
                  <c:v>117394.92542100046</c:v>
                </c:pt>
                <c:pt idx="103">
                  <c:v>3156685.2496345257</c:v>
                </c:pt>
                <c:pt idx="104">
                  <c:v>796835.80642436061</c:v>
                </c:pt>
                <c:pt idx="105">
                  <c:v>1037796.5720144066</c:v>
                </c:pt>
                <c:pt idx="106">
                  <c:v>95630.17652765075</c:v>
                </c:pt>
                <c:pt idx="107">
                  <c:v>1645530.4204435349</c:v>
                </c:pt>
                <c:pt idx="108">
                  <c:v>246741.29603735346</c:v>
                </c:pt>
                <c:pt idx="109">
                  <c:v>49211.163318375737</c:v>
                </c:pt>
                <c:pt idx="110">
                  <c:v>2431850.6826358852</c:v>
                </c:pt>
                <c:pt idx="111">
                  <c:v>10270.457858144586</c:v>
                </c:pt>
                <c:pt idx="112">
                  <c:v>0</c:v>
                </c:pt>
                <c:pt idx="113">
                  <c:v>193444.41541530925</c:v>
                </c:pt>
                <c:pt idx="114">
                  <c:v>1183996.3488719834</c:v>
                </c:pt>
                <c:pt idx="115">
                  <c:v>211890.13684187579</c:v>
                </c:pt>
                <c:pt idx="116">
                  <c:v>453204.13333074166</c:v>
                </c:pt>
                <c:pt idx="117">
                  <c:v>2102799.9365793923</c:v>
                </c:pt>
                <c:pt idx="118">
                  <c:v>1010289.8124762565</c:v>
                </c:pt>
                <c:pt idx="119">
                  <c:v>6837876.4844479077</c:v>
                </c:pt>
                <c:pt idx="120">
                  <c:v>5179096.606742763</c:v>
                </c:pt>
                <c:pt idx="121">
                  <c:v>4001078.7040576371</c:v>
                </c:pt>
                <c:pt idx="122">
                  <c:v>54306.718768626037</c:v>
                </c:pt>
                <c:pt idx="123">
                  <c:v>3978915.3637807919</c:v>
                </c:pt>
                <c:pt idx="124">
                  <c:v>2896986.5840421645</c:v>
                </c:pt>
                <c:pt idx="125">
                  <c:v>495576.75516349945</c:v>
                </c:pt>
                <c:pt idx="126">
                  <c:v>5662637.4167437814</c:v>
                </c:pt>
                <c:pt idx="127">
                  <c:v>1202263.040442701</c:v>
                </c:pt>
                <c:pt idx="128">
                  <c:v>163958.71210516436</c:v>
                </c:pt>
                <c:pt idx="129">
                  <c:v>2363105.4487989261</c:v>
                </c:pt>
                <c:pt idx="130">
                  <c:v>2204004.923987601</c:v>
                </c:pt>
                <c:pt idx="131">
                  <c:v>1396686.0065825486</c:v>
                </c:pt>
                <c:pt idx="132">
                  <c:v>6560613.866624427</c:v>
                </c:pt>
                <c:pt idx="133">
                  <c:v>22064.368707309844</c:v>
                </c:pt>
                <c:pt idx="134">
                  <c:v>7197216.6713840058</c:v>
                </c:pt>
                <c:pt idx="135">
                  <c:v>4143157.4306917535</c:v>
                </c:pt>
                <c:pt idx="136">
                  <c:v>0</c:v>
                </c:pt>
                <c:pt idx="137">
                  <c:v>2479908.9441215182</c:v>
                </c:pt>
                <c:pt idx="138">
                  <c:v>8723674.1644704752</c:v>
                </c:pt>
                <c:pt idx="139">
                  <c:v>20370.480127511844</c:v>
                </c:pt>
                <c:pt idx="140">
                  <c:v>1319765.2004242425</c:v>
                </c:pt>
                <c:pt idx="141">
                  <c:v>8939827.6613077056</c:v>
                </c:pt>
                <c:pt idx="142">
                  <c:v>13081590.232012084</c:v>
                </c:pt>
                <c:pt idx="143">
                  <c:v>10463.884725616925</c:v>
                </c:pt>
                <c:pt idx="144">
                  <c:v>463087.46748532297</c:v>
                </c:pt>
                <c:pt idx="145">
                  <c:v>406117.06582201552</c:v>
                </c:pt>
                <c:pt idx="146">
                  <c:v>266959.24083904165</c:v>
                </c:pt>
                <c:pt idx="147">
                  <c:v>2137489.3041721066</c:v>
                </c:pt>
                <c:pt idx="148">
                  <c:v>276013.68362926581</c:v>
                </c:pt>
                <c:pt idx="149">
                  <c:v>0</c:v>
                </c:pt>
                <c:pt idx="150">
                  <c:v>0</c:v>
                </c:pt>
                <c:pt idx="151">
                  <c:v>2147359.865452677</c:v>
                </c:pt>
                <c:pt idx="152">
                  <c:v>359326.49963323894</c:v>
                </c:pt>
                <c:pt idx="153">
                  <c:v>898886.68860675383</c:v>
                </c:pt>
                <c:pt idx="154">
                  <c:v>1350533.5806445454</c:v>
                </c:pt>
                <c:pt idx="155">
                  <c:v>183674.12446821251</c:v>
                </c:pt>
                <c:pt idx="156">
                  <c:v>4643670.8736604787</c:v>
                </c:pt>
                <c:pt idx="157">
                  <c:v>573355.86427826132</c:v>
                </c:pt>
                <c:pt idx="158">
                  <c:v>1.8347980738681038</c:v>
                </c:pt>
                <c:pt idx="159">
                  <c:v>234675.06911304069</c:v>
                </c:pt>
                <c:pt idx="160">
                  <c:v>0</c:v>
                </c:pt>
                <c:pt idx="161">
                  <c:v>430126.37843173754</c:v>
                </c:pt>
                <c:pt idx="162">
                  <c:v>3013705.7566559901</c:v>
                </c:pt>
                <c:pt idx="163">
                  <c:v>7279067.1898619272</c:v>
                </c:pt>
                <c:pt idx="164">
                  <c:v>21857.275397264326</c:v>
                </c:pt>
                <c:pt idx="165">
                  <c:v>5044391.1862025121</c:v>
                </c:pt>
                <c:pt idx="166">
                  <c:v>726950.3694422096</c:v>
                </c:pt>
                <c:pt idx="167">
                  <c:v>0</c:v>
                </c:pt>
                <c:pt idx="168">
                  <c:v>411866.39194043214</c:v>
                </c:pt>
                <c:pt idx="169">
                  <c:v>847594.35645464004</c:v>
                </c:pt>
                <c:pt idx="170">
                  <c:v>4386779.3480577292</c:v>
                </c:pt>
                <c:pt idx="171">
                  <c:v>13427.474628348671</c:v>
                </c:pt>
                <c:pt idx="172">
                  <c:v>140682.76524855124</c:v>
                </c:pt>
                <c:pt idx="173">
                  <c:v>130418.561255076</c:v>
                </c:pt>
                <c:pt idx="174">
                  <c:v>796026.63173224428</c:v>
                </c:pt>
                <c:pt idx="175">
                  <c:v>0</c:v>
                </c:pt>
                <c:pt idx="176">
                  <c:v>85850.212259649721</c:v>
                </c:pt>
                <c:pt idx="177">
                  <c:v>716613.97846663708</c:v>
                </c:pt>
                <c:pt idx="178">
                  <c:v>0</c:v>
                </c:pt>
                <c:pt idx="179">
                  <c:v>1573314.7718818299</c:v>
                </c:pt>
                <c:pt idx="180">
                  <c:v>698693.03261462995</c:v>
                </c:pt>
                <c:pt idx="181">
                  <c:v>1348220.0617088838</c:v>
                </c:pt>
                <c:pt idx="182">
                  <c:v>2806231.4008343322</c:v>
                </c:pt>
                <c:pt idx="183">
                  <c:v>50359.384064396138</c:v>
                </c:pt>
                <c:pt idx="184">
                  <c:v>290324.68987381534</c:v>
                </c:pt>
                <c:pt idx="185">
                  <c:v>732448.23543692054</c:v>
                </c:pt>
                <c:pt idx="186">
                  <c:v>65926.284637737481</c:v>
                </c:pt>
                <c:pt idx="187">
                  <c:v>833782.06293747691</c:v>
                </c:pt>
                <c:pt idx="188">
                  <c:v>18807762.486738332</c:v>
                </c:pt>
                <c:pt idx="189">
                  <c:v>323342.87145679555</c:v>
                </c:pt>
                <c:pt idx="190">
                  <c:v>194471.86175337184</c:v>
                </c:pt>
                <c:pt idx="191">
                  <c:v>0</c:v>
                </c:pt>
                <c:pt idx="192">
                  <c:v>5133641.2516312776</c:v>
                </c:pt>
                <c:pt idx="193">
                  <c:v>2388815.7088819034</c:v>
                </c:pt>
                <c:pt idx="194">
                  <c:v>384077.86037711037</c:v>
                </c:pt>
                <c:pt idx="195">
                  <c:v>401391.0478347239</c:v>
                </c:pt>
                <c:pt idx="196">
                  <c:v>0</c:v>
                </c:pt>
                <c:pt idx="197">
                  <c:v>947252.28198093548</c:v>
                </c:pt>
                <c:pt idx="198">
                  <c:v>35374.657542839159</c:v>
                </c:pt>
                <c:pt idx="199">
                  <c:v>3308827.3444070844</c:v>
                </c:pt>
                <c:pt idx="200">
                  <c:v>0</c:v>
                </c:pt>
                <c:pt idx="201">
                  <c:v>3976000.423451093</c:v>
                </c:pt>
                <c:pt idx="202">
                  <c:v>0</c:v>
                </c:pt>
                <c:pt idx="203">
                  <c:v>29239.641520863177</c:v>
                </c:pt>
                <c:pt idx="204">
                  <c:v>7241144.2933108816</c:v>
                </c:pt>
                <c:pt idx="205">
                  <c:v>1690082.5013692426</c:v>
                </c:pt>
                <c:pt idx="206">
                  <c:v>641004.8349409767</c:v>
                </c:pt>
                <c:pt idx="207">
                  <c:v>752569.59431384283</c:v>
                </c:pt>
                <c:pt idx="208">
                  <c:v>34345.856358331519</c:v>
                </c:pt>
                <c:pt idx="209">
                  <c:v>1440343.8703699382</c:v>
                </c:pt>
                <c:pt idx="210">
                  <c:v>1059490.5650323757</c:v>
                </c:pt>
                <c:pt idx="211">
                  <c:v>8156779.703789915</c:v>
                </c:pt>
                <c:pt idx="212">
                  <c:v>0</c:v>
                </c:pt>
                <c:pt idx="213">
                  <c:v>494443.53006529709</c:v>
                </c:pt>
                <c:pt idx="214">
                  <c:v>8489834.2823422365</c:v>
                </c:pt>
                <c:pt idx="215">
                  <c:v>6506814.0859956695</c:v>
                </c:pt>
                <c:pt idx="216">
                  <c:v>1236029.0972278405</c:v>
                </c:pt>
                <c:pt idx="217">
                  <c:v>0</c:v>
                </c:pt>
                <c:pt idx="218">
                  <c:v>5581475.2102007223</c:v>
                </c:pt>
                <c:pt idx="219">
                  <c:v>138.11168263839363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3-42F9-8CAB-4566B36A0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392064"/>
        <c:axId val="218393600"/>
      </c:barChart>
      <c:catAx>
        <c:axId val="21839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393600"/>
        <c:crosses val="autoZero"/>
        <c:auto val="1"/>
        <c:lblAlgn val="ctr"/>
        <c:lblOffset val="100"/>
        <c:noMultiLvlLbl val="0"/>
      </c:catAx>
      <c:valAx>
        <c:axId val="21839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39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[Example of Analysis to enable comparisons - Draft.xlsx]Exit Revenue Pivots!PivotTable4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Pivots'!$I$3</c:f>
              <c:strCache>
                <c:ptCount val="1"/>
                <c:pt idx="0">
                  <c:v>Sum of 2017/18 Exit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Pivots'!$I$4:$I$224</c:f>
              <c:numCache>
                <c:formatCode>"£"#,##0</c:formatCode>
                <c:ptCount val="220"/>
                <c:pt idx="0">
                  <c:v>647819.94123800599</c:v>
                </c:pt>
                <c:pt idx="1">
                  <c:v>3018237.6673142752</c:v>
                </c:pt>
                <c:pt idx="2">
                  <c:v>5635190.2756541949</c:v>
                </c:pt>
                <c:pt idx="3">
                  <c:v>5503169.5907825595</c:v>
                </c:pt>
                <c:pt idx="4">
                  <c:v>0</c:v>
                </c:pt>
                <c:pt idx="5">
                  <c:v>139481.42801423749</c:v>
                </c:pt>
                <c:pt idx="6">
                  <c:v>6687138.0446834862</c:v>
                </c:pt>
                <c:pt idx="7">
                  <c:v>134687.81330750999</c:v>
                </c:pt>
                <c:pt idx="8">
                  <c:v>892221.5335040841</c:v>
                </c:pt>
                <c:pt idx="9">
                  <c:v>1240322.9678257403</c:v>
                </c:pt>
                <c:pt idx="10">
                  <c:v>4763839.4023804925</c:v>
                </c:pt>
                <c:pt idx="11">
                  <c:v>0</c:v>
                </c:pt>
                <c:pt idx="12">
                  <c:v>2865768.8618480652</c:v>
                </c:pt>
                <c:pt idx="13">
                  <c:v>68411.095595477993</c:v>
                </c:pt>
                <c:pt idx="14">
                  <c:v>0</c:v>
                </c:pt>
                <c:pt idx="15">
                  <c:v>21984.427871559998</c:v>
                </c:pt>
                <c:pt idx="16">
                  <c:v>861911.85645636043</c:v>
                </c:pt>
                <c:pt idx="17">
                  <c:v>17851313.290570233</c:v>
                </c:pt>
                <c:pt idx="18">
                  <c:v>47057.826349369003</c:v>
                </c:pt>
                <c:pt idx="19">
                  <c:v>384305.16207196953</c:v>
                </c:pt>
                <c:pt idx="20">
                  <c:v>491.67681750000003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540323.68330567691</c:v>
                </c:pt>
                <c:pt idx="26">
                  <c:v>1395655.004090138</c:v>
                </c:pt>
                <c:pt idx="27">
                  <c:v>2094381.3875037518</c:v>
                </c:pt>
                <c:pt idx="28">
                  <c:v>87112.586246399995</c:v>
                </c:pt>
                <c:pt idx="29">
                  <c:v>939617.12947399996</c:v>
                </c:pt>
                <c:pt idx="30">
                  <c:v>1226581.5680981171</c:v>
                </c:pt>
                <c:pt idx="31">
                  <c:v>12094259.795830781</c:v>
                </c:pt>
                <c:pt idx="32">
                  <c:v>1462549.0620878767</c:v>
                </c:pt>
                <c:pt idx="33">
                  <c:v>25174.221874966999</c:v>
                </c:pt>
                <c:pt idx="34">
                  <c:v>1054313.7029117001</c:v>
                </c:pt>
                <c:pt idx="35">
                  <c:v>10180614.872511864</c:v>
                </c:pt>
                <c:pt idx="36">
                  <c:v>6558193.5227260888</c:v>
                </c:pt>
                <c:pt idx="37">
                  <c:v>0</c:v>
                </c:pt>
                <c:pt idx="38">
                  <c:v>71881.822883347995</c:v>
                </c:pt>
                <c:pt idx="39">
                  <c:v>1443234.8780793629</c:v>
                </c:pt>
                <c:pt idx="40">
                  <c:v>909046.32780777756</c:v>
                </c:pt>
                <c:pt idx="41">
                  <c:v>13824.184827382502</c:v>
                </c:pt>
                <c:pt idx="42">
                  <c:v>2475160.5434073429</c:v>
                </c:pt>
                <c:pt idx="43">
                  <c:v>563797.21973586758</c:v>
                </c:pt>
                <c:pt idx="44">
                  <c:v>5015.778931152</c:v>
                </c:pt>
                <c:pt idx="45">
                  <c:v>0</c:v>
                </c:pt>
                <c:pt idx="46">
                  <c:v>119378.526736728</c:v>
                </c:pt>
                <c:pt idx="47">
                  <c:v>3257698.8612657283</c:v>
                </c:pt>
                <c:pt idx="48">
                  <c:v>0</c:v>
                </c:pt>
                <c:pt idx="49">
                  <c:v>3970.9728864960007</c:v>
                </c:pt>
                <c:pt idx="50">
                  <c:v>794467.85029603401</c:v>
                </c:pt>
                <c:pt idx="51">
                  <c:v>0</c:v>
                </c:pt>
                <c:pt idx="52">
                  <c:v>788743.10848875716</c:v>
                </c:pt>
                <c:pt idx="53">
                  <c:v>68226.029961856504</c:v>
                </c:pt>
                <c:pt idx="54">
                  <c:v>2655.1563506100001</c:v>
                </c:pt>
                <c:pt idx="55">
                  <c:v>0</c:v>
                </c:pt>
                <c:pt idx="56">
                  <c:v>1188702.9145922482</c:v>
                </c:pt>
                <c:pt idx="57">
                  <c:v>0</c:v>
                </c:pt>
                <c:pt idx="58">
                  <c:v>0</c:v>
                </c:pt>
                <c:pt idx="59">
                  <c:v>391188.65633100003</c:v>
                </c:pt>
                <c:pt idx="60">
                  <c:v>4228709.1944085117</c:v>
                </c:pt>
                <c:pt idx="61">
                  <c:v>5609100.9043565728</c:v>
                </c:pt>
                <c:pt idx="62">
                  <c:v>0</c:v>
                </c:pt>
                <c:pt idx="63">
                  <c:v>7346697.3957120534</c:v>
                </c:pt>
                <c:pt idx="64">
                  <c:v>1184957.3169686464</c:v>
                </c:pt>
                <c:pt idx="65">
                  <c:v>1980640.1781221512</c:v>
                </c:pt>
                <c:pt idx="66">
                  <c:v>0</c:v>
                </c:pt>
                <c:pt idx="67">
                  <c:v>0</c:v>
                </c:pt>
                <c:pt idx="68">
                  <c:v>1065169.09271619</c:v>
                </c:pt>
                <c:pt idx="69">
                  <c:v>2615255.869682312</c:v>
                </c:pt>
                <c:pt idx="70">
                  <c:v>1835243.9530452257</c:v>
                </c:pt>
                <c:pt idx="71">
                  <c:v>1565902.8440735075</c:v>
                </c:pt>
                <c:pt idx="72">
                  <c:v>0</c:v>
                </c:pt>
                <c:pt idx="73">
                  <c:v>761480.13784698898</c:v>
                </c:pt>
                <c:pt idx="74">
                  <c:v>530901.74540444301</c:v>
                </c:pt>
                <c:pt idx="75">
                  <c:v>11367457.421218393</c:v>
                </c:pt>
                <c:pt idx="76">
                  <c:v>3737125.3490911466</c:v>
                </c:pt>
                <c:pt idx="77">
                  <c:v>39.595203999999995</c:v>
                </c:pt>
                <c:pt idx="78">
                  <c:v>2017312.6078368239</c:v>
                </c:pt>
                <c:pt idx="79">
                  <c:v>663997.89614375436</c:v>
                </c:pt>
                <c:pt idx="80">
                  <c:v>6870.7571365509993</c:v>
                </c:pt>
                <c:pt idx="81">
                  <c:v>5653252.1114927549</c:v>
                </c:pt>
                <c:pt idx="82">
                  <c:v>4120971.8565198677</c:v>
                </c:pt>
                <c:pt idx="83">
                  <c:v>0</c:v>
                </c:pt>
                <c:pt idx="84">
                  <c:v>114408.94159331999</c:v>
                </c:pt>
                <c:pt idx="85">
                  <c:v>596736.3088210976</c:v>
                </c:pt>
                <c:pt idx="86">
                  <c:v>0</c:v>
                </c:pt>
                <c:pt idx="87">
                  <c:v>2890325.6897447901</c:v>
                </c:pt>
                <c:pt idx="88">
                  <c:v>1266072.0383642251</c:v>
                </c:pt>
                <c:pt idx="89">
                  <c:v>54207.226926586001</c:v>
                </c:pt>
                <c:pt idx="90">
                  <c:v>8180196.9936063364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80248.093279298992</c:v>
                </c:pt>
                <c:pt idx="98">
                  <c:v>2209562.456179901</c:v>
                </c:pt>
                <c:pt idx="99">
                  <c:v>2636785.0172969373</c:v>
                </c:pt>
                <c:pt idx="100">
                  <c:v>3408.7615742180001</c:v>
                </c:pt>
                <c:pt idx="101">
                  <c:v>3145.2563949999994</c:v>
                </c:pt>
                <c:pt idx="102">
                  <c:v>42155.362429407491</c:v>
                </c:pt>
                <c:pt idx="103">
                  <c:v>4060516.9677298404</c:v>
                </c:pt>
                <c:pt idx="104">
                  <c:v>830498.57499939995</c:v>
                </c:pt>
                <c:pt idx="105">
                  <c:v>939927.68437430006</c:v>
                </c:pt>
                <c:pt idx="106">
                  <c:v>98756.242579637503</c:v>
                </c:pt>
                <c:pt idx="107">
                  <c:v>2467879.9088817295</c:v>
                </c:pt>
                <c:pt idx="108">
                  <c:v>79032.468423774</c:v>
                </c:pt>
                <c:pt idx="109">
                  <c:v>23570.4966779555</c:v>
                </c:pt>
                <c:pt idx="110">
                  <c:v>3035558.4232997317</c:v>
                </c:pt>
                <c:pt idx="111">
                  <c:v>4323.7240032735008</c:v>
                </c:pt>
                <c:pt idx="112">
                  <c:v>0</c:v>
                </c:pt>
                <c:pt idx="113">
                  <c:v>149195.5209703375</c:v>
                </c:pt>
                <c:pt idx="114">
                  <c:v>274675.56053279852</c:v>
                </c:pt>
                <c:pt idx="115">
                  <c:v>220374.85078903401</c:v>
                </c:pt>
                <c:pt idx="116">
                  <c:v>229711.33231127204</c:v>
                </c:pt>
                <c:pt idx="117">
                  <c:v>2232443.0673959209</c:v>
                </c:pt>
                <c:pt idx="118">
                  <c:v>1725841.19538125</c:v>
                </c:pt>
                <c:pt idx="119">
                  <c:v>7269631.8063052036</c:v>
                </c:pt>
                <c:pt idx="120">
                  <c:v>6662493.0550701981</c:v>
                </c:pt>
                <c:pt idx="121">
                  <c:v>5780056.4869553</c:v>
                </c:pt>
                <c:pt idx="122">
                  <c:v>78003.216608158997</c:v>
                </c:pt>
                <c:pt idx="123">
                  <c:v>5061221.8688032748</c:v>
                </c:pt>
                <c:pt idx="124">
                  <c:v>3709249.581227663</c:v>
                </c:pt>
                <c:pt idx="125">
                  <c:v>430071.15580879163</c:v>
                </c:pt>
                <c:pt idx="126">
                  <c:v>4066526.846754652</c:v>
                </c:pt>
                <c:pt idx="127">
                  <c:v>1247253.3398996219</c:v>
                </c:pt>
                <c:pt idx="128">
                  <c:v>125686.40259733799</c:v>
                </c:pt>
                <c:pt idx="129">
                  <c:v>3730048.4802503278</c:v>
                </c:pt>
                <c:pt idx="130">
                  <c:v>2306689.0646510702</c:v>
                </c:pt>
                <c:pt idx="131">
                  <c:v>1769796.5550182913</c:v>
                </c:pt>
                <c:pt idx="132">
                  <c:v>7553788.0761398003</c:v>
                </c:pt>
                <c:pt idx="133">
                  <c:v>5917.1653248639996</c:v>
                </c:pt>
                <c:pt idx="134">
                  <c:v>6662448.1990746409</c:v>
                </c:pt>
                <c:pt idx="135">
                  <c:v>4995416.5511183264</c:v>
                </c:pt>
                <c:pt idx="136">
                  <c:v>0</c:v>
                </c:pt>
                <c:pt idx="137">
                  <c:v>1021266.8606744794</c:v>
                </c:pt>
                <c:pt idx="138">
                  <c:v>5553803.8259909712</c:v>
                </c:pt>
                <c:pt idx="139">
                  <c:v>28936.698041625001</c:v>
                </c:pt>
                <c:pt idx="140">
                  <c:v>958012.85430990905</c:v>
                </c:pt>
                <c:pt idx="141">
                  <c:v>8223223.5851936284</c:v>
                </c:pt>
                <c:pt idx="142">
                  <c:v>11577819.924560478</c:v>
                </c:pt>
                <c:pt idx="143">
                  <c:v>13363.616936417</c:v>
                </c:pt>
                <c:pt idx="144">
                  <c:v>295113.86819724605</c:v>
                </c:pt>
                <c:pt idx="145">
                  <c:v>777558.24238562817</c:v>
                </c:pt>
                <c:pt idx="146">
                  <c:v>44279.0499326645</c:v>
                </c:pt>
                <c:pt idx="147">
                  <c:v>2548678.747306115</c:v>
                </c:pt>
                <c:pt idx="148">
                  <c:v>123882.89756100801</c:v>
                </c:pt>
                <c:pt idx="149">
                  <c:v>0</c:v>
                </c:pt>
                <c:pt idx="150">
                  <c:v>0</c:v>
                </c:pt>
                <c:pt idx="151">
                  <c:v>3127093.900117836</c:v>
                </c:pt>
                <c:pt idx="152">
                  <c:v>324157.956615576</c:v>
                </c:pt>
                <c:pt idx="153">
                  <c:v>958379.98481676017</c:v>
                </c:pt>
                <c:pt idx="154">
                  <c:v>996650.64836485335</c:v>
                </c:pt>
                <c:pt idx="155">
                  <c:v>157663.45164463</c:v>
                </c:pt>
                <c:pt idx="156">
                  <c:v>5589189.612468658</c:v>
                </c:pt>
                <c:pt idx="157">
                  <c:v>688331.16891263996</c:v>
                </c:pt>
                <c:pt idx="158">
                  <c:v>2.4222384999999997</c:v>
                </c:pt>
                <c:pt idx="159">
                  <c:v>329774.05676730903</c:v>
                </c:pt>
                <c:pt idx="160">
                  <c:v>0</c:v>
                </c:pt>
                <c:pt idx="161">
                  <c:v>740389.45892435953</c:v>
                </c:pt>
                <c:pt idx="162">
                  <c:v>166836.0830510435</c:v>
                </c:pt>
                <c:pt idx="163">
                  <c:v>8069877.1469899388</c:v>
                </c:pt>
                <c:pt idx="164">
                  <c:v>38288.915999399993</c:v>
                </c:pt>
                <c:pt idx="165">
                  <c:v>6245893.4206387438</c:v>
                </c:pt>
                <c:pt idx="166">
                  <c:v>968829.18430952495</c:v>
                </c:pt>
                <c:pt idx="167">
                  <c:v>0</c:v>
                </c:pt>
                <c:pt idx="168">
                  <c:v>535349.90724388801</c:v>
                </c:pt>
                <c:pt idx="169">
                  <c:v>1617865.7149100159</c:v>
                </c:pt>
                <c:pt idx="170">
                  <c:v>2070295.2435234468</c:v>
                </c:pt>
                <c:pt idx="171">
                  <c:v>25581.537608550003</c:v>
                </c:pt>
                <c:pt idx="172">
                  <c:v>178069.95249174035</c:v>
                </c:pt>
                <c:pt idx="173">
                  <c:v>90641.597548490012</c:v>
                </c:pt>
                <c:pt idx="174">
                  <c:v>155544.33558570247</c:v>
                </c:pt>
                <c:pt idx="175">
                  <c:v>0</c:v>
                </c:pt>
                <c:pt idx="176">
                  <c:v>31832.580464011502</c:v>
                </c:pt>
                <c:pt idx="177">
                  <c:v>679869.9599409299</c:v>
                </c:pt>
                <c:pt idx="178">
                  <c:v>0</c:v>
                </c:pt>
                <c:pt idx="179">
                  <c:v>2198782.3564368533</c:v>
                </c:pt>
                <c:pt idx="180">
                  <c:v>968695.7381783881</c:v>
                </c:pt>
                <c:pt idx="181">
                  <c:v>1546419.574130442</c:v>
                </c:pt>
                <c:pt idx="182">
                  <c:v>3877532.7328666495</c:v>
                </c:pt>
                <c:pt idx="183">
                  <c:v>788.82122514749994</c:v>
                </c:pt>
                <c:pt idx="184">
                  <c:v>318982.39116736001</c:v>
                </c:pt>
                <c:pt idx="185">
                  <c:v>794352.99932188203</c:v>
                </c:pt>
                <c:pt idx="186">
                  <c:v>52293.441600254489</c:v>
                </c:pt>
                <c:pt idx="187">
                  <c:v>1198884.5013571798</c:v>
                </c:pt>
                <c:pt idx="188">
                  <c:v>13628660.41133838</c:v>
                </c:pt>
                <c:pt idx="189">
                  <c:v>412413.54686343891</c:v>
                </c:pt>
                <c:pt idx="190">
                  <c:v>248363.54122112942</c:v>
                </c:pt>
                <c:pt idx="191">
                  <c:v>0</c:v>
                </c:pt>
                <c:pt idx="192">
                  <c:v>3272611.2939278758</c:v>
                </c:pt>
                <c:pt idx="193">
                  <c:v>3346131.4405773869</c:v>
                </c:pt>
                <c:pt idx="194">
                  <c:v>551312.34109838703</c:v>
                </c:pt>
                <c:pt idx="195">
                  <c:v>192622.53303205399</c:v>
                </c:pt>
                <c:pt idx="196">
                  <c:v>0</c:v>
                </c:pt>
                <c:pt idx="197">
                  <c:v>828841.01208369981</c:v>
                </c:pt>
                <c:pt idx="198">
                  <c:v>18290.603678058498</c:v>
                </c:pt>
                <c:pt idx="199">
                  <c:v>1844607.1094712997</c:v>
                </c:pt>
                <c:pt idx="200">
                  <c:v>0</c:v>
                </c:pt>
                <c:pt idx="201">
                  <c:v>4737504.1582109518</c:v>
                </c:pt>
                <c:pt idx="202">
                  <c:v>0</c:v>
                </c:pt>
                <c:pt idx="203">
                  <c:v>14719.023056079999</c:v>
                </c:pt>
                <c:pt idx="204">
                  <c:v>12206719.046268102</c:v>
                </c:pt>
                <c:pt idx="205">
                  <c:v>2506090.805776888</c:v>
                </c:pt>
                <c:pt idx="206">
                  <c:v>471679.57176948001</c:v>
                </c:pt>
                <c:pt idx="207">
                  <c:v>954756.72114526271</c:v>
                </c:pt>
                <c:pt idx="208">
                  <c:v>65329.059177579999</c:v>
                </c:pt>
                <c:pt idx="209">
                  <c:v>2288928.5190226398</c:v>
                </c:pt>
                <c:pt idx="210">
                  <c:v>609040.36534093204</c:v>
                </c:pt>
                <c:pt idx="211">
                  <c:v>7724205.1161724227</c:v>
                </c:pt>
                <c:pt idx="212">
                  <c:v>0</c:v>
                </c:pt>
                <c:pt idx="213">
                  <c:v>538917.2922913502</c:v>
                </c:pt>
                <c:pt idx="214">
                  <c:v>8249682.3357379194</c:v>
                </c:pt>
                <c:pt idx="215">
                  <c:v>5633007.7035676958</c:v>
                </c:pt>
                <c:pt idx="216">
                  <c:v>1807166.7356512439</c:v>
                </c:pt>
                <c:pt idx="217">
                  <c:v>0</c:v>
                </c:pt>
                <c:pt idx="218">
                  <c:v>1099075.1359745499</c:v>
                </c:pt>
                <c:pt idx="219">
                  <c:v>177.35375954999998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32-44F8-87CD-18984DB91986}"/>
            </c:ext>
          </c:extLst>
        </c:ser>
        <c:ser>
          <c:idx val="1"/>
          <c:order val="1"/>
          <c:tx>
            <c:strRef>
              <c:f>'Exit Revenue Pivots'!$J$3</c:f>
              <c:strCache>
                <c:ptCount val="1"/>
                <c:pt idx="0">
                  <c:v>Sum of 2019/20 Exit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Pivots'!$J$4:$J$224</c:f>
              <c:numCache>
                <c:formatCode>"£"#,##0</c:formatCode>
                <c:ptCount val="220"/>
                <c:pt idx="0">
                  <c:v>2063240.5786671285</c:v>
                </c:pt>
                <c:pt idx="1">
                  <c:v>3000968.4688813267</c:v>
                </c:pt>
                <c:pt idx="2">
                  <c:v>3950068.5959088281</c:v>
                </c:pt>
                <c:pt idx="3">
                  <c:v>3715875.6907062945</c:v>
                </c:pt>
                <c:pt idx="4">
                  <c:v>0</c:v>
                </c:pt>
                <c:pt idx="5">
                  <c:v>523365.51017649623</c:v>
                </c:pt>
                <c:pt idx="6">
                  <c:v>4890976.6918031378</c:v>
                </c:pt>
                <c:pt idx="7">
                  <c:v>259988.22276074108</c:v>
                </c:pt>
                <c:pt idx="8">
                  <c:v>547934.0424758048</c:v>
                </c:pt>
                <c:pt idx="9">
                  <c:v>569206.14550555055</c:v>
                </c:pt>
                <c:pt idx="10">
                  <c:v>3461745.792065951</c:v>
                </c:pt>
                <c:pt idx="11">
                  <c:v>0</c:v>
                </c:pt>
                <c:pt idx="12">
                  <c:v>1614348.3379870467</c:v>
                </c:pt>
                <c:pt idx="13">
                  <c:v>163281.37311295531</c:v>
                </c:pt>
                <c:pt idx="14">
                  <c:v>0</c:v>
                </c:pt>
                <c:pt idx="15">
                  <c:v>10657.822590260203</c:v>
                </c:pt>
                <c:pt idx="16">
                  <c:v>1307788.7579189686</c:v>
                </c:pt>
                <c:pt idx="17">
                  <c:v>76237193.856074736</c:v>
                </c:pt>
                <c:pt idx="18">
                  <c:v>75077.412897113216</c:v>
                </c:pt>
                <c:pt idx="19">
                  <c:v>1266811.4320388548</c:v>
                </c:pt>
                <c:pt idx="20">
                  <c:v>604.42694927146101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234519.28794162668</c:v>
                </c:pt>
                <c:pt idx="25">
                  <c:v>1608297.7094965654</c:v>
                </c:pt>
                <c:pt idx="26">
                  <c:v>2131830.5378521858</c:v>
                </c:pt>
                <c:pt idx="27">
                  <c:v>3952214.4128645826</c:v>
                </c:pt>
                <c:pt idx="28">
                  <c:v>128977.21382897209</c:v>
                </c:pt>
                <c:pt idx="29">
                  <c:v>842900.35989381396</c:v>
                </c:pt>
                <c:pt idx="30">
                  <c:v>2101636.0192837231</c:v>
                </c:pt>
                <c:pt idx="31">
                  <c:v>9211986.4386327714</c:v>
                </c:pt>
                <c:pt idx="32">
                  <c:v>2790826.654276452</c:v>
                </c:pt>
                <c:pt idx="33">
                  <c:v>32419.774134304</c:v>
                </c:pt>
                <c:pt idx="34">
                  <c:v>1396245.2966205471</c:v>
                </c:pt>
                <c:pt idx="35">
                  <c:v>6846602.1948841801</c:v>
                </c:pt>
                <c:pt idx="36">
                  <c:v>4255705.3622561386</c:v>
                </c:pt>
                <c:pt idx="37">
                  <c:v>0</c:v>
                </c:pt>
                <c:pt idx="38">
                  <c:v>148899.54919620731</c:v>
                </c:pt>
                <c:pt idx="39">
                  <c:v>4396714.721101338</c:v>
                </c:pt>
                <c:pt idx="40">
                  <c:v>1112619.8130317386</c:v>
                </c:pt>
                <c:pt idx="41">
                  <c:v>1305560.7460974385</c:v>
                </c:pt>
                <c:pt idx="42">
                  <c:v>2281638.7048454527</c:v>
                </c:pt>
                <c:pt idx="43">
                  <c:v>541052.85547089053</c:v>
                </c:pt>
                <c:pt idx="44">
                  <c:v>5737.8385923879378</c:v>
                </c:pt>
                <c:pt idx="45">
                  <c:v>0</c:v>
                </c:pt>
                <c:pt idx="46">
                  <c:v>339468.88954306865</c:v>
                </c:pt>
                <c:pt idx="47">
                  <c:v>3137158.6907810923</c:v>
                </c:pt>
                <c:pt idx="48">
                  <c:v>0</c:v>
                </c:pt>
                <c:pt idx="49">
                  <c:v>2941.780482435639</c:v>
                </c:pt>
                <c:pt idx="50">
                  <c:v>516375.7480434085</c:v>
                </c:pt>
                <c:pt idx="51">
                  <c:v>0</c:v>
                </c:pt>
                <c:pt idx="52">
                  <c:v>439711.33657787065</c:v>
                </c:pt>
                <c:pt idx="53">
                  <c:v>208107.94494380924</c:v>
                </c:pt>
                <c:pt idx="54">
                  <c:v>8814.5291261479615</c:v>
                </c:pt>
                <c:pt idx="55">
                  <c:v>0</c:v>
                </c:pt>
                <c:pt idx="56">
                  <c:v>2542068.462832843</c:v>
                </c:pt>
                <c:pt idx="57">
                  <c:v>0</c:v>
                </c:pt>
                <c:pt idx="58">
                  <c:v>0</c:v>
                </c:pt>
                <c:pt idx="59">
                  <c:v>360074.30159127823</c:v>
                </c:pt>
                <c:pt idx="60">
                  <c:v>4554175.7977149924</c:v>
                </c:pt>
                <c:pt idx="61">
                  <c:v>7172258.6792035718</c:v>
                </c:pt>
                <c:pt idx="62">
                  <c:v>0</c:v>
                </c:pt>
                <c:pt idx="63">
                  <c:v>5273415.4885037215</c:v>
                </c:pt>
                <c:pt idx="64">
                  <c:v>4757228.6045776699</c:v>
                </c:pt>
                <c:pt idx="65">
                  <c:v>3193890.5734208878</c:v>
                </c:pt>
                <c:pt idx="66">
                  <c:v>0</c:v>
                </c:pt>
                <c:pt idx="67">
                  <c:v>0</c:v>
                </c:pt>
                <c:pt idx="68">
                  <c:v>1416173.1120144785</c:v>
                </c:pt>
                <c:pt idx="69">
                  <c:v>1574162.9578511456</c:v>
                </c:pt>
                <c:pt idx="70">
                  <c:v>976273.62961135362</c:v>
                </c:pt>
                <c:pt idx="71">
                  <c:v>3755424.1535498076</c:v>
                </c:pt>
                <c:pt idx="72">
                  <c:v>0</c:v>
                </c:pt>
                <c:pt idx="73">
                  <c:v>913232.53321938624</c:v>
                </c:pt>
                <c:pt idx="74">
                  <c:v>386548.58749117539</c:v>
                </c:pt>
                <c:pt idx="75">
                  <c:v>11727029.086964814</c:v>
                </c:pt>
                <c:pt idx="76">
                  <c:v>4309971.33326283</c:v>
                </c:pt>
                <c:pt idx="77">
                  <c:v>34.145991511078144</c:v>
                </c:pt>
                <c:pt idx="78">
                  <c:v>1539366.2229995872</c:v>
                </c:pt>
                <c:pt idx="79">
                  <c:v>1208536.5651607709</c:v>
                </c:pt>
                <c:pt idx="80">
                  <c:v>629990.04190200358</c:v>
                </c:pt>
                <c:pt idx="81">
                  <c:v>6462534.9940228313</c:v>
                </c:pt>
                <c:pt idx="82">
                  <c:v>10887223.459401891</c:v>
                </c:pt>
                <c:pt idx="83">
                  <c:v>0</c:v>
                </c:pt>
                <c:pt idx="84">
                  <c:v>153959.59327932904</c:v>
                </c:pt>
                <c:pt idx="85">
                  <c:v>790647.48460507486</c:v>
                </c:pt>
                <c:pt idx="86">
                  <c:v>0</c:v>
                </c:pt>
                <c:pt idx="87">
                  <c:v>3785677.3124824646</c:v>
                </c:pt>
                <c:pt idx="88">
                  <c:v>1498409.0766227073</c:v>
                </c:pt>
                <c:pt idx="89">
                  <c:v>135715.95024967261</c:v>
                </c:pt>
                <c:pt idx="90">
                  <c:v>6796089.539794079</c:v>
                </c:pt>
                <c:pt idx="91">
                  <c:v>0</c:v>
                </c:pt>
                <c:pt idx="92">
                  <c:v>42910.176049714079</c:v>
                </c:pt>
                <c:pt idx="93">
                  <c:v>0</c:v>
                </c:pt>
                <c:pt idx="94">
                  <c:v>79312.074558539622</c:v>
                </c:pt>
                <c:pt idx="95">
                  <c:v>68875.113865749037</c:v>
                </c:pt>
                <c:pt idx="96">
                  <c:v>680295.80379053357</c:v>
                </c:pt>
                <c:pt idx="97">
                  <c:v>62616.109135516017</c:v>
                </c:pt>
                <c:pt idx="98">
                  <c:v>1339553.813707514</c:v>
                </c:pt>
                <c:pt idx="99">
                  <c:v>3095944.813547174</c:v>
                </c:pt>
                <c:pt idx="100">
                  <c:v>318280.35549428151</c:v>
                </c:pt>
                <c:pt idx="101">
                  <c:v>15149.334411569418</c:v>
                </c:pt>
                <c:pt idx="102">
                  <c:v>126388.01568579592</c:v>
                </c:pt>
                <c:pt idx="103">
                  <c:v>2433237.3719968232</c:v>
                </c:pt>
                <c:pt idx="104">
                  <c:v>464838.52001819259</c:v>
                </c:pt>
                <c:pt idx="105">
                  <c:v>659958.51463675592</c:v>
                </c:pt>
                <c:pt idx="106">
                  <c:v>108104.05514821148</c:v>
                </c:pt>
                <c:pt idx="107">
                  <c:v>1525276.8367610085</c:v>
                </c:pt>
                <c:pt idx="108">
                  <c:v>279221.35037232656</c:v>
                </c:pt>
                <c:pt idx="109">
                  <c:v>44109.063330135177</c:v>
                </c:pt>
                <c:pt idx="110">
                  <c:v>2792615.552661153</c:v>
                </c:pt>
                <c:pt idx="111">
                  <c:v>9444.0940220854154</c:v>
                </c:pt>
                <c:pt idx="112">
                  <c:v>0</c:v>
                </c:pt>
                <c:pt idx="113">
                  <c:v>100894.17994983791</c:v>
                </c:pt>
                <c:pt idx="114">
                  <c:v>1016138.2210106009</c:v>
                </c:pt>
                <c:pt idx="115">
                  <c:v>128038.05114273814</c:v>
                </c:pt>
                <c:pt idx="116">
                  <c:v>488237.86775601236</c:v>
                </c:pt>
                <c:pt idx="117">
                  <c:v>1599149.5505671436</c:v>
                </c:pt>
                <c:pt idx="118">
                  <c:v>1439841.1559144964</c:v>
                </c:pt>
                <c:pt idx="119">
                  <c:v>7438535.7737136707</c:v>
                </c:pt>
                <c:pt idx="120">
                  <c:v>3425510.8081452805</c:v>
                </c:pt>
                <c:pt idx="121">
                  <c:v>3305937.8669834011</c:v>
                </c:pt>
                <c:pt idx="122">
                  <c:v>44923.804440356958</c:v>
                </c:pt>
                <c:pt idx="123">
                  <c:v>2936146.7873993507</c:v>
                </c:pt>
                <c:pt idx="124">
                  <c:v>3780740.7899283767</c:v>
                </c:pt>
                <c:pt idx="125">
                  <c:v>382219.32315780595</c:v>
                </c:pt>
                <c:pt idx="126">
                  <c:v>4556823.5659064045</c:v>
                </c:pt>
                <c:pt idx="127">
                  <c:v>1632048.2734500093</c:v>
                </c:pt>
                <c:pt idx="128">
                  <c:v>149706.03208381249</c:v>
                </c:pt>
                <c:pt idx="129">
                  <c:v>2178658.5145722697</c:v>
                </c:pt>
                <c:pt idx="130">
                  <c:v>3011028.4228110821</c:v>
                </c:pt>
                <c:pt idx="131">
                  <c:v>1159987.6203165136</c:v>
                </c:pt>
                <c:pt idx="132">
                  <c:v>59237315.303992257</c:v>
                </c:pt>
                <c:pt idx="133">
                  <c:v>20436.426223902221</c:v>
                </c:pt>
                <c:pt idx="134">
                  <c:v>8282605.5534965228</c:v>
                </c:pt>
                <c:pt idx="135">
                  <c:v>2645440.4442831539</c:v>
                </c:pt>
                <c:pt idx="136">
                  <c:v>0</c:v>
                </c:pt>
                <c:pt idx="137">
                  <c:v>2493131.0018259557</c:v>
                </c:pt>
                <c:pt idx="138">
                  <c:v>10219571.77835536</c:v>
                </c:pt>
                <c:pt idx="139">
                  <c:v>35360.25589041684</c:v>
                </c:pt>
                <c:pt idx="140">
                  <c:v>1128845.9543926758</c:v>
                </c:pt>
                <c:pt idx="141">
                  <c:v>8135597.8408209924</c:v>
                </c:pt>
                <c:pt idx="142">
                  <c:v>11389363.985720478</c:v>
                </c:pt>
                <c:pt idx="143">
                  <c:v>20453.378795303084</c:v>
                </c:pt>
                <c:pt idx="144">
                  <c:v>514269.74560621858</c:v>
                </c:pt>
                <c:pt idx="145">
                  <c:v>618374.47645300895</c:v>
                </c:pt>
                <c:pt idx="146">
                  <c:v>238102.33659385005</c:v>
                </c:pt>
                <c:pt idx="147">
                  <c:v>1593863.061484586</c:v>
                </c:pt>
                <c:pt idx="148">
                  <c:v>257562.41445030348</c:v>
                </c:pt>
                <c:pt idx="149">
                  <c:v>0</c:v>
                </c:pt>
                <c:pt idx="150">
                  <c:v>0</c:v>
                </c:pt>
                <c:pt idx="151">
                  <c:v>4478561.8206954068</c:v>
                </c:pt>
                <c:pt idx="152">
                  <c:v>300510.76944142417</c:v>
                </c:pt>
                <c:pt idx="153">
                  <c:v>905983.77190782968</c:v>
                </c:pt>
                <c:pt idx="154">
                  <c:v>1524210.7794727325</c:v>
                </c:pt>
                <c:pt idx="155">
                  <c:v>176261.60003196841</c:v>
                </c:pt>
                <c:pt idx="156">
                  <c:v>4729493.1763304248</c:v>
                </c:pt>
                <c:pt idx="157">
                  <c:v>822144.91548984288</c:v>
                </c:pt>
                <c:pt idx="158">
                  <c:v>3.2511069300208146</c:v>
                </c:pt>
                <c:pt idx="159">
                  <c:v>476707.2850509861</c:v>
                </c:pt>
                <c:pt idx="160">
                  <c:v>0</c:v>
                </c:pt>
                <c:pt idx="161">
                  <c:v>1067157.9013470786</c:v>
                </c:pt>
                <c:pt idx="162">
                  <c:v>2300735.7398097869</c:v>
                </c:pt>
                <c:pt idx="163">
                  <c:v>5995699.2150208103</c:v>
                </c:pt>
                <c:pt idx="164">
                  <c:v>35289.711727186288</c:v>
                </c:pt>
                <c:pt idx="165">
                  <c:v>3831952.9900051993</c:v>
                </c:pt>
                <c:pt idx="166">
                  <c:v>952209.74992134876</c:v>
                </c:pt>
                <c:pt idx="167">
                  <c:v>0</c:v>
                </c:pt>
                <c:pt idx="168">
                  <c:v>646479.7190736495</c:v>
                </c:pt>
                <c:pt idx="169">
                  <c:v>1230314.3549941923</c:v>
                </c:pt>
                <c:pt idx="170">
                  <c:v>2264252.8950313865</c:v>
                </c:pt>
                <c:pt idx="171">
                  <c:v>19406.133369034971</c:v>
                </c:pt>
                <c:pt idx="172">
                  <c:v>69885.417775702823</c:v>
                </c:pt>
                <c:pt idx="173">
                  <c:v>131881.5041070678</c:v>
                </c:pt>
                <c:pt idx="174">
                  <c:v>708325.56559747155</c:v>
                </c:pt>
                <c:pt idx="175">
                  <c:v>0</c:v>
                </c:pt>
                <c:pt idx="176">
                  <c:v>102068.72434543011</c:v>
                </c:pt>
                <c:pt idx="177">
                  <c:v>1280519.3997877929</c:v>
                </c:pt>
                <c:pt idx="178">
                  <c:v>0</c:v>
                </c:pt>
                <c:pt idx="179">
                  <c:v>2539666.8776189452</c:v>
                </c:pt>
                <c:pt idx="180">
                  <c:v>1400169.5041581523</c:v>
                </c:pt>
                <c:pt idx="181">
                  <c:v>1891973.3632461322</c:v>
                </c:pt>
                <c:pt idx="182">
                  <c:v>4898246.4800520279</c:v>
                </c:pt>
                <c:pt idx="183">
                  <c:v>32727.496962134082</c:v>
                </c:pt>
                <c:pt idx="184">
                  <c:v>235099.57379389543</c:v>
                </c:pt>
                <c:pt idx="185">
                  <c:v>365731.90550937736</c:v>
                </c:pt>
                <c:pt idx="186">
                  <c:v>65753.487460090633</c:v>
                </c:pt>
                <c:pt idx="187">
                  <c:v>1518867.476747829</c:v>
                </c:pt>
                <c:pt idx="188">
                  <c:v>13050559.344075561</c:v>
                </c:pt>
                <c:pt idx="189">
                  <c:v>631469.9077325454</c:v>
                </c:pt>
                <c:pt idx="190">
                  <c:v>380127.14759097458</c:v>
                </c:pt>
                <c:pt idx="191">
                  <c:v>0</c:v>
                </c:pt>
                <c:pt idx="192">
                  <c:v>6309158.9288118128</c:v>
                </c:pt>
                <c:pt idx="193">
                  <c:v>4818654.0439896472</c:v>
                </c:pt>
                <c:pt idx="194">
                  <c:v>789227.72771929135</c:v>
                </c:pt>
                <c:pt idx="195">
                  <c:v>387901.68715547869</c:v>
                </c:pt>
                <c:pt idx="196">
                  <c:v>0</c:v>
                </c:pt>
                <c:pt idx="197">
                  <c:v>1206464.4412546544</c:v>
                </c:pt>
                <c:pt idx="198">
                  <c:v>34820.813964890935</c:v>
                </c:pt>
                <c:pt idx="199">
                  <c:v>2957295.5616863905</c:v>
                </c:pt>
                <c:pt idx="200">
                  <c:v>0</c:v>
                </c:pt>
                <c:pt idx="201">
                  <c:v>3689657.8864406785</c:v>
                </c:pt>
                <c:pt idx="202">
                  <c:v>0</c:v>
                </c:pt>
                <c:pt idx="203">
                  <c:v>31339.841147932675</c:v>
                </c:pt>
                <c:pt idx="204">
                  <c:v>8301525.746918289</c:v>
                </c:pt>
                <c:pt idx="205">
                  <c:v>3311988.5979508944</c:v>
                </c:pt>
                <c:pt idx="206">
                  <c:v>689049.32961855223</c:v>
                </c:pt>
                <c:pt idx="207">
                  <c:v>399328.80609129695</c:v>
                </c:pt>
                <c:pt idx="208">
                  <c:v>49538.881501556119</c:v>
                </c:pt>
                <c:pt idx="209">
                  <c:v>2112710.8228398869</c:v>
                </c:pt>
                <c:pt idx="210">
                  <c:v>955639.78238580958</c:v>
                </c:pt>
                <c:pt idx="211">
                  <c:v>7630681.4691604096</c:v>
                </c:pt>
                <c:pt idx="212">
                  <c:v>0</c:v>
                </c:pt>
                <c:pt idx="213">
                  <c:v>263943.37758284545</c:v>
                </c:pt>
                <c:pt idx="214">
                  <c:v>5595499.3266291153</c:v>
                </c:pt>
                <c:pt idx="215">
                  <c:v>3577223.1189133008</c:v>
                </c:pt>
                <c:pt idx="216">
                  <c:v>2302409.8597324146</c:v>
                </c:pt>
                <c:pt idx="217">
                  <c:v>0</c:v>
                </c:pt>
                <c:pt idx="218">
                  <c:v>4080094.4371642172</c:v>
                </c:pt>
                <c:pt idx="219">
                  <c:v>270.90374018188589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32-44F8-87CD-18984DB91986}"/>
            </c:ext>
          </c:extLst>
        </c:ser>
        <c:ser>
          <c:idx val="2"/>
          <c:order val="2"/>
          <c:tx>
            <c:strRef>
              <c:f>'Exit Revenue Pivots'!$K$3</c:f>
              <c:strCache>
                <c:ptCount val="1"/>
                <c:pt idx="0">
                  <c:v>Sum of 2020/21 Exit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Pivots'!$K$4:$K$224</c:f>
              <c:numCache>
                <c:formatCode>"£"#,##0</c:formatCode>
                <c:ptCount val="220"/>
                <c:pt idx="0">
                  <c:v>2157215.4713281025</c:v>
                </c:pt>
                <c:pt idx="1">
                  <c:v>3164385.0440135757</c:v>
                </c:pt>
                <c:pt idx="2">
                  <c:v>4135639.6020141998</c:v>
                </c:pt>
                <c:pt idx="3">
                  <c:v>3882069.6232235772</c:v>
                </c:pt>
                <c:pt idx="4">
                  <c:v>0</c:v>
                </c:pt>
                <c:pt idx="5">
                  <c:v>546439.08217024431</c:v>
                </c:pt>
                <c:pt idx="6">
                  <c:v>5148250.0862711845</c:v>
                </c:pt>
                <c:pt idx="7">
                  <c:v>272765.65972866409</c:v>
                </c:pt>
                <c:pt idx="8">
                  <c:v>575080.30595465226</c:v>
                </c:pt>
                <c:pt idx="9">
                  <c:v>589921.53288608498</c:v>
                </c:pt>
                <c:pt idx="10">
                  <c:v>3625608.5309678828</c:v>
                </c:pt>
                <c:pt idx="11">
                  <c:v>0</c:v>
                </c:pt>
                <c:pt idx="12">
                  <c:v>1686678.5031091047</c:v>
                </c:pt>
                <c:pt idx="13">
                  <c:v>171223.15626707359</c:v>
                </c:pt>
                <c:pt idx="14">
                  <c:v>0</c:v>
                </c:pt>
                <c:pt idx="15">
                  <c:v>11044.365730954638</c:v>
                </c:pt>
                <c:pt idx="16">
                  <c:v>1380931.7169534417</c:v>
                </c:pt>
                <c:pt idx="17">
                  <c:v>79362470.358624369</c:v>
                </c:pt>
                <c:pt idx="18">
                  <c:v>78837.803512967905</c:v>
                </c:pt>
                <c:pt idx="19">
                  <c:v>1324091.9448783712</c:v>
                </c:pt>
                <c:pt idx="20">
                  <c:v>637.47308265140032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243024.94858165487</c:v>
                </c:pt>
                <c:pt idx="25">
                  <c:v>1682564.67600062</c:v>
                </c:pt>
                <c:pt idx="26">
                  <c:v>2250723.5096579455</c:v>
                </c:pt>
                <c:pt idx="27">
                  <c:v>4153414.3174261493</c:v>
                </c:pt>
                <c:pt idx="28">
                  <c:v>136179.76136682468</c:v>
                </c:pt>
                <c:pt idx="29">
                  <c:v>887592.85378811252</c:v>
                </c:pt>
                <c:pt idx="30">
                  <c:v>2214397.4099904923</c:v>
                </c:pt>
                <c:pt idx="31">
                  <c:v>9653123.4228565209</c:v>
                </c:pt>
                <c:pt idx="32">
                  <c:v>2914838.0105844392</c:v>
                </c:pt>
                <c:pt idx="33">
                  <c:v>34267.213291654392</c:v>
                </c:pt>
                <c:pt idx="34">
                  <c:v>1475810.2628524895</c:v>
                </c:pt>
                <c:pt idx="35">
                  <c:v>7181908.8336175811</c:v>
                </c:pt>
                <c:pt idx="36">
                  <c:v>4445203.7730531916</c:v>
                </c:pt>
                <c:pt idx="37">
                  <c:v>0</c:v>
                </c:pt>
                <c:pt idx="38">
                  <c:v>156255.20331701962</c:v>
                </c:pt>
                <c:pt idx="39">
                  <c:v>4598744.6786609497</c:v>
                </c:pt>
                <c:pt idx="40">
                  <c:v>1171249.7812382511</c:v>
                </c:pt>
                <c:pt idx="41">
                  <c:v>1353097.315275677</c:v>
                </c:pt>
                <c:pt idx="42">
                  <c:v>2407469.7780795768</c:v>
                </c:pt>
                <c:pt idx="43">
                  <c:v>567681.95642332954</c:v>
                </c:pt>
                <c:pt idx="44">
                  <c:v>6063.5498209971511</c:v>
                </c:pt>
                <c:pt idx="45">
                  <c:v>0</c:v>
                </c:pt>
                <c:pt idx="46">
                  <c:v>355313.18282989098</c:v>
                </c:pt>
                <c:pt idx="47">
                  <c:v>3312329.3621379933</c:v>
                </c:pt>
                <c:pt idx="48">
                  <c:v>0</c:v>
                </c:pt>
                <c:pt idx="49">
                  <c:v>3095.3786580869141</c:v>
                </c:pt>
                <c:pt idx="50">
                  <c:v>540164.29825447407</c:v>
                </c:pt>
                <c:pt idx="51">
                  <c:v>0</c:v>
                </c:pt>
                <c:pt idx="52">
                  <c:v>459498.4440170778</c:v>
                </c:pt>
                <c:pt idx="53">
                  <c:v>217666.00060211687</c:v>
                </c:pt>
                <c:pt idx="54">
                  <c:v>9187.1438080077642</c:v>
                </c:pt>
                <c:pt idx="55">
                  <c:v>0</c:v>
                </c:pt>
                <c:pt idx="56">
                  <c:v>2669397.0362238921</c:v>
                </c:pt>
                <c:pt idx="57">
                  <c:v>0</c:v>
                </c:pt>
                <c:pt idx="58">
                  <c:v>0</c:v>
                </c:pt>
                <c:pt idx="59">
                  <c:v>379931.99634000217</c:v>
                </c:pt>
                <c:pt idx="60">
                  <c:v>4802266.5610263478</c:v>
                </c:pt>
                <c:pt idx="61">
                  <c:v>7504805.1656192057</c:v>
                </c:pt>
                <c:pt idx="62">
                  <c:v>0</c:v>
                </c:pt>
                <c:pt idx="63">
                  <c:v>5552889.2374346545</c:v>
                </c:pt>
                <c:pt idx="64">
                  <c:v>4964492.3607558981</c:v>
                </c:pt>
                <c:pt idx="65">
                  <c:v>3340412.9162160652</c:v>
                </c:pt>
                <c:pt idx="66">
                  <c:v>0</c:v>
                </c:pt>
                <c:pt idx="67">
                  <c:v>0</c:v>
                </c:pt>
                <c:pt idx="68">
                  <c:v>1496827.8348755776</c:v>
                </c:pt>
                <c:pt idx="69">
                  <c:v>1641289.7869237883</c:v>
                </c:pt>
                <c:pt idx="70">
                  <c:v>1020271.1348494202</c:v>
                </c:pt>
                <c:pt idx="71">
                  <c:v>3937822.2014240837</c:v>
                </c:pt>
                <c:pt idx="72">
                  <c:v>0</c:v>
                </c:pt>
                <c:pt idx="73">
                  <c:v>963384.00935713004</c:v>
                </c:pt>
                <c:pt idx="74">
                  <c:v>405444.28671389009</c:v>
                </c:pt>
                <c:pt idx="75">
                  <c:v>12293024.808782592</c:v>
                </c:pt>
                <c:pt idx="76">
                  <c:v>4486884.0585411619</c:v>
                </c:pt>
                <c:pt idx="77">
                  <c:v>36.048959900724213</c:v>
                </c:pt>
                <c:pt idx="78">
                  <c:v>1613617.7420100523</c:v>
                </c:pt>
                <c:pt idx="79">
                  <c:v>1272048.2602649457</c:v>
                </c:pt>
                <c:pt idx="80">
                  <c:v>652838.8299485941</c:v>
                </c:pt>
                <c:pt idx="81">
                  <c:v>6775724.8072537603</c:v>
                </c:pt>
                <c:pt idx="82">
                  <c:v>11403961.696085747</c:v>
                </c:pt>
                <c:pt idx="83">
                  <c:v>0</c:v>
                </c:pt>
                <c:pt idx="84">
                  <c:v>162712.31344136348</c:v>
                </c:pt>
                <c:pt idx="85">
                  <c:v>830870.07335018669</c:v>
                </c:pt>
                <c:pt idx="86">
                  <c:v>0</c:v>
                </c:pt>
                <c:pt idx="87">
                  <c:v>3991024.326024862</c:v>
                </c:pt>
                <c:pt idx="88">
                  <c:v>1572567.3099599881</c:v>
                </c:pt>
                <c:pt idx="89">
                  <c:v>142240.22630750365</c:v>
                </c:pt>
                <c:pt idx="90">
                  <c:v>7123980.8546281755</c:v>
                </c:pt>
                <c:pt idx="91">
                  <c:v>0</c:v>
                </c:pt>
                <c:pt idx="92">
                  <c:v>44466.463375529172</c:v>
                </c:pt>
                <c:pt idx="93">
                  <c:v>0</c:v>
                </c:pt>
                <c:pt idx="94">
                  <c:v>82188.603805973922</c:v>
                </c:pt>
                <c:pt idx="95">
                  <c:v>71373.110300188055</c:v>
                </c:pt>
                <c:pt idx="96">
                  <c:v>704969.10589998611</c:v>
                </c:pt>
                <c:pt idx="97">
                  <c:v>66110.668129024038</c:v>
                </c:pt>
                <c:pt idx="98">
                  <c:v>1406894.0266711048</c:v>
                </c:pt>
                <c:pt idx="99">
                  <c:v>3231337.0142889963</c:v>
                </c:pt>
                <c:pt idx="100">
                  <c:v>329823.90364327515</c:v>
                </c:pt>
                <c:pt idx="101">
                  <c:v>15790.196678855142</c:v>
                </c:pt>
                <c:pt idx="102">
                  <c:v>132214.83902461722</c:v>
                </c:pt>
                <c:pt idx="103">
                  <c:v>2545545.6373446677</c:v>
                </c:pt>
                <c:pt idx="104">
                  <c:v>483089.3209703833</c:v>
                </c:pt>
                <c:pt idx="105">
                  <c:v>687289.04112453957</c:v>
                </c:pt>
                <c:pt idx="106">
                  <c:v>113544.93113079593</c:v>
                </c:pt>
                <c:pt idx="107">
                  <c:v>1599979.1905726888</c:v>
                </c:pt>
                <c:pt idx="108">
                  <c:v>291679.41884008213</c:v>
                </c:pt>
                <c:pt idx="109">
                  <c:v>46204.572948538233</c:v>
                </c:pt>
                <c:pt idx="110">
                  <c:v>2937571.3609140008</c:v>
                </c:pt>
                <c:pt idx="111">
                  <c:v>9871.5100006862904</c:v>
                </c:pt>
                <c:pt idx="112">
                  <c:v>0</c:v>
                </c:pt>
                <c:pt idx="113">
                  <c:v>104769.57022520501</c:v>
                </c:pt>
                <c:pt idx="114">
                  <c:v>1060542.1416069493</c:v>
                </c:pt>
                <c:pt idx="115">
                  <c:v>133329.80231415998</c:v>
                </c:pt>
                <c:pt idx="116">
                  <c:v>511670.46758371219</c:v>
                </c:pt>
                <c:pt idx="117">
                  <c:v>1673887.8428471978</c:v>
                </c:pt>
                <c:pt idx="118">
                  <c:v>1517441.2032649117</c:v>
                </c:pt>
                <c:pt idx="119">
                  <c:v>7821749.7988336086</c:v>
                </c:pt>
                <c:pt idx="120">
                  <c:v>3569618.2809186452</c:v>
                </c:pt>
                <c:pt idx="121">
                  <c:v>3463050.6514169909</c:v>
                </c:pt>
                <c:pt idx="122">
                  <c:v>47064.274283380197</c:v>
                </c:pt>
                <c:pt idx="123">
                  <c:v>3069062.4830972739</c:v>
                </c:pt>
                <c:pt idx="124">
                  <c:v>3983403.0565036023</c:v>
                </c:pt>
                <c:pt idx="125">
                  <c:v>400180.53425787826</c:v>
                </c:pt>
                <c:pt idx="126">
                  <c:v>4770056.6664009802</c:v>
                </c:pt>
                <c:pt idx="127">
                  <c:v>1720544.5786012264</c:v>
                </c:pt>
                <c:pt idx="128">
                  <c:v>156678.43455084856</c:v>
                </c:pt>
                <c:pt idx="129">
                  <c:v>2286214.6525031533</c:v>
                </c:pt>
                <c:pt idx="130">
                  <c:v>3174539.6799519504</c:v>
                </c:pt>
                <c:pt idx="131">
                  <c:v>1215891.074373574</c:v>
                </c:pt>
                <c:pt idx="132">
                  <c:v>61678814.545627758</c:v>
                </c:pt>
                <c:pt idx="133">
                  <c:v>21351.180406009415</c:v>
                </c:pt>
                <c:pt idx="134">
                  <c:v>8701193.1339059323</c:v>
                </c:pt>
                <c:pt idx="135">
                  <c:v>2757436.7958973153</c:v>
                </c:pt>
                <c:pt idx="136">
                  <c:v>0</c:v>
                </c:pt>
                <c:pt idx="137">
                  <c:v>2613600.3194797346</c:v>
                </c:pt>
                <c:pt idx="138">
                  <c:v>10755894.082305934</c:v>
                </c:pt>
                <c:pt idx="139">
                  <c:v>37368.072989410481</c:v>
                </c:pt>
                <c:pt idx="140">
                  <c:v>1183080.1175395874</c:v>
                </c:pt>
                <c:pt idx="141">
                  <c:v>8533103.8902447112</c:v>
                </c:pt>
                <c:pt idx="142">
                  <c:v>11937391.791763119</c:v>
                </c:pt>
                <c:pt idx="143">
                  <c:v>21593.27624753931</c:v>
                </c:pt>
                <c:pt idx="144">
                  <c:v>539351.36304315249</c:v>
                </c:pt>
                <c:pt idx="145">
                  <c:v>652828.88953582209</c:v>
                </c:pt>
                <c:pt idx="146">
                  <c:v>248025.78367967776</c:v>
                </c:pt>
                <c:pt idx="147">
                  <c:v>1666854.5128280097</c:v>
                </c:pt>
                <c:pt idx="148">
                  <c:v>269753.65910938464</c:v>
                </c:pt>
                <c:pt idx="149">
                  <c:v>0</c:v>
                </c:pt>
                <c:pt idx="150">
                  <c:v>0</c:v>
                </c:pt>
                <c:pt idx="151">
                  <c:v>4734275.9006424109</c:v>
                </c:pt>
                <c:pt idx="152">
                  <c:v>314967.9646231166</c:v>
                </c:pt>
                <c:pt idx="153">
                  <c:v>952216.2441536152</c:v>
                </c:pt>
                <c:pt idx="154">
                  <c:v>1603048.8470937104</c:v>
                </c:pt>
                <c:pt idx="155">
                  <c:v>185037.26105298143</c:v>
                </c:pt>
                <c:pt idx="156">
                  <c:v>4973401.9462712221</c:v>
                </c:pt>
                <c:pt idx="157">
                  <c:v>867210.08060286567</c:v>
                </c:pt>
                <c:pt idx="158">
                  <c:v>3.4354741528670378</c:v>
                </c:pt>
                <c:pt idx="159">
                  <c:v>503820.26683390397</c:v>
                </c:pt>
                <c:pt idx="160">
                  <c:v>0</c:v>
                </c:pt>
                <c:pt idx="161">
                  <c:v>1127939.941200427</c:v>
                </c:pt>
                <c:pt idx="162">
                  <c:v>2388748.5788030988</c:v>
                </c:pt>
                <c:pt idx="163">
                  <c:v>6267290.1914841477</c:v>
                </c:pt>
                <c:pt idx="164">
                  <c:v>37233.031396804756</c:v>
                </c:pt>
                <c:pt idx="165">
                  <c:v>4008099.4984134212</c:v>
                </c:pt>
                <c:pt idx="166">
                  <c:v>1003708.8363962338</c:v>
                </c:pt>
                <c:pt idx="167">
                  <c:v>0</c:v>
                </c:pt>
                <c:pt idx="168">
                  <c:v>681899.24667915981</c:v>
                </c:pt>
                <c:pt idx="169">
                  <c:v>1298140.9556784704</c:v>
                </c:pt>
                <c:pt idx="170">
                  <c:v>2346414.8330847248</c:v>
                </c:pt>
                <c:pt idx="171">
                  <c:v>20474.785019673353</c:v>
                </c:pt>
                <c:pt idx="172">
                  <c:v>72448.764744020387</c:v>
                </c:pt>
                <c:pt idx="173">
                  <c:v>138488.7742194531</c:v>
                </c:pt>
                <c:pt idx="174">
                  <c:v>738553.7875745343</c:v>
                </c:pt>
                <c:pt idx="175">
                  <c:v>0</c:v>
                </c:pt>
                <c:pt idx="176">
                  <c:v>106711.41962533738</c:v>
                </c:pt>
                <c:pt idx="177">
                  <c:v>1347242.9030564078</c:v>
                </c:pt>
                <c:pt idx="178">
                  <c:v>0</c:v>
                </c:pt>
                <c:pt idx="179">
                  <c:v>2682313.0155206891</c:v>
                </c:pt>
                <c:pt idx="180">
                  <c:v>1479848.4114371827</c:v>
                </c:pt>
                <c:pt idx="181">
                  <c:v>1995310.5405442303</c:v>
                </c:pt>
                <c:pt idx="182">
                  <c:v>5174156.5181506565</c:v>
                </c:pt>
                <c:pt idx="183">
                  <c:v>33914.473885016232</c:v>
                </c:pt>
                <c:pt idx="184">
                  <c:v>246361.64531763864</c:v>
                </c:pt>
                <c:pt idx="185">
                  <c:v>378996.44976412493</c:v>
                </c:pt>
                <c:pt idx="186">
                  <c:v>69045.681224331609</c:v>
                </c:pt>
                <c:pt idx="187">
                  <c:v>1605362.4346915341</c:v>
                </c:pt>
                <c:pt idx="188">
                  <c:v>13617034.057402348</c:v>
                </c:pt>
                <c:pt idx="189">
                  <c:v>666657.61613302247</c:v>
                </c:pt>
                <c:pt idx="190">
                  <c:v>401312.20319480862</c:v>
                </c:pt>
                <c:pt idx="191">
                  <c:v>0</c:v>
                </c:pt>
                <c:pt idx="192">
                  <c:v>6634844.0546266055</c:v>
                </c:pt>
                <c:pt idx="193">
                  <c:v>5093096.1332294215</c:v>
                </c:pt>
                <c:pt idx="194">
                  <c:v>834297.8596632469</c:v>
                </c:pt>
                <c:pt idx="195">
                  <c:v>406044.96705619222</c:v>
                </c:pt>
                <c:pt idx="196">
                  <c:v>0</c:v>
                </c:pt>
                <c:pt idx="197">
                  <c:v>1271316.2466916535</c:v>
                </c:pt>
                <c:pt idx="198">
                  <c:v>36442.903458007713</c:v>
                </c:pt>
                <c:pt idx="199">
                  <c:v>3094329.1783059891</c:v>
                </c:pt>
                <c:pt idx="200">
                  <c:v>0</c:v>
                </c:pt>
                <c:pt idx="201">
                  <c:v>3873599.5683631925</c:v>
                </c:pt>
                <c:pt idx="202">
                  <c:v>0</c:v>
                </c:pt>
                <c:pt idx="203">
                  <c:v>32909.786395844785</c:v>
                </c:pt>
                <c:pt idx="204">
                  <c:v>8737477.6638035551</c:v>
                </c:pt>
                <c:pt idx="205">
                  <c:v>3500702.3975904728</c:v>
                </c:pt>
                <c:pt idx="206">
                  <c:v>724300.58773303241</c:v>
                </c:pt>
                <c:pt idx="207">
                  <c:v>414288.26475514198</c:v>
                </c:pt>
                <c:pt idx="208">
                  <c:v>52265.476200405305</c:v>
                </c:pt>
                <c:pt idx="209">
                  <c:v>2229353.7070538783</c:v>
                </c:pt>
                <c:pt idx="210">
                  <c:v>999187.52705130773</c:v>
                </c:pt>
                <c:pt idx="211">
                  <c:v>8007262.8906754963</c:v>
                </c:pt>
                <c:pt idx="212">
                  <c:v>0</c:v>
                </c:pt>
                <c:pt idx="213">
                  <c:v>273591.65131999517</c:v>
                </c:pt>
                <c:pt idx="214">
                  <c:v>5830576.8368530422</c:v>
                </c:pt>
                <c:pt idx="215">
                  <c:v>3710965.6776551707</c:v>
                </c:pt>
                <c:pt idx="216">
                  <c:v>2433580.7802599519</c:v>
                </c:pt>
                <c:pt idx="217">
                  <c:v>0</c:v>
                </c:pt>
                <c:pt idx="218">
                  <c:v>4260171.3314710371</c:v>
                </c:pt>
                <c:pt idx="219">
                  <c:v>286.01214123517508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32-44F8-87CD-18984DB91986}"/>
            </c:ext>
          </c:extLst>
        </c:ser>
        <c:ser>
          <c:idx val="3"/>
          <c:order val="3"/>
          <c:tx>
            <c:strRef>
              <c:f>'Exit Revenue Pivots'!$L$3</c:f>
              <c:strCache>
                <c:ptCount val="1"/>
                <c:pt idx="0">
                  <c:v>Sum of 2021/22 Exit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Pivots'!$L$4:$L$224</c:f>
              <c:numCache>
                <c:formatCode>"£"#,##0</c:formatCode>
                <c:ptCount val="220"/>
                <c:pt idx="0">
                  <c:v>1778337.9692848225</c:v>
                </c:pt>
                <c:pt idx="1">
                  <c:v>2234932.2132767159</c:v>
                </c:pt>
                <c:pt idx="2">
                  <c:v>5130869.9434532272</c:v>
                </c:pt>
                <c:pt idx="3">
                  <c:v>5421425.3726557018</c:v>
                </c:pt>
                <c:pt idx="4">
                  <c:v>0</c:v>
                </c:pt>
                <c:pt idx="5">
                  <c:v>554563.49899650773</c:v>
                </c:pt>
                <c:pt idx="6">
                  <c:v>4344469.9252070878</c:v>
                </c:pt>
                <c:pt idx="7">
                  <c:v>249982.76817627912</c:v>
                </c:pt>
                <c:pt idx="8">
                  <c:v>599929.23812637071</c:v>
                </c:pt>
                <c:pt idx="9">
                  <c:v>1144306.6225581663</c:v>
                </c:pt>
                <c:pt idx="10">
                  <c:v>4419423.463725959</c:v>
                </c:pt>
                <c:pt idx="11">
                  <c:v>0</c:v>
                </c:pt>
                <c:pt idx="12">
                  <c:v>2197406.6863448028</c:v>
                </c:pt>
                <c:pt idx="13">
                  <c:v>176033.44640397036</c:v>
                </c:pt>
                <c:pt idx="14">
                  <c:v>0</c:v>
                </c:pt>
                <c:pt idx="15">
                  <c:v>20036.551027555128</c:v>
                </c:pt>
                <c:pt idx="16">
                  <c:v>791896.60140557901</c:v>
                </c:pt>
                <c:pt idx="17">
                  <c:v>16269641.027051339</c:v>
                </c:pt>
                <c:pt idx="18">
                  <c:v>63899.840736868158</c:v>
                </c:pt>
                <c:pt idx="19">
                  <c:v>1185928.605459407</c:v>
                </c:pt>
                <c:pt idx="20">
                  <c:v>428.67569333741301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446724.99553861743</c:v>
                </c:pt>
                <c:pt idx="25">
                  <c:v>1533952.0451279769</c:v>
                </c:pt>
                <c:pt idx="26">
                  <c:v>1086846.2077517954</c:v>
                </c:pt>
                <c:pt idx="27">
                  <c:v>3013030.5891231196</c:v>
                </c:pt>
                <c:pt idx="28">
                  <c:v>64536.937810658957</c:v>
                </c:pt>
                <c:pt idx="29">
                  <c:v>728447.46832857293</c:v>
                </c:pt>
                <c:pt idx="30">
                  <c:v>1203944.2006405557</c:v>
                </c:pt>
                <c:pt idx="31">
                  <c:v>9690938.8621951435</c:v>
                </c:pt>
                <c:pt idx="32">
                  <c:v>3580539.4959484269</c:v>
                </c:pt>
                <c:pt idx="33">
                  <c:v>16539.616825563997</c:v>
                </c:pt>
                <c:pt idx="34">
                  <c:v>712323.35256044369</c:v>
                </c:pt>
                <c:pt idx="35">
                  <c:v>7312260.6193182878</c:v>
                </c:pt>
                <c:pt idx="36">
                  <c:v>5785248.9353993461</c:v>
                </c:pt>
                <c:pt idx="37">
                  <c:v>0</c:v>
                </c:pt>
                <c:pt idx="38">
                  <c:v>153953.85413801004</c:v>
                </c:pt>
                <c:pt idx="39">
                  <c:v>4256671.6577712195</c:v>
                </c:pt>
                <c:pt idx="40">
                  <c:v>818674.69514103711</c:v>
                </c:pt>
                <c:pt idx="41">
                  <c:v>1642244.9344039741</c:v>
                </c:pt>
                <c:pt idx="42">
                  <c:v>1562224.2906997001</c:v>
                </c:pt>
                <c:pt idx="43">
                  <c:v>607876.06993186276</c:v>
                </c:pt>
                <c:pt idx="44">
                  <c:v>3415.1900067625206</c:v>
                </c:pt>
                <c:pt idx="45">
                  <c:v>0</c:v>
                </c:pt>
                <c:pt idx="46">
                  <c:v>290214.70267989265</c:v>
                </c:pt>
                <c:pt idx="47">
                  <c:v>2020729.1295870603</c:v>
                </c:pt>
                <c:pt idx="48">
                  <c:v>0</c:v>
                </c:pt>
                <c:pt idx="49">
                  <c:v>2529.531350905304</c:v>
                </c:pt>
                <c:pt idx="50">
                  <c:v>688870.80779438082</c:v>
                </c:pt>
                <c:pt idx="51">
                  <c:v>0</c:v>
                </c:pt>
                <c:pt idx="52">
                  <c:v>586498.02515654184</c:v>
                </c:pt>
                <c:pt idx="53">
                  <c:v>192340.26650120397</c:v>
                </c:pt>
                <c:pt idx="54">
                  <c:v>10178.829138677127</c:v>
                </c:pt>
                <c:pt idx="55">
                  <c:v>0</c:v>
                </c:pt>
                <c:pt idx="56">
                  <c:v>2070571.6800012689</c:v>
                </c:pt>
                <c:pt idx="57">
                  <c:v>0</c:v>
                </c:pt>
                <c:pt idx="58">
                  <c:v>0</c:v>
                </c:pt>
                <c:pt idx="59">
                  <c:v>246550.49597380889</c:v>
                </c:pt>
                <c:pt idx="60">
                  <c:v>3230440.1565243276</c:v>
                </c:pt>
                <c:pt idx="61">
                  <c:v>9312186.06140613</c:v>
                </c:pt>
                <c:pt idx="62">
                  <c:v>0</c:v>
                </c:pt>
                <c:pt idx="63">
                  <c:v>4576445.591404005</c:v>
                </c:pt>
                <c:pt idx="64">
                  <c:v>5026039.457794996</c:v>
                </c:pt>
                <c:pt idx="65">
                  <c:v>4212631.9663798641</c:v>
                </c:pt>
                <c:pt idx="66">
                  <c:v>0</c:v>
                </c:pt>
                <c:pt idx="67">
                  <c:v>0</c:v>
                </c:pt>
                <c:pt idx="68">
                  <c:v>712441.50457607559</c:v>
                </c:pt>
                <c:pt idx="69">
                  <c:v>2471388.4894489096</c:v>
                </c:pt>
                <c:pt idx="70">
                  <c:v>1342859.3422992663</c:v>
                </c:pt>
                <c:pt idx="71">
                  <c:v>3385977.1950439936</c:v>
                </c:pt>
                <c:pt idx="72">
                  <c:v>0</c:v>
                </c:pt>
                <c:pt idx="73">
                  <c:v>632291.8700299894</c:v>
                </c:pt>
                <c:pt idx="74">
                  <c:v>448960.93300498545</c:v>
                </c:pt>
                <c:pt idx="75">
                  <c:v>13258857.165590037</c:v>
                </c:pt>
                <c:pt idx="76">
                  <c:v>6940968.7681034664</c:v>
                </c:pt>
                <c:pt idx="77">
                  <c:v>21.635235886861185</c:v>
                </c:pt>
                <c:pt idx="78">
                  <c:v>1848712.0534608441</c:v>
                </c:pt>
                <c:pt idx="79">
                  <c:v>895377.46597321203</c:v>
                </c:pt>
                <c:pt idx="80">
                  <c:v>1069428.9960897635</c:v>
                </c:pt>
                <c:pt idx="81">
                  <c:v>7488050.7581952587</c:v>
                </c:pt>
                <c:pt idx="82">
                  <c:v>9730749.0357094742</c:v>
                </c:pt>
                <c:pt idx="83">
                  <c:v>0</c:v>
                </c:pt>
                <c:pt idx="84">
                  <c:v>77598.400971198265</c:v>
                </c:pt>
                <c:pt idx="85">
                  <c:v>733280.80572034244</c:v>
                </c:pt>
                <c:pt idx="86">
                  <c:v>0</c:v>
                </c:pt>
                <c:pt idx="87">
                  <c:v>2785250.6190285957</c:v>
                </c:pt>
                <c:pt idx="88">
                  <c:v>1588486.5458181377</c:v>
                </c:pt>
                <c:pt idx="89">
                  <c:v>114120.01276204149</c:v>
                </c:pt>
                <c:pt idx="90">
                  <c:v>7716339.0185170975</c:v>
                </c:pt>
                <c:pt idx="91">
                  <c:v>0</c:v>
                </c:pt>
                <c:pt idx="92">
                  <c:v>75684.88160049179</c:v>
                </c:pt>
                <c:pt idx="93">
                  <c:v>0</c:v>
                </c:pt>
                <c:pt idx="94">
                  <c:v>159496.75581844139</c:v>
                </c:pt>
                <c:pt idx="95">
                  <c:v>138508.00498358562</c:v>
                </c:pt>
                <c:pt idx="96">
                  <c:v>1362503.7766564228</c:v>
                </c:pt>
                <c:pt idx="97">
                  <c:v>41048.677854434274</c:v>
                </c:pt>
                <c:pt idx="98">
                  <c:v>1383589.3763134917</c:v>
                </c:pt>
                <c:pt idx="99">
                  <c:v>4462977.9473604178</c:v>
                </c:pt>
                <c:pt idx="100">
                  <c:v>528107.06129385415</c:v>
                </c:pt>
                <c:pt idx="101">
                  <c:v>16570.591357896654</c:v>
                </c:pt>
                <c:pt idx="102">
                  <c:v>117394.92542097655</c:v>
                </c:pt>
                <c:pt idx="103">
                  <c:v>3156685.2496340629</c:v>
                </c:pt>
                <c:pt idx="104">
                  <c:v>796835.80642433383</c:v>
                </c:pt>
                <c:pt idx="105">
                  <c:v>1037796.5720143412</c:v>
                </c:pt>
                <c:pt idx="106">
                  <c:v>95630.176527621516</c:v>
                </c:pt>
                <c:pt idx="107">
                  <c:v>1645530.4204431621</c:v>
                </c:pt>
                <c:pt idx="108">
                  <c:v>246741.29603730861</c:v>
                </c:pt>
                <c:pt idx="109">
                  <c:v>49211.163318366198</c:v>
                </c:pt>
                <c:pt idx="110">
                  <c:v>2431850.6826350451</c:v>
                </c:pt>
                <c:pt idx="111">
                  <c:v>10270.457858142952</c:v>
                </c:pt>
                <c:pt idx="112">
                  <c:v>0</c:v>
                </c:pt>
                <c:pt idx="113">
                  <c:v>193444.41541530509</c:v>
                </c:pt>
                <c:pt idx="114">
                  <c:v>1183996.3488718381</c:v>
                </c:pt>
                <c:pt idx="115">
                  <c:v>211890.13684186334</c:v>
                </c:pt>
                <c:pt idx="116">
                  <c:v>453204.13333063154</c:v>
                </c:pt>
                <c:pt idx="117">
                  <c:v>2102799.9365790705</c:v>
                </c:pt>
                <c:pt idx="118">
                  <c:v>1010289.8124757684</c:v>
                </c:pt>
                <c:pt idx="119">
                  <c:v>6837876.4844457256</c:v>
                </c:pt>
                <c:pt idx="120">
                  <c:v>5179096.6067423811</c:v>
                </c:pt>
                <c:pt idx="121">
                  <c:v>4001078.7040569214</c:v>
                </c:pt>
                <c:pt idx="122">
                  <c:v>54306.718768616207</c:v>
                </c:pt>
                <c:pt idx="123">
                  <c:v>3978915.3637802834</c:v>
                </c:pt>
                <c:pt idx="124">
                  <c:v>2896986.584040904</c:v>
                </c:pt>
                <c:pt idx="125">
                  <c:v>495576.75516342063</c:v>
                </c:pt>
                <c:pt idx="126">
                  <c:v>5662637.4167428585</c:v>
                </c:pt>
                <c:pt idx="127">
                  <c:v>1202263.0404421373</c:v>
                </c:pt>
                <c:pt idx="128">
                  <c:v>163958.71210513468</c:v>
                </c:pt>
                <c:pt idx="129">
                  <c:v>2363105.4487983771</c:v>
                </c:pt>
                <c:pt idx="130">
                  <c:v>2204004.9239865565</c:v>
                </c:pt>
                <c:pt idx="131">
                  <c:v>1396686.0065822825</c:v>
                </c:pt>
                <c:pt idx="132">
                  <c:v>6560613.8666206636</c:v>
                </c:pt>
                <c:pt idx="133">
                  <c:v>22064.368707306505</c:v>
                </c:pt>
                <c:pt idx="134">
                  <c:v>7197216.6713817324</c:v>
                </c:pt>
                <c:pt idx="135">
                  <c:v>4143157.4306914448</c:v>
                </c:pt>
                <c:pt idx="136">
                  <c:v>0</c:v>
                </c:pt>
                <c:pt idx="137">
                  <c:v>2479908.9441209403</c:v>
                </c:pt>
                <c:pt idx="138">
                  <c:v>8723674.1644672882</c:v>
                </c:pt>
                <c:pt idx="139">
                  <c:v>20370.480127497893</c:v>
                </c:pt>
                <c:pt idx="140">
                  <c:v>1319765.2004239869</c:v>
                </c:pt>
                <c:pt idx="141">
                  <c:v>8939827.6613057349</c:v>
                </c:pt>
                <c:pt idx="142">
                  <c:v>13081590.232009487</c:v>
                </c:pt>
                <c:pt idx="143">
                  <c:v>10463.884725609267</c:v>
                </c:pt>
                <c:pt idx="144">
                  <c:v>463087.46748519927</c:v>
                </c:pt>
                <c:pt idx="145">
                  <c:v>406117.0658217842</c:v>
                </c:pt>
                <c:pt idx="146">
                  <c:v>266959.24083901686</c:v>
                </c:pt>
                <c:pt idx="147">
                  <c:v>2137489.3041718146</c:v>
                </c:pt>
                <c:pt idx="148">
                  <c:v>276013.68362921098</c:v>
                </c:pt>
                <c:pt idx="149">
                  <c:v>0</c:v>
                </c:pt>
                <c:pt idx="150">
                  <c:v>0</c:v>
                </c:pt>
                <c:pt idx="151">
                  <c:v>2147359.8654508828</c:v>
                </c:pt>
                <c:pt idx="152">
                  <c:v>359326.49963317049</c:v>
                </c:pt>
                <c:pt idx="153">
                  <c:v>898886.68860649655</c:v>
                </c:pt>
                <c:pt idx="154">
                  <c:v>1350533.5806440923</c:v>
                </c:pt>
                <c:pt idx="155">
                  <c:v>183674.12446816667</c:v>
                </c:pt>
                <c:pt idx="156">
                  <c:v>4643670.8736590864</c:v>
                </c:pt>
                <c:pt idx="157">
                  <c:v>573355.86427796807</c:v>
                </c:pt>
                <c:pt idx="158">
                  <c:v>1.8347980738668255</c:v>
                </c:pt>
                <c:pt idx="159">
                  <c:v>234675.06911285172</c:v>
                </c:pt>
                <c:pt idx="160">
                  <c:v>0</c:v>
                </c:pt>
                <c:pt idx="161">
                  <c:v>430126.37843131286</c:v>
                </c:pt>
                <c:pt idx="162">
                  <c:v>3013705.7566559021</c:v>
                </c:pt>
                <c:pt idx="163">
                  <c:v>7279067.189860886</c:v>
                </c:pt>
                <c:pt idx="164">
                  <c:v>21857.275397251564</c:v>
                </c:pt>
                <c:pt idx="165">
                  <c:v>5044391.1862017969</c:v>
                </c:pt>
                <c:pt idx="166">
                  <c:v>726950.36944188329</c:v>
                </c:pt>
                <c:pt idx="167">
                  <c:v>0</c:v>
                </c:pt>
                <c:pt idx="168">
                  <c:v>411866.39194020181</c:v>
                </c:pt>
                <c:pt idx="169">
                  <c:v>847594.35645419371</c:v>
                </c:pt>
                <c:pt idx="170">
                  <c:v>4386779.3480577283</c:v>
                </c:pt>
                <c:pt idx="171">
                  <c:v>13427.474628341653</c:v>
                </c:pt>
                <c:pt idx="172">
                  <c:v>140682.76524855068</c:v>
                </c:pt>
                <c:pt idx="173">
                  <c:v>130418.56125504091</c:v>
                </c:pt>
                <c:pt idx="174">
                  <c:v>796026.63173215697</c:v>
                </c:pt>
                <c:pt idx="175">
                  <c:v>0</c:v>
                </c:pt>
                <c:pt idx="176">
                  <c:v>85850.212259631619</c:v>
                </c:pt>
                <c:pt idx="177">
                  <c:v>716613.97846624698</c:v>
                </c:pt>
                <c:pt idx="178">
                  <c:v>0</c:v>
                </c:pt>
                <c:pt idx="179">
                  <c:v>1573314.7718808579</c:v>
                </c:pt>
                <c:pt idx="180">
                  <c:v>698693.03261407407</c:v>
                </c:pt>
                <c:pt idx="181">
                  <c:v>1348220.0617082161</c:v>
                </c:pt>
                <c:pt idx="182">
                  <c:v>2806231.4008324421</c:v>
                </c:pt>
                <c:pt idx="183">
                  <c:v>50359.384064396138</c:v>
                </c:pt>
                <c:pt idx="184">
                  <c:v>290324.68987376272</c:v>
                </c:pt>
                <c:pt idx="185">
                  <c:v>732448.23543692054</c:v>
                </c:pt>
                <c:pt idx="186">
                  <c:v>65926.284637720033</c:v>
                </c:pt>
                <c:pt idx="187">
                  <c:v>833782.06293687271</c:v>
                </c:pt>
                <c:pt idx="188">
                  <c:v>18807762.48673654</c:v>
                </c:pt>
                <c:pt idx="189">
                  <c:v>323342.87145655922</c:v>
                </c:pt>
                <c:pt idx="190">
                  <c:v>194471.86175322952</c:v>
                </c:pt>
                <c:pt idx="191">
                  <c:v>0</c:v>
                </c:pt>
                <c:pt idx="192">
                  <c:v>5133641.251629414</c:v>
                </c:pt>
                <c:pt idx="193">
                  <c:v>2388815.7088799863</c:v>
                </c:pt>
                <c:pt idx="194">
                  <c:v>384077.86037679401</c:v>
                </c:pt>
                <c:pt idx="195">
                  <c:v>401391.04783464549</c:v>
                </c:pt>
                <c:pt idx="196">
                  <c:v>0</c:v>
                </c:pt>
                <c:pt idx="197">
                  <c:v>947252.28198052966</c:v>
                </c:pt>
                <c:pt idx="198">
                  <c:v>35374.657542832247</c:v>
                </c:pt>
                <c:pt idx="199">
                  <c:v>3308827.3444065116</c:v>
                </c:pt>
                <c:pt idx="200">
                  <c:v>0</c:v>
                </c:pt>
                <c:pt idx="201">
                  <c:v>3976000.4234501291</c:v>
                </c:pt>
                <c:pt idx="202">
                  <c:v>0</c:v>
                </c:pt>
                <c:pt idx="203">
                  <c:v>29239.641520854842</c:v>
                </c:pt>
                <c:pt idx="204">
                  <c:v>7241144.2933082869</c:v>
                </c:pt>
                <c:pt idx="205">
                  <c:v>1690082.5013679231</c:v>
                </c:pt>
                <c:pt idx="206">
                  <c:v>641004.83494077937</c:v>
                </c:pt>
                <c:pt idx="207">
                  <c:v>752569.59431383363</c:v>
                </c:pt>
                <c:pt idx="208">
                  <c:v>34345.856358313635</c:v>
                </c:pt>
                <c:pt idx="209">
                  <c:v>1440343.8703691685</c:v>
                </c:pt>
                <c:pt idx="210">
                  <c:v>1059490.5650322048</c:v>
                </c:pt>
                <c:pt idx="211">
                  <c:v>8156779.7037879946</c:v>
                </c:pt>
                <c:pt idx="212">
                  <c:v>0</c:v>
                </c:pt>
                <c:pt idx="213">
                  <c:v>494443.53006529564</c:v>
                </c:pt>
                <c:pt idx="214">
                  <c:v>8489834.2823416181</c:v>
                </c:pt>
                <c:pt idx="215">
                  <c:v>6506814.0859955922</c:v>
                </c:pt>
                <c:pt idx="216">
                  <c:v>1236029.0972269236</c:v>
                </c:pt>
                <c:pt idx="217">
                  <c:v>0</c:v>
                </c:pt>
                <c:pt idx="218">
                  <c:v>5581475.2102001049</c:v>
                </c:pt>
                <c:pt idx="219">
                  <c:v>138.111682638292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32-44F8-87CD-18984DB91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432640"/>
        <c:axId val="218434176"/>
      </c:barChart>
      <c:catAx>
        <c:axId val="21843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434176"/>
        <c:crosses val="autoZero"/>
        <c:auto val="1"/>
        <c:lblAlgn val="ctr"/>
        <c:lblOffset val="100"/>
        <c:noMultiLvlLbl val="0"/>
      </c:catAx>
      <c:valAx>
        <c:axId val="21843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43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 Recovery'!$A$3</c:f>
              <c:strCache>
                <c:ptCount val="1"/>
                <c:pt idx="0">
                  <c:v>Entry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Recovery'!$B$3:$D$3</c:f>
              <c:numCache>
                <c:formatCode>"£"#,##0.00</c:formatCode>
                <c:ptCount val="3"/>
                <c:pt idx="0">
                  <c:v>-253160282.13774014</c:v>
                </c:pt>
                <c:pt idx="1">
                  <c:v>-262025611.90015039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0-4504-AC82-05EB9EEA1D4D}"/>
            </c:ext>
          </c:extLst>
        </c:ser>
        <c:ser>
          <c:idx val="1"/>
          <c:order val="1"/>
          <c:tx>
            <c:strRef>
              <c:f>'Under Recovery'!$A$4</c:f>
              <c:strCache>
                <c:ptCount val="1"/>
                <c:pt idx="0">
                  <c:v>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Recovery'!$B$4:$D$4</c:f>
              <c:numCache>
                <c:formatCode>"£"#,##0.00</c:formatCode>
                <c:ptCount val="3"/>
                <c:pt idx="0">
                  <c:v>-159622384.31366658</c:v>
                </c:pt>
                <c:pt idx="1">
                  <c:v>-165685067.49586323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0-4504-AC82-05EB9EEA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636672"/>
        <c:axId val="21863820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'Under Recovery'!$A$5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'Under Recovery'!$B$2:$D$2</c15:sqref>
                        </c15:formulaRef>
                      </c:ext>
                    </c:extLst>
                    <c:strCache>
                      <c:ptCount val="3"/>
                      <c:pt idx="0">
                        <c:v>2019/20</c:v>
                      </c:pt>
                      <c:pt idx="1">
                        <c:v>2020/21</c:v>
                      </c:pt>
                      <c:pt idx="2">
                        <c:v>2021/22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'Under Recovery'!$B$5:$D$5</c15:sqref>
                        </c15:formulaRef>
                      </c:ext>
                    </c:extLst>
                    <c:numCache>
                      <c:formatCode>"£"#,##0.00</c:formatCode>
                      <c:ptCount val="3"/>
                      <c:pt idx="0">
                        <c:v>-412782666.45140672</c:v>
                      </c:pt>
                      <c:pt idx="1">
                        <c:v>-427710679.39601362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AC0-4504-AC82-05EB9EEA1D4D}"/>
                  </c:ext>
                </c:extLst>
              </c15:ser>
            </c15:filteredBarSeries>
          </c:ext>
        </c:extLst>
      </c:barChart>
      <c:catAx>
        <c:axId val="2186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638208"/>
        <c:crosses val="autoZero"/>
        <c:auto val="1"/>
        <c:lblAlgn val="ctr"/>
        <c:lblOffset val="100"/>
        <c:noMultiLvlLbl val="0"/>
      </c:catAx>
      <c:valAx>
        <c:axId val="21863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63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4"/>
  </sheetPr>
  <sheetViews>
    <sheetView zoomScale="75" workbookViewId="0" zoomToFit="1"/>
  </sheetViews>
  <pageMargins left="0.7" right="0.7" top="0.75" bottom="0.75" header="0.3" footer="0.3"/>
  <pageSetup paperSize="9" orientation="portrait" horizontalDpi="0" verticalDpi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4"/>
  </sheetPr>
  <sheetViews>
    <sheetView zoomScale="75" workbookViewId="0" zoomToFit="1"/>
  </sheetViews>
  <pageMargins left="0.7" right="0.7" top="0.75" bottom="0.75" header="0.3" footer="0.3"/>
  <pageSetup paperSize="9" orientation="portrait" horizontalDpi="0" verticalDpi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theme="9"/>
  </sheetPr>
  <sheetViews>
    <sheetView zoomScale="75" workbookViewId="0" zoomToFit="1"/>
  </sheetViews>
  <pageMargins left="0.7" right="0.7" top="0.75" bottom="0.75" header="0.3" footer="0.3"/>
  <pageSetup paperSize="9" orientation="portrait" horizontalDpi="0" verticalDpi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theme="9"/>
  </sheetPr>
  <sheetViews>
    <sheetView zoomScale="75" workbookViewId="0" zoomToFit="1"/>
  </sheetViews>
  <pageMargins left="0.7" right="0.7" top="0.75" bottom="0.75" header="0.3" footer="0.3"/>
  <pageSetup paperSize="9" orientation="portrait" horizontalDpi="0" verticalDpi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>
    <tabColor theme="4"/>
  </sheetPr>
  <sheetViews>
    <sheetView zoomScale="75" workbookViewId="0" zoomToFit="1"/>
  </sheetViews>
  <pageMargins left="0.7" right="0.7" top="0.75" bottom="0.75" header="0.3" footer="0.3"/>
  <pageSetup paperSize="9" orientation="portrait" horizontalDpi="0" verticalDpi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>
    <tabColor theme="4"/>
  </sheetPr>
  <sheetViews>
    <sheetView zoomScale="75" workbookViewId="0" zoomToFit="1"/>
  </sheetViews>
  <pageMargins left="0.7" right="0.7" top="0.75" bottom="0.75" header="0.3" footer="0.3"/>
  <pageSetup paperSize="9" orientation="portrait" horizontalDpi="0" verticalDpi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>
    <tabColor theme="9"/>
  </sheetPr>
  <sheetViews>
    <sheetView zoomScale="75" workbookViewId="0" zoomToFit="1"/>
  </sheetViews>
  <pageMargins left="0.7" right="0.7" top="0.75" bottom="0.75" header="0.3" footer="0.3"/>
  <pageSetup paperSize="9" orientation="portrait" horizontalDpi="0" verticalDpi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>
    <tabColor theme="9"/>
  </sheetPr>
  <sheetViews>
    <sheetView zoomScale="75" workbookViewId="0" zoomToFit="1"/>
  </sheetViews>
  <pageMargins left="0.7" right="0.7" top="0.75" bottom="0.75" header="0.3" footer="0.3"/>
  <pageSetup paperSize="9" orientation="portrait" horizontalDpi="0" verticalDpi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>
    <tabColor theme="5"/>
  </sheetPr>
  <sheetViews>
    <sheetView zoomScale="75" workbookViewId="0" zoomToFit="1"/>
  </sheetViews>
  <pageMargins left="0.7" right="0.7" top="0.75" bottom="0.75" header="0.3" footer="0.3"/>
  <pageSetup paperSize="9" orientation="portrait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80667" cy="9211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2BBEE9-709A-4705-86B2-5B812CAF4B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180667" cy="9211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FB9D94-FB9E-48B1-B54D-B12879D80B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180667" cy="9211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329D59-D2DC-4124-8F4D-2E2BB49E25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180667" cy="9211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DD8BC-3A79-4276-9A82-F84432358C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6180667" cy="9211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5A643-363F-4097-8A2B-F9FBDD9A7B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6180667" cy="9211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8BFEBB-40DC-426E-A7B7-687451A5B3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6180667" cy="9211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6AE501-381F-420F-9B13-0BAFF93820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6180667" cy="9211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6A428-E99F-48A3-AB8B-42A301468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6180667" cy="9211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F283F-0B18-4F90-AD9D-2D1E2D7B5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3216.481920254628" createdVersion="6" refreshedVersion="6" minRefreshableVersion="3" recordCount="220" xr:uid="{00000000-000A-0000-FFFF-FFFF00000000}">
  <cacheSource type="worksheet">
    <worksheetSource name="ExitRevenues"/>
  </cacheSource>
  <cacheFields count="14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Capacity Revenue" numFmtId="165">
      <sharedItems containsSemiMixedTypes="0" containsString="0" containsNumber="1" minValue="0" maxValue="10514037.015938379"/>
    </cacheField>
    <cacheField name="2017/18 Exit Revenue Recovery Revenue" numFmtId="165">
      <sharedItems containsSemiMixedTypes="0" containsString="0" containsNumber="1" minValue="0" maxValue="17812337.779192001"/>
    </cacheField>
    <cacheField name="2017/18 Exit Combined Revenue" numFmtId="165">
      <sharedItems containsSemiMixedTypes="0" containsString="0" containsNumber="1" minValue="0" maxValue="17851313.290570233"/>
    </cacheField>
    <cacheField name="2019/20 Exit Capacity Revenue" numFmtId="165">
      <sharedItems containsSemiMixedTypes="0" containsString="0" containsNumber="1" minValue="0" maxValue="9838604.0606979802"/>
    </cacheField>
    <cacheField name="2019/20 Exit Revenue Recovery Revenue" numFmtId="165">
      <sharedItems containsSemiMixedTypes="0" containsString="0" containsNumber="1" minValue="0" maxValue="67583062.342369288"/>
    </cacheField>
    <cacheField name="2019/20 Exit Combined Revenue" numFmtId="165">
      <sharedItems containsSemiMixedTypes="0" containsString="0" containsNumber="1" minValue="0" maxValue="76237193.856074736"/>
    </cacheField>
    <cacheField name="2020/21 Exit Capacity Revenue" numFmtId="165">
      <sharedItems containsSemiMixedTypes="0" containsString="0" containsNumber="1" minValue="0" maxValue="10195435.381679686"/>
    </cacheField>
    <cacheField name="2020/21 Exit Revenue Recovery Revenue" numFmtId="165">
      <sharedItems containsSemiMixedTypes="0" containsString="0" containsNumber="1" minValue="0" maxValue="70394466.55562529"/>
    </cacheField>
    <cacheField name="2020/21 Exit Combined Revenue" numFmtId="165">
      <sharedItems containsSemiMixedTypes="0" containsString="0" containsNumber="1" minValue="0" maxValue="79362470.358624369"/>
    </cacheField>
    <cacheField name="2021/22 Exit Capacity Revenue" numFmtId="165">
      <sharedItems containsSemiMixedTypes="0" containsString="0" containsNumber="1" minValue="0" maxValue="18807762.486738332"/>
    </cacheField>
    <cacheField name="2021/22 Exit Revenue Recovery Revenue" numFmtId="165">
      <sharedItems containsSemiMixedTypes="0" containsString="0" containsNumber="1" minValue="-8.9336652438839025E-6" maxValue="0"/>
    </cacheField>
    <cacheField name="2021/22 Exit Combined Revenue" numFmtId="165">
      <sharedItems containsSemiMixedTypes="0" containsString="0" containsNumber="1" minValue="0" maxValue="18807762.486736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3216.481921180559" createdVersion="6" refreshedVersion="6" minRefreshableVersion="3" recordCount="26" xr:uid="{00000000-000A-0000-FFFF-FFFF01000000}">
  <cacheSource type="worksheet">
    <worksheetSource name="EntryRevenues"/>
  </cacheSource>
  <cacheFields count="14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 count="5">
        <s v="STORAGE SITE"/>
        <s v="INTERCONNECTION POINT"/>
        <s v="BEACH TERMINAL"/>
        <s v="ONSHORE FIELD"/>
        <s v="LNG IMPORTATION TERMINAL"/>
      </sharedItems>
    </cacheField>
    <cacheField name="2017/18 Entry Capacity Revenue" numFmtId="165">
      <sharedItems containsSemiMixedTypes="0" containsString="0" containsNumber="1" minValue="0" maxValue="42001166.614219807"/>
    </cacheField>
    <cacheField name="2017/18 Entry Revenue Recovery Revenue" numFmtId="165">
      <sharedItems containsSemiMixedTypes="0" containsString="0" containsNumber="1" minValue="0" maxValue="102948138.11689001"/>
    </cacheField>
    <cacheField name="2017/18 Entry Combined Revenue" numFmtId="165">
      <sharedItems containsSemiMixedTypes="0" containsString="0" containsNumber="1" minValue="0" maxValue="144949304.73110983"/>
    </cacheField>
    <cacheField name="2019/20 Entry Capacity Revenue" numFmtId="165">
      <sharedItems containsSemiMixedTypes="0" containsString="0" containsNumber="1" minValue="0" maxValue="71681214.371392667"/>
    </cacheField>
    <cacheField name="2019/20 Entry Revenue Recovery Revenue" numFmtId="165">
      <sharedItems containsSemiMixedTypes="0" containsString="0" containsNumber="1" minValue="0" maxValue="123964674.19428381"/>
    </cacheField>
    <cacheField name="2019/20 Entry Combined Revenue" numFmtId="165">
      <sharedItems containsSemiMixedTypes="0" containsString="0" containsNumber="1" minValue="0" maxValue="195645888.56567648"/>
    </cacheField>
    <cacheField name="2020/21 Entry Capacity Revenue" numFmtId="165">
      <sharedItems containsSemiMixedTypes="0" containsString="0" containsNumber="1" minValue="0" maxValue="69574055.437231153"/>
    </cacheField>
    <cacheField name="2020/21 Entry Revenue Recovery Revenue" numFmtId="165">
      <sharedItems containsSemiMixedTypes="0" containsString="0" containsNumber="1" minValue="0" maxValue="131934462.05005762"/>
    </cacheField>
    <cacheField name="2020/21 Entry Combined Revenue" numFmtId="165">
      <sharedItems containsSemiMixedTypes="0" containsString="0" containsNumber="1" minValue="0" maxValue="201508517.48728877"/>
    </cacheField>
    <cacheField name="2021/22 Entry Capacity Revenue" numFmtId="165">
      <sharedItems containsSemiMixedTypes="0" containsString="0" containsNumber="1" minValue="0" maxValue="261779970.22527975"/>
    </cacheField>
    <cacheField name="2021/22 Entry Revenue Recovery Revenue" numFmtId="165">
      <sharedItems containsSemiMixedTypes="0" containsString="0" containsNumber="1" minValue="-4.0438345738486541E-5" maxValue="0"/>
    </cacheField>
    <cacheField name="2021/22 Entry Combined Revenue" numFmtId="165">
      <sharedItems containsSemiMixedTypes="0" containsString="0" containsNumber="1" minValue="-6.9170929672150869E-6" maxValue="261779970.225239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3216.481921643521" createdVersion="6" refreshedVersion="6" minRefreshableVersion="3" recordCount="220" xr:uid="{00000000-000A-0000-FFFF-FFFF02000000}">
  <cacheSource type="worksheet">
    <worksheetSource name="ExitPrices"/>
  </cacheSource>
  <cacheFields count="18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Firm Price" numFmtId="164">
      <sharedItems containsSemiMixedTypes="0" containsString="0" containsNumber="1" minValue="1E-4" maxValue="4.19E-2"/>
    </cacheField>
    <cacheField name="2017/18 Exit Interruptible Price" numFmtId="164">
      <sharedItems containsSemiMixedTypes="0" containsString="0" containsNumber="1" containsInteger="1" minValue="0" maxValue="0"/>
    </cacheField>
    <cacheField name="2017/18 Exit Revenue Recovery Price" numFmtId="164">
      <sharedItems containsSemiMixedTypes="0" containsString="0" containsNumber="1" minValue="0" maxValue="2.0199999999999999E-2"/>
    </cacheField>
    <cacheField name="2017/18 Exit Combined Price" numFmtId="164">
      <sharedItems containsSemiMixedTypes="0" containsString="0" containsNumber="1" minValue="1E-4" maxValue="6.2100000000000002E-2"/>
    </cacheField>
    <cacheField name="2019/20 Exit Firm Price" numFmtId="164">
      <sharedItems containsSemiMixedTypes="0" containsString="0" containsNumber="1" minValue="4.3825502293524544E-3" maxValue="1.8578890556739648E-2"/>
    </cacheField>
    <cacheField name="2019/20 Exit Interruptible Price" numFmtId="164">
      <sharedItems containsSemiMixedTypes="0" containsString="0" containsNumber="1" minValue="3.9442952064172084E-3" maxValue="1.6721001501065685E-2"/>
    </cacheField>
    <cacheField name="2019/20 Exit Revenue Recovery Price" numFmtId="164">
      <sharedItems containsSemiMixedTypes="0" containsString="0" containsNumber="1" minValue="0" maxValue="2.8412709357277671E-2"/>
    </cacheField>
    <cacheField name="2019/20 Exit Combined Price" numFmtId="164">
      <sharedItems containsSemiMixedTypes="0" containsString="0" containsNumber="1" minValue="4.3825502293524544E-3" maxValue="4.0492656733966931E-2"/>
    </cacheField>
    <cacheField name="2020/21 Exit Firm Price" numFmtId="164">
      <sharedItems containsSemiMixedTypes="0" containsString="0" containsNumber="1" minValue="4.553941174305234E-3" maxValue="1.9305466053209059E-2"/>
    </cacheField>
    <cacheField name="2020/21 Exit Interruptible Price" numFmtId="164">
      <sharedItems containsSemiMixedTypes="0" containsString="0" containsNumber="1" minValue="4.0985470568747108E-3" maxValue="1.7374919447888153E-2"/>
    </cacheField>
    <cacheField name="2020/21 Exit Revenue Recovery Price" numFmtId="164">
      <sharedItems containsSemiMixedTypes="0" containsString="0" containsNumber="1" minValue="0" maxValue="2.9594656549791772E-2"/>
    </cacheField>
    <cacheField name="2020/21 Exit Combined Price" numFmtId="164">
      <sharedItems containsSemiMixedTypes="0" containsString="0" containsNumber="1" minValue="4.553941174305234E-3" maxValue="4.2147021465931918E-2"/>
    </cacheField>
    <cacheField name="2021/22 Exit Firm Price" numFmtId="164">
      <sharedItems containsSemiMixedTypes="0" containsString="0" containsNumber="1" minValue="7.2631023584062019E-3" maxValue="3.5208682875073026E-2"/>
    </cacheField>
    <cacheField name="2021/22 Exit Interruptible Price" numFmtId="164">
      <sharedItems containsSemiMixedTypes="0" containsString="0" containsNumber="1" minValue="6.5367921225655814E-3" maxValue="3.1687814587565727E-2"/>
    </cacheField>
    <cacheField name="2021/22 Exit Revenue Recovery Price" numFmtId="164">
      <sharedItems containsSemiMixedTypes="0" containsString="0" containsNumber="1" minValue="-1.1620786205164815E-14" maxValue="0"/>
    </cacheField>
    <cacheField name="2021/22 Exit Combined Price" numFmtId="164">
      <sharedItems containsSemiMixedTypes="0" containsString="0" containsNumber="1" minValue="7.2631023584062019E-3" maxValue="3.5208682875061403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3216.481922222221" createdVersion="6" refreshedVersion="6" minRefreshableVersion="3" recordCount="26" xr:uid="{00000000-000A-0000-FFFF-FFFF03000000}">
  <cacheSource type="worksheet">
    <worksheetSource name="EntryPrices"/>
  </cacheSource>
  <cacheFields count="18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/>
    </cacheField>
    <cacheField name="2017/18 Entry Firm Price" numFmtId="164">
      <sharedItems containsSemiMixedTypes="0" containsString="0" containsNumber="1" minValue="1E-4" maxValue="4.8800000000000003E-2"/>
    </cacheField>
    <cacheField name="2017/18 Entry Interruptible Price" numFmtId="164">
      <sharedItems containsSemiMixedTypes="0" containsString="0" containsNumber="1" containsInteger="1" minValue="0" maxValue="0"/>
    </cacheField>
    <cacheField name="2017/18 Entry Revenue Recovery Price" numFmtId="164">
      <sharedItems containsSemiMixedTypes="0" containsString="0" containsNumber="1" minValue="0" maxValue="3.1E-2"/>
    </cacheField>
    <cacheField name="2017/18 Entry Combined Price" numFmtId="164">
      <sharedItems containsSemiMixedTypes="0" containsString="0" containsNumber="1" minValue="1E-4" maxValue="7.980000000000001E-2"/>
    </cacheField>
    <cacheField name="2019/20 Entry Firm Price" numFmtId="164">
      <sharedItems containsSemiMixedTypes="0" containsString="0" containsNumber="1" minValue="4.6204107569660941E-3" maxValue="2.4216311037351709E-2"/>
    </cacheField>
    <cacheField name="2019/20 Entry Interruptible Price" numFmtId="164">
      <sharedItems containsSemiMixedTypes="0" containsString="0" containsNumber="1" minValue="4.1583696812694847E-3" maxValue="2.1794679933616536E-2"/>
    </cacheField>
    <cacheField name="2019/20 Entry Revenue Recovery Price" numFmtId="164">
      <sharedItems containsSemiMixedTypes="0" containsString="0" containsNumber="1" minValue="0" maxValue="3.7328551737958231E-2"/>
    </cacheField>
    <cacheField name="2019/20 Entry Combined Price" numFmtId="164">
      <sharedItems containsSemiMixedTypes="0" containsString="0" containsNumber="1" minValue="4.6204107569660941E-3" maxValue="6.154486277530994E-2"/>
    </cacheField>
    <cacheField name="2020/21 Entry Firm Price" numFmtId="164">
      <sharedItems containsSemiMixedTypes="0" containsString="0" containsNumber="1" minValue="4.3899765872450697E-3" maxValue="2.3008568734530475E-2"/>
    </cacheField>
    <cacheField name="2020/21 Entry Interruptible Price" numFmtId="164">
      <sharedItems containsSemiMixedTypes="0" containsString="0" containsNumber="1" minValue="3.9509789285205625E-3" maxValue="2.0707711861077428E-2"/>
    </cacheField>
    <cacheField name="2020/21 Entry Revenue Recovery Price" numFmtId="164">
      <sharedItems containsSemiMixedTypes="0" containsString="0" containsNumber="1" minValue="0" maxValue="3.9728434125811285E-2"/>
    </cacheField>
    <cacheField name="2020/21 Entry Combined Price" numFmtId="164">
      <sharedItems containsSemiMixedTypes="0" containsString="0" containsNumber="1" minValue="4.3899765872450697E-3" maxValue="6.2737002860341756E-2"/>
    </cacheField>
    <cacheField name="2021/22 Entry Firm Price" numFmtId="164">
      <sharedItems containsSemiMixedTypes="0" containsString="0" containsNumber="1" minValue="1.6695770079244689E-2" maxValue="8.422346834060869E-2"/>
    </cacheField>
    <cacheField name="2021/22 Entry Interruptible Price" numFmtId="164">
      <sharedItems containsSemiMixedTypes="0" containsString="0" containsNumber="1" minValue="1.5026193071320219E-2" maxValue="7.5801121506547817E-2"/>
    </cacheField>
    <cacheField name="2021/22 Entry Revenue Recovery Price" numFmtId="164">
      <sharedItems containsSemiMixedTypes="0" containsString="0" containsNumber="1" minValue="-1.2176895481778654E-14" maxValue="0"/>
    </cacheField>
    <cacheField name="2021/22 Entry Combined Price" numFmtId="164">
      <sharedItems containsSemiMixedTypes="0" containsString="0" containsNumber="1" minValue="1.6695770079244689E-2" maxValue="8.4223468340596519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0">
  <r>
    <x v="0"/>
    <x v="0"/>
    <n v="7704.0481180060015"/>
    <n v="640115.89312000002"/>
    <n v="647819.94123800599"/>
    <n v="1403121.0830268878"/>
    <n v="660119.49564024073"/>
    <n v="2063240.5786671285"/>
    <n v="1454010.1671352535"/>
    <n v="703205.30419284897"/>
    <n v="2157215.4713281025"/>
    <n v="1778337.9692851908"/>
    <n v="-3.6824999705325002E-7"/>
    <n v="1778337.9692848225"/>
  </r>
  <r>
    <x v="1"/>
    <x v="1"/>
    <n v="1193412.3014342757"/>
    <n v="1824825.3658799997"/>
    <n v="3018237.6673142752"/>
    <n v="1119117.3648806934"/>
    <n v="1881851.1040006331"/>
    <n v="3000968.4688813267"/>
    <n v="1159706.0627468028"/>
    <n v="2004678.9812667728"/>
    <n v="3164385.0440135757"/>
    <n v="2234932.2132777655"/>
    <n v="-1.0497972989432248E-6"/>
    <n v="2234932.2132767159"/>
  </r>
  <r>
    <x v="2"/>
    <x v="2"/>
    <n v="4220562.8636541953"/>
    <n v="1414627.4119999998"/>
    <n v="5635190.2756541949"/>
    <n v="2491234.1195818377"/>
    <n v="1458834.4763269906"/>
    <n v="3950068.5959088281"/>
    <n v="2581587.4213592876"/>
    <n v="1554052.1806549123"/>
    <n v="4135639.6020141998"/>
    <n v="5130869.9434540411"/>
    <n v="-8.1381597598106953E-7"/>
    <n v="5130869.9434532272"/>
  </r>
  <r>
    <x v="3"/>
    <x v="3"/>
    <n v="4452439.1187825594"/>
    <n v="1050730.4720000001"/>
    <n v="5503169.5907825595"/>
    <n v="2632309.9228736181"/>
    <n v="1083565.7678326764"/>
    <n v="3715875.6907062945"/>
    <n v="2727779.8311266"/>
    <n v="1154289.7920969771"/>
    <n v="3882069.6232235772"/>
    <n v="5421425.3726563063"/>
    <n v="-6.0447099873088687E-7"/>
    <n v="5421425.3726557018"/>
  </r>
  <r>
    <x v="4"/>
    <x v="1"/>
    <n v="0"/>
    <n v="0"/>
    <n v="0"/>
    <n v="0"/>
    <n v="0"/>
    <n v="0"/>
    <n v="0"/>
    <n v="0"/>
    <n v="0"/>
    <n v="0"/>
    <n v="0"/>
    <n v="0"/>
  </r>
  <r>
    <x v="5"/>
    <x v="0"/>
    <n v="2663.1112142375"/>
    <n v="136818.3168"/>
    <n v="139481.42801423749"/>
    <n v="382271.62506742676"/>
    <n v="141093.88510906947"/>
    <n v="523365.51017649623"/>
    <n v="396136.0399890042"/>
    <n v="150303.04218124016"/>
    <n v="546439.08217024431"/>
    <n v="554563.49899658642"/>
    <n v="-7.870972319224303E-8"/>
    <n v="554563.49899650773"/>
  </r>
  <r>
    <x v="6"/>
    <x v="3"/>
    <n v="4016067.8450834863"/>
    <n v="2671070.1995999999"/>
    <n v="6687138.0446834862"/>
    <n v="2136435.6283318638"/>
    <n v="2754541.063471274"/>
    <n v="4890976.6918031378"/>
    <n v="2213920.9242891804"/>
    <n v="2934329.1619820041"/>
    <n v="5148250.0862711845"/>
    <n v="4344469.9252086245"/>
    <n v="-1.5366304816108172E-6"/>
    <n v="4344469.9252070878"/>
  </r>
  <r>
    <x v="7"/>
    <x v="4"/>
    <n v="22740.786907509999"/>
    <n v="111947.02639999999"/>
    <n v="134687.81330750999"/>
    <n v="144542.85513300862"/>
    <n v="115445.36762773247"/>
    <n v="259988.22276074108"/>
    <n v="149785.20634638998"/>
    <n v="122980.45338227408"/>
    <n v="272765.65972866409"/>
    <n v="249982.76817634352"/>
    <n v="-6.4401606935561453E-8"/>
    <n v="249982.76817627912"/>
  </r>
  <r>
    <x v="8"/>
    <x v="5"/>
    <n v="649020.96710408409"/>
    <n v="243200.56639999998"/>
    <n v="892221.5335040841"/>
    <n v="297133.46564761346"/>
    <n v="250800.57682819135"/>
    <n v="547934.0424758048"/>
    <n v="307910.04801649362"/>
    <n v="267170.25793815864"/>
    <n v="575080.30595465226"/>
    <n v="599929.23812651064"/>
    <n v="-1.3990998946086086E-7"/>
    <n v="599929.23812637071"/>
  </r>
  <r>
    <x v="9"/>
    <x v="3"/>
    <n v="1237944.3168257403"/>
    <n v="2378.6509999999998"/>
    <n v="1240322.9678257403"/>
    <n v="566753.16173292336"/>
    <n v="2452.9837726272426"/>
    <n v="569206.14550555055"/>
    <n v="587308.44357210037"/>
    <n v="2613.0893139846685"/>
    <n v="589921.53288608498"/>
    <n v="1144306.6225581677"/>
    <n v="-1.3684056795891828E-9"/>
    <n v="1144306.6225581663"/>
  </r>
  <r>
    <x v="10"/>
    <x v="3"/>
    <n v="3482875.2893804931"/>
    <n v="1280964.1129999999"/>
    <n v="4763839.4023804925"/>
    <n v="2140751.5888361167"/>
    <n v="1320994.2032298346"/>
    <n v="3461745.792065951"/>
    <n v="2218393.4181673294"/>
    <n v="1407215.1128005537"/>
    <n v="3625608.5309678828"/>
    <n v="4419423.4637266956"/>
    <n v="-7.3692129176542496E-7"/>
    <n v="4419423.463725959"/>
  </r>
  <r>
    <x v="11"/>
    <x v="6"/>
    <n v="0"/>
    <n v="0"/>
    <n v="0"/>
    <n v="0"/>
    <n v="0"/>
    <n v="0"/>
    <n v="0"/>
    <n v="0"/>
    <n v="0"/>
    <n v="0"/>
    <n v="0"/>
    <n v="0"/>
  </r>
  <r>
    <x v="12"/>
    <x v="7"/>
    <n v="2405008.720248065"/>
    <n v="460760.14160000003"/>
    <n v="2865768.8618480652"/>
    <n v="1139189.4557389866"/>
    <n v="475158.88224806008"/>
    <n v="1614348.3379870467"/>
    <n v="1180506.1380479743"/>
    <n v="506172.36506113037"/>
    <n v="1686678.5031091047"/>
    <n v="2197406.6863450678"/>
    <n v="-2.6506906422747856E-7"/>
    <n v="2197406.6863448028"/>
  </r>
  <r>
    <x v="13"/>
    <x v="8"/>
    <n v="875.73869547799995"/>
    <n v="67535.356899999999"/>
    <n v="68411.095595477993"/>
    <n v="93635.538329168499"/>
    <n v="69645.83478378682"/>
    <n v="163281.37311295531"/>
    <n v="97031.557990768735"/>
    <n v="74191.598276304838"/>
    <n v="171223.15626707359"/>
    <n v="176033.44640400921"/>
    <n v="-3.88521754368516E-8"/>
    <n v="176033.44640397036"/>
  </r>
  <r>
    <x v="14"/>
    <x v="6"/>
    <n v="0"/>
    <n v="0"/>
    <n v="0"/>
    <n v="0"/>
    <n v="0"/>
    <n v="0"/>
    <n v="0"/>
    <n v="0"/>
    <n v="0"/>
    <n v="0"/>
    <n v="0"/>
    <n v="0"/>
  </r>
  <r>
    <x v="15"/>
    <x v="9"/>
    <n v="47.999511560000002"/>
    <n v="21936.428359999998"/>
    <n v="21984.427871559998"/>
    <n v="10657.822590260203"/>
    <n v="0"/>
    <n v="10657.822590260203"/>
    <n v="11044.365730954638"/>
    <n v="0"/>
    <n v="11044.365730954638"/>
    <n v="20036.551027566129"/>
    <n v="-1.1002076765219014E-8"/>
    <n v="20036.551027555128"/>
  </r>
  <r>
    <x v="16"/>
    <x v="1"/>
    <n v="2213.5104443606001"/>
    <n v="859698.34601199988"/>
    <n v="861911.85645636043"/>
    <n v="421224.86429946905"/>
    <n v="886563.89361949952"/>
    <n v="1307788.7579189686"/>
    <n v="436502.05442024482"/>
    <n v="944429.66253319697"/>
    <n v="1380931.7169534417"/>
    <n v="791896.60140607355"/>
    <n v="-4.9457280593758694E-7"/>
    <n v="791896.60140557901"/>
  </r>
  <r>
    <x v="17"/>
    <x v="9"/>
    <n v="38975.511378231997"/>
    <n v="17812337.779192001"/>
    <n v="17851313.290570233"/>
    <n v="8654131.5137054436"/>
    <n v="67583062.342369288"/>
    <n v="76237193.856074736"/>
    <n v="8968003.8029990755"/>
    <n v="70394466.55562529"/>
    <n v="79362470.358624369"/>
    <n v="16269641.027060272"/>
    <n v="-8.9336652438839025E-6"/>
    <n v="16269641.027051339"/>
  </r>
  <r>
    <x v="18"/>
    <x v="4"/>
    <n v="12369.339989369"/>
    <n v="34688.486360000003"/>
    <n v="47057.826349369003"/>
    <n v="39304.912375564891"/>
    <n v="35772.500521548318"/>
    <n v="75077.412897113216"/>
    <n v="40730.442228938031"/>
    <n v="38107.361284029874"/>
    <n v="78837.803512967905"/>
    <n v="63899.840736888116"/>
    <n v="-1.9955816028234448E-8"/>
    <n v="63899.840736868158"/>
  </r>
  <r>
    <x v="19"/>
    <x v="0"/>
    <n v="5297.5110719695003"/>
    <n v="379007.65100000001"/>
    <n v="384305.16207196953"/>
    <n v="875959.80327760754"/>
    <n v="390851.62876124715"/>
    <n v="1266811.4320388548"/>
    <n v="907729.54335476353"/>
    <n v="416362.40152360767"/>
    <n v="1324091.9448783712"/>
    <n v="1185928.6054596249"/>
    <n v="-2.1803796447488718E-7"/>
    <n v="1185928.605459407"/>
  </r>
  <r>
    <x v="20"/>
    <x v="1"/>
    <n v="119.71401750000001"/>
    <n v="371.96280000000002"/>
    <n v="491.67681750000003"/>
    <n v="220.84032289331964"/>
    <n v="383.58662637814137"/>
    <n v="604.42694927146101"/>
    <n v="228.84986811517092"/>
    <n v="408.62321453622934"/>
    <n v="637.47308265140032"/>
    <n v="428.67569333762697"/>
    <n v="-2.1398515718190489E-10"/>
    <n v="428.67569333741301"/>
  </r>
  <r>
    <x v="21"/>
    <x v="6"/>
    <n v="0"/>
    <n v="0"/>
    <n v="0"/>
    <n v="0"/>
    <n v="0"/>
    <n v="0"/>
    <n v="0"/>
    <n v="0"/>
    <n v="0"/>
    <n v="0"/>
    <n v="0"/>
    <n v="0"/>
  </r>
  <r>
    <x v="22"/>
    <x v="10"/>
    <n v="0"/>
    <n v="0"/>
    <n v="0"/>
    <n v="0"/>
    <n v="0"/>
    <n v="0"/>
    <n v="0"/>
    <n v="0"/>
    <n v="0"/>
    <n v="0"/>
    <n v="0"/>
    <n v="0"/>
  </r>
  <r>
    <x v="23"/>
    <x v="6"/>
    <n v="0"/>
    <n v="0"/>
    <n v="0"/>
    <n v="0"/>
    <n v="0"/>
    <n v="0"/>
    <n v="0"/>
    <n v="0"/>
    <n v="0"/>
    <n v="0"/>
    <n v="0"/>
    <n v="0"/>
  </r>
  <r>
    <x v="24"/>
    <x v="6"/>
    <n v="395757.285200816"/>
    <n v="0"/>
    <n v="395757.285200816"/>
    <n v="234519.28794162668"/>
    <n v="0"/>
    <n v="234519.28794162668"/>
    <n v="243024.94858165487"/>
    <n v="0"/>
    <n v="243024.94858165487"/>
    <n v="446724.99553861743"/>
    <n v="0"/>
    <n v="446724.99553861743"/>
  </r>
  <r>
    <x v="25"/>
    <x v="0"/>
    <n v="7466.3077056770007"/>
    <n v="532857.37559999991"/>
    <n v="540323.68330567691"/>
    <n v="1058788.5568417457"/>
    <n v="549509.15265481966"/>
    <n v="1608297.7094965654"/>
    <n v="1097189.2198877749"/>
    <n v="585375.4561128451"/>
    <n v="1682564.67600062"/>
    <n v="1533952.0451282836"/>
    <n v="-3.0654562572736663E-7"/>
    <n v="1533952.0451279769"/>
  </r>
  <r>
    <x v="26"/>
    <x v="10"/>
    <n v="5545.9844501380003"/>
    <n v="1390109.0196400001"/>
    <n v="1395655.004090138"/>
    <n v="698280.65291333362"/>
    <n v="1433549.8849388519"/>
    <n v="2131830.5378521858"/>
    <n v="723606.23835795769"/>
    <n v="1527117.271299988"/>
    <n v="2250723.5096579455"/>
    <n v="1086846.2077525952"/>
    <n v="-7.997108771835494E-7"/>
    <n v="1086846.2077517954"/>
  </r>
  <r>
    <x v="27"/>
    <x v="11"/>
    <n v="159781.75570375202"/>
    <n v="1934599.6317999999"/>
    <n v="2094381.3875037518"/>
    <n v="1957158.6004162503"/>
    <n v="1995055.8124483321"/>
    <n v="3952214.4128645826"/>
    <n v="2028141.7891337452"/>
    <n v="2125272.528292404"/>
    <n v="4153414.3174261493"/>
    <n v="3013030.5891242325"/>
    <n v="-1.1129489462246717E-6"/>
    <n v="3013030.5891231196"/>
  </r>
  <r>
    <x v="28"/>
    <x v="10"/>
    <n v="2694.3622464000005"/>
    <n v="84418.223999999987"/>
    <n v="87112.586246399995"/>
    <n v="41920.922853115771"/>
    <n v="87056.290975856318"/>
    <n v="128977.21382897209"/>
    <n v="43441.331458458939"/>
    <n v="92738.429908365753"/>
    <n v="136179.76136682468"/>
    <n v="64536.937810707524"/>
    <n v="-4.856466004572838E-8"/>
    <n v="64536.937810658957"/>
  </r>
  <r>
    <x v="29"/>
    <x v="2"/>
    <n v="467435.68567400001"/>
    <n v="472181.44379999995"/>
    <n v="939617.12947399996"/>
    <n v="355963.26009350602"/>
    <n v="486937.09980030789"/>
    <n v="842900.35989381396"/>
    <n v="368873.51032173913"/>
    <n v="518719.34346637339"/>
    <n v="887592.85378811252"/>
    <n v="728447.46832884452"/>
    <n v="-2.7163958457652698E-7"/>
    <n v="728447.46832857293"/>
  </r>
  <r>
    <x v="30"/>
    <x v="10"/>
    <n v="4874.1288381170007"/>
    <n v="1221707.4392600001"/>
    <n v="1226581.5680981171"/>
    <n v="841750.25907646201"/>
    <n v="1259885.7602072612"/>
    <n v="2101636.0192837231"/>
    <n v="872279.27061406407"/>
    <n v="1342118.139376428"/>
    <n v="2214397.4099904923"/>
    <n v="1203944.2006412586"/>
    <n v="-7.0283173053959596E-7"/>
    <n v="1203944.2006405557"/>
  </r>
  <r>
    <x v="31"/>
    <x v="5"/>
    <n v="8515488.1532307807"/>
    <n v="3578771.6425999999"/>
    <n v="12094259.795830781"/>
    <n v="5521378.2892084373"/>
    <n v="3690608.1494243336"/>
    <n v="9211986.4386327714"/>
    <n v="5721630.3469620664"/>
    <n v="3931493.075894454"/>
    <n v="9653123.4228565209"/>
    <n v="9690938.8621972017"/>
    <n v="-2.0588188186020346E-6"/>
    <n v="9690938.8621951435"/>
  </r>
  <r>
    <x v="32"/>
    <x v="2"/>
    <n v="700456.61228787666"/>
    <n v="762092.44979999994"/>
    <n v="1462549.0620878767"/>
    <n v="2004918.8382071161"/>
    <n v="785907.81606933568"/>
    <n v="2790826.654276452"/>
    <n v="2077634.218670124"/>
    <n v="837203.79191431508"/>
    <n v="2914838.0105844392"/>
    <n v="3580539.4959488655"/>
    <n v="-4.3842145681663862E-7"/>
    <n v="3580539.4959484269"/>
  </r>
  <r>
    <x v="33"/>
    <x v="1"/>
    <n v="2717.5566549669998"/>
    <n v="22456.665219999999"/>
    <n v="25174.221874966999"/>
    <n v="9261.3387976436097"/>
    <n v="23158.43533666039"/>
    <n v="32419.774134304"/>
    <n v="9597.2335787359461"/>
    <n v="24669.979712918444"/>
    <n v="34267.213291654392"/>
    <n v="16539.616825576915"/>
    <n v="-1.2919015118939628E-8"/>
    <n v="16539.616825563997"/>
  </r>
  <r>
    <x v="34"/>
    <x v="1"/>
    <n v="87156.650511700005"/>
    <n v="967157.05240000004"/>
    <n v="1054313.7029117001"/>
    <n v="398864.61525148724"/>
    <n v="997380.68136905984"/>
    <n v="1396245.2966205471"/>
    <n v="413330.83288510458"/>
    <n v="1062479.429967385"/>
    <n v="1475810.2628524895"/>
    <n v="712323.35256100004"/>
    <n v="-5.5639234320583096E-7"/>
    <n v="712323.35256044369"/>
  </r>
  <r>
    <x v="35"/>
    <x v="12"/>
    <n v="7271956.8785118638"/>
    <n v="2908657.9939999999"/>
    <n v="10180614.872511864"/>
    <n v="3847048.7255418906"/>
    <n v="2999553.4693422895"/>
    <n v="6846602.1948841801"/>
    <n v="3986575.3768988424"/>
    <n v="3195333.4567187382"/>
    <n v="7181908.8336175811"/>
    <n v="7312260.6193199614"/>
    <n v="-1.6733115194167111E-6"/>
    <n v="7312260.6193182878"/>
  </r>
  <r>
    <x v="36"/>
    <x v="12"/>
    <n v="5382889.9537260886"/>
    <n v="1175303.5689999999"/>
    <n v="6558193.5227260888"/>
    <n v="3043673.591867005"/>
    <n v="1212031.7703891334"/>
    <n v="4255705.3622561386"/>
    <n v="3154063.0395694049"/>
    <n v="1291140.7334837867"/>
    <n v="4445203.7730531916"/>
    <n v="5785248.9354000222"/>
    <n v="-6.7613621294634517E-7"/>
    <n v="5785248.9353993461"/>
  </r>
  <r>
    <x v="37"/>
    <x v="1"/>
    <n v="0"/>
    <n v="0"/>
    <n v="0"/>
    <n v="0"/>
    <n v="0"/>
    <n v="0"/>
    <n v="0"/>
    <n v="0"/>
    <n v="0"/>
    <n v="0"/>
    <n v="0"/>
    <n v="0"/>
  </r>
  <r>
    <x v="38"/>
    <x v="8"/>
    <n v="6503.8502233480012"/>
    <n v="65377.972659999992"/>
    <n v="71881.822883347995"/>
    <n v="81478.516845413717"/>
    <n v="67421.032350793583"/>
    <n v="148899.54919620731"/>
    <n v="84433.61968502494"/>
    <n v="71821.583631994697"/>
    <n v="156255.20331701962"/>
    <n v="153953.85413804764"/>
    <n v="-3.7611061525196553E-8"/>
    <n v="153953.85413801004"/>
  </r>
  <r>
    <x v="39"/>
    <x v="0"/>
    <n v="19921.668079363"/>
    <n v="1423313.21"/>
    <n v="1443234.8780793629"/>
    <n v="2928923.015846557"/>
    <n v="1467791.7052547813"/>
    <n v="4396714.721101338"/>
    <n v="3035150.633336849"/>
    <n v="1563594.0453241006"/>
    <n v="4598744.6786609497"/>
    <n v="4256671.6577720381"/>
    <n v="-8.1881279784142828E-7"/>
    <n v="4256671.6577712195"/>
  </r>
  <r>
    <x v="40"/>
    <x v="4"/>
    <n v="297931.31208777748"/>
    <n v="611115.01572000002"/>
    <n v="909046.32780777756"/>
    <n v="482407.47134310845"/>
    <n v="630212.34168863029"/>
    <n v="1112619.8130317386"/>
    <n v="499903.66228532162"/>
    <n v="671346.11895292951"/>
    <n v="1171249.7812382511"/>
    <n v="818674.69514138869"/>
    <n v="-3.5156618536871556E-7"/>
    <n v="818674.69514103711"/>
  </r>
  <r>
    <x v="41"/>
    <x v="0"/>
    <n v="7609.9840873825015"/>
    <n v="6214.2007399999993"/>
    <n v="13824.184827382502"/>
    <n v="1299152.3517701209"/>
    <n v="6408.3943273175428"/>
    <n v="1305560.7460974385"/>
    <n v="1346270.6469041295"/>
    <n v="6826.6683715474101"/>
    <n v="1353097.315275677"/>
    <n v="1642244.9344039776"/>
    <n v="-3.5749454572038111E-9"/>
    <n v="1642244.9344039741"/>
  </r>
  <r>
    <x v="42"/>
    <x v="1"/>
    <n v="1034736.8890673429"/>
    <n v="1440423.6543399999"/>
    <n v="2475160.5434073429"/>
    <n v="796201.85437665693"/>
    <n v="1485436.850468796"/>
    <n v="2281638.7048454527"/>
    <n v="825078.89401688729"/>
    <n v="1582390.8840626893"/>
    <n v="2407469.7780795768"/>
    <n v="1562224.2907005288"/>
    <n v="-8.2865620455184965E-7"/>
    <n v="1562224.2906997001"/>
  </r>
  <r>
    <x v="43"/>
    <x v="2"/>
    <n v="329543.98073586763"/>
    <n v="234253.23899999997"/>
    <n v="563797.21973586758"/>
    <n v="299479.20975641999"/>
    <n v="241573.64571447053"/>
    <n v="541052.85547089053"/>
    <n v="310340.8687239585"/>
    <n v="257341.08769937104"/>
    <n v="567681.95642332954"/>
    <n v="607876.06993199757"/>
    <n v="-1.3476271328150379E-7"/>
    <n v="607876.06993186276"/>
  </r>
  <r>
    <x v="44"/>
    <x v="1"/>
    <n v="1083.3722111519999"/>
    <n v="3932.4067200000004"/>
    <n v="5015.778931152"/>
    <n v="1682.5442799687062"/>
    <n v="4055.294312419232"/>
    <n v="5737.8385923879378"/>
    <n v="1743.5676217281116"/>
    <n v="4319.9821992690395"/>
    <n v="6063.5498209971511"/>
    <n v="3415.190006764783"/>
    <n v="-2.2622602853897732E-9"/>
    <n v="3415.1900067625206"/>
  </r>
  <r>
    <x v="45"/>
    <x v="8"/>
    <n v="0"/>
    <n v="0"/>
    <n v="0"/>
    <n v="0"/>
    <n v="0"/>
    <n v="0"/>
    <n v="0"/>
    <n v="0"/>
    <n v="0"/>
    <n v="0"/>
    <n v="0"/>
    <n v="0"/>
  </r>
  <r>
    <x v="46"/>
    <x v="0"/>
    <n v="1272.094116728"/>
    <n v="118106.43262000001"/>
    <n v="119378.526736728"/>
    <n v="217671.63443513025"/>
    <n v="121797.2551079384"/>
    <n v="339468.88954306865"/>
    <n v="225566.25610874849"/>
    <n v="129746.92672114252"/>
    <n v="355313.18282989098"/>
    <n v="290214.70267996058"/>
    <n v="-6.7945029848105122E-8"/>
    <n v="290214.70267989265"/>
  </r>
  <r>
    <x v="47"/>
    <x v="1"/>
    <n v="1205014.9057457279"/>
    <n v="2052683.9555200001"/>
    <n v="3257698.8612657283"/>
    <n v="1020328.4230272856"/>
    <n v="2116830.2677538069"/>
    <n v="3137158.6907810923"/>
    <n v="1057334.1950634234"/>
    <n v="2254995.16707457"/>
    <n v="3312329.3621379933"/>
    <n v="2020729.1295882412"/>
    <n v="-1.1808812571222756E-6"/>
    <n v="2020729.1295870603"/>
  </r>
  <r>
    <x v="48"/>
    <x v="6"/>
    <n v="0"/>
    <n v="0"/>
    <n v="0"/>
    <n v="0"/>
    <n v="0"/>
    <n v="0"/>
    <n v="0"/>
    <n v="0"/>
    <n v="0"/>
    <n v="0"/>
    <n v="0"/>
    <n v="0"/>
  </r>
  <r>
    <x v="49"/>
    <x v="10"/>
    <n v="2402.6630664960003"/>
    <n v="1568.3098200000002"/>
    <n v="3970.9728864960007"/>
    <n v="1324.4610274538234"/>
    <n v="1617.3194549818159"/>
    <n v="2941.780482435639"/>
    <n v="1372.497230059339"/>
    <n v="1722.8814280275751"/>
    <n v="3095.3786580869141"/>
    <n v="2529.5313509062062"/>
    <n v="-9.0222738226141151E-10"/>
    <n v="2529.531350905304"/>
  </r>
  <r>
    <x v="50"/>
    <x v="7"/>
    <n v="625266.81653603399"/>
    <n v="169201.03375999999"/>
    <n v="794467.85029603401"/>
    <n v="341887.18703759718"/>
    <n v="174488.56100581135"/>
    <n v="516375.7480434085"/>
    <n v="354286.91933952813"/>
    <n v="185877.37891494599"/>
    <n v="540164.29825447407"/>
    <n v="688870.80779447814"/>
    <n v="-9.7339061337516535E-8"/>
    <n v="688870.80779438082"/>
  </r>
  <r>
    <x v="51"/>
    <x v="1"/>
    <n v="0"/>
    <n v="0"/>
    <n v="0"/>
    <n v="0"/>
    <n v="0"/>
    <n v="0"/>
    <n v="0"/>
    <n v="0"/>
    <n v="0"/>
    <n v="0"/>
    <n v="0"/>
    <n v="0"/>
  </r>
  <r>
    <x v="52"/>
    <x v="7"/>
    <n v="660365.9474887572"/>
    <n v="128377.16099999999"/>
    <n v="788743.10848875716"/>
    <n v="307322.39313515677"/>
    <n v="132388.94344271391"/>
    <n v="439711.33657787065"/>
    <n v="318468.51252700656"/>
    <n v="141029.93149007121"/>
    <n v="459498.4440170778"/>
    <n v="586498.02515661565"/>
    <n v="-7.385364067361498E-8"/>
    <n v="586498.02515654184"/>
  </r>
  <r>
    <x v="53"/>
    <x v="11"/>
    <n v="1008.9745618565003"/>
    <n v="67217.055399999997"/>
    <n v="68226.029961856504"/>
    <n v="138790.35857238006"/>
    <n v="69317.586371429177"/>
    <n v="208107.94494380924"/>
    <n v="143824.07541710424"/>
    <n v="73841.925185012631"/>
    <n v="217666.00060211687"/>
    <n v="192340.26650124264"/>
    <n v="-3.8669060898223721E-8"/>
    <n v="192340.26650120397"/>
  </r>
  <r>
    <x v="54"/>
    <x v="11"/>
    <n v="885.53333061000001"/>
    <n v="1769.62302"/>
    <n v="2655.1563506100001"/>
    <n v="6989.6054396855025"/>
    <n v="1824.9236864624588"/>
    <n v="8814.5291261479615"/>
    <n v="7243.1078803566388"/>
    <n v="1944.0359276511258"/>
    <n v="9187.1438080077642"/>
    <n v="10178.829138678146"/>
    <n v="-1.0180401375820842E-9"/>
    <n v="10178.829138677127"/>
  </r>
  <r>
    <x v="55"/>
    <x v="1"/>
    <n v="0"/>
    <n v="0"/>
    <n v="0"/>
    <n v="0"/>
    <n v="0"/>
    <n v="0"/>
    <n v="0"/>
    <n v="0"/>
    <n v="0"/>
    <n v="0"/>
    <n v="0"/>
    <n v="0"/>
  </r>
  <r>
    <x v="56"/>
    <x v="11"/>
    <n v="14028.393792248004"/>
    <n v="1174674.5208000001"/>
    <n v="1188702.9145922482"/>
    <n v="1330685.3983811508"/>
    <n v="1211383.0644516922"/>
    <n v="2542068.462832843"/>
    <n v="1378947.3495264568"/>
    <n v="1290449.6866974356"/>
    <n v="2669397.0362238921"/>
    <n v="2070571.6800019445"/>
    <n v="-6.7577433004313018E-7"/>
    <n v="2070571.6800012689"/>
  </r>
  <r>
    <x v="57"/>
    <x v="12"/>
    <n v="0"/>
    <n v="0"/>
    <n v="0"/>
    <n v="0"/>
    <n v="0"/>
    <n v="0"/>
    <n v="0"/>
    <n v="0"/>
    <n v="0"/>
    <n v="0"/>
    <n v="0"/>
    <n v="0"/>
  </r>
  <r>
    <x v="58"/>
    <x v="6"/>
    <n v="0"/>
    <n v="0"/>
    <n v="0"/>
    <n v="0"/>
    <n v="0"/>
    <n v="0"/>
    <n v="0"/>
    <n v="0"/>
    <n v="0"/>
    <n v="0"/>
    <n v="0"/>
    <n v="0"/>
  </r>
  <r>
    <x v="59"/>
    <x v="1"/>
    <n v="163876.38983100001"/>
    <n v="227312.2665"/>
    <n v="391188.65633100003"/>
    <n v="125658.53355989445"/>
    <n v="234415.76803138378"/>
    <n v="360074.30159127823"/>
    <n v="130215.97892980403"/>
    <n v="249716.01741019811"/>
    <n v="379931.99634000217"/>
    <n v="246550.49597393966"/>
    <n v="-1.307696658815816E-7"/>
    <n v="246550.49597380889"/>
  </r>
  <r>
    <x v="60"/>
    <x v="1"/>
    <n v="1456238.735848512"/>
    <n v="2772470.4585600002"/>
    <n v="4228709.1944085117"/>
    <n v="1695065.7202231325"/>
    <n v="2859110.0774918599"/>
    <n v="4554175.7977149924"/>
    <n v="1756543.1957233632"/>
    <n v="3045723.3653029846"/>
    <n v="4802266.5610263478"/>
    <n v="3230440.1565259225"/>
    <n v="-1.5949646761911395E-6"/>
    <n v="3230440.1565243276"/>
  </r>
  <r>
    <x v="61"/>
    <x v="13"/>
    <n v="3187652.4067565729"/>
    <n v="2421448.4975999999"/>
    <n v="5609100.9043565728"/>
    <n v="4675139.9884559941"/>
    <n v="2497118.6907475777"/>
    <n v="7172258.6792035718"/>
    <n v="4844700.2601737287"/>
    <n v="2660104.9054454775"/>
    <n v="7504805.1656192057"/>
    <n v="9312186.0614075232"/>
    <n v="-1.3930264998726313E-6"/>
    <n v="9312186.06140613"/>
  </r>
  <r>
    <x v="62"/>
    <x v="1"/>
    <n v="0"/>
    <n v="0"/>
    <n v="0"/>
    <n v="0"/>
    <n v="0"/>
    <n v="0"/>
    <n v="0"/>
    <n v="0"/>
    <n v="0"/>
    <n v="0"/>
    <n v="0"/>
    <n v="0"/>
  </r>
  <r>
    <x v="63"/>
    <x v="2"/>
    <n v="4397105.9399120538"/>
    <n v="2949591.4557999996"/>
    <n v="7346697.3957120534"/>
    <n v="2231649.3879041113"/>
    <n v="3041766.1005996102"/>
    <n v="5273415.4885037215"/>
    <n v="2312587.9432256836"/>
    <n v="3240301.2942089709"/>
    <n v="5552889.2374346545"/>
    <n v="4576445.5914057018"/>
    <n v="-1.6968599851699328E-6"/>
    <n v="4576445.591404005"/>
  </r>
  <r>
    <x v="64"/>
    <x v="0"/>
    <n v="23835.662968646302"/>
    <n v="1161121.6540000001"/>
    <n v="1184957.3169686464"/>
    <n v="3559821.9336082409"/>
    <n v="1197406.6709694292"/>
    <n v="4757228.6045776699"/>
    <n v="3688931.3027008893"/>
    <n v="1275561.0580550088"/>
    <n v="4964492.3607558981"/>
    <n v="5026039.4577956637"/>
    <n v="-6.6797754947135423E-7"/>
    <n v="5026039.457794996"/>
  </r>
  <r>
    <x v="65"/>
    <x v="13"/>
    <n v="954651.89832215116"/>
    <n v="1025988.2797999999"/>
    <n v="1980640.1781221512"/>
    <n v="2135840.1905546584"/>
    <n v="1058050.3828662292"/>
    <n v="3193890.5734208878"/>
    <n v="2213303.8908824231"/>
    <n v="1127109.0253336418"/>
    <n v="3340412.9162160652"/>
    <n v="4212631.9663804546"/>
    <n v="-5.9023715091884245E-7"/>
    <n v="4212631.9663798641"/>
  </r>
  <r>
    <x v="66"/>
    <x v="6"/>
    <n v="0"/>
    <n v="0"/>
    <n v="0"/>
    <n v="0"/>
    <n v="0"/>
    <n v="0"/>
    <n v="0"/>
    <n v="0"/>
    <n v="0"/>
    <n v="0"/>
    <n v="0"/>
    <n v="0"/>
  </r>
  <r>
    <x v="67"/>
    <x v="1"/>
    <n v="0"/>
    <n v="0"/>
    <n v="0"/>
    <n v="0"/>
    <n v="0"/>
    <n v="0"/>
    <n v="0"/>
    <n v="0"/>
    <n v="0"/>
    <n v="0"/>
    <n v="0"/>
    <n v="0"/>
  </r>
  <r>
    <x v="68"/>
    <x v="1"/>
    <n v="85740.712016189995"/>
    <n v="979428.38069999998"/>
    <n v="1065169.09271619"/>
    <n v="406137.62370296195"/>
    <n v="1010035.4883115165"/>
    <n v="1416173.1120144785"/>
    <n v="420867.62237677968"/>
    <n v="1075960.2124987978"/>
    <n v="1496827.8348755776"/>
    <n v="712441.50457663904"/>
    <n v="-5.6345187204878581E-7"/>
    <n v="712441.50457607559"/>
  </r>
  <r>
    <x v="69"/>
    <x v="7"/>
    <n v="2279744.3130823122"/>
    <n v="335511.55659999995"/>
    <n v="2615255.869682312"/>
    <n v="1228166.6751393455"/>
    <n v="345996.28271180025"/>
    <n v="1574162.9578511456"/>
    <n v="1272710.4269126633"/>
    <n v="368579.36001112493"/>
    <n v="1641289.7869237883"/>
    <n v="2471388.4894491024"/>
    <n v="-1.930152509213195E-7"/>
    <n v="2471388.4894489096"/>
  </r>
  <r>
    <x v="70"/>
    <x v="5"/>
    <n v="1548040.6762452256"/>
    <n v="287203.27679999999"/>
    <n v="1835243.9530452257"/>
    <n v="680095.25899886363"/>
    <n v="296178.37061249005"/>
    <n v="976273.62961135362"/>
    <n v="704761.28765138192"/>
    <n v="315509.84719803825"/>
    <n v="1020271.1348494202"/>
    <n v="1342859.3422994316"/>
    <n v="-1.6522415233245405E-7"/>
    <n v="1342859.3422992663"/>
  </r>
  <r>
    <x v="71"/>
    <x v="11"/>
    <n v="21324.717333507506"/>
    <n v="1544578.12674"/>
    <n v="1565902.8440735075"/>
    <n v="2162578.006532778"/>
    <n v="1592846.1470170296"/>
    <n v="3755424.1535498076"/>
    <n v="2241011.4470936875"/>
    <n v="1696810.7543303964"/>
    <n v="3937822.2014240837"/>
    <n v="3385977.1950448821"/>
    <n v="-8.8857486079304468E-7"/>
    <n v="3385977.1950439936"/>
  </r>
  <r>
    <x v="72"/>
    <x v="1"/>
    <n v="0"/>
    <n v="0"/>
    <n v="0"/>
    <n v="0"/>
    <n v="0"/>
    <n v="0"/>
    <n v="0"/>
    <n v="0"/>
    <n v="0"/>
    <n v="0"/>
    <n v="0"/>
    <n v="0"/>
  </r>
  <r>
    <x v="73"/>
    <x v="1"/>
    <n v="192060.88546698901"/>
    <n v="569419.25237999996"/>
    <n v="761480.13784698898"/>
    <n v="326018.94622840849"/>
    <n v="587213.58699097775"/>
    <n v="913232.53321938624"/>
    <n v="337843.16138434329"/>
    <n v="625540.84797278675"/>
    <n v="963384.00935713004"/>
    <n v="632291.87003031699"/>
    <n v="-3.2757917787191915E-7"/>
    <n v="632291.8700299894"/>
  </r>
  <r>
    <x v="74"/>
    <x v="7"/>
    <n v="367860.22896444297"/>
    <n v="163041.51644000001"/>
    <n v="530901.74540444301"/>
    <n v="218412.02853744166"/>
    <n v="168136.55895373377"/>
    <n v="386548.58749117539"/>
    <n v="226333.50318775713"/>
    <n v="179110.78352613296"/>
    <n v="405444.28671389009"/>
    <n v="448960.93300507922"/>
    <n v="-9.3795574510648733E-8"/>
    <n v="448960.93300498545"/>
  </r>
  <r>
    <x v="75"/>
    <x v="14"/>
    <n v="6663819.832018394"/>
    <n v="4703637.5891999993"/>
    <n v="11367457.421218393"/>
    <n v="6876402.9637432387"/>
    <n v="4850626.1232215753"/>
    <n v="11727029.086964814"/>
    <n v="7125799.7214557296"/>
    <n v="5167225.0873268628"/>
    <n v="12293024.808782592"/>
    <n v="13258857.165592743"/>
    <n v="-2.7059389510232699E-6"/>
    <n v="13258857.165590037"/>
  </r>
  <r>
    <x v="76"/>
    <x v="14"/>
    <n v="3048449.7790911468"/>
    <n v="688675.57"/>
    <n v="3737125.3490911466"/>
    <n v="3599774.6722920458"/>
    <n v="710196.66097078403"/>
    <n v="4309971.33326283"/>
    <n v="3730333.0669205748"/>
    <n v="756550.99162058684"/>
    <n v="4486884.0585411619"/>
    <n v="6940968.7681038622"/>
    <n v="-3.9618572097475322E-7"/>
    <n v="6940968.7681034664"/>
  </r>
  <r>
    <x v="77"/>
    <x v="10"/>
    <n v="17.375204"/>
    <n v="22.22"/>
    <n v="39.595203999999995"/>
    <n v="11.231617175466347"/>
    <n v="22.914374335611797"/>
    <n v="34.145991511078144"/>
    <n v="11.638970979802503"/>
    <n v="24.409988920921709"/>
    <n v="36.048959900724213"/>
    <n v="21.635235886873968"/>
    <n v="-1.2782864825681298E-11"/>
    <n v="21.635235886861185"/>
  </r>
  <r>
    <x v="78"/>
    <x v="7"/>
    <n v="1401379.318436824"/>
    <n v="615933.28939999989"/>
    <n v="2017312.6078368239"/>
    <n v="904185.03672252549"/>
    <n v="635181.1862770617"/>
    <n v="1539366.2229995872"/>
    <n v="936978.46341955441"/>
    <n v="676639.27859049779"/>
    <n v="1613617.7420100523"/>
    <n v="1848712.0534611985"/>
    <n v="-3.543380729089756E-7"/>
    <n v="1848712.0534608441"/>
  </r>
  <r>
    <x v="79"/>
    <x v="4"/>
    <n v="5972.549703754501"/>
    <n v="658025.34643999988"/>
    <n v="663997.89614375436"/>
    <n v="529947.94631978124"/>
    <n v="678588.61884098977"/>
    <n v="1208536.5651607709"/>
    <n v="549168.35854190041"/>
    <n v="722879.90172304527"/>
    <n v="1272048.2602649457"/>
    <n v="895377.46597359062"/>
    <n v="-3.7855306279993808E-7"/>
    <n v="895377.46597321203"/>
  </r>
  <r>
    <x v="80"/>
    <x v="6"/>
    <n v="6870.7571365509993"/>
    <n v="0"/>
    <n v="6870.7571365509993"/>
    <n v="629990.04190200358"/>
    <n v="0"/>
    <n v="629990.04190200358"/>
    <n v="652838.8299485941"/>
    <n v="0"/>
    <n v="652838.8299485941"/>
    <n v="1069428.9960897635"/>
    <n v="0"/>
    <n v="1069428.9960897635"/>
  </r>
  <r>
    <x v="81"/>
    <x v="13"/>
    <n v="3018347.7171727549"/>
    <n v="2634904.39432"/>
    <n v="5653252.1114927549"/>
    <n v="3745289.9161651833"/>
    <n v="2717245.077857648"/>
    <n v="6462534.9940228313"/>
    <n v="3881125.9290791824"/>
    <n v="2894598.8781745778"/>
    <n v="6775724.8072537603"/>
    <n v="7488050.7581967749"/>
    <n v="-1.5158247840317829E-6"/>
    <n v="7488050.7581952587"/>
  </r>
  <r>
    <x v="82"/>
    <x v="0"/>
    <n v="45905.626119868"/>
    <n v="4075066.2303999998"/>
    <n v="4120971.8565198677"/>
    <n v="6684811.5311482418"/>
    <n v="4202411.9282536479"/>
    <n v="10887223.459401891"/>
    <n v="6927259.5567479366"/>
    <n v="4476702.1393378116"/>
    <n v="11403961.696085747"/>
    <n v="9730749.0357118193"/>
    <n v="-2.3443303680873911E-6"/>
    <n v="9730749.0357094742"/>
  </r>
  <r>
    <x v="83"/>
    <x v="6"/>
    <n v="0"/>
    <n v="0"/>
    <n v="0"/>
    <n v="0"/>
    <n v="0"/>
    <n v="0"/>
    <n v="0"/>
    <n v="0"/>
    <n v="0"/>
    <n v="0"/>
    <n v="0"/>
    <n v="0"/>
  </r>
  <r>
    <x v="84"/>
    <x v="10"/>
    <n v="8454.33811332"/>
    <n v="105954.60347999999"/>
    <n v="114408.94159331999"/>
    <n v="44693.911608670351"/>
    <n v="109265.68167065868"/>
    <n v="153959.59327932904"/>
    <n v="46314.892331217095"/>
    <n v="116397.42111014639"/>
    <n v="162712.31344136348"/>
    <n v="77598.400971259223"/>
    <n v="-6.0954247252182765E-8"/>
    <n v="77598.400971198265"/>
  </r>
  <r>
    <x v="85"/>
    <x v="2"/>
    <n v="210646.03282109756"/>
    <n v="386090.27600000001"/>
    <n v="596736.3088210976"/>
    <n v="392491.89902435144"/>
    <n v="398155.58558072336"/>
    <n v="790647.48460507486"/>
    <n v="406726.98785803519"/>
    <n v="424143.08549215144"/>
    <n v="830870.07335018669"/>
    <n v="733280.80572056456"/>
    <n v="-2.2211250263807309E-7"/>
    <n v="733280.80572034244"/>
  </r>
  <r>
    <x v="86"/>
    <x v="1"/>
    <n v="0"/>
    <n v="0"/>
    <n v="0"/>
    <n v="0"/>
    <n v="0"/>
    <n v="0"/>
    <n v="0"/>
    <n v="0"/>
    <n v="0"/>
    <n v="0"/>
    <n v="0"/>
    <n v="0"/>
  </r>
  <r>
    <x v="87"/>
    <x v="1"/>
    <n v="615103.94578479009"/>
    <n v="2275221.7439600001"/>
    <n v="2890325.6897447901"/>
    <n v="1439354.95705389"/>
    <n v="2346322.3554285746"/>
    <n v="3785677.3124824646"/>
    <n v="1491558.1890894992"/>
    <n v="2499466.1369353631"/>
    <n v="3991024.326024862"/>
    <n v="2785250.6190299047"/>
    <n v="-1.3089042304901684E-6"/>
    <n v="2785250.6190285957"/>
  </r>
  <r>
    <x v="88"/>
    <x v="8"/>
    <n v="603589.62656422507"/>
    <n v="662482.4118"/>
    <n v="1266072.0383642251"/>
    <n v="815224.10926248576"/>
    <n v="683184.96736022155"/>
    <n v="1498409.0766227073"/>
    <n v="844791.057379273"/>
    <n v="727776.25258071523"/>
    <n v="1572567.3099599881"/>
    <n v="1588486.5458185188"/>
    <n v="-3.8111715208959185E-7"/>
    <n v="1588486.5458181377"/>
  </r>
  <r>
    <x v="89"/>
    <x v="11"/>
    <n v="639.96196658600002"/>
    <n v="53567.26496"/>
    <n v="54207.226926586001"/>
    <n v="80474.709861358424"/>
    <n v="55241.240388314174"/>
    <n v="135715.95024967261"/>
    <n v="83393.40613659106"/>
    <n v="58846.820170912593"/>
    <n v="142240.22630750365"/>
    <n v="114120.01276207231"/>
    <n v="-3.0816521470078054E-8"/>
    <n v="114120.01276204149"/>
  </r>
  <r>
    <x v="90"/>
    <x v="12"/>
    <n v="5458224.7736063357"/>
    <n v="2721972.22"/>
    <n v="8180196.9936063364"/>
    <n v="3989055.7693072986"/>
    <n v="2807033.7704867804"/>
    <n v="6796089.539794079"/>
    <n v="4133732.8018263448"/>
    <n v="2990248.0528018302"/>
    <n v="7123980.8546281755"/>
    <n v="7716339.018518663"/>
    <n v="-1.5659137240107846E-6"/>
    <n v="7716339.0185170975"/>
  </r>
  <r>
    <x v="91"/>
    <x v="10"/>
    <n v="0"/>
    <n v="0"/>
    <n v="0"/>
    <n v="0"/>
    <n v="0"/>
    <n v="0"/>
    <n v="0"/>
    <n v="0"/>
    <n v="0"/>
    <n v="0"/>
    <n v="0"/>
    <n v="0"/>
  </r>
  <r>
    <x v="92"/>
    <x v="6"/>
    <n v="11725.177483250001"/>
    <n v="0"/>
    <n v="11725.177483250001"/>
    <n v="42910.176049714079"/>
    <n v="0"/>
    <n v="42910.176049714079"/>
    <n v="44466.463375529172"/>
    <n v="0"/>
    <n v="44466.463375529172"/>
    <n v="75684.88160049179"/>
    <n v="0"/>
    <n v="75684.88160049179"/>
  </r>
  <r>
    <x v="93"/>
    <x v="1"/>
    <n v="0"/>
    <n v="0"/>
    <n v="0"/>
    <n v="0"/>
    <n v="0"/>
    <n v="0"/>
    <n v="0"/>
    <n v="0"/>
    <n v="0"/>
    <n v="0"/>
    <n v="0"/>
    <n v="0"/>
  </r>
  <r>
    <x v="94"/>
    <x v="6"/>
    <n v="177988.58623392001"/>
    <n v="0"/>
    <n v="177988.58623392001"/>
    <n v="79312.074558539622"/>
    <n v="0"/>
    <n v="79312.074558539622"/>
    <n v="82188.603805973922"/>
    <n v="0"/>
    <n v="82188.603805973922"/>
    <n v="159496.75581844139"/>
    <n v="0"/>
    <n v="159496.75581844139"/>
  </r>
  <r>
    <x v="95"/>
    <x v="6"/>
    <n v="154566.42903239999"/>
    <n v="0"/>
    <n v="154566.42903239999"/>
    <n v="68875.113865749037"/>
    <n v="0"/>
    <n v="68875.113865749037"/>
    <n v="71373.110300188055"/>
    <n v="0"/>
    <n v="71373.110300188055"/>
    <n v="138508.00498358562"/>
    <n v="0"/>
    <n v="138508.00498358562"/>
  </r>
  <r>
    <x v="96"/>
    <x v="6"/>
    <n v="1477724.8293547737"/>
    <n v="0"/>
    <n v="1477724.8293547737"/>
    <n v="680295.80379053357"/>
    <n v="0"/>
    <n v="680295.80379053357"/>
    <n v="704969.10589998611"/>
    <n v="0"/>
    <n v="704969.10589998611"/>
    <n v="1362503.7766564228"/>
    <n v="0"/>
    <n v="1362503.7766564228"/>
  </r>
  <r>
    <x v="97"/>
    <x v="10"/>
    <n v="39336.384859298996"/>
    <n v="40911.708419999995"/>
    <n v="80248.093279298992"/>
    <n v="20425.9110506699"/>
    <n v="42190.198084846117"/>
    <n v="62616.109135516017"/>
    <n v="21166.728017944861"/>
    <n v="44943.94011107918"/>
    <n v="66110.668129024038"/>
    <n v="41048.677854457812"/>
    <n v="-2.3535951328557483E-8"/>
    <n v="41048.677854434274"/>
  </r>
  <r>
    <x v="98"/>
    <x v="5"/>
    <n v="1582408.288979901"/>
    <n v="627154.16719999991"/>
    <n v="2209562.456179901"/>
    <n v="692801.09753471171"/>
    <n v="646752.71617280226"/>
    <n v="1339553.813707514"/>
    <n v="717927.94777543074"/>
    <n v="688966.07889567409"/>
    <n v="1406894.0266711048"/>
    <n v="1383589.3763138526"/>
    <n v="-3.6079329181729644E-7"/>
    <n v="1383589.3763134917"/>
  </r>
  <r>
    <x v="99"/>
    <x v="15"/>
    <n v="1864171.1530769374"/>
    <n v="772613.86421999987"/>
    <n v="2636785.0172969373"/>
    <n v="2299186.7891718084"/>
    <n v="796758.02437536558"/>
    <n v="3095944.813547174"/>
    <n v="2382574.8241107468"/>
    <n v="848762.19017824973"/>
    <n v="3231337.0142889963"/>
    <n v="4462977.947360862"/>
    <n v="-4.4447428392311168E-7"/>
    <n v="4462977.9473604178"/>
  </r>
  <r>
    <x v="100"/>
    <x v="6"/>
    <n v="3408.7615742180001"/>
    <n v="0"/>
    <n v="3408.7615742180001"/>
    <n v="318280.35549428151"/>
    <n v="0"/>
    <n v="318280.35549428151"/>
    <n v="329823.90364327515"/>
    <n v="0"/>
    <n v="329823.90364327515"/>
    <n v="528107.06129385415"/>
    <n v="0"/>
    <n v="528107.06129385415"/>
  </r>
  <r>
    <x v="101"/>
    <x v="11"/>
    <n v="88.539874999999995"/>
    <n v="3056.7165199999995"/>
    <n v="3145.2563949999994"/>
    <n v="11997.095591716647"/>
    <n v="3152.2388198527715"/>
    <n v="15149.334411569418"/>
    <n v="12432.212142959626"/>
    <n v="3357.9845358955149"/>
    <n v="15790.196678855142"/>
    <n v="16570.591357898411"/>
    <n v="-1.7584875826096731E-9"/>
    <n v="16570.591357896654"/>
  </r>
  <r>
    <x v="102"/>
    <x v="0"/>
    <n v="596.54094940750008"/>
    <n v="41558.821479999991"/>
    <n v="42155.362429407491"/>
    <n v="83530.482277173767"/>
    <n v="42857.533408622148"/>
    <n v="126388.01568579592"/>
    <n v="86560.006806194055"/>
    <n v="45654.83221842318"/>
    <n v="132214.83902461722"/>
    <n v="117394.92542100046"/>
    <n v="-2.3908226700875802E-8"/>
    <n v="117394.92542097655"/>
  </r>
  <r>
    <x v="103"/>
    <x v="7"/>
    <n v="3256089.5740698404"/>
    <n v="804427.39365999994"/>
    <n v="4060516.9677298404"/>
    <n v="1603671.646337697"/>
    <n v="829565.7256591263"/>
    <n v="2433237.3719968232"/>
    <n v="1661834.3967089108"/>
    <n v="883711.2406357571"/>
    <n v="2545545.6373446677"/>
    <n v="3156685.2496345257"/>
    <n v="-4.6277617620301057E-7"/>
    <n v="3156685.2496340629"/>
  </r>
  <r>
    <x v="104"/>
    <x v="12"/>
    <n v="783961.4513993999"/>
    <n v="46537.123599999992"/>
    <n v="830498.57499939995"/>
    <n v="416847.11269717396"/>
    <n v="47991.407321018633"/>
    <n v="464838.52001819259"/>
    <n v="431965.52837418328"/>
    <n v="51123.792596200008"/>
    <n v="483089.3209703833"/>
    <n v="796835.80642436061"/>
    <n v="-2.6772176433610393E-8"/>
    <n v="796835.80642433383"/>
  </r>
  <r>
    <x v="105"/>
    <x v="12"/>
    <n v="826416.81437430007"/>
    <n v="113510.87"/>
    <n v="939927.68437430006"/>
    <n v="542900.43334328313"/>
    <n v="117058.08129347283"/>
    <n v="659958.51463675592"/>
    <n v="562590.61272201105"/>
    <n v="124698.42840252855"/>
    <n v="687289.04112453957"/>
    <n v="1037796.5720144066"/>
    <n v="-6.5301264961992909E-8"/>
    <n v="1037796.5720143412"/>
  </r>
  <r>
    <x v="106"/>
    <x v="11"/>
    <n v="47929.370219637502"/>
    <n v="50826.872359999994"/>
    <n v="98756.242579637503"/>
    <n v="55688.844546708322"/>
    <n v="52415.21060150316"/>
    <n v="108104.05514821148"/>
    <n v="57708.594893500624"/>
    <n v="55836.336237295305"/>
    <n v="113544.93113079593"/>
    <n v="95630.17652765075"/>
    <n v="-2.9240010751126774E-8"/>
    <n v="95630.176527621516"/>
  </r>
  <r>
    <x v="107"/>
    <x v="7"/>
    <n v="1819786.2802817298"/>
    <n v="648093.62859999994"/>
    <n v="2467879.9088817295"/>
    <n v="856930.30164555553"/>
    <n v="668346.53511545283"/>
    <n v="1525276.8367610085"/>
    <n v="888009.87041760585"/>
    <n v="711969.32015508309"/>
    <n v="1599979.1905726888"/>
    <n v="1645530.4204435349"/>
    <n v="-3.7283948014307373E-7"/>
    <n v="1645530.4204431621"/>
  </r>
  <r>
    <x v="108"/>
    <x v="0"/>
    <n v="1087.7747837739998"/>
    <n v="77944.693639999998"/>
    <n v="79032.468423774"/>
    <n v="198840.88738665875"/>
    <n v="80380.462985667837"/>
    <n v="279221.35037232656"/>
    <n v="206052.54628395988"/>
    <n v="85626.872556122238"/>
    <n v="291679.41884008213"/>
    <n v="246741.29603735346"/>
    <n v="-4.4840525773144042E-8"/>
    <n v="246741.29603730861"/>
  </r>
  <r>
    <x v="109"/>
    <x v="2"/>
    <n v="6994.7099779554992"/>
    <n v="16575.786700000001"/>
    <n v="23570.4966779555"/>
    <n v="27015.283791383808"/>
    <n v="17093.779538751365"/>
    <n v="44109.063330135177"/>
    <n v="27995.087363364451"/>
    <n v="18209.485585173781"/>
    <n v="46204.572948538233"/>
    <n v="49211.163318375737"/>
    <n v="-9.5358254169858618E-9"/>
    <n v="49211.163318366198"/>
  </r>
  <r>
    <x v="110"/>
    <x v="1"/>
    <n v="1575327.8387397318"/>
    <n v="1460230.5845599996"/>
    <n v="3035558.4232997317"/>
    <n v="1286752.8059952185"/>
    <n v="1505862.7466659346"/>
    <n v="2792615.552661153"/>
    <n v="1333421.3883172129"/>
    <n v="1604149.9725967878"/>
    <n v="2937571.3609140008"/>
    <n v="2431850.6826358852"/>
    <n v="-8.4005086304032678E-7"/>
    <n v="2431850.6826350451"/>
  </r>
  <r>
    <x v="111"/>
    <x v="0"/>
    <n v="1485.2078832735001"/>
    <n v="2838.5161200000002"/>
    <n v="4323.7240032735008"/>
    <n v="6516.8743582083516"/>
    <n v="2927.2196638770638"/>
    <n v="9444.0940220854154"/>
    <n v="6753.2315559942263"/>
    <n v="3118.2784446920646"/>
    <n v="9871.5100006862904"/>
    <n v="10270.457858144586"/>
    <n v="-1.632959850021483E-9"/>
    <n v="10270.457858142952"/>
  </r>
  <r>
    <x v="112"/>
    <x v="0"/>
    <n v="0"/>
    <n v="0"/>
    <n v="0"/>
    <n v="0"/>
    <n v="0"/>
    <n v="0"/>
    <n v="0"/>
    <n v="0"/>
    <n v="0"/>
    <n v="0"/>
    <n v="0"/>
    <n v="0"/>
  </r>
  <r>
    <x v="113"/>
    <x v="3"/>
    <n v="141969.5547503375"/>
    <n v="7225.9662199999993"/>
    <n v="149195.5209703375"/>
    <n v="93442.402501522622"/>
    <n v="7451.7774483152907"/>
    <n v="100894.17994983791"/>
    <n v="96831.417418132347"/>
    <n v="7938.1528070726608"/>
    <n v="104769.57022520501"/>
    <n v="193444.41541530925"/>
    <n v="-4.1570004241763839E-9"/>
    <n v="193444.41541530509"/>
  </r>
  <r>
    <x v="114"/>
    <x v="11"/>
    <n v="22226.541292798502"/>
    <n v="252449.01923999999"/>
    <n v="274675.56053279852"/>
    <n v="755800.17746769253"/>
    <n v="260338.04354290833"/>
    <n v="1016138.2210106009"/>
    <n v="783211.9092601469"/>
    <n v="277330.23234680248"/>
    <n v="1060542.1416069493"/>
    <n v="1183996.3488719834"/>
    <n v="-1.452304990243356E-7"/>
    <n v="1183996.3488718381"/>
  </r>
  <r>
    <x v="115"/>
    <x v="7"/>
    <n v="198707.90658903401"/>
    <n v="21666.944199999998"/>
    <n v="220374.85078903401"/>
    <n v="105694.01558433972"/>
    <n v="22344.035558398413"/>
    <n v="128038.05114273814"/>
    <n v="109527.37801748002"/>
    <n v="23802.424296679961"/>
    <n v="133329.80231415998"/>
    <n v="211890.13684187579"/>
    <n v="-1.2464699320170089E-8"/>
    <n v="211890.13684186334"/>
  </r>
  <r>
    <x v="116"/>
    <x v="0"/>
    <n v="38289.520851272013"/>
    <n v="191421.81146000003"/>
    <n v="229711.33231127204"/>
    <n v="290834.13041148742"/>
    <n v="197403.73734452491"/>
    <n v="488237.86775601236"/>
    <n v="301382.24539823231"/>
    <n v="210288.22218547991"/>
    <n v="511670.46758371219"/>
    <n v="453204.13333074166"/>
    <n v="-1.1012237356346674E-7"/>
    <n v="453204.13333063154"/>
  </r>
  <r>
    <x v="117"/>
    <x v="3"/>
    <n v="1672732.3773959207"/>
    <n v="559710.68999999994"/>
    <n v="2232443.0673959209"/>
    <n v="1021947.9182402504"/>
    <n v="577201.63232689316"/>
    <n v="1599149.5505671436"/>
    <n v="1059012.4269236403"/>
    <n v="614875.41592355736"/>
    <n v="1673887.8428471978"/>
    <n v="2102799.9365793923"/>
    <n v="-3.2199397352649895E-7"/>
    <n v="2102799.9365790705"/>
  </r>
  <r>
    <x v="118"/>
    <x v="5"/>
    <n v="877252.19610125001"/>
    <n v="848588.99927999999"/>
    <n v="1725841.19538125"/>
    <n v="564733.77578019735"/>
    <n v="875107.38013429905"/>
    <n v="1439841.1559144964"/>
    <n v="585215.81753850123"/>
    <n v="932225.38572641031"/>
    <n v="1517441.2032649117"/>
    <n v="1010289.8124762565"/>
    <n v="-4.8818174934097228E-7"/>
    <n v="1010289.8124757684"/>
  </r>
  <r>
    <x v="119"/>
    <x v="15"/>
    <n v="3476953.3343052035"/>
    <n v="3792678.4720000001"/>
    <n v="7269631.8063052036"/>
    <n v="3527336.2128664986"/>
    <n v="3911199.5608471716"/>
    <n v="7438535.7737136707"/>
    <n v="3655267.3738948936"/>
    <n v="4166482.4249387155"/>
    <n v="7821749.7988336086"/>
    <n v="6837876.4844479077"/>
    <n v="-2.1818765182199588E-6"/>
    <n v="6837876.4844457256"/>
  </r>
  <r>
    <x v="120"/>
    <x v="7"/>
    <n v="5998132.5866501983"/>
    <n v="664360.46841999982"/>
    <n v="6662493.0550701981"/>
    <n v="2740389.0949518387"/>
    <n v="685121.71319344174"/>
    <n v="3425510.8081452805"/>
    <n v="2839778.8716643448"/>
    <n v="729839.40925430029"/>
    <n v="3569618.2809186452"/>
    <n v="5179096.606742763"/>
    <n v="-3.8219757260752327E-7"/>
    <n v="5179096.6067423811"/>
  </r>
  <r>
    <x v="121"/>
    <x v="16"/>
    <n v="4535840.2099152999"/>
    <n v="1244216.2770400001"/>
    <n v="5780056.4869553"/>
    <n v="2022839.8684885395"/>
    <n v="1283097.9984948616"/>
    <n v="3305937.8669834011"/>
    <n v="2096205.2176736577"/>
    <n v="1366845.433743333"/>
    <n v="3463050.6514169909"/>
    <n v="4001078.7040576371"/>
    <n v="-7.1578075982514633E-7"/>
    <n v="4001078.7040569214"/>
  </r>
  <r>
    <x v="122"/>
    <x v="5"/>
    <n v="60912.148108159003"/>
    <n v="17091.068499999998"/>
    <n v="78003.216608158997"/>
    <n v="27298.640560762757"/>
    <n v="17625.163879594202"/>
    <n v="44923.804440356958"/>
    <n v="28288.721055130245"/>
    <n v="18775.553228249952"/>
    <n v="47064.274283380197"/>
    <n v="54306.718768626037"/>
    <n v="-9.8322600522934105E-9"/>
    <n v="54306.718768616207"/>
  </r>
  <r>
    <x v="123"/>
    <x v="12"/>
    <n v="4177628.2370032747"/>
    <n v="883593.63179999997"/>
    <n v="5061221.8688032748"/>
    <n v="2024940.8810254561"/>
    <n v="911205.90637389431"/>
    <n v="2936146.7873993507"/>
    <n v="2098382.4307644665"/>
    <n v="970680.05233280722"/>
    <n v="3069062.4830972739"/>
    <n v="3978915.3637807919"/>
    <n v="-5.0831943996994639E-7"/>
    <n v="3978915.3637802834"/>
  </r>
  <r>
    <x v="124"/>
    <x v="1"/>
    <n v="1517809.702687663"/>
    <n v="2191439.8785399999"/>
    <n v="3709249.581227663"/>
    <n v="1520818.4807090606"/>
    <n v="2259922.3092193161"/>
    <n v="3780740.7899283767"/>
    <n v="1575976.271803899"/>
    <n v="2407426.7846997036"/>
    <n v="3983403.0565036023"/>
    <n v="2896986.5840421645"/>
    <n v="-1.2607056589101829E-6"/>
    <n v="2896986.584040904"/>
  </r>
  <r>
    <x v="125"/>
    <x v="2"/>
    <n v="293025.52840879164"/>
    <n v="137045.6274"/>
    <n v="430071.15580879163"/>
    <n v="240891.02399928315"/>
    <n v="141328.29915852277"/>
    <n v="382219.32315780595"/>
    <n v="249627.77788997706"/>
    <n v="150552.75636790119"/>
    <n v="400180.53425787826"/>
    <n v="495576.75516349945"/>
    <n v="-7.8840491899409776E-8"/>
    <n v="495576.75516342063"/>
  </r>
  <r>
    <x v="126"/>
    <x v="8"/>
    <n v="2462782.792754652"/>
    <n v="1603744.054"/>
    <n v="4066526.846754652"/>
    <n v="2902962.5581715885"/>
    <n v="1653861.0077348161"/>
    <n v="4556823.5659064045"/>
    <n v="3008248.6290412112"/>
    <n v="1761808.037359769"/>
    <n v="4770056.6664009802"/>
    <n v="5662637.4167437814"/>
    <n v="-9.2261221679892573E-7"/>
    <n v="5662637.4167428585"/>
  </r>
  <r>
    <x v="127"/>
    <x v="1"/>
    <n v="267419.84415962198"/>
    <n v="979833.49574000004"/>
    <n v="1247253.3398996219"/>
    <n v="621595.01026560599"/>
    <n v="1010453.2631844033"/>
    <n v="1632048.2734500093"/>
    <n v="644139.32318442245"/>
    <n v="1076405.255416804"/>
    <n v="1720544.5786012264"/>
    <n v="1202263.040442701"/>
    <n v="-5.6368492924028754E-7"/>
    <n v="1202263.0404421373"/>
  </r>
  <r>
    <x v="128"/>
    <x v="11"/>
    <n v="74101.006097337988"/>
    <n v="51585.396499999995"/>
    <n v="125686.40259733799"/>
    <n v="96508.593485614547"/>
    <n v="53197.438598197943"/>
    <n v="149706.03208381249"/>
    <n v="100008.81452175975"/>
    <n v="56669.620029088808"/>
    <n v="156678.43455084856"/>
    <n v="163958.71210516436"/>
    <n v="-2.9676379407681053E-8"/>
    <n v="163958.71210513468"/>
  </r>
  <r>
    <x v="129"/>
    <x v="5"/>
    <n v="2775790.3600503276"/>
    <n v="954258.1202"/>
    <n v="3730048.4802503278"/>
    <n v="1194579.856648776"/>
    <n v="984078.65792349388"/>
    <n v="2178658.5145722697"/>
    <n v="1237905.4652042526"/>
    <n v="1048309.1872989008"/>
    <n v="2286214.6525031533"/>
    <n v="2363105.4487989261"/>
    <n v="-5.4897176234587469E-7"/>
    <n v="2363105.4487983771"/>
  </r>
  <r>
    <x v="130"/>
    <x v="1"/>
    <n v="490897.46197107009"/>
    <n v="1815791.60268"/>
    <n v="2306689.0646510702"/>
    <n v="1138493.3868403349"/>
    <n v="1872535.0359707472"/>
    <n v="3011028.4228110821"/>
    <n v="1179784.823780867"/>
    <n v="1994754.8561710834"/>
    <n v="3174539.6799519504"/>
    <n v="2204004.923987601"/>
    <n v="-1.044600297419696E-6"/>
    <n v="2204004.9239865565"/>
  </r>
  <r>
    <x v="131"/>
    <x v="3"/>
    <n v="1307288.8104182913"/>
    <n v="462507.74460000003"/>
    <n v="1769796.5550182913"/>
    <n v="683026.52252695756"/>
    <n v="476961.09778955596"/>
    <n v="1159987.6203165136"/>
    <n v="707798.86368381314"/>
    <n v="508092.21068976092"/>
    <n v="1215891.074373574"/>
    <n v="1396686.0065825486"/>
    <n v="-2.6607443654601835E-7"/>
    <n v="1396686.0065822825"/>
  </r>
  <r>
    <x v="132"/>
    <x v="9"/>
    <n v="49262.381539800001"/>
    <n v="7504525.6946"/>
    <n v="7553788.0761398003"/>
    <n v="4263603.981238652"/>
    <n v="54973711.322753608"/>
    <n v="59237315.303992257"/>
    <n v="4418238.4630596768"/>
    <n v="57260576.082568079"/>
    <n v="61678814.545627758"/>
    <n v="6560613.866624427"/>
    <n v="-3.7638473512443641E-6"/>
    <n v="6560613.8666206636"/>
  </r>
  <r>
    <x v="133"/>
    <x v="0"/>
    <n v="114.07902486400002"/>
    <n v="5803.0862999999999"/>
    <n v="5917.1653248639996"/>
    <n v="14451.993650542167"/>
    <n v="5984.4325733600535"/>
    <n v="20436.426223902221"/>
    <n v="14976.145649476897"/>
    <n v="6375.0347565325173"/>
    <n v="21351.180406009415"/>
    <n v="22064.368707309844"/>
    <n v="-3.3384368921990558E-9"/>
    <n v="22064.368707306505"/>
  </r>
  <r>
    <x v="134"/>
    <x v="4"/>
    <n v="2710598.3791346406"/>
    <n v="3951849.8199400003"/>
    <n v="6662448.1990746409"/>
    <n v="4207260.5448455224"/>
    <n v="4075345.0086510004"/>
    <n v="8282605.5534965228"/>
    <n v="4359851.5352613851"/>
    <n v="4341341.5986445481"/>
    <n v="8701193.1339059323"/>
    <n v="7197216.6713840058"/>
    <n v="-2.2734456372495947E-6"/>
    <n v="7197216.6713817324"/>
  </r>
  <r>
    <x v="135"/>
    <x v="5"/>
    <n v="4458754.6671183268"/>
    <n v="536661.88399999996"/>
    <n v="4995416.5511183264"/>
    <n v="2092007.8924545909"/>
    <n v="553432.55182856321"/>
    <n v="2645440.4442831539"/>
    <n v="2167881.86148143"/>
    <n v="589554.93441588525"/>
    <n v="2757436.7958973153"/>
    <n v="4143157.4306917535"/>
    <n v="-3.087343078428198E-7"/>
    <n v="4143157.4306914448"/>
  </r>
  <r>
    <x v="136"/>
    <x v="6"/>
    <n v="0"/>
    <n v="0"/>
    <n v="0"/>
    <n v="0"/>
    <n v="0"/>
    <n v="0"/>
    <n v="0"/>
    <n v="0"/>
    <n v="0"/>
    <n v="0"/>
    <n v="0"/>
    <n v="0"/>
  </r>
  <r>
    <x v="137"/>
    <x v="4"/>
    <n v="16595.404534479501"/>
    <n v="1004671.4561399999"/>
    <n v="1021266.8606744794"/>
    <n v="1457063.5927217186"/>
    <n v="1036067.4091042369"/>
    <n v="2493131.0018259557"/>
    <n v="1509909.0902473461"/>
    <n v="1103691.2292323885"/>
    <n v="2613600.3194797346"/>
    <n v="2479908.9441215182"/>
    <n v="-5.7797387119973068E-7"/>
    <n v="2479908.9441209403"/>
  </r>
  <r>
    <x v="138"/>
    <x v="1"/>
    <n v="14262.946590970001"/>
    <n v="5539540.8794000009"/>
    <n v="5553803.8259909712"/>
    <n v="4506920.4121089261"/>
    <n v="5712651.366246433"/>
    <n v="10219571.77835536"/>
    <n v="4670379.6136674611"/>
    <n v="6085514.4686384741"/>
    <n v="10755894.082305934"/>
    <n v="8723674.1644704752"/>
    <n v="-3.1868227838751526E-6"/>
    <n v="8723674.1644672882"/>
  </r>
  <r>
    <x v="139"/>
    <x v="1"/>
    <n v="4683.4569416249997"/>
    <n v="24253.241099999999"/>
    <n v="28936.698041625001"/>
    <n v="10349.101731224893"/>
    <n v="25011.154159191949"/>
    <n v="35360.25589041684"/>
    <n v="10724.448032279832"/>
    <n v="26643.624957130651"/>
    <n v="37368.072989410481"/>
    <n v="20370.480127511844"/>
    <n v="-1.3952560871555264E-8"/>
    <n v="20370.480127497893"/>
  </r>
  <r>
    <x v="140"/>
    <x v="8"/>
    <n v="513555.08230990899"/>
    <n v="444457.77200000006"/>
    <n v="958012.85430990905"/>
    <n v="670498.8903071672"/>
    <n v="458347.06408550852"/>
    <n v="1128845.9543926758"/>
    <n v="694816.87314995879"/>
    <n v="488263.24438962853"/>
    <n v="1183080.1175395874"/>
    <n v="1319765.2004242425"/>
    <n v="-2.5569053196217268E-7"/>
    <n v="1319765.2004239869"/>
  </r>
  <r>
    <x v="141"/>
    <x v="15"/>
    <n v="4797990.1427936284"/>
    <n v="3425233.4424000001"/>
    <n v="8223223.5851936284"/>
    <n v="4603325.9557620464"/>
    <n v="3532271.8850589464"/>
    <n v="8135597.8408209924"/>
    <n v="4770281.6408948228"/>
    <n v="3762822.2493498884"/>
    <n v="8533103.8902447112"/>
    <n v="8939827.6613077056"/>
    <n v="-1.9704903731144119E-6"/>
    <n v="8939827.6613057349"/>
  </r>
  <r>
    <x v="142"/>
    <x v="15"/>
    <n v="7065482.5367604783"/>
    <n v="4512337.3877999997"/>
    <n v="11577819.924560478"/>
    <n v="6736016.1894726874"/>
    <n v="4653347.7962477896"/>
    <n v="11389363.985720478"/>
    <n v="6980321.3307523718"/>
    <n v="4957070.4610107467"/>
    <n v="11937391.791763119"/>
    <n v="13081590.232012084"/>
    <n v="-2.5958865380789944E-6"/>
    <n v="13081590.232009487"/>
  </r>
  <r>
    <x v="143"/>
    <x v="10"/>
    <n v="53.103676416999996"/>
    <n v="13310.51326"/>
    <n v="13363.616936417"/>
    <n v="6726.9123939185474"/>
    <n v="13726.466401384538"/>
    <n v="20453.378795303084"/>
    <n v="6970.8873542728197"/>
    <n v="14622.388893266492"/>
    <n v="21593.27624753931"/>
    <n v="10463.884725616925"/>
    <n v="-7.657357865122345E-9"/>
    <n v="10463.884725609267"/>
  </r>
  <r>
    <x v="144"/>
    <x v="4"/>
    <n v="80123.369397246031"/>
    <n v="214990.49880000003"/>
    <n v="295113.86819724605"/>
    <n v="292560.80014703324"/>
    <n v="221708.94545918531"/>
    <n v="514269.74560621858"/>
    <n v="303171.53883921762"/>
    <n v="236179.82420393481"/>
    <n v="539351.36304315249"/>
    <n v="463087.46748532297"/>
    <n v="-1.2368111993547241E-7"/>
    <n v="463087.46748519927"/>
  </r>
  <r>
    <x v="145"/>
    <x v="10"/>
    <n v="375421.6156256281"/>
    <n v="402136.62676000001"/>
    <n v="777558.24238562817"/>
    <n v="203671.09213082879"/>
    <n v="414703.38432218018"/>
    <n v="618374.47645300895"/>
    <n v="211057.93526451566"/>
    <n v="441770.9542713064"/>
    <n v="652828.88953582209"/>
    <n v="406117.06582201552"/>
    <n v="-2.3134375073485744E-7"/>
    <n v="406117.0658217842"/>
  </r>
  <r>
    <x v="146"/>
    <x v="0"/>
    <n v="1218.4675326645004"/>
    <n v="43060.582399999999"/>
    <n v="44279.0499326645"/>
    <n v="193696.11228138124"/>
    <n v="44406.224312468803"/>
    <n v="238102.33659385005"/>
    <n v="200721.17795004518"/>
    <n v="47304.605729632589"/>
    <n v="248025.78367967776"/>
    <n v="266959.24083904165"/>
    <n v="-2.4772169402984298E-8"/>
    <n v="266959.24083901686"/>
  </r>
  <r>
    <x v="147"/>
    <x v="7"/>
    <n v="2040965.3015061149"/>
    <n v="507713.44579999999"/>
    <n v="2548678.747306115"/>
    <n v="1070283.5856842012"/>
    <n v="523579.47580038471"/>
    <n v="1593863.061484586"/>
    <n v="1109101.1560781903"/>
    <n v="557753.35674981924"/>
    <n v="1666854.5128280097"/>
    <n v="2137489.3041721066"/>
    <n v="-2.9208066371927394E-7"/>
    <n v="2137489.3041718146"/>
  </r>
  <r>
    <x v="148"/>
    <x v="4"/>
    <n v="28594.294041008005"/>
    <n v="95288.603520000004"/>
    <n v="123882.89756100801"/>
    <n v="159296.0449194765"/>
    <n v="98266.369530826982"/>
    <n v="257562.41445030348"/>
    <n v="165073.47206108124"/>
    <n v="104680.18704830339"/>
    <n v="269753.65910938464"/>
    <n v="276013.68362926581"/>
    <n v="-5.4818242044288884E-8"/>
    <n v="276013.68362921098"/>
  </r>
  <r>
    <x v="149"/>
    <x v="10"/>
    <n v="0"/>
    <n v="0"/>
    <n v="0"/>
    <n v="0"/>
    <n v="0"/>
    <n v="0"/>
    <n v="0"/>
    <n v="0"/>
    <n v="0"/>
    <n v="0"/>
    <n v="0"/>
    <n v="0"/>
  </r>
  <r>
    <x v="150"/>
    <x v="1"/>
    <n v="0"/>
    <n v="0"/>
    <n v="0"/>
    <n v="0"/>
    <n v="0"/>
    <n v="0"/>
    <n v="0"/>
    <n v="0"/>
    <n v="0"/>
    <n v="0"/>
    <n v="0"/>
    <n v="0"/>
  </r>
  <r>
    <x v="151"/>
    <x v="1"/>
    <n v="8030.8153978360015"/>
    <n v="3119063.0847200002"/>
    <n v="3127093.900117836"/>
    <n v="1262028.1078393264"/>
    <n v="3216533.7128560804"/>
    <n v="4478561.8206954068"/>
    <n v="1307799.9626734154"/>
    <n v="3426475.9379689954"/>
    <n v="4734275.9006424109"/>
    <n v="2147359.865452677"/>
    <n v="-1.7943547162352968E-6"/>
    <n v="2147359.8654508828"/>
  </r>
  <r>
    <x v="152"/>
    <x v="7"/>
    <n v="205187.054895576"/>
    <n v="118970.90171999998"/>
    <n v="324157.956615576"/>
    <n v="177822.03059995882"/>
    <n v="122688.73884146538"/>
    <n v="300510.76944142417"/>
    <n v="184271.36728300565"/>
    <n v="130696.59734011094"/>
    <n v="314967.9646231166"/>
    <n v="359326.49963323894"/>
    <n v="-6.8442347204148254E-8"/>
    <n v="359326.49963317049"/>
  </r>
  <r>
    <x v="153"/>
    <x v="3"/>
    <n v="511207.70651676017"/>
    <n v="447172.27830000001"/>
    <n v="958379.98481676017"/>
    <n v="444837.3732816113"/>
    <n v="461146.39862621843"/>
    <n v="905983.77190782968"/>
    <n v="460970.95346746227"/>
    <n v="491245.29068615293"/>
    <n v="952216.2441536152"/>
    <n v="898886.68860675383"/>
    <n v="-2.5725215064360202E-7"/>
    <n v="898886.68860649655"/>
  </r>
  <r>
    <x v="154"/>
    <x v="8"/>
    <n v="208980.75656485354"/>
    <n v="787669.89179999987"/>
    <n v="996650.64836485335"/>
    <n v="711926.2271056741"/>
    <n v="812284.55236705823"/>
    <n v="1524210.7794727325"/>
    <n v="737746.71693252237"/>
    <n v="865302.13016118808"/>
    <n v="1603048.8470937104"/>
    <n v="1350533.5806445454"/>
    <n v="-4.5313581251748032E-7"/>
    <n v="1350533.5806440923"/>
  </r>
  <r>
    <x v="155"/>
    <x v="8"/>
    <n v="77987.175624629992"/>
    <n v="79676.276020000005"/>
    <n v="157663.45164463"/>
    <n v="94095.442768700668"/>
    <n v="82166.157263267742"/>
    <n v="176261.60003196841"/>
    <n v="97508.142470240651"/>
    <n v="87529.118582740775"/>
    <n v="185037.26105298143"/>
    <n v="183674.12446821251"/>
    <n v="-4.5836681646144561E-8"/>
    <n v="183674.12446816667"/>
  </r>
  <r>
    <x v="156"/>
    <x v="3"/>
    <n v="3169155.4178686575"/>
    <n v="2420034.1946"/>
    <n v="5589189.612468658"/>
    <n v="2233832.9855093085"/>
    <n v="2495660.1908211159"/>
    <n v="4729493.1763304248"/>
    <n v="2314850.7366205612"/>
    <n v="2658551.2096506609"/>
    <n v="4973401.9462712221"/>
    <n v="4643670.8736604787"/>
    <n v="-1.3922128705264764E-6"/>
    <n v="4643670.8736590864"/>
  </r>
  <r>
    <x v="157"/>
    <x v="1"/>
    <n v="178519.04411264"/>
    <n v="509812.12479999999"/>
    <n v="688331.16891263996"/>
    <n v="296401.17703345965"/>
    <n v="525743.73845638323"/>
    <n v="822144.91548984288"/>
    <n v="307151.20039946534"/>
    <n v="560058.88020340027"/>
    <n v="867210.08060286567"/>
    <n v="573355.86427826132"/>
    <n v="-2.9328800530205954E-7"/>
    <n v="573355.86427796807"/>
  </r>
  <r>
    <x v="158"/>
    <x v="1"/>
    <n v="0.20023849999999999"/>
    <n v="2.222"/>
    <n v="2.4222384999999997"/>
    <n v="0.95966949645963506"/>
    <n v="2.2914374335611796"/>
    <n v="3.2511069300208146"/>
    <n v="0.99447526077486736"/>
    <n v="2.4409988920921704"/>
    <n v="3.4354741528670378"/>
    <n v="1.8347980738681038"/>
    <n v="-1.2782864825681297E-12"/>
    <n v="1.8347980738668255"/>
  </r>
  <r>
    <x v="159"/>
    <x v="10"/>
    <n v="1310.4397473090003"/>
    <n v="328463.61702000001"/>
    <n v="329774.05676730903"/>
    <n v="137979.18982032419"/>
    <n v="338728.09523066191"/>
    <n v="476707.2850509861"/>
    <n v="142983.48679861717"/>
    <n v="360836.78003528679"/>
    <n v="503820.26683390397"/>
    <n v="234675.06911304069"/>
    <n v="-1.889606668101265E-7"/>
    <n v="234675.06911285172"/>
  </r>
  <r>
    <x v="160"/>
    <x v="6"/>
    <n v="0"/>
    <n v="0"/>
    <n v="0"/>
    <n v="0"/>
    <n v="0"/>
    <n v="0"/>
    <n v="0"/>
    <n v="0"/>
    <n v="0"/>
    <n v="0"/>
    <n v="0"/>
    <n v="0"/>
  </r>
  <r>
    <x v="161"/>
    <x v="11"/>
    <n v="2185.7311243595004"/>
    <n v="738203.72779999999"/>
    <n v="740389.45892435953"/>
    <n v="305885.32912595919"/>
    <n v="761272.57222111942"/>
    <n v="1067157.9013470786"/>
    <n v="316979.32837499469"/>
    <n v="810960.61282543233"/>
    <n v="1127939.941200427"/>
    <n v="430126.37843173754"/>
    <n v="-4.2467859884254855E-7"/>
    <n v="430126.37843131286"/>
  </r>
  <r>
    <x v="162"/>
    <x v="11"/>
    <n v="14077.5826510435"/>
    <n v="152758.50039999999"/>
    <n v="166836.0830510435"/>
    <n v="2143203.5408398365"/>
    <n v="157532.19896995067"/>
    <n v="2300735.7398097869"/>
    <n v="2220934.2987697679"/>
    <n v="167814.28003333096"/>
    <n v="2388748.5788030988"/>
    <n v="3013705.7566559901"/>
    <n v="-8.7879894760890295E-8"/>
    <n v="3013705.7566559021"/>
  </r>
  <r>
    <x v="163"/>
    <x v="5"/>
    <n v="6259762.5765499389"/>
    <n v="1810114.5704399997"/>
    <n v="8069877.1469899388"/>
    <n v="4129018.6183778178"/>
    <n v="1866680.5966429927"/>
    <n v="5995699.2150208103"/>
    <n v="4278771.892202449"/>
    <n v="1988518.2992816991"/>
    <n v="6267290.1914841477"/>
    <n v="7279067.1898619272"/>
    <n v="-1.0413343777196529E-6"/>
    <n v="7279067.189860886"/>
  </r>
  <r>
    <x v="164"/>
    <x v="10"/>
    <n v="16106.6899994"/>
    <n v="22182.225999999995"/>
    <n v="38288.915999399993"/>
    <n v="12414.291827945039"/>
    <n v="22875.419899241249"/>
    <n v="35289.711727186288"/>
    <n v="12864.539457048613"/>
    <n v="24368.491939756139"/>
    <n v="37233.031396804756"/>
    <n v="21857.275397264326"/>
    <n v="-1.2761133955477639E-8"/>
    <n v="21857.275397251564"/>
  </r>
  <r>
    <x v="165"/>
    <x v="7"/>
    <n v="5003150.0407387437"/>
    <n v="1242743.3799000001"/>
    <n v="6245893.4206387438"/>
    <n v="2550373.9166419222"/>
    <n v="1281579.0733632771"/>
    <n v="3831952.9900051993"/>
    <n v="2642872.1296056896"/>
    <n v="1365227.3688077317"/>
    <n v="4008099.4984134212"/>
    <n v="5044391.1862025121"/>
    <n v="-7.1493342206444633E-7"/>
    <n v="5044391.1862017969"/>
  </r>
  <r>
    <x v="166"/>
    <x v="1"/>
    <n v="401617.88888952503"/>
    <n v="567211.29541999998"/>
    <n v="968829.18430952495"/>
    <n v="367273.1184793521"/>
    <n v="584936.63144199667"/>
    <n v="952209.74992134876"/>
    <n v="380593.56020254118"/>
    <n v="623115.27619369258"/>
    <n v="1003708.8363962338"/>
    <n v="726950.3694422096"/>
    <n v="-3.2630897015992081E-7"/>
    <n v="726950.36944188329"/>
  </r>
  <r>
    <x v="167"/>
    <x v="10"/>
    <n v="0"/>
    <n v="0"/>
    <n v="0"/>
    <n v="0"/>
    <n v="0"/>
    <n v="0"/>
    <n v="0"/>
    <n v="0"/>
    <n v="0"/>
    <n v="0"/>
    <n v="0"/>
    <n v="0"/>
  </r>
  <r>
    <x v="168"/>
    <x v="1"/>
    <n v="135026.21028388801"/>
    <n v="400323.69696000003"/>
    <n v="535349.90724388801"/>
    <n v="233645.91855351196"/>
    <n v="412833.80052013753"/>
    <n v="646479.7190736495"/>
    <n v="242119.90340391148"/>
    <n v="439779.34327524831"/>
    <n v="681899.24667915981"/>
    <n v="411866.39194043214"/>
    <n v="-2.3030079679373011E-7"/>
    <n v="411866.39194020181"/>
  </r>
  <r>
    <x v="169"/>
    <x v="10"/>
    <n v="841975.04507001606"/>
    <n v="775890.66983999999"/>
    <n v="1617865.7149100159"/>
    <n v="430177.12492117961"/>
    <n v="800137.23007301253"/>
    <n v="1230314.3549941923"/>
    <n v="445779.00002406351"/>
    <n v="852361.95565440704"/>
    <n v="1298140.9556784704"/>
    <n v="847594.35645464004"/>
    <n v="-4.463593857818198E-7"/>
    <n v="847594.35645419371"/>
  </r>
  <r>
    <x v="170"/>
    <x v="14"/>
    <n v="2068927.6025234468"/>
    <n v="1367.6409999999998"/>
    <n v="2070295.2435234468"/>
    <n v="2262842.5152910296"/>
    <n v="1410.3797403569056"/>
    <n v="2264252.8950313865"/>
    <n v="2344912.3982666419"/>
    <n v="1502.434818082731"/>
    <n v="2346414.8330847248"/>
    <n v="4386779.3480577292"/>
    <n v="-7.8678533002068376E-10"/>
    <n v="4386779.3480577283"/>
  </r>
  <r>
    <x v="171"/>
    <x v="10"/>
    <n v="13383.24644855"/>
    <n v="12198.291160000001"/>
    <n v="25581.537608550003"/>
    <n v="6826.6459750194799"/>
    <n v="12579.48739401549"/>
    <n v="19406.133369034971"/>
    <n v="7074.2381218435949"/>
    <n v="13400.546897829758"/>
    <n v="20474.785019673353"/>
    <n v="13427.474628348671"/>
    <n v="-7.0175115662728671E-9"/>
    <n v="13427.474628341653"/>
  </r>
  <r>
    <x v="172"/>
    <x v="3"/>
    <n v="177110.04849174034"/>
    <n v="959.904"/>
    <n v="178069.95249174035"/>
    <n v="68895.516804404397"/>
    <n v="989.90097129842934"/>
    <n v="69885.417775702823"/>
    <n v="71394.253222636573"/>
    <n v="1054.5115213838176"/>
    <n v="72448.764744020387"/>
    <n v="140682.76524855124"/>
    <n v="-5.5221976046943197E-10"/>
    <n v="140682.76524855068"/>
  </r>
  <r>
    <x v="173"/>
    <x v="2"/>
    <n v="29649.319608490001"/>
    <n v="60992.277940000007"/>
    <n v="90641.597548490012"/>
    <n v="68983.219305139908"/>
    <n v="62898.284801927883"/>
    <n v="131881.5041070678"/>
    <n v="71485.136560714251"/>
    <n v="67003.637658738851"/>
    <n v="138488.7742194531"/>
    <n v="130418.561255076"/>
    <n v="-3.5088030797362888E-8"/>
    <n v="130418.56125504091"/>
  </r>
  <r>
    <x v="174"/>
    <x v="0"/>
    <n v="3799.0671857025004"/>
    <n v="151745.26839999997"/>
    <n v="155544.33558570247"/>
    <n v="551838.26209722483"/>
    <n v="156487.30350024678"/>
    <n v="708325.56559747155"/>
    <n v="571852.60303599737"/>
    <n v="166701.18453853694"/>
    <n v="738553.7875745343"/>
    <n v="796026.63173224428"/>
    <n v="-8.7296996124839226E-8"/>
    <n v="796026.63173215697"/>
  </r>
  <r>
    <x v="175"/>
    <x v="1"/>
    <n v="0"/>
    <n v="0"/>
    <n v="0"/>
    <n v="0"/>
    <n v="0"/>
    <n v="0"/>
    <n v="0"/>
    <n v="0"/>
    <n v="0"/>
    <n v="0"/>
    <n v="0"/>
    <n v="0"/>
  </r>
  <r>
    <x v="176"/>
    <x v="0"/>
    <n v="375.03764401150011"/>
    <n v="31457.542820000002"/>
    <n v="31832.580464011502"/>
    <n v="69628.134252900083"/>
    <n v="32440.590092530019"/>
    <n v="102068.72434543011"/>
    <n v="72153.441600331964"/>
    <n v="34557.97802500541"/>
    <n v="106711.41962533738"/>
    <n v="85850.212259649721"/>
    <n v="-1.8097098002526605E-8"/>
    <n v="85850.212259631619"/>
  </r>
  <r>
    <x v="177"/>
    <x v="1"/>
    <n v="1746.00134093"/>
    <n v="678123.9585999999"/>
    <n v="679869.9599409299"/>
    <n v="581204.08775776078"/>
    <n v="699315.31203003216"/>
    <n v="1280519.3997877929"/>
    <n v="602283.48287469917"/>
    <n v="744959.42018170876"/>
    <n v="1347242.9030564078"/>
    <n v="716613.97846663708"/>
    <n v="-3.901155219549819E-7"/>
    <n v="716613.97846624698"/>
  </r>
  <r>
    <x v="178"/>
    <x v="10"/>
    <n v="0"/>
    <n v="0"/>
    <n v="0"/>
    <n v="0"/>
    <n v="0"/>
    <n v="0"/>
    <n v="0"/>
    <n v="0"/>
    <n v="0"/>
    <n v="0"/>
    <n v="0"/>
    <n v="0"/>
  </r>
  <r>
    <x v="179"/>
    <x v="1"/>
    <n v="509030.92625685298"/>
    <n v="1689751.4301800001"/>
    <n v="2198782.3564368533"/>
    <n v="797110.76577016432"/>
    <n v="1742556.1118487811"/>
    <n v="2539666.8776189452"/>
    <n v="826020.77025491931"/>
    <n v="1856292.24526577"/>
    <n v="2682313.0155206891"/>
    <n v="1573314.7718818299"/>
    <n v="-9.7209109455412182E-7"/>
    <n v="1573314.7718808579"/>
  </r>
  <r>
    <x v="180"/>
    <x v="1"/>
    <n v="2487.7464183880006"/>
    <n v="966207.99176000012"/>
    <n v="968695.7381783881"/>
    <n v="403767.54154571495"/>
    <n v="996401.96261243732"/>
    <n v="1400169.5041581523"/>
    <n v="418411.58091658814"/>
    <n v="1061436.8305205945"/>
    <n v="1479848.4114371827"/>
    <n v="698693.03261462995"/>
    <n v="-5.5584636148339649E-7"/>
    <n v="698693.03261407407"/>
  </r>
  <r>
    <x v="181"/>
    <x v="1"/>
    <n v="385568.60417044198"/>
    <n v="1160850.9699599999"/>
    <n v="1546419.574130442"/>
    <n v="694845.83518485946"/>
    <n v="1197127.5280612726"/>
    <n v="1891973.3632461322"/>
    <n v="720046.84497425659"/>
    <n v="1275263.6955699737"/>
    <n v="1995310.5405442303"/>
    <n v="1348220.0617088838"/>
    <n v="-6.6782182861204755E-7"/>
    <n v="1348220.0617082161"/>
  </r>
  <r>
    <x v="182"/>
    <x v="1"/>
    <n v="592135.86096665007"/>
    <n v="3285396.8718999992"/>
    <n v="3877532.7328666495"/>
    <n v="1510181.054140029"/>
    <n v="3388065.4259119988"/>
    <n v="4898246.4800520279"/>
    <n v="1564953.0418270817"/>
    <n v="3609203.4763235748"/>
    <n v="5174156.5181506565"/>
    <n v="2806231.4008343322"/>
    <n v="-1.8900442894785719E-6"/>
    <n v="2806231.4008324421"/>
  </r>
  <r>
    <x v="183"/>
    <x v="0"/>
    <n v="788.82122514749994"/>
    <n v="0"/>
    <n v="788.82122514749994"/>
    <n v="32727.496962134082"/>
    <n v="0"/>
    <n v="32727.496962134082"/>
    <n v="33914.473885016232"/>
    <n v="0"/>
    <n v="33914.473885016232"/>
    <n v="50359.384064396138"/>
    <n v="0"/>
    <n v="50359.384064396138"/>
  </r>
  <r>
    <x v="184"/>
    <x v="3"/>
    <n v="227521.58260736003"/>
    <n v="91460.808560000005"/>
    <n v="318982.39116736001"/>
    <n v="140780.61770111564"/>
    <n v="94318.956092779801"/>
    <n v="235099.57379389543"/>
    <n v="145886.51824076456"/>
    <n v="100475.12707687407"/>
    <n v="246361.64531763864"/>
    <n v="290324.68987381534"/>
    <n v="-5.2616163486498424E-8"/>
    <n v="290324.68987376272"/>
  </r>
  <r>
    <x v="185"/>
    <x v="6"/>
    <n v="794352.99932188203"/>
    <n v="0"/>
    <n v="794352.99932188203"/>
    <n v="365731.90550937736"/>
    <n v="0"/>
    <n v="365731.90550937736"/>
    <n v="378996.44976412493"/>
    <n v="0"/>
    <n v="378996.44976412493"/>
    <n v="732448.23543692054"/>
    <n v="0"/>
    <n v="732448.23543692054"/>
  </r>
  <r>
    <x v="186"/>
    <x v="2"/>
    <n v="21952.764860254498"/>
    <n v="30340.676739999995"/>
    <n v="52293.441600254489"/>
    <n v="34464.665479165807"/>
    <n v="31288.821980924829"/>
    <n v="65753.487460090633"/>
    <n v="35714.646882447414"/>
    <n v="33331.034341884202"/>
    <n v="69045.681224331609"/>
    <n v="65926.284637737481"/>
    <n v="-1.7454580084928564E-8"/>
    <n v="65926.284637720033"/>
  </r>
  <r>
    <x v="187"/>
    <x v="1"/>
    <n v="148715.83983718001"/>
    <n v="1050168.6615199998"/>
    <n v="1198884.5013571798"/>
    <n v="435881.07595585432"/>
    <n v="1082986.4007919747"/>
    <n v="1518867.476747829"/>
    <n v="451689.82475443347"/>
    <n v="1153672.6099371007"/>
    <n v="1605362.4346915341"/>
    <n v="833782.06293747691"/>
    <n v="-6.0414779677663436E-7"/>
    <n v="833782.06293687271"/>
  </r>
  <r>
    <x v="188"/>
    <x v="14"/>
    <n v="10514037.015938379"/>
    <n v="3114623.3954000003"/>
    <n v="13628660.41133838"/>
    <n v="9838604.0606979802"/>
    <n v="3211955.2833775799"/>
    <n v="13050559.344075561"/>
    <n v="10195435.381679686"/>
    <n v="3421598.6757226624"/>
    <n v="13617034.057402348"/>
    <n v="18807762.486738332"/>
    <n v="-1.7918006231459366E-6"/>
    <n v="18807762.48673654"/>
  </r>
  <r>
    <x v="189"/>
    <x v="10"/>
    <n v="1638.828443439"/>
    <n v="410774.71841999993"/>
    <n v="412413.54686343891"/>
    <n v="207858.49164427328"/>
    <n v="423611.41608827218"/>
    <n v="631469.9077325454"/>
    <n v="215397.2054387411"/>
    <n v="451260.4106942814"/>
    <n v="666657.61613302247"/>
    <n v="323342.87145679555"/>
    <n v="-2.3631312778443551E-7"/>
    <n v="323342.87145655922"/>
  </r>
  <r>
    <x v="190"/>
    <x v="10"/>
    <n v="986.93468912940023"/>
    <n v="247376.60653200001"/>
    <n v="248363.54122112942"/>
    <n v="125020.02950152374"/>
    <n v="255107.11808945081"/>
    <n v="380127.14759097458"/>
    <n v="129554.31729285866"/>
    <n v="271757.88590194995"/>
    <n v="401312.20319480862"/>
    <n v="194471.86175337184"/>
    <n v="-1.4231240874591829E-7"/>
    <n v="194471.86175322952"/>
  </r>
  <r>
    <x v="191"/>
    <x v="10"/>
    <n v="0"/>
    <n v="0"/>
    <n v="0"/>
    <n v="0"/>
    <n v="0"/>
    <n v="0"/>
    <n v="0"/>
    <n v="0"/>
    <n v="0"/>
    <n v="0"/>
    <n v="0"/>
    <n v="0"/>
  </r>
  <r>
    <x v="192"/>
    <x v="2"/>
    <n v="33910.974127875801"/>
    <n v="3238700.3198000002"/>
    <n v="3272611.2939278758"/>
    <n v="2969249.3208566904"/>
    <n v="3339909.6079551224"/>
    <n v="6309158.9288118128"/>
    <n v="3076939.5125697381"/>
    <n v="3557904.5420568674"/>
    <n v="6634844.0546266055"/>
    <n v="5133641.2516312776"/>
    <n v="-1.8631803959898376E-6"/>
    <n v="5133641.251629414"/>
  </r>
  <r>
    <x v="193"/>
    <x v="10"/>
    <n v="13296.690717387002"/>
    <n v="3332834.7498599999"/>
    <n v="3346131.4405773869"/>
    <n v="1381668.3078498133"/>
    <n v="3436985.7361398344"/>
    <n v="4818654.0439896472"/>
    <n v="1431779.3321787701"/>
    <n v="3661316.8010506509"/>
    <n v="5093096.1332294215"/>
    <n v="2388815.7088819034"/>
    <n v="-1.917334657686486E-6"/>
    <n v="2388815.7088799863"/>
  </r>
  <r>
    <x v="194"/>
    <x v="1"/>
    <n v="1415.8473583870002"/>
    <n v="549896.49374000006"/>
    <n v="551312.34109838703"/>
    <n v="222146.98499207408"/>
    <n v="567080.74272721726"/>
    <n v="789227.72771929135"/>
    <n v="230203.92087624891"/>
    <n v="604093.93878699793"/>
    <n v="834297.8596632469"/>
    <n v="384077.86037711037"/>
    <n v="-3.1634799944169766E-7"/>
    <n v="384077.86037679401"/>
  </r>
  <r>
    <x v="195"/>
    <x v="11"/>
    <n v="56380.114192054003"/>
    <n v="136242.41884"/>
    <n v="192622.53303205399"/>
    <n v="247401.69680043962"/>
    <n v="140499.99035503907"/>
    <n v="387901.68715547869"/>
    <n v="256374.58296780454"/>
    <n v="149670.38408838771"/>
    <n v="406044.96705619222"/>
    <n v="401391.0478347239"/>
    <n v="-7.8378416901691033E-8"/>
    <n v="401391.04783464549"/>
  </r>
  <r>
    <x v="196"/>
    <x v="1"/>
    <n v="0"/>
    <n v="0"/>
    <n v="0"/>
    <n v="0"/>
    <n v="0"/>
    <n v="0"/>
    <n v="0"/>
    <n v="0"/>
    <n v="0"/>
    <n v="0"/>
    <n v="0"/>
    <n v="0"/>
  </r>
  <r>
    <x v="197"/>
    <x v="1"/>
    <n v="123494.3315837"/>
    <n v="705346.68049999978"/>
    <n v="828841.01208369981"/>
    <n v="479075.6980792192"/>
    <n v="727388.74317543511"/>
    <n v="1206464.4412546544"/>
    <n v="496451.05063342222"/>
    <n v="774865.19605823141"/>
    <n v="1271316.2466916535"/>
    <n v="947252.28198093548"/>
    <n v="-4.0577638488184127E-7"/>
    <n v="947252.28198052966"/>
  </r>
  <r>
    <x v="198"/>
    <x v="11"/>
    <n v="6280.5381380584995"/>
    <n v="12010.065539999998"/>
    <n v="18290.603678058498"/>
    <n v="22435.434235872413"/>
    <n v="12385.379729018523"/>
    <n v="34820.813964890935"/>
    <n v="23249.133576327084"/>
    <n v="13193.76988168063"/>
    <n v="36442.903458007713"/>
    <n v="35374.657542839159"/>
    <n v="-6.9092279183345194E-9"/>
    <n v="35374.657542832247"/>
  </r>
  <r>
    <x v="199"/>
    <x v="4"/>
    <n v="848971.81629129988"/>
    <n v="995635.29317999992"/>
    <n v="1844607.1094712997"/>
    <n v="1930546.6953644683"/>
    <n v="1026748.8663219224"/>
    <n v="2957295.5616863905"/>
    <n v="2000564.7104480942"/>
    <n v="1093764.4678578952"/>
    <n v="3094329.1783059891"/>
    <n v="3308827.3444070844"/>
    <n v="-5.7277548912680059E-7"/>
    <n v="3308827.3444065116"/>
  </r>
  <r>
    <x v="200"/>
    <x v="1"/>
    <n v="0"/>
    <n v="0"/>
    <n v="0"/>
    <n v="0"/>
    <n v="0"/>
    <n v="0"/>
    <n v="0"/>
    <n v="0"/>
    <n v="0"/>
    <n v="0"/>
    <n v="0"/>
    <n v="0"/>
  </r>
  <r>
    <x v="201"/>
    <x v="2"/>
    <n v="3061558.4362109522"/>
    <n v="1675945.7219999998"/>
    <n v="4737504.1582109518"/>
    <n v="1961338.9107397252"/>
    <n v="1728318.975700953"/>
    <n v="3689657.8864406785"/>
    <n v="2032473.7130037805"/>
    <n v="1841125.8553594118"/>
    <n v="3873599.5683631925"/>
    <n v="3976000.423451093"/>
    <n v="-9.6414885776349443E-7"/>
    <n v="3976000.4234501291"/>
  </r>
  <r>
    <x v="202"/>
    <x v="10"/>
    <n v="0"/>
    <n v="0"/>
    <n v="0"/>
    <n v="0"/>
    <n v="0"/>
    <n v="0"/>
    <n v="0"/>
    <n v="0"/>
    <n v="0"/>
    <n v="0"/>
    <n v="0"/>
    <n v="0"/>
  </r>
  <r>
    <x v="203"/>
    <x v="2"/>
    <n v="231.13865608000003"/>
    <n v="14487.884399999999"/>
    <n v="14719.023056079999"/>
    <n v="16399.210793627073"/>
    <n v="14940.630354305602"/>
    <n v="31339.841147932675"/>
    <n v="16993.985419625416"/>
    <n v="15915.800976219372"/>
    <n v="32909.786395844785"/>
    <n v="29239.641520863177"/>
    <n v="-8.3346835236407192E-9"/>
    <n v="29239.641520854842"/>
  </r>
  <r>
    <x v="204"/>
    <x v="5"/>
    <n v="7697212.2642681012"/>
    <n v="4509506.7819999997"/>
    <n v="12206719.046268102"/>
    <n v="3651097.0128171141"/>
    <n v="4650428.7341011753"/>
    <n v="8301525.746918289"/>
    <n v="3783516.791281445"/>
    <n v="4953960.8725221111"/>
    <n v="8737477.6638035551"/>
    <n v="7241144.2933108816"/>
    <n v="-2.5942581289288504E-6"/>
    <n v="7241144.2933082869"/>
  </r>
  <r>
    <x v="205"/>
    <x v="1"/>
    <n v="212587.33461688797"/>
    <n v="2293503.4711600002"/>
    <n v="2506090.805776888"/>
    <n v="946813.21189395129"/>
    <n v="2365175.3860569429"/>
    <n v="3311988.5979508944"/>
    <n v="981152.69817053189"/>
    <n v="2519549.6994199408"/>
    <n v="3500702.3975904728"/>
    <n v="1690082.5013692426"/>
    <n v="-1.3194214603541461E-6"/>
    <n v="1690082.5013679231"/>
  </r>
  <r>
    <x v="206"/>
    <x v="8"/>
    <n v="128605.88256948002"/>
    <n v="343073.68919999996"/>
    <n v="471679.57176948001"/>
    <n v="335254.59788911318"/>
    <n v="353794.73172943911"/>
    <n v="689049.32961855223"/>
    <n v="347413.7761924502"/>
    <n v="376886.81154058228"/>
    <n v="724300.58773303241"/>
    <n v="641004.8349409767"/>
    <n v="-1.9736564330744363E-7"/>
    <n v="641004.83494077937"/>
  </r>
  <r>
    <x v="207"/>
    <x v="5"/>
    <n v="938827.42534526275"/>
    <n v="15929.2958"/>
    <n v="954756.72114526271"/>
    <n v="382901.72027384024"/>
    <n v="16427.085817456737"/>
    <n v="399328.80609129695"/>
    <n v="396788.98779762239"/>
    <n v="17499.276957519563"/>
    <n v="414288.26475514198"/>
    <n v="752569.59431384283"/>
    <n v="-9.1639079648826648E-9"/>
    <n v="752569.59431383363"/>
  </r>
  <r>
    <x v="208"/>
    <x v="10"/>
    <n v="34236.724277579997"/>
    <n v="31092.334899999998"/>
    <n v="65329.059177579999"/>
    <n v="17474.912065606215"/>
    <n v="32063.969435949904"/>
    <n v="49538.881501556119"/>
    <n v="18108.700753304161"/>
    <n v="34156.775447101143"/>
    <n v="52265.476200405305"/>
    <n v="34345.856358331519"/>
    <n v="-1.7886998836251713E-8"/>
    <n v="34345.856358313635"/>
  </r>
  <r>
    <x v="209"/>
    <x v="1"/>
    <n v="950868.11622264003"/>
    <n v="1338060.4028"/>
    <n v="2288928.5190226398"/>
    <n v="732836.07246100763"/>
    <n v="1379874.7503788793"/>
    <n v="2112710.8228398869"/>
    <n v="759414.93082201318"/>
    <n v="1469938.7762318649"/>
    <n v="2229353.7070538783"/>
    <n v="1440343.8703699382"/>
    <n v="-7.6976801339284735E-7"/>
    <n v="1440343.8703691685"/>
  </r>
  <r>
    <x v="210"/>
    <x v="11"/>
    <n v="311853.04260093207"/>
    <n v="297187.32273999997"/>
    <n v="609040.36534093204"/>
    <n v="649165.36469622212"/>
    <n v="306474.41768958751"/>
    <n v="955639.78238580958"/>
    <n v="672709.61276139843"/>
    <n v="326477.91428990924"/>
    <n v="999187.52705130773"/>
    <n v="1059490.5650323757"/>
    <n v="-1.7096783863598296E-7"/>
    <n v="1059490.5650322048"/>
  </r>
  <r>
    <x v="211"/>
    <x v="8"/>
    <n v="4386310.050172423"/>
    <n v="3337895.0659999996"/>
    <n v="7724205.1161724227"/>
    <n v="4188477.2821525061"/>
    <n v="3442204.1870079041"/>
    <n v="7630681.4691604096"/>
    <n v="4340387.0319779618"/>
    <n v="3666875.858697535"/>
    <n v="8007262.8906754963"/>
    <n v="8156779.703789915"/>
    <n v="-1.920245788973292E-6"/>
    <n v="8156779.7037879946"/>
  </r>
  <r>
    <x v="212"/>
    <x v="1"/>
    <n v="0"/>
    <n v="0"/>
    <n v="0"/>
    <n v="0"/>
    <n v="0"/>
    <n v="0"/>
    <n v="0"/>
    <n v="0"/>
    <n v="0"/>
    <n v="0"/>
    <n v="0"/>
    <n v="0"/>
  </r>
  <r>
    <x v="213"/>
    <x v="15"/>
    <n v="536394.65569135023"/>
    <n v="2522.6365999999998"/>
    <n v="538917.2922913502"/>
    <n v="261341.90866452342"/>
    <n v="2601.4689183220071"/>
    <n v="263943.37758284545"/>
    <n v="270820.38527780294"/>
    <n v="2771.2660421922415"/>
    <n v="273591.65131999517"/>
    <n v="494443.53006529709"/>
    <n v="-1.4512386436595974E-9"/>
    <n v="494443.53006529564"/>
  </r>
  <r>
    <x v="214"/>
    <x v="14"/>
    <n v="7175129.5795379197"/>
    <n v="1074552.7561999999"/>
    <n v="8249682.3357379194"/>
    <n v="4487366.8289274862"/>
    <n v="1108132.4977016291"/>
    <n v="5595499.3266291153"/>
    <n v="4650116.8515340555"/>
    <n v="1180459.9853189867"/>
    <n v="5830576.8368530422"/>
    <n v="8489834.2823422365"/>
    <n v="-6.1817563593914809E-7"/>
    <n v="8489834.2823416181"/>
  </r>
  <r>
    <x v="215"/>
    <x v="12"/>
    <n v="5499192.6419676961"/>
    <n v="133815.06159999999"/>
    <n v="5633007.7035676958"/>
    <n v="3439226.3406394324"/>
    <n v="137996.7782738682"/>
    <n v="3577223.1189133008"/>
    <n v="3563961.8895764821"/>
    <n v="147003.78807868838"/>
    <n v="3710965.6776551707"/>
    <n v="6506814.0859956695"/>
    <n v="-7.6981991182403941E-8"/>
    <n v="6506814.0859955922"/>
  </r>
  <r>
    <x v="216"/>
    <x v="1"/>
    <n v="213386.64071124402"/>
    <n v="1593780.09494"/>
    <n v="1807166.7356512439"/>
    <n v="658824.18448029691"/>
    <n v="1643585.6752521179"/>
    <n v="2302409.8597324146"/>
    <n v="682718.74336207006"/>
    <n v="1750862.0368978821"/>
    <n v="2433580.7802599519"/>
    <n v="1236029.0972278405"/>
    <n v="-9.1688008620519896E-7"/>
    <n v="1236029.0972269236"/>
  </r>
  <r>
    <x v="217"/>
    <x v="1"/>
    <n v="0"/>
    <n v="0"/>
    <n v="0"/>
    <n v="0"/>
    <n v="0"/>
    <n v="0"/>
    <n v="0"/>
    <n v="0"/>
    <n v="0"/>
    <n v="0"/>
    <n v="0"/>
    <n v="0"/>
  </r>
  <r>
    <x v="218"/>
    <x v="8"/>
    <n v="25832.004354550001"/>
    <n v="1073243.1316199999"/>
    <n v="1099075.1359745499"/>
    <n v="2973312.4897715552"/>
    <n v="1106781.9473926623"/>
    <n v="4080094.4371642172"/>
    <n v="3081150.0464890609"/>
    <n v="1179021.2849819765"/>
    <n v="4260171.3314710371"/>
    <n v="5581475.2102007223"/>
    <n v="-6.1742222666918722E-7"/>
    <n v="5581475.2102001049"/>
  </r>
  <r>
    <x v="219"/>
    <x v="10"/>
    <n v="0.70475955000000001"/>
    <n v="176.64899999999997"/>
    <n v="177.35375954999998"/>
    <n v="88.734464213772156"/>
    <n v="182.16927596811374"/>
    <n v="270.90374018188589"/>
    <n v="91.952729313847527"/>
    <n v="194.05941192132755"/>
    <n v="286.01214123517508"/>
    <n v="138.11168263839363"/>
    <n v="-1.016237753641663E-10"/>
    <n v="138.11168263829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">
  <r>
    <x v="0"/>
    <x v="0"/>
    <n v="0"/>
    <n v="0"/>
    <n v="0"/>
    <n v="0"/>
    <n v="0"/>
    <n v="0"/>
    <n v="0"/>
    <n v="0"/>
    <n v="0"/>
    <n v="0"/>
    <n v="0"/>
    <n v="0"/>
  </r>
  <r>
    <x v="1"/>
    <x v="1"/>
    <n v="2944178.6967786551"/>
    <n v="27481275.437550001"/>
    <n v="30425454.134328656"/>
    <n v="5648994.3907039743"/>
    <n v="118478852.02436462"/>
    <n v="124127846.4150686"/>
    <n v="5251431.40995734"/>
    <n v="122596475.91434492"/>
    <n v="127847907.32430226"/>
    <n v="24382252.122334745"/>
    <n v="-7.2241648443387956E-6"/>
    <n v="24382252.122327521"/>
  </r>
  <r>
    <x v="2"/>
    <x v="2"/>
    <n v="3315088.5267796591"/>
    <n v="36378567.831100002"/>
    <n v="39693656.357879661"/>
    <n v="3022353.997306501"/>
    <n v="43805137.143098041"/>
    <n v="46827491.140404545"/>
    <n v="3866943.9099250762"/>
    <n v="46621404.376426257"/>
    <n v="50488348.286351331"/>
    <n v="14537410.351444449"/>
    <n v="-1.4289613492132255E-5"/>
    <n v="14537410.351430159"/>
  </r>
  <r>
    <x v="3"/>
    <x v="3"/>
    <n v="1708.5273084000003"/>
    <n v="2229139.1650000005"/>
    <n v="2230847.6923084003"/>
    <n v="341638.77872342558"/>
    <n v="2684210.8597358554"/>
    <n v="3025849.6384592811"/>
    <n v="498786.32778991386"/>
    <n v="2856780.9185151123"/>
    <n v="3355567.2463050261"/>
    <n v="2741129.1785305659"/>
    <n v="-8.7561272988852712E-7"/>
    <n v="2741129.1785296905"/>
  </r>
  <r>
    <x v="4"/>
    <x v="2"/>
    <n v="14429.916410101501"/>
    <n v="1232857.1117499999"/>
    <n v="1247287.0281601015"/>
    <n v="0"/>
    <n v="1484540.9832732137"/>
    <n v="1484540.9832732137"/>
    <n v="0"/>
    <n v="1579983.3080870272"/>
    <n v="1579983.3080870272"/>
    <n v="0"/>
    <n v="-4.8427007076604053E-7"/>
    <n v="-4.8427007076604053E-7"/>
  </r>
  <r>
    <x v="5"/>
    <x v="0"/>
    <n v="2315.7770260679999"/>
    <n v="0"/>
    <n v="2315.7770260679999"/>
    <n v="0"/>
    <n v="0"/>
    <n v="0"/>
    <n v="0"/>
    <n v="0"/>
    <n v="0"/>
    <n v="779186.95243328554"/>
    <n v="0"/>
    <n v="779186.95243328554"/>
  </r>
  <r>
    <x v="6"/>
    <x v="3"/>
    <n v="0"/>
    <n v="0"/>
    <n v="0"/>
    <n v="0"/>
    <n v="0"/>
    <n v="0"/>
    <n v="0"/>
    <n v="0"/>
    <n v="0"/>
    <n v="0"/>
    <n v="0"/>
    <n v="0"/>
  </r>
  <r>
    <x v="7"/>
    <x v="0"/>
    <n v="14596.431843708004"/>
    <n v="0"/>
    <n v="14596.431843708004"/>
    <n v="0"/>
    <n v="0"/>
    <n v="0"/>
    <n v="0"/>
    <n v="0"/>
    <n v="0"/>
    <n v="0"/>
    <n v="0"/>
    <n v="0"/>
  </r>
  <r>
    <x v="8"/>
    <x v="0"/>
    <n v="0"/>
    <n v="0"/>
    <n v="0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  <n v="0"/>
    <n v="0"/>
    <n v="0"/>
  </r>
  <r>
    <x v="10"/>
    <x v="2"/>
    <n v="9119214.068173904"/>
    <n v="77912356.509900004"/>
    <n v="87031570.578073904"/>
    <n v="0"/>
    <n v="93817917.129227385"/>
    <n v="93817917.129227385"/>
    <n v="4594063.6671942361"/>
    <n v="99849545.909364074"/>
    <n v="104443609.57655831"/>
    <n v="43806020.746889286"/>
    <n v="-3.060421361161707E-5"/>
    <n v="43806020.746858679"/>
  </r>
  <r>
    <x v="11"/>
    <x v="0"/>
    <n v="0"/>
    <n v="0"/>
    <n v="0"/>
    <n v="0"/>
    <n v="0"/>
    <n v="0"/>
    <n v="0"/>
    <n v="0"/>
    <n v="0"/>
    <n v="0"/>
    <n v="0"/>
    <n v="0"/>
  </r>
  <r>
    <x v="12"/>
    <x v="0"/>
    <n v="0"/>
    <n v="0"/>
    <n v="0"/>
    <n v="0"/>
    <n v="0"/>
    <n v="0"/>
    <n v="0"/>
    <n v="0"/>
    <n v="0"/>
    <n v="0"/>
    <n v="0"/>
    <n v="0"/>
  </r>
  <r>
    <x v="13"/>
    <x v="0"/>
    <n v="1618322.320181556"/>
    <n v="0"/>
    <n v="1618322.320181556"/>
    <n v="0"/>
    <n v="0"/>
    <n v="0"/>
    <n v="0"/>
    <n v="0"/>
    <n v="0"/>
    <n v="0"/>
    <n v="0"/>
    <n v="0"/>
  </r>
  <r>
    <x v="14"/>
    <x v="0"/>
    <n v="1943.6964311160002"/>
    <n v="0"/>
    <n v="1943.6964311160002"/>
    <n v="0"/>
    <n v="0"/>
    <n v="0"/>
    <n v="0"/>
    <n v="0"/>
    <n v="0"/>
    <n v="0"/>
    <n v="0"/>
    <n v="0"/>
  </r>
  <r>
    <x v="15"/>
    <x v="3"/>
    <n v="0"/>
    <n v="0"/>
    <n v="0"/>
    <n v="0"/>
    <n v="0"/>
    <n v="0"/>
    <n v="0"/>
    <n v="0"/>
    <n v="0"/>
    <n v="0"/>
    <n v="0"/>
    <n v="0"/>
  </r>
  <r>
    <x v="16"/>
    <x v="0"/>
    <n v="624420.1172840402"/>
    <n v="0"/>
    <n v="624420.1172840402"/>
    <n v="0"/>
    <n v="0"/>
    <n v="0"/>
    <n v="0"/>
    <n v="0"/>
    <n v="0"/>
    <n v="0"/>
    <n v="0"/>
    <n v="0"/>
  </r>
  <r>
    <x v="17"/>
    <x v="0"/>
    <n v="37611.173723508"/>
    <n v="0"/>
    <n v="37611.173723508"/>
    <n v="0"/>
    <n v="0"/>
    <n v="0"/>
    <n v="0"/>
    <n v="0"/>
    <n v="0"/>
    <n v="0"/>
    <n v="0"/>
    <n v="0"/>
  </r>
  <r>
    <x v="18"/>
    <x v="4"/>
    <n v="14369.380597572001"/>
    <n v="60552.495299999995"/>
    <n v="74921.875897571997"/>
    <n v="0"/>
    <n v="72914.095279629764"/>
    <n v="72914.095279629764"/>
    <n v="0"/>
    <n v="77601.800667082178"/>
    <n v="77601.800667082178"/>
    <n v="0"/>
    <n v="-2.3785206658999779E-8"/>
    <n v="-2.3785206658999779E-8"/>
  </r>
  <r>
    <x v="19"/>
    <x v="4"/>
    <n v="10135886.177617202"/>
    <n v="17609569.065000001"/>
    <n v="27745455.242617205"/>
    <n v="0"/>
    <n v="21204506.771806493"/>
    <n v="21204506.771806493"/>
    <n v="0"/>
    <n v="22567761.438154086"/>
    <n v="22567761.438154086"/>
    <n v="0"/>
    <n v="-6.9170929672150869E-6"/>
    <n v="-6.9170929672150869E-6"/>
  </r>
  <r>
    <x v="20"/>
    <x v="0"/>
    <n v="0"/>
    <n v="0"/>
    <n v="0"/>
    <n v="0"/>
    <n v="0"/>
    <n v="0"/>
    <n v="0"/>
    <n v="0"/>
    <n v="0"/>
    <n v="0"/>
    <n v="0"/>
    <n v="0"/>
  </r>
  <r>
    <x v="21"/>
    <x v="1"/>
    <n v="0"/>
    <n v="0"/>
    <n v="0"/>
    <n v="0"/>
    <n v="0"/>
    <n v="0"/>
    <n v="0"/>
    <n v="0"/>
    <n v="0"/>
    <n v="0"/>
    <n v="0"/>
    <n v="0"/>
  </r>
  <r>
    <x v="22"/>
    <x v="2"/>
    <n v="42001166.614219807"/>
    <n v="102948138.11689001"/>
    <n v="144949304.73110983"/>
    <n v="71681214.371392667"/>
    <n v="123964674.19428381"/>
    <n v="195645888.56567648"/>
    <n v="69574055.437231153"/>
    <n v="131934462.05005762"/>
    <n v="201508517.48728877"/>
    <n v="261779970.22527975"/>
    <n v="-4.0438345738486541E-5"/>
    <n v="261779970.22523931"/>
  </r>
  <r>
    <x v="23"/>
    <x v="2"/>
    <n v="1865916.2989623288"/>
    <n v="20289737.963440001"/>
    <n v="22155654.26240233"/>
    <n v="4145592.0317975455"/>
    <n v="24431823.655415658"/>
    <n v="28577415.687213205"/>
    <n v="5131350.6945280051"/>
    <n v="26002565.10033866"/>
    <n v="31133915.794866666"/>
    <n v="21788377.681045797"/>
    <n v="-7.9698715655963034E-6"/>
    <n v="21788377.681037828"/>
  </r>
  <r>
    <x v="24"/>
    <x v="2"/>
    <n v="881370.91748653888"/>
    <n v="7424160.236899999"/>
    <n v="8305531.1543865381"/>
    <n v="1951239.5343779163"/>
    <n v="8939779.0165810939"/>
    <n v="10891018.55095901"/>
    <n v="2126753.5281190788"/>
    <n v="9514524.5455209408"/>
    <n v="11641278.073640019"/>
    <n v="7671513.3195421742"/>
    <n v="-2.9162330078938181E-6"/>
    <n v="7671513.3195392583"/>
  </r>
  <r>
    <x v="25"/>
    <x v="3"/>
    <n v="3.4523042400000001"/>
    <n v="4504.2689999999993"/>
    <n v="4507.721304239999"/>
    <n v="1985.9267199402532"/>
    <n v="5423.8012389735932"/>
    <n v="7409.7279589138461"/>
    <n v="1881.7269979452394"/>
    <n v="5772.5017500462545"/>
    <n v="7654.2287479914939"/>
    <n v="6339.524660960933"/>
    <n v="-1.7692907366069566E-9"/>
    <n v="6339.524660959164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0">
  <r>
    <x v="0"/>
    <x v="0"/>
    <n v="1E-4"/>
    <n v="0"/>
    <n v="2.0199999999999999E-2"/>
    <n v="2.0299999999999999E-2"/>
    <n v="1.678802447796705E-2"/>
    <n v="1.5109222030170344E-2"/>
    <n v="2.083124939601072E-2"/>
    <n v="3.7619273873977774E-2"/>
    <n v="1.7444563531392638E-2"/>
    <n v="1.5700107178253375E-2"/>
    <n v="2.2190899019019734E-2"/>
    <n v="3.9635462550412372E-2"/>
    <n v="2.1335703412999282E-2"/>
    <n v="1.9202133071699354E-2"/>
    <n v="-1.1620786205164815E-14"/>
    <n v="2.1335703412987662E-2"/>
  </r>
  <r>
    <x v="1"/>
    <x v="1"/>
    <n v="2.5399999999999999E-2"/>
    <n v="0"/>
    <n v="2.0199999999999999E-2"/>
    <n v="4.5600000000000002E-2"/>
    <n v="1.2930056372265374E-2"/>
    <n v="1.1637050735038837E-2"/>
    <n v="2.083124939601072E-2"/>
    <n v="3.3761305768276094E-2"/>
    <n v="1.3435719619452552E-2"/>
    <n v="1.2092147657507298E-2"/>
    <n v="2.2190899019019734E-2"/>
    <n v="3.5626618638472288E-2"/>
    <n v="2.5892701220307884E-2"/>
    <n v="2.3303431098277098E-2"/>
    <n v="-1.1620786205164815E-14"/>
    <n v="2.5892701220296264E-2"/>
  </r>
  <r>
    <x v="2"/>
    <x v="2"/>
    <n v="1.7299999999999999E-2"/>
    <n v="0"/>
    <n v="2.0199999999999999E-2"/>
    <n v="3.7499999999999999E-2"/>
    <n v="9.6944941814094149E-3"/>
    <n v="8.725044763268474E-3"/>
    <n v="2.083124939601072E-2"/>
    <n v="3.0525743577420134E-2"/>
    <n v="1.0073622413063815E-2"/>
    <n v="9.0662601717574325E-3"/>
    <n v="2.2190899019019734E-2"/>
    <n v="3.2264521432083547E-2"/>
    <n v="2.002118775186763E-2"/>
    <n v="1.8019068976680867E-2"/>
    <n v="-1.1620786205164815E-14"/>
    <n v="2.0021187751856011E-2"/>
  </r>
  <r>
    <x v="3"/>
    <x v="3"/>
    <n v="1.7299999999999999E-2"/>
    <n v="0"/>
    <n v="2.0199999999999999E-2"/>
    <n v="3.7499999999999999E-2"/>
    <n v="9.6944941814094132E-3"/>
    <n v="8.7250447632684722E-3"/>
    <n v="2.083124939601072E-2"/>
    <n v="3.0525743577420134E-2"/>
    <n v="1.0073622413063815E-2"/>
    <n v="9.0662601717574325E-3"/>
    <n v="2.2190899019019734E-2"/>
    <n v="3.2264521432083547E-2"/>
    <n v="2.0021187751867627E-2"/>
    <n v="1.8019068976680864E-2"/>
    <n v="-1.1620786205164815E-14"/>
    <n v="2.0021187751856007E-2"/>
  </r>
  <r>
    <x v="4"/>
    <x v="1"/>
    <n v="1E-4"/>
    <n v="0"/>
    <n v="2.0199999999999999E-2"/>
    <n v="2.0299999999999999E-2"/>
    <n v="1.807031255783919E-2"/>
    <n v="1.6263281302055271E-2"/>
    <n v="2.083124939601072E-2"/>
    <n v="3.890156195384991E-2"/>
    <n v="1.8776998798224333E-2"/>
    <n v="1.68992989184019E-2"/>
    <n v="2.2190899019019734E-2"/>
    <n v="4.0967897817244067E-2"/>
    <n v="2.1837880058724318E-2"/>
    <n v="1.9654092052851888E-2"/>
    <n v="-1.1620786205164815E-14"/>
    <n v="2.1837880058712698E-2"/>
  </r>
  <r>
    <x v="5"/>
    <x v="0"/>
    <n v="1E-4"/>
    <n v="0"/>
    <n v="2.0199999999999999E-2"/>
    <n v="2.0299999999999999E-2"/>
    <n v="1.3931322426981831E-2"/>
    <n v="1.2538190184283649E-2"/>
    <n v="2.083124939601072E-2"/>
    <n v="3.4762571822992555E-2"/>
    <n v="1.4476142769076361E-2"/>
    <n v="1.3028528492168725E-2"/>
    <n v="2.2190899019019734E-2"/>
    <n v="3.6667041788096093E-2"/>
    <n v="2.0265614777731301E-2"/>
    <n v="1.8239053299958171E-2"/>
    <n v="-1.1620786205164815E-14"/>
    <n v="2.0265614777719682E-2"/>
  </r>
  <r>
    <x v="6"/>
    <x v="3"/>
    <n v="2.0799999999999999E-2"/>
    <n v="0"/>
    <n v="2.0199999999999999E-2"/>
    <n v="4.0999999999999995E-2"/>
    <n v="9.9870823308106753E-3"/>
    <n v="8.9883740977296078E-3"/>
    <n v="2.083124939601072E-2"/>
    <n v="3.0818331726821396E-2"/>
    <n v="1.0377652977676202E-2"/>
    <n v="9.3398876799085824E-3"/>
    <n v="2.2190899019019734E-2"/>
    <n v="3.2568551996695935E-2"/>
    <n v="2.0364503881384777E-2"/>
    <n v="1.8328053493246298E-2"/>
    <n v="-1.1620786205164815E-14"/>
    <n v="2.0364503881373158E-2"/>
  </r>
  <r>
    <x v="7"/>
    <x v="4"/>
    <n v="1.4E-3"/>
    <n v="0"/>
    <n v="2.0199999999999999E-2"/>
    <n v="2.1599999999999998E-2"/>
    <n v="8.6363206867422337E-3"/>
    <n v="7.7726886180680098E-3"/>
    <n v="2.083124939601072E-2"/>
    <n v="2.9467570082752956E-2"/>
    <n v="8.9740663110826745E-3"/>
    <n v="8.0766596799744066E-3"/>
    <n v="2.2190899019019734E-2"/>
    <n v="3.1164965330102407E-2"/>
    <n v="1.4977192961597054E-2"/>
    <n v="1.347947366543735E-2"/>
    <n v="-1.1620786205164815E-14"/>
    <n v="1.4977192961585433E-2"/>
  </r>
  <r>
    <x v="8"/>
    <x v="5"/>
    <n v="2.2800000000000001E-2"/>
    <n v="0"/>
    <n v="2.0199999999999999E-2"/>
    <n v="4.2999999999999997E-2"/>
    <n v="1.0130649093565376E-2"/>
    <n v="9.1175841842088389E-3"/>
    <n v="2.083124939601072E-2"/>
    <n v="3.0961898489576097E-2"/>
    <n v="1.0526834289459351E-2"/>
    <n v="9.4741508605134164E-3"/>
    <n v="2.2190899019019734E-2"/>
    <n v="3.2717733308479088E-2"/>
    <n v="2.0510391641461102E-2"/>
    <n v="1.8459352477314991E-2"/>
    <n v="-1.1620786205164815E-14"/>
    <n v="2.0510391641449483E-2"/>
  </r>
  <r>
    <x v="9"/>
    <x v="3"/>
    <n v="2.2800000000000001E-2"/>
    <n v="0"/>
    <n v="2.0199999999999999E-2"/>
    <n v="4.2999999999999997E-2"/>
    <n v="1.0130649093565373E-2"/>
    <n v="9.1175841842088354E-3"/>
    <n v="2.083124939601072E-2"/>
    <n v="3.0961898489576093E-2"/>
    <n v="1.0526834289459349E-2"/>
    <n v="9.4741508605134146E-3"/>
    <n v="2.2190899019019734E-2"/>
    <n v="3.2717733308479081E-2"/>
    <n v="2.0510391641461102E-2"/>
    <n v="1.8459352477314991E-2"/>
    <n v="-1.1620786205164815E-14"/>
    <n v="2.0510391641449483E-2"/>
  </r>
  <r>
    <x v="10"/>
    <x v="3"/>
    <n v="1.6500000000000001E-2"/>
    <n v="0"/>
    <n v="2.0199999999999999E-2"/>
    <n v="3.6699999999999997E-2"/>
    <n v="9.6742041480754794E-3"/>
    <n v="8.7067837332679317E-3"/>
    <n v="2.083124939601072E-2"/>
    <n v="3.0505453544086202E-2"/>
    <n v="1.0052538885575968E-2"/>
    <n v="9.0472849970183716E-3"/>
    <n v="2.2190899019019734E-2"/>
    <n v="3.2243437904595704E-2"/>
    <n v="2.0026396516106344E-2"/>
    <n v="1.802375686449571E-2"/>
    <n v="-1.1620786205164815E-14"/>
    <n v="2.0026396516094724E-2"/>
  </r>
  <r>
    <x v="11"/>
    <x v="6"/>
    <n v="2.75E-2"/>
    <n v="0"/>
    <n v="0"/>
    <n v="2.75E-2"/>
    <n v="6.8199881299622006E-3"/>
    <n v="6.1379893169659803E-3"/>
    <n v="0"/>
    <n v="6.8199881299622006E-3"/>
    <n v="7.0867013788674322E-3"/>
    <n v="6.3780312409806895E-3"/>
    <n v="0"/>
    <n v="7.0867013788674322E-3"/>
    <n v="1.323299407352059E-2"/>
    <n v="1.190969466616853E-2"/>
    <n v="0"/>
    <n v="1.323299407352059E-2"/>
  </r>
  <r>
    <x v="12"/>
    <x v="7"/>
    <n v="3.5499999999999997E-2"/>
    <n v="0"/>
    <n v="2.0199999999999999E-2"/>
    <n v="5.57E-2"/>
    <n v="1.6319890423474273E-2"/>
    <n v="1.4687901381126847E-2"/>
    <n v="2.083124939601072E-2"/>
    <n v="3.7151139819484993E-2"/>
    <n v="1.69581218857109E-2"/>
    <n v="1.5262309697139811E-2"/>
    <n v="2.2190899019019734E-2"/>
    <n v="3.914902090473063E-2"/>
    <n v="3.1566028518185817E-2"/>
    <n v="2.8409425666367234E-2"/>
    <n v="-1.1620786205164815E-14"/>
    <n v="3.1566028518174194E-2"/>
  </r>
  <r>
    <x v="13"/>
    <x v="8"/>
    <n v="1E-4"/>
    <n v="0"/>
    <n v="2.0199999999999999E-2"/>
    <n v="2.0299999999999999E-2"/>
    <n v="1.0330325376651085E-2"/>
    <n v="9.2972928389859766E-3"/>
    <n v="2.083124939601072E-2"/>
    <n v="3.1161574772661807E-2"/>
    <n v="1.0734319429272705E-2"/>
    <n v="9.6608874863454344E-3"/>
    <n v="2.2190899019019734E-2"/>
    <n v="3.2925218448292437E-2"/>
    <n v="1.9474068880932137E-2"/>
    <n v="1.7526661992838925E-2"/>
    <n v="-1.1620786205164815E-14"/>
    <n v="1.9474068880920518E-2"/>
  </r>
  <r>
    <x v="14"/>
    <x v="6"/>
    <n v="1E-4"/>
    <n v="0"/>
    <n v="0"/>
    <n v="1E-4"/>
    <n v="5.1651626883255416E-3"/>
    <n v="4.6486464194929874E-3"/>
    <n v="0"/>
    <n v="5.1651626883255416E-3"/>
    <n v="5.3671597146363517E-3"/>
    <n v="4.8304437431727163E-3"/>
    <n v="0"/>
    <n v="5.3671597146363517E-3"/>
    <n v="9.5175831962453182E-3"/>
    <n v="8.565824876620786E-3"/>
    <n v="0"/>
    <n v="9.5175831962453182E-3"/>
  </r>
  <r>
    <x v="15"/>
    <x v="9"/>
    <n v="1E-4"/>
    <n v="0"/>
    <n v="2.0199999999999999E-2"/>
    <n v="2.0299999999999999E-2"/>
    <n v="1.0330325376651083E-2"/>
    <n v="9.2972928389859748E-3"/>
    <n v="2.8412709357277671E-2"/>
    <n v="3.8743034733928754E-2"/>
    <n v="1.0734319429272703E-2"/>
    <n v="9.6608874863454326E-3"/>
    <n v="2.9594656549791772E-2"/>
    <n v="4.0328975979064471E-2"/>
    <n v="1.9474068880932137E-2"/>
    <n v="1.7526661992838925E-2"/>
    <n v="-1.0131182114526509E-14"/>
    <n v="1.9474068880922006E-2"/>
  </r>
  <r>
    <x v="16"/>
    <x v="1"/>
    <n v="1E-4"/>
    <n v="0"/>
    <n v="2.0199999999999999E-2"/>
    <n v="2.0299999999999999E-2"/>
    <n v="1.0330325376651083E-2"/>
    <n v="9.2972928389859748E-3"/>
    <n v="2.083124939601072E-2"/>
    <n v="3.1161574772661804E-2"/>
    <n v="1.0734319429272703E-2"/>
    <n v="9.6608874863454326E-3"/>
    <n v="2.2190899019019734E-2"/>
    <n v="3.2925218448292437E-2"/>
    <n v="1.9474068880932137E-2"/>
    <n v="1.7526661992838925E-2"/>
    <n v="-1.1620786205164815E-14"/>
    <n v="1.9474068880920518E-2"/>
  </r>
  <r>
    <x v="17"/>
    <x v="9"/>
    <n v="1E-4"/>
    <n v="0"/>
    <n v="2.0199999999999999E-2"/>
    <n v="2.0299999999999999E-2"/>
    <n v="1.0330325376651085E-2"/>
    <n v="9.2972928389859766E-3"/>
    <n v="2.8412709357277671E-2"/>
    <n v="3.8743034733928754E-2"/>
    <n v="1.0734319429272703E-2"/>
    <n v="9.6608874863454326E-3"/>
    <n v="2.9594656549791772E-2"/>
    <n v="4.0328975979064471E-2"/>
    <n v="1.9474068880932137E-2"/>
    <n v="1.7526661992838925E-2"/>
    <n v="-1.0131182114526509E-14"/>
    <n v="1.9474068880922006E-2"/>
  </r>
  <r>
    <x v="18"/>
    <x v="4"/>
    <n v="3.0999999999999999E-3"/>
    <n v="0"/>
    <n v="2.0199999999999999E-2"/>
    <n v="2.3299999999999998E-2"/>
    <n v="9.5603013887893083E-3"/>
    <n v="8.6042712499103773E-3"/>
    <n v="2.083124939601072E-2"/>
    <n v="3.0391550784800027E-2"/>
    <n v="9.9341816647262899E-3"/>
    <n v="8.9407634982536614E-3"/>
    <n v="2.2190899019019734E-2"/>
    <n v="3.2125080683746025E-2"/>
    <n v="1.558521320881507E-2"/>
    <n v="1.4026691887933563E-2"/>
    <n v="-1.1620786205164815E-14"/>
    <n v="1.5585213208803449E-2"/>
  </r>
  <r>
    <x v="19"/>
    <x v="0"/>
    <n v="1E-4"/>
    <n v="0"/>
    <n v="2.0199999999999999E-2"/>
    <n v="2.0299999999999999E-2"/>
    <n v="1.6048035951381712E-2"/>
    <n v="1.444323235624354E-2"/>
    <n v="2.083124939601072E-2"/>
    <n v="3.6879285347392432E-2"/>
    <n v="1.6675635842404501E-2"/>
    <n v="1.5008072258164052E-2"/>
    <n v="2.2190899019019734E-2"/>
    <n v="3.8866534861424232E-2"/>
    <n v="2.1786350025192813E-2"/>
    <n v="1.9607715022673531E-2"/>
    <n v="-1.1620786205164815E-14"/>
    <n v="2.1786350025181193E-2"/>
  </r>
  <r>
    <x v="20"/>
    <x v="1"/>
    <n v="1.2500000000000001E-2"/>
    <n v="0"/>
    <n v="2.0199999999999999E-2"/>
    <n v="3.27E-2"/>
    <n v="1.2517712080686166E-2"/>
    <n v="1.126594087261755E-2"/>
    <n v="2.083124939601072E-2"/>
    <n v="3.3348961476696887E-2"/>
    <n v="1.3007249539443972E-2"/>
    <n v="1.1706524585499575E-2"/>
    <n v="2.2190899019019734E-2"/>
    <n v="3.5198148558463704E-2"/>
    <n v="2.43648456547528E-2"/>
    <n v="2.192836108927752E-2"/>
    <n v="-1.1620786205164815E-14"/>
    <n v="2.4364845654741181E-2"/>
  </r>
  <r>
    <x v="21"/>
    <x v="6"/>
    <n v="8.3000000000000001E-3"/>
    <n v="0"/>
    <n v="0"/>
    <n v="8.3000000000000001E-3"/>
    <n v="5.6962079289562114E-3"/>
    <n v="5.1265871360605909E-3"/>
    <n v="0"/>
    <n v="5.6962079289562114E-3"/>
    <n v="5.9189728508623266E-3"/>
    <n v="5.3270755657760941E-3"/>
    <n v="0"/>
    <n v="5.9189728508623266E-3"/>
    <n v="9.9281825977671299E-3"/>
    <n v="8.9353643379904164E-3"/>
    <n v="0"/>
    <n v="9.9281825977671299E-3"/>
  </r>
  <r>
    <x v="22"/>
    <x v="10"/>
    <n v="8.3000000000000001E-3"/>
    <n v="0"/>
    <n v="2.0199999999999999E-2"/>
    <n v="2.8499999999999998E-2"/>
    <n v="1.1392415857912423E-2"/>
    <n v="1.0253174272121182E-2"/>
    <n v="2.083124939601072E-2"/>
    <n v="3.2223665253923145E-2"/>
    <n v="1.1837945701724653E-2"/>
    <n v="1.0654151131552188E-2"/>
    <n v="2.2190899019019734E-2"/>
    <n v="3.4028844720744383E-2"/>
    <n v="1.985636519553426E-2"/>
    <n v="1.7870728675980833E-2"/>
    <n v="-1.1620786205164815E-14"/>
    <n v="1.9856365195522641E-2"/>
  </r>
  <r>
    <x v="23"/>
    <x v="6"/>
    <n v="8.3000000000000001E-3"/>
    <n v="0"/>
    <n v="0"/>
    <n v="8.3000000000000001E-3"/>
    <n v="5.6962079289562114E-3"/>
    <n v="5.1265871360605909E-3"/>
    <n v="0"/>
    <n v="5.6962079289562114E-3"/>
    <n v="5.9189728508623266E-3"/>
    <n v="5.3270755657760941E-3"/>
    <n v="0"/>
    <n v="5.9189728508623266E-3"/>
    <n v="9.9281825977671299E-3"/>
    <n v="8.9353643379904164E-3"/>
    <n v="0"/>
    <n v="9.9281825977671299E-3"/>
  </r>
  <r>
    <x v="24"/>
    <x v="6"/>
    <n v="2.4799999999999999E-2"/>
    <n v="0"/>
    <n v="0"/>
    <n v="2.4799999999999999E-2"/>
    <n v="7.0395897806671366E-3"/>
    <n v="6.3356308026004228E-3"/>
    <n v="0"/>
    <n v="7.0395897806671366E-3"/>
    <n v="7.3148911192593806E-3"/>
    <n v="6.5834020073334424E-3"/>
    <n v="0"/>
    <n v="7.3148911192593806E-3"/>
    <n v="1.3446128562881588E-2"/>
    <n v="1.2101515706593428E-2"/>
    <n v="0"/>
    <n v="1.3446128562881588E-2"/>
  </r>
  <r>
    <x v="25"/>
    <x v="0"/>
    <n v="1E-4"/>
    <n v="0"/>
    <n v="2.0199999999999999E-2"/>
    <n v="2.0299999999999999E-2"/>
    <n v="1.3762994579628342E-2"/>
    <n v="1.2386695121665507E-2"/>
    <n v="2.083124939601072E-2"/>
    <n v="3.4594243975639066E-2"/>
    <n v="1.4301232026534005E-2"/>
    <n v="1.2871108823880604E-2"/>
    <n v="2.2190899019019734E-2"/>
    <n v="3.6492131045553738E-2"/>
    <n v="1.9994184883806818E-2"/>
    <n v="1.7994766395426135E-2"/>
    <n v="-1.1620786205164815E-14"/>
    <n v="1.9994184883795198E-2"/>
  </r>
  <r>
    <x v="26"/>
    <x v="10"/>
    <n v="1E-4"/>
    <n v="0"/>
    <n v="2.0199999999999999E-2"/>
    <n v="2.0299999999999999E-2"/>
    <n v="1.0320404004150421E-2"/>
    <n v="9.2883636037353785E-3"/>
    <n v="2.083124939601072E-2"/>
    <n v="3.1151653400161142E-2"/>
    <n v="1.0724010055877782E-2"/>
    <n v="9.651609050290005E-3"/>
    <n v="2.2190899019019734E-2"/>
    <n v="3.2914909074897518E-2"/>
    <n v="1.6107309532848071E-2"/>
    <n v="1.4496578579563263E-2"/>
    <n v="-1.1620786205164815E-14"/>
    <n v="1.6107309532836452E-2"/>
  </r>
  <r>
    <x v="27"/>
    <x v="11"/>
    <n v="8.0000000000000004E-4"/>
    <n v="0"/>
    <n v="2.0199999999999999E-2"/>
    <n v="2.0999999999999998E-2"/>
    <n v="1.0202583880894985E-2"/>
    <n v="9.1823254928054873E-3"/>
    <n v="2.083124939601072E-2"/>
    <n v="3.1033833276905703E-2"/>
    <n v="1.0601582272423962E-2"/>
    <n v="9.5414240451815666E-3"/>
    <n v="2.2190899019019734E-2"/>
    <n v="3.2792481291443694E-2"/>
    <n v="1.5749831619797133E-2"/>
    <n v="1.417484845781742E-2"/>
    <n v="-1.1620786205164815E-14"/>
    <n v="1.5749831619785513E-2"/>
  </r>
  <r>
    <x v="28"/>
    <x v="10"/>
    <n v="8.0000000000000004E-4"/>
    <n v="0"/>
    <n v="2.0199999999999999E-2"/>
    <n v="2.0999999999999998E-2"/>
    <n v="1.0202583880894985E-2"/>
    <n v="9.1823254928054873E-3"/>
    <n v="2.083124939601072E-2"/>
    <n v="3.1033833276905703E-2"/>
    <n v="1.0601582272423962E-2"/>
    <n v="9.5414240451815666E-3"/>
    <n v="2.2190899019019734E-2"/>
    <n v="3.2792481291443694E-2"/>
    <n v="1.5749831619797136E-2"/>
    <n v="1.4174848457817421E-2"/>
    <n v="-1.1620786205164815E-14"/>
    <n v="1.5749831619785517E-2"/>
  </r>
  <r>
    <x v="29"/>
    <x v="2"/>
    <n v="1.3100000000000001E-2"/>
    <n v="0"/>
    <n v="2.0199999999999999E-2"/>
    <n v="3.3299999999999996E-2"/>
    <n v="9.5847823313974928E-3"/>
    <n v="8.6263040982577435E-3"/>
    <n v="2.083124939601072E-2"/>
    <n v="3.0416031727408213E-2"/>
    <n v="9.9596199978188651E-3"/>
    <n v="8.9636579980369793E-3"/>
    <n v="2.2190899019019734E-2"/>
    <n v="3.2150519016838602E-2"/>
    <n v="1.9668151195244333E-2"/>
    <n v="1.7701336075719901E-2"/>
    <n v="-1.1620786205164815E-14"/>
    <n v="1.9668151195232714E-2"/>
  </r>
  <r>
    <x v="30"/>
    <x v="10"/>
    <n v="1E-4"/>
    <n v="0"/>
    <n v="2.0199999999999999E-2"/>
    <n v="2.0299999999999999E-2"/>
    <n v="1.4155707846030494E-2"/>
    <n v="1.2740137061427445E-2"/>
    <n v="2.083124939601072E-2"/>
    <n v="3.4986957242041213E-2"/>
    <n v="1.4709303359427524E-2"/>
    <n v="1.3238373023484771E-2"/>
    <n v="2.2190899019019734E-2"/>
    <n v="3.690020237844726E-2"/>
    <n v="2.0302191134943408E-2"/>
    <n v="1.8271972021449069E-2"/>
    <n v="-1.1620786205164815E-14"/>
    <n v="2.0302191134931789E-2"/>
  </r>
  <r>
    <x v="31"/>
    <x v="5"/>
    <n v="1.9400000000000001E-2"/>
    <n v="0"/>
    <n v="2.0199999999999999E-2"/>
    <n v="3.9599999999999996E-2"/>
    <n v="1.1927314966646072E-2"/>
    <n v="1.0734583469981464E-2"/>
    <n v="2.083124939601072E-2"/>
    <n v="3.275856436265679E-2"/>
    <n v="1.2393763421518648E-2"/>
    <n v="1.1154387079366784E-2"/>
    <n v="2.2190899019019734E-2"/>
    <n v="3.4584662440538386E-2"/>
    <n v="2.099177966892686E-2"/>
    <n v="1.8892601702034176E-2"/>
    <n v="-1.1620786205164815E-14"/>
    <n v="2.0991779668915241E-2"/>
  </r>
  <r>
    <x v="32"/>
    <x v="2"/>
    <n v="3.5000000000000001E-3"/>
    <n v="0"/>
    <n v="2.0199999999999999E-2"/>
    <n v="2.3699999999999999E-2"/>
    <n v="8.6951003813437698E-3"/>
    <n v="7.8255903432093935E-3"/>
    <n v="2.083124939601072E-2"/>
    <n v="2.952634977735449E-2"/>
    <n v="9.0351447374441615E-3"/>
    <n v="8.1316302636997451E-3"/>
    <n v="2.2190899019019734E-2"/>
    <n v="3.1226043756463893E-2"/>
    <n v="1.5570927881973741E-2"/>
    <n v="1.4013835093776366E-2"/>
    <n v="-1.1620786205164815E-14"/>
    <n v="1.557092788196212E-2"/>
  </r>
  <r>
    <x v="33"/>
    <x v="1"/>
    <n v="4.7000000000000002E-3"/>
    <n v="0"/>
    <n v="2.0199999999999999E-2"/>
    <n v="2.4899999999999999E-2"/>
    <n v="8.6951003813437698E-3"/>
    <n v="7.8255903432093935E-3"/>
    <n v="2.083124939601072E-2"/>
    <n v="2.952634977735449E-2"/>
    <n v="9.0351447374441632E-3"/>
    <n v="8.1316302636997469E-3"/>
    <n v="2.2190899019019734E-2"/>
    <n v="3.1226043756463897E-2"/>
    <n v="1.5570927881973741E-2"/>
    <n v="1.4013835093776366E-2"/>
    <n v="-1.1620786205164815E-14"/>
    <n v="1.557092788196212E-2"/>
  </r>
  <r>
    <x v="34"/>
    <x v="1"/>
    <n v="3.5000000000000001E-3"/>
    <n v="0"/>
    <n v="2.0199999999999999E-2"/>
    <n v="2.3699999999999999E-2"/>
    <n v="8.6951003813437698E-3"/>
    <n v="7.8255903432093935E-3"/>
    <n v="2.083124939601072E-2"/>
    <n v="2.952634977735449E-2"/>
    <n v="9.0351447374441632E-3"/>
    <n v="8.1316302636997469E-3"/>
    <n v="2.2190899019019734E-2"/>
    <n v="3.1226043756463897E-2"/>
    <n v="1.5570927881973741E-2"/>
    <n v="1.4013835093776366E-2"/>
    <n v="-1.1620786205164815E-14"/>
    <n v="1.557092788196212E-2"/>
  </r>
  <r>
    <x v="35"/>
    <x v="12"/>
    <n v="2.6599999999999999E-2"/>
    <n v="0"/>
    <n v="2.0199999999999999E-2"/>
    <n v="4.6799999999999994E-2"/>
    <n v="1.4597342424026714E-2"/>
    <n v="1.3137608181624042E-2"/>
    <n v="2.083124939601072E-2"/>
    <n v="3.5428591820037436E-2"/>
    <n v="1.5168209198147611E-2"/>
    <n v="1.365138827833285E-2"/>
    <n v="2.2190899019019734E-2"/>
    <n v="3.7359108217167342E-2"/>
    <n v="2.7821849156029636E-2"/>
    <n v="2.5039664240426675E-2"/>
    <n v="-1.1620786205164815E-14"/>
    <n v="2.7821849156018017E-2"/>
  </r>
  <r>
    <x v="36"/>
    <x v="12"/>
    <n v="2.6599999999999999E-2"/>
    <n v="0"/>
    <n v="2.0199999999999999E-2"/>
    <n v="4.6799999999999994E-2"/>
    <n v="1.4597342424026716E-2"/>
    <n v="1.3137608181624042E-2"/>
    <n v="2.083124939601072E-2"/>
    <n v="3.5428591820037436E-2"/>
    <n v="1.5168209198147615E-2"/>
    <n v="1.3651388278332854E-2"/>
    <n v="2.2190899019019734E-2"/>
    <n v="3.7359108217167349E-2"/>
    <n v="2.7821849156029629E-2"/>
    <n v="2.5039664240426664E-2"/>
    <n v="-1.1620786205164815E-14"/>
    <n v="2.782184915601801E-2"/>
  </r>
  <r>
    <x v="37"/>
    <x v="1"/>
    <n v="1E-4"/>
    <n v="0"/>
    <n v="2.0199999999999999E-2"/>
    <n v="2.0299999999999999E-2"/>
    <n v="1.0383326725659918E-2"/>
    <n v="9.3449940530939257E-3"/>
    <n v="2.083124939601072E-2"/>
    <n v="3.121457612167064E-2"/>
    <n v="1.0789393532914117E-2"/>
    <n v="9.7104541796227059E-3"/>
    <n v="2.2190899019019734E-2"/>
    <n v="3.2980292551933854E-2"/>
    <n v="1.5830764609929091E-2"/>
    <n v="1.4247688148936183E-2"/>
    <n v="-1.1620786205164815E-14"/>
    <n v="1.5830764609917471E-2"/>
  </r>
  <r>
    <x v="38"/>
    <x v="8"/>
    <n v="8.0000000000000004E-4"/>
    <n v="0"/>
    <n v="2.0199999999999999E-2"/>
    <n v="2.0999999999999998E-2"/>
    <n v="9.687736908171372E-3"/>
    <n v="8.718963217354235E-3"/>
    <n v="2.083124939601072E-2"/>
    <n v="3.0518986304182094E-2"/>
    <n v="1.006660087920468E-2"/>
    <n v="9.0599407912842125E-3"/>
    <n v="2.2190899019019734E-2"/>
    <n v="3.2257499898224413E-2"/>
    <n v="1.8355152949789844E-2"/>
    <n v="1.6519637654810859E-2"/>
    <n v="-1.1620786205164815E-14"/>
    <n v="1.8355152949778224E-2"/>
  </r>
  <r>
    <x v="39"/>
    <x v="0"/>
    <n v="1E-4"/>
    <n v="0"/>
    <n v="2.0199999999999999E-2"/>
    <n v="2.0299999999999999E-2"/>
    <n v="1.4268944250730994E-2"/>
    <n v="1.2842049825657896E-2"/>
    <n v="2.083124939601072E-2"/>
    <n v="3.5100193646741717E-2"/>
    <n v="1.4826968166174554E-2"/>
    <n v="1.33442713495571E-2"/>
    <n v="2.2190899019019734E-2"/>
    <n v="3.7017867185194286E-2"/>
    <n v="2.0794201931999788E-2"/>
    <n v="1.8714781738799809E-2"/>
    <n v="-1.1620786205164815E-14"/>
    <n v="2.0794201931988169E-2"/>
  </r>
  <r>
    <x v="40"/>
    <x v="4"/>
    <n v="5.4999999999999997E-3"/>
    <n v="0"/>
    <n v="2.0199999999999999E-2"/>
    <n v="2.5700000000000001E-2"/>
    <n v="9.1466574394576897E-3"/>
    <n v="8.2319916955119216E-3"/>
    <n v="2.083124939601072E-2"/>
    <n v="2.9977906835468408E-2"/>
    <n v="9.5043611004924332E-3"/>
    <n v="8.5539249904431902E-3"/>
    <n v="2.2190899019019734E-2"/>
    <n v="3.1695260119512167E-2"/>
    <n v="1.556495883804567E-2"/>
    <n v="1.4008462954241104E-2"/>
    <n v="-1.1620786205164815E-14"/>
    <n v="1.5564958838034049E-2"/>
  </r>
  <r>
    <x v="41"/>
    <x v="0"/>
    <n v="1E-4"/>
    <n v="0"/>
    <n v="2.0199999999999999E-2"/>
    <n v="2.0299999999999999E-2"/>
    <n v="1.7261904606419177E-2"/>
    <n v="1.5535714145777259E-2"/>
    <n v="2.083124939601072E-2"/>
    <n v="3.8093154002429894E-2"/>
    <n v="1.7936975966095538E-2"/>
    <n v="1.6143278369485984E-2"/>
    <n v="2.2190899019019734E-2"/>
    <n v="4.0127874985115275E-2"/>
    <n v="2.1880375975354662E-2"/>
    <n v="1.9692338377819196E-2"/>
    <n v="-1.1620786205164815E-14"/>
    <n v="2.1880375975343043E-2"/>
  </r>
  <r>
    <x v="42"/>
    <x v="1"/>
    <n v="2.7900000000000001E-2"/>
    <n v="0"/>
    <n v="2.0199999999999999E-2"/>
    <n v="4.8100000000000004E-2"/>
    <n v="1.1654107855127261E-2"/>
    <n v="1.0488697069614535E-2"/>
    <n v="2.083124939601072E-2"/>
    <n v="3.2485357251137978E-2"/>
    <n v="1.2109871840327949E-2"/>
    <n v="1.0898884656295153E-2"/>
    <n v="2.2190899019019734E-2"/>
    <n v="3.4300770859347685E-2"/>
    <n v="2.2929123606746177E-2"/>
    <n v="2.063621124607156E-2"/>
    <n v="-1.1620786205164815E-14"/>
    <n v="2.2929123606734558E-2"/>
  </r>
  <r>
    <x v="43"/>
    <x v="2"/>
    <n v="1.03E-2"/>
    <n v="0"/>
    <n v="2.0199999999999999E-2"/>
    <n v="3.0499999999999999E-2"/>
    <n v="9.0209892618097406E-3"/>
    <n v="8.1188903356287662E-3"/>
    <n v="2.083124939601072E-2"/>
    <n v="2.9852238657820461E-2"/>
    <n v="9.3737783442109472E-3"/>
    <n v="8.4364005097898528E-3"/>
    <n v="2.2190899019019734E-2"/>
    <n v="3.1564677363230681E-2"/>
    <n v="1.8360764290316373E-2"/>
    <n v="1.6524687861284738E-2"/>
    <n v="-1.1620786205164815E-14"/>
    <n v="1.8360764290304754E-2"/>
  </r>
  <r>
    <x v="44"/>
    <x v="1"/>
    <n v="1.0699999999999999E-2"/>
    <n v="0"/>
    <n v="2.0199999999999999E-2"/>
    <n v="3.0899999999999997E-2"/>
    <n v="9.0209892618097406E-3"/>
    <n v="8.1188903356287662E-3"/>
    <n v="2.083124939601072E-2"/>
    <n v="2.9852238657820461E-2"/>
    <n v="9.3737783442109472E-3"/>
    <n v="8.4364005097898528E-3"/>
    <n v="2.2190899019019734E-2"/>
    <n v="3.1564677363230681E-2"/>
    <n v="1.8360764290316373E-2"/>
    <n v="1.6524687861284738E-2"/>
    <n v="-1.1620786205164815E-14"/>
    <n v="1.8360764290304754E-2"/>
  </r>
  <r>
    <x v="45"/>
    <x v="8"/>
    <n v="8.3000000000000001E-3"/>
    <n v="0"/>
    <n v="2.0199999999999999E-2"/>
    <n v="2.8499999999999998E-2"/>
    <n v="1.0529474309376547E-2"/>
    <n v="9.4765268784388918E-3"/>
    <n v="2.083124939601072E-2"/>
    <n v="3.1360723705387269E-2"/>
    <n v="1.0941256595328058E-2"/>
    <n v="9.8471309357952511E-3"/>
    <n v="2.2190899019019734E-2"/>
    <n v="3.3132155614347791E-2"/>
    <n v="2.0252488498604736E-2"/>
    <n v="1.8227239648744262E-2"/>
    <n v="-1.1620786205164815E-14"/>
    <n v="2.0252488498593117E-2"/>
  </r>
  <r>
    <x v="46"/>
    <x v="0"/>
    <n v="1E-4"/>
    <n v="0"/>
    <n v="2.0199999999999999E-2"/>
    <n v="2.0299999999999999E-2"/>
    <n v="1.6677352099454774E-2"/>
    <n v="1.5009616889509296E-2"/>
    <n v="2.083124939601072E-2"/>
    <n v="3.7508601495465491E-2"/>
    <n v="1.7329563023699701E-2"/>
    <n v="1.5596606721329731E-2"/>
    <n v="2.2190899019019734E-2"/>
    <n v="3.9520462042719431E-2"/>
    <n v="2.2296304718875847E-2"/>
    <n v="2.0066674246988259E-2"/>
    <n v="-1.1620786205164815E-14"/>
    <n v="2.2296304718864228E-2"/>
  </r>
  <r>
    <x v="47"/>
    <x v="1"/>
    <n v="2.2800000000000001E-2"/>
    <n v="0"/>
    <n v="2.0199999999999999E-2"/>
    <n v="4.2999999999999997E-2"/>
    <n v="1.0480065333211618E-2"/>
    <n v="9.4320587998904561E-3"/>
    <n v="2.083124939601072E-2"/>
    <n v="3.1311314729222342E-2"/>
    <n v="1.088991535354816E-2"/>
    <n v="9.8009238181933425E-3"/>
    <n v="2.2190899019019734E-2"/>
    <n v="3.3080814372567893E-2"/>
    <n v="2.0812312016774418E-2"/>
    <n v="1.8731080815096977E-2"/>
    <n v="-1.1620786205164815E-14"/>
    <n v="2.0812312016762799E-2"/>
  </r>
  <r>
    <x v="48"/>
    <x v="6"/>
    <n v="1E-4"/>
    <n v="0"/>
    <n v="0"/>
    <n v="1E-4"/>
    <n v="4.5412212922536941E-3"/>
    <n v="4.0870991630283246E-3"/>
    <n v="0"/>
    <n v="4.5412212922536941E-3"/>
    <n v="4.7188174789000352E-3"/>
    <n v="4.2469357310100323E-3"/>
    <n v="0"/>
    <n v="4.7188174789000352E-3"/>
    <n v="7.2631023584062019E-3"/>
    <n v="6.5367921225655814E-3"/>
    <n v="0"/>
    <n v="7.2631023584062019E-3"/>
  </r>
  <r>
    <x v="49"/>
    <x v="10"/>
    <n v="3.8399999999999997E-2"/>
    <n v="0"/>
    <n v="2.0199999999999999E-2"/>
    <n v="5.8599999999999999E-2"/>
    <n v="1.7350934579390766E-2"/>
    <n v="1.5615841121451691E-2"/>
    <n v="2.083124939601072E-2"/>
    <n v="3.818218397540149E-2"/>
    <n v="1.8029487686086143E-2"/>
    <n v="1.622653891747753E-2"/>
    <n v="2.2190899019019734E-2"/>
    <n v="4.0220386705105873E-2"/>
    <n v="3.322859481527736E-2"/>
    <n v="2.9905735333749624E-2"/>
    <n v="-1.1620786205164815E-14"/>
    <n v="3.3228594815265737E-2"/>
  </r>
  <r>
    <x v="50"/>
    <x v="7"/>
    <n v="2.2800000000000001E-2"/>
    <n v="0"/>
    <n v="2.0199999999999999E-2"/>
    <n v="4.2999999999999997E-2"/>
    <n v="1.2099345418324787E-2"/>
    <n v="1.088941087649231E-2"/>
    <n v="2.083124939601072E-2"/>
    <n v="3.2930594814335509E-2"/>
    <n v="1.2572521568290597E-2"/>
    <n v="1.1315269411461538E-2"/>
    <n v="2.2190899019019734E-2"/>
    <n v="3.4763420587310329E-2"/>
    <n v="2.4445844923960607E-2"/>
    <n v="2.2001260431564543E-2"/>
    <n v="-1.1620786205164815E-14"/>
    <n v="2.4445844923948988E-2"/>
  </r>
  <r>
    <x v="51"/>
    <x v="1"/>
    <n v="1E-4"/>
    <n v="0"/>
    <n v="2.0199999999999999E-2"/>
    <n v="2.0299999999999999E-2"/>
    <n v="1.4423007889358299E-2"/>
    <n v="1.2980707100422468E-2"/>
    <n v="2.083124939601072E-2"/>
    <n v="3.5254257285369017E-2"/>
    <n v="1.4987056861270203E-2"/>
    <n v="1.3488351175143182E-2"/>
    <n v="2.2190899019019734E-2"/>
    <n v="3.7177955880289937E-2"/>
    <n v="1.8680883144045184E-2"/>
    <n v="1.6812794829640664E-2"/>
    <n v="-1.1620786205164815E-14"/>
    <n v="1.8680883144033565E-2"/>
  </r>
  <r>
    <x v="52"/>
    <x v="7"/>
    <n v="3.8600000000000002E-2"/>
    <n v="0"/>
    <n v="2.0199999999999999E-2"/>
    <n v="5.8800000000000005E-2"/>
    <n v="1.7434376685540268E-2"/>
    <n v="1.569093901698624E-2"/>
    <n v="2.083124939601072E-2"/>
    <n v="3.8265626081550985E-2"/>
    <n v="1.8116193011291533E-2"/>
    <n v="1.630457371016238E-2"/>
    <n v="2.2190899019019734E-2"/>
    <n v="4.030709203031127E-2"/>
    <n v="3.3363145826159318E-2"/>
    <n v="3.0026831243543387E-2"/>
    <n v="-1.1620786205164815E-14"/>
    <n v="3.3363145826147696E-2"/>
  </r>
  <r>
    <x v="53"/>
    <x v="11"/>
    <n v="1E-4"/>
    <n v="0"/>
    <n v="2.0199999999999999E-2"/>
    <n v="2.0299999999999999E-2"/>
    <n v="1.3350227455310427E-2"/>
    <n v="1.2015204709779386E-2"/>
    <n v="2.083124939601072E-2"/>
    <n v="3.4181476851321148E-2"/>
    <n v="1.3872322577820471E-2"/>
    <n v="1.2485090320038424E-2"/>
    <n v="2.2190899019019734E-2"/>
    <n v="3.6063221596840209E-2"/>
    <n v="1.8551874669599851E-2"/>
    <n v="1.6696687202639865E-2"/>
    <n v="-1.1620786205164815E-14"/>
    <n v="1.8551874669588232E-2"/>
  </r>
  <r>
    <x v="54"/>
    <x v="11"/>
    <n v="1.5E-3"/>
    <n v="0"/>
    <n v="2.0199999999999999E-2"/>
    <n v="2.1700000000000001E-2"/>
    <n v="1.1490755710233115E-2"/>
    <n v="1.0341680139209804E-2"/>
    <n v="2.083124939601072E-2"/>
    <n v="3.2322005106243834E-2"/>
    <n v="1.1940131387939699E-2"/>
    <n v="1.0746118249145729E-2"/>
    <n v="2.2190899019019734E-2"/>
    <n v="3.4131030406959431E-2"/>
    <n v="1.6779614400168487E-2"/>
    <n v="1.5101652960151639E-2"/>
    <n v="-1.1620786205164815E-14"/>
    <n v="1.6779614400156868E-2"/>
  </r>
  <r>
    <x v="55"/>
    <x v="1"/>
    <n v="1.29E-2"/>
    <n v="0"/>
    <n v="2.0199999999999999E-2"/>
    <n v="3.3099999999999997E-2"/>
    <n v="1.2619963043406688E-2"/>
    <n v="1.1357966739066019E-2"/>
    <n v="2.083124939601072E-2"/>
    <n v="3.3451212439417406E-2"/>
    <n v="1.3113499290131742E-2"/>
    <n v="1.1802149361118569E-2"/>
    <n v="2.2190899019019734E-2"/>
    <n v="3.5304398309151476E-2"/>
    <n v="2.4000406979353923E-2"/>
    <n v="2.160036628141853E-2"/>
    <n v="-1.1620786205164815E-14"/>
    <n v="2.4000406979342304E-2"/>
  </r>
  <r>
    <x v="56"/>
    <x v="11"/>
    <n v="1E-4"/>
    <n v="0"/>
    <n v="2.0199999999999999E-2"/>
    <n v="2.0299999999999999E-2"/>
    <n v="1.0232919719848353E-2"/>
    <n v="9.2096277478635174E-3"/>
    <n v="2.083124939601072E-2"/>
    <n v="3.1064169115859075E-2"/>
    <n v="1.0633104472703971E-2"/>
    <n v="9.5697940254335732E-3"/>
    <n v="2.2190899019019734E-2"/>
    <n v="3.2824003491723708E-2"/>
    <n v="1.5966240479916478E-2"/>
    <n v="1.4369616431924829E-2"/>
    <n v="-1.1620786205164815E-14"/>
    <n v="1.5966240479904859E-2"/>
  </r>
  <r>
    <x v="57"/>
    <x v="12"/>
    <n v="2.5100000000000001E-2"/>
    <n v="0"/>
    <n v="2.0199999999999999E-2"/>
    <n v="4.53E-2"/>
    <n v="1.4262822449248933E-2"/>
    <n v="1.2836540204324041E-2"/>
    <n v="2.083124939601072E-2"/>
    <n v="3.5094071845259651E-2"/>
    <n v="1.4820606955835567E-2"/>
    <n v="1.3338546260252011E-2"/>
    <n v="2.2190899019019734E-2"/>
    <n v="3.7011505974855301E-2"/>
    <n v="2.6601326443443752E-2"/>
    <n v="2.3941193799099376E-2"/>
    <n v="-1.1620786205164815E-14"/>
    <n v="2.6601326443432133E-2"/>
  </r>
  <r>
    <x v="58"/>
    <x v="6"/>
    <n v="1E-4"/>
    <n v="0"/>
    <n v="0"/>
    <n v="1E-4"/>
    <n v="5.1651626883255416E-3"/>
    <n v="4.6486464194929874E-3"/>
    <n v="0"/>
    <n v="5.1651626883255416E-3"/>
    <n v="5.3671597146363517E-3"/>
    <n v="4.8304437431727163E-3"/>
    <n v="0"/>
    <n v="5.3671597146363517E-3"/>
    <n v="9.5175831962453182E-3"/>
    <n v="8.565824876620786E-3"/>
    <n v="0"/>
    <n v="9.5175831962453182E-3"/>
  </r>
  <r>
    <x v="59"/>
    <x v="1"/>
    <n v="2.8000000000000001E-2"/>
    <n v="0"/>
    <n v="2.0199999999999999E-2"/>
    <n v="4.82E-2"/>
    <n v="1.1655078631259341E-2"/>
    <n v="1.0489570768133408E-2"/>
    <n v="2.083124939601072E-2"/>
    <n v="3.2486328027270063E-2"/>
    <n v="1.2110880581167773E-2"/>
    <n v="1.0899792523050995E-2"/>
    <n v="2.2190899019019734E-2"/>
    <n v="3.4301779600187508E-2"/>
    <n v="2.2930700506254394E-2"/>
    <n v="2.0637630455628955E-2"/>
    <n v="-1.1620786205164815E-14"/>
    <n v="2.2930700506242775E-2"/>
  </r>
  <r>
    <x v="60"/>
    <x v="1"/>
    <n v="2.0400000000000001E-2"/>
    <n v="0"/>
    <n v="2.0199999999999999E-2"/>
    <n v="4.0599999999999997E-2"/>
    <n v="1.2890379598784541E-2"/>
    <n v="1.1601341638906087E-2"/>
    <n v="2.083124939601072E-2"/>
    <n v="3.3721628994795264E-2"/>
    <n v="1.3394491183276786E-2"/>
    <n v="1.2055042064949107E-2"/>
    <n v="2.2190899019019734E-2"/>
    <n v="3.5585390202296521E-2"/>
    <n v="2.4633668161442884E-2"/>
    <n v="2.2170301345298595E-2"/>
    <n v="-1.1620786205164815E-14"/>
    <n v="2.4633668161431265E-2"/>
  </r>
  <r>
    <x v="61"/>
    <x v="13"/>
    <n v="9.4999999999999998E-3"/>
    <n v="0"/>
    <n v="2.0199999999999999E-2"/>
    <n v="2.9699999999999997E-2"/>
    <n v="1.3522495664642078E-2"/>
    <n v="1.2170246098177871E-2"/>
    <n v="2.083124939601072E-2"/>
    <n v="3.43537450606528E-2"/>
    <n v="1.4051327780372403E-2"/>
    <n v="1.2646195002335164E-2"/>
    <n v="2.2190899019019734E-2"/>
    <n v="3.6242226799392138E-2"/>
    <n v="2.7008601497249287E-2"/>
    <n v="2.4307741347524357E-2"/>
    <n v="-1.1620786205164815E-14"/>
    <n v="2.7008601497237668E-2"/>
  </r>
  <r>
    <x v="62"/>
    <x v="1"/>
    <n v="1.67E-2"/>
    <n v="0"/>
    <n v="2.0199999999999999E-2"/>
    <n v="3.6900000000000002E-2"/>
    <n v="9.6794061077339049E-3"/>
    <n v="8.7114654969605142E-3"/>
    <n v="2.083124939601072E-2"/>
    <n v="3.0510655503744627E-2"/>
    <n v="1.0057944281301249E-2"/>
    <n v="9.0521498531711247E-3"/>
    <n v="2.2190899019019734E-2"/>
    <n v="3.2248843300320983E-2"/>
    <n v="1.9522497453137198E-2"/>
    <n v="1.7570247707823478E-2"/>
    <n v="-1.1620786205164815E-14"/>
    <n v="1.9522497453125578E-2"/>
  </r>
  <r>
    <x v="63"/>
    <x v="2"/>
    <n v="1.8599999999999998E-2"/>
    <n v="0"/>
    <n v="2.0199999999999999E-2"/>
    <n v="3.8800000000000001E-2"/>
    <n v="9.8216002043554056E-3"/>
    <n v="8.8394401839198659E-3"/>
    <n v="2.083124939601072E-2"/>
    <n v="3.0652849600366128E-2"/>
    <n v="1.0205699245297057E-2"/>
    <n v="9.1851293207673504E-3"/>
    <n v="2.2190899019019734E-2"/>
    <n v="3.2396598264316789E-2"/>
    <n v="2.0196346459025988E-2"/>
    <n v="1.817671181312339E-2"/>
    <n v="-1.1620786205164815E-14"/>
    <n v="2.0196346459014369E-2"/>
  </r>
  <r>
    <x v="64"/>
    <x v="0"/>
    <n v="1E-4"/>
    <n v="0"/>
    <n v="2.0199999999999999E-2"/>
    <n v="2.0299999999999999E-2"/>
    <n v="1.4569491573839006E-2"/>
    <n v="1.3112542416455106E-2"/>
    <n v="2.083124939601072E-2"/>
    <n v="3.5400740969849728E-2"/>
    <n v="1.51392691685366E-2"/>
    <n v="1.3625342251682939E-2"/>
    <n v="2.2190899019019734E-2"/>
    <n v="3.7330168187556335E-2"/>
    <n v="2.0626723015292749E-2"/>
    <n v="1.8564050713763474E-2"/>
    <n v="-1.1620786205164815E-14"/>
    <n v="2.062672301528113E-2"/>
  </r>
  <r>
    <x v="65"/>
    <x v="13"/>
    <n v="6.7000000000000002E-3"/>
    <n v="0"/>
    <n v="2.0199999999999999E-2"/>
    <n v="2.69E-2"/>
    <n v="1.4548161078843316E-2"/>
    <n v="1.3093344970958985E-2"/>
    <n v="2.083124939601072E-2"/>
    <n v="3.5379410474854038E-2"/>
    <n v="1.5117104489446646E-2"/>
    <n v="1.3605394040501982E-2"/>
    <n v="2.2190899019019734E-2"/>
    <n v="3.7308003508466379E-2"/>
    <n v="2.8772731062234169E-2"/>
    <n v="2.589545795601075E-2"/>
    <n v="-1.1620786205164815E-14"/>
    <n v="2.8772731062222549E-2"/>
  </r>
  <r>
    <x v="66"/>
    <x v="6"/>
    <n v="8.8999999999999999E-3"/>
    <n v="0"/>
    <n v="0"/>
    <n v="8.8999999999999999E-3"/>
    <n v="6.8563855316316922E-3"/>
    <n v="6.1707469784685227E-3"/>
    <n v="0"/>
    <n v="6.8563855316316922E-3"/>
    <n v="7.124522194927976E-3"/>
    <n v="6.4120699754351782E-3"/>
    <n v="0"/>
    <n v="7.124522194927976E-3"/>
    <n v="1.3362575578345647E-2"/>
    <n v="1.2026318020511082E-2"/>
    <n v="0"/>
    <n v="1.3362575578345647E-2"/>
  </r>
  <r>
    <x v="67"/>
    <x v="1"/>
    <n v="3.3999999999999998E-3"/>
    <n v="0"/>
    <n v="2.0199999999999999E-2"/>
    <n v="2.3599999999999999E-2"/>
    <n v="8.7427212572445453E-3"/>
    <n v="7.8684491315200913E-3"/>
    <n v="2.083124939601072E-2"/>
    <n v="2.9573970653255267E-2"/>
    <n v="9.0846279506811862E-3"/>
    <n v="8.1761651556130684E-3"/>
    <n v="2.2190899019019734E-2"/>
    <n v="3.1275526969700922E-2"/>
    <n v="1.5031794067237796E-2"/>
    <n v="1.3528614660514016E-2"/>
    <n v="-1.1620786205164815E-14"/>
    <n v="1.5031794067226175E-2"/>
  </r>
  <r>
    <x v="68"/>
    <x v="1"/>
    <n v="3.3999999999999998E-3"/>
    <n v="0"/>
    <n v="2.0199999999999999E-2"/>
    <n v="2.3599999999999999E-2"/>
    <n v="8.7427212572445453E-3"/>
    <n v="7.8684491315200913E-3"/>
    <n v="2.083124939601072E-2"/>
    <n v="2.9573970653255267E-2"/>
    <n v="9.0846279506811862E-3"/>
    <n v="8.1761651556130684E-3"/>
    <n v="2.2190899019019734E-2"/>
    <n v="3.1275526969700922E-2"/>
    <n v="1.5378388979297695E-2"/>
    <n v="1.3840550081367926E-2"/>
    <n v="-1.1620786205164815E-14"/>
    <n v="1.5378388979286074E-2"/>
  </r>
  <r>
    <x v="69"/>
    <x v="7"/>
    <n v="2.35E-2"/>
    <n v="0"/>
    <n v="2.0199999999999999E-2"/>
    <n v="4.3700000000000003E-2"/>
    <n v="1.2287077984112585E-2"/>
    <n v="1.1058370185701327E-2"/>
    <n v="2.083124939601072E-2"/>
    <n v="3.3118327380123304E-2"/>
    <n v="1.2767595900895642E-2"/>
    <n v="1.1490836310806078E-2"/>
    <n v="2.2190899019019734E-2"/>
    <n v="3.4958494919915373E-2"/>
    <n v="2.4792512798024191E-2"/>
    <n v="2.2313261518221772E-2"/>
    <n v="-1.1620786205164815E-14"/>
    <n v="2.4792512798012572E-2"/>
  </r>
  <r>
    <x v="70"/>
    <x v="5"/>
    <n v="2.6700000000000002E-2"/>
    <n v="0"/>
    <n v="2.0199999999999999E-2"/>
    <n v="4.6899999999999997E-2"/>
    <n v="1.1297809231324771E-2"/>
    <n v="1.0168028308192294E-2"/>
    <n v="2.083124939601072E-2"/>
    <n v="3.2129058627335491E-2"/>
    <n v="1.1739639238676242E-2"/>
    <n v="1.0565675314808618E-2"/>
    <n v="2.2190899019019734E-2"/>
    <n v="3.3930538257695972E-2"/>
    <n v="2.2368828287117205E-2"/>
    <n v="2.0131945458405485E-2"/>
    <n v="-1.1620786205164815E-14"/>
    <n v="2.2368828287105586E-2"/>
  </r>
  <r>
    <x v="71"/>
    <x v="11"/>
    <n v="1E-4"/>
    <n v="0"/>
    <n v="2.0199999999999999E-2"/>
    <n v="2.0299999999999999E-2"/>
    <n v="9.842333643696426E-3"/>
    <n v="8.8581002793267846E-3"/>
    <n v="2.083124939601072E-2"/>
    <n v="3.0673583039707145E-2"/>
    <n v="1.0227243519329025E-2"/>
    <n v="9.2045191673961226E-3"/>
    <n v="2.2190899019019734E-2"/>
    <n v="3.2418142538348758E-2"/>
    <n v="1.5452492832880622E-2"/>
    <n v="1.390724354959256E-2"/>
    <n v="-1.1620786205164815E-14"/>
    <n v="1.5452492832869001E-2"/>
  </r>
  <r>
    <x v="72"/>
    <x v="1"/>
    <n v="1E-4"/>
    <n v="0"/>
    <n v="2.0199999999999999E-2"/>
    <n v="2.0299999999999999E-2"/>
    <n v="1.0323868728281196E-2"/>
    <n v="9.2914818554530772E-3"/>
    <n v="2.083124939601072E-2"/>
    <n v="3.1155118124291916E-2"/>
    <n v="1.0727610276993578E-2"/>
    <n v="9.654849249294219E-3"/>
    <n v="2.2190899019019734E-2"/>
    <n v="3.291850929601331E-2"/>
    <n v="1.574974733887426E-2"/>
    <n v="1.4174772604986834E-2"/>
    <n v="-1.1620786205164815E-14"/>
    <n v="1.5749747338862641E-2"/>
  </r>
  <r>
    <x v="73"/>
    <x v="1"/>
    <n v="1.3100000000000001E-2"/>
    <n v="0"/>
    <n v="2.0199999999999999E-2"/>
    <n v="3.3299999999999996E-2"/>
    <n v="1.2071376220455532E-2"/>
    <n v="1.086423859840998E-2"/>
    <n v="2.083124939601072E-2"/>
    <n v="3.2902625616466251E-2"/>
    <n v="1.2543458562706309E-2"/>
    <n v="1.1289112706435678E-2"/>
    <n v="2.2190899019019734E-2"/>
    <n v="3.4734357581726043E-2"/>
    <n v="2.3475765614916832E-2"/>
    <n v="2.1128189053425152E-2"/>
    <n v="-1.1620786205164815E-14"/>
    <n v="2.3475765614905213E-2"/>
  </r>
  <r>
    <x v="74"/>
    <x v="7"/>
    <n v="1.8599999999999998E-2"/>
    <n v="0"/>
    <n v="2.0199999999999999E-2"/>
    <n v="3.8800000000000001E-2"/>
    <n v="1.0718061486434763E-2"/>
    <n v="9.6462553377912874E-3"/>
    <n v="2.083124939601072E-2"/>
    <n v="3.1549310882445482E-2"/>
    <n v="1.1137218960984342E-2"/>
    <n v="1.0023497064885907E-2"/>
    <n v="2.2190899019019734E-2"/>
    <n v="3.3328117980004075E-2"/>
    <n v="2.2092072739480571E-2"/>
    <n v="1.9882865465532515E-2"/>
    <n v="-1.1620786205164815E-14"/>
    <n v="2.2092072739468952E-2"/>
  </r>
  <r>
    <x v="75"/>
    <x v="14"/>
    <n v="1.3299999999999999E-2"/>
    <n v="0"/>
    <n v="2.0199999999999999E-2"/>
    <n v="3.3500000000000002E-2"/>
    <n v="1.3263340862297641E-2"/>
    <n v="1.1937006776067878E-2"/>
    <n v="2.083124939601072E-2"/>
    <n v="3.4094590258308362E-2"/>
    <n v="1.3782038060197387E-2"/>
    <n v="1.2403834254177648E-2"/>
    <n v="2.2190899019019734E-2"/>
    <n v="3.5972937079217122E-2"/>
    <n v="2.5644009266876967E-2"/>
    <n v="2.3079608340189274E-2"/>
    <n v="-1.1620786205164815E-14"/>
    <n v="2.5644009266865348E-2"/>
  </r>
  <r>
    <x v="76"/>
    <x v="14"/>
    <n v="1.3299999999999999E-2"/>
    <n v="0"/>
    <n v="2.0199999999999999E-2"/>
    <n v="3.3500000000000002E-2"/>
    <n v="1.3263340862297641E-2"/>
    <n v="1.1937006776067878E-2"/>
    <n v="2.083124939601072E-2"/>
    <n v="3.4094590258308362E-2"/>
    <n v="1.3782038060197387E-2"/>
    <n v="1.2403834254177648E-2"/>
    <n v="2.2190899019019734E-2"/>
    <n v="3.5972937079217122E-2"/>
    <n v="2.5644009266876964E-2"/>
    <n v="2.3079608340189267E-2"/>
    <n v="-1.1620786205164815E-14"/>
    <n v="2.5644009266865345E-2"/>
  </r>
  <r>
    <x v="77"/>
    <x v="10"/>
    <n v="1.9599999999999999E-2"/>
    <n v="0"/>
    <n v="2.0199999999999999E-2"/>
    <n v="3.9800000000000002E-2"/>
    <n v="1.0385174258814939E-2"/>
    <n v="9.3466568329334445E-3"/>
    <n v="2.083124939601072E-2"/>
    <n v="3.1216423654825659E-2"/>
    <n v="1.0791313318624544E-2"/>
    <n v="9.712181986762089E-3"/>
    <n v="2.2190899019019734E-2"/>
    <n v="3.2982212337644277E-2"/>
    <n v="2.0059557634670593E-2"/>
    <n v="1.8053601871203532E-2"/>
    <n v="-1.1620786205164815E-14"/>
    <n v="2.0059557634658973E-2"/>
  </r>
  <r>
    <x v="78"/>
    <x v="7"/>
    <n v="1.78E-2"/>
    <n v="0"/>
    <n v="2.0199999999999999E-2"/>
    <n v="3.7999999999999999E-2"/>
    <n v="1.1146312077094527E-2"/>
    <n v="1.0031680869385074E-2"/>
    <n v="2.083124939601072E-2"/>
    <n v="3.1977561473105251E-2"/>
    <n v="1.1582217396978123E-2"/>
    <n v="1.0423995657280312E-2"/>
    <n v="2.2190899019019734E-2"/>
    <n v="3.3773116415997853E-2"/>
    <n v="2.28523768085944E-2"/>
    <n v="2.056713912773496E-2"/>
    <n v="-1.1620786205164815E-14"/>
    <n v="2.2852376808582781E-2"/>
  </r>
  <r>
    <x v="79"/>
    <x v="4"/>
    <n v="1E-4"/>
    <n v="0"/>
    <n v="2.0199999999999999E-2"/>
    <n v="2.0299999999999999E-2"/>
    <n v="8.6115836619151311E-3"/>
    <n v="7.7504252957236175E-3"/>
    <n v="2.083124939601072E-2"/>
    <n v="2.9442833057925853E-2"/>
    <n v="8.9483618810146607E-3"/>
    <n v="8.0535256929131945E-3"/>
    <n v="2.2190899019019734E-2"/>
    <n v="3.1139260900034396E-2"/>
    <n v="1.4589627135311855E-2"/>
    <n v="1.313066442178067E-2"/>
    <n v="-1.1620786205164815E-14"/>
    <n v="1.4589627135300234E-2"/>
  </r>
  <r>
    <x v="80"/>
    <x v="6"/>
    <n v="1E-4"/>
    <n v="0"/>
    <n v="0"/>
    <n v="1E-4"/>
    <n v="4.3921292282819054E-3"/>
    <n v="3.9529163054537152E-3"/>
    <n v="0"/>
    <n v="4.3921292282819054E-3"/>
    <n v="4.5638947847262377E-3"/>
    <n v="4.1075053062536136E-3"/>
    <n v="0"/>
    <n v="4.5638947847262377E-3"/>
    <n v="7.4762118826072407E-3"/>
    <n v="6.7285906943465165E-3"/>
    <n v="0"/>
    <n v="7.4762118826072407E-3"/>
  </r>
  <r>
    <x v="81"/>
    <x v="13"/>
    <n v="1.09E-2"/>
    <n v="0"/>
    <n v="2.0199999999999999E-2"/>
    <n v="3.1099999999999999E-2"/>
    <n v="1.3126600077188067E-2"/>
    <n v="1.181394006946926E-2"/>
    <n v="2.083124939601072E-2"/>
    <n v="3.3957849473198784E-2"/>
    <n v="1.363994967354373E-2"/>
    <n v="1.2275954706189356E-2"/>
    <n v="2.2190899019019734E-2"/>
    <n v="3.5830848692563463E-2"/>
    <n v="2.6316238473348751E-2"/>
    <n v="2.3684614626013879E-2"/>
    <n v="-1.1620786205164815E-14"/>
    <n v="2.6316238473337132E-2"/>
  </r>
  <r>
    <x v="82"/>
    <x v="0"/>
    <n v="1E-4"/>
    <n v="0"/>
    <n v="2.0199999999999999E-2"/>
    <n v="2.0299999999999999E-2"/>
    <n v="1.4282383277911441E-2"/>
    <n v="1.2854144950120296E-2"/>
    <n v="2.083124939601072E-2"/>
    <n v="3.511363267392216E-2"/>
    <n v="1.484093276122009E-2"/>
    <n v="1.335683948509808E-2"/>
    <n v="2.2190899019019734E-2"/>
    <n v="3.7031831780239825E-2"/>
    <n v="2.0847117243446046E-2"/>
    <n v="1.8762405519101442E-2"/>
    <n v="-1.1620786205164815E-14"/>
    <n v="2.0847117243434427E-2"/>
  </r>
  <r>
    <x v="83"/>
    <x v="6"/>
    <n v="1E-4"/>
    <n v="0"/>
    <n v="0"/>
    <n v="1E-4"/>
    <n v="7.1411916389557207E-3"/>
    <n v="6.4270724750601482E-3"/>
    <n v="0"/>
    <n v="7.1411916389557207E-3"/>
    <n v="7.4204663806100458E-3"/>
    <n v="6.678419742549041E-3"/>
    <n v="0"/>
    <n v="7.4204663806100458E-3"/>
    <n v="1.0188634639197235E-2"/>
    <n v="9.1697711752775114E-3"/>
    <n v="0"/>
    <n v="1.0188634639197235E-2"/>
  </r>
  <r>
    <x v="84"/>
    <x v="10"/>
    <n v="2E-3"/>
    <n v="0"/>
    <n v="2.0199999999999999E-2"/>
    <n v="2.2199999999999998E-2"/>
    <n v="8.6665068719550195E-3"/>
    <n v="7.7998561847595176E-3"/>
    <n v="2.083124939601072E-2"/>
    <n v="2.949775626796574E-2"/>
    <n v="9.0054330050260839E-3"/>
    <n v="8.1048897045234766E-3"/>
    <n v="2.2190899019019734E-2"/>
    <n v="3.1196332024045818E-2"/>
    <n v="1.5088175013910524E-2"/>
    <n v="1.3579357512519472E-2"/>
    <n v="-1.1620786205164815E-14"/>
    <n v="1.5088175013898903E-2"/>
  </r>
  <r>
    <x v="85"/>
    <x v="2"/>
    <n v="4.7999999999999996E-3"/>
    <n v="0"/>
    <n v="2.0199999999999999E-2"/>
    <n v="2.4999999999999998E-2"/>
    <n v="8.7017441743013485E-3"/>
    <n v="7.8315697568712133E-3"/>
    <n v="2.083124939601072E-2"/>
    <n v="2.9532993570312069E-2"/>
    <n v="9.0420483530833928E-3"/>
    <n v="8.1378435177750542E-3"/>
    <n v="2.2190899019019734E-2"/>
    <n v="3.1232947372103127E-2"/>
    <n v="1.6301747116981496E-2"/>
    <n v="1.4671572405283346E-2"/>
    <n v="-1.1620786205164815E-14"/>
    <n v="1.6301747116969877E-2"/>
  </r>
  <r>
    <x v="86"/>
    <x v="1"/>
    <n v="1E-4"/>
    <n v="0"/>
    <n v="2.0199999999999999E-2"/>
    <n v="2.0299999999999999E-2"/>
    <n v="1.4350573824740136E-2"/>
    <n v="1.2915516442266121E-2"/>
    <n v="2.083124939601072E-2"/>
    <n v="3.5181823220750856E-2"/>
    <n v="1.4911790075489246E-2"/>
    <n v="1.3420611067940322E-2"/>
    <n v="2.2190899019019734E-2"/>
    <n v="3.7102689094508978E-2"/>
    <n v="1.9995650209378858E-2"/>
    <n v="1.7996085188440973E-2"/>
    <n v="-1.1620786205164815E-14"/>
    <n v="1.9995650209367239E-2"/>
  </r>
  <r>
    <x v="87"/>
    <x v="1"/>
    <n v="1.0500000000000001E-2"/>
    <n v="0"/>
    <n v="2.0199999999999999E-2"/>
    <n v="3.0699999999999998E-2"/>
    <n v="1.3337986429407226E-2"/>
    <n v="1.2004187786466504E-2"/>
    <n v="2.083124939601072E-2"/>
    <n v="3.4169235825417948E-2"/>
    <n v="1.3859602834986046E-2"/>
    <n v="1.2473642551487441E-2"/>
    <n v="2.2190899019019734E-2"/>
    <n v="3.6050501854005781E-2"/>
    <n v="2.5880631180214188E-2"/>
    <n v="2.3292568062192771E-2"/>
    <n v="-1.1620786205164815E-14"/>
    <n v="2.5880631180202569E-2"/>
  </r>
  <r>
    <x v="88"/>
    <x v="8"/>
    <n v="7.1000000000000004E-3"/>
    <n v="0"/>
    <n v="2.0199999999999999E-2"/>
    <n v="2.7299999999999998E-2"/>
    <n v="1.0798008485803947E-2"/>
    <n v="9.718207637223553E-3"/>
    <n v="2.083124939601072E-2"/>
    <n v="3.1629257881814671E-2"/>
    <n v="1.1220292494232419E-2"/>
    <n v="1.0098263244809176E-2"/>
    <n v="2.2190899019019734E-2"/>
    <n v="3.3411191513252156E-2"/>
    <n v="2.1097860247868201E-2"/>
    <n v="1.898807422308138E-2"/>
    <n v="-1.1620786205164815E-14"/>
    <n v="2.1097860247856582E-2"/>
  </r>
  <r>
    <x v="89"/>
    <x v="11"/>
    <n v="1E-4"/>
    <n v="0"/>
    <n v="2.0199999999999999E-2"/>
    <n v="2.0299999999999999E-2"/>
    <n v="1.2204355215276729E-2"/>
    <n v="1.0983919693749056E-2"/>
    <n v="2.083124939601072E-2"/>
    <n v="3.3035604611287447E-2"/>
    <n v="1.2681638044547283E-2"/>
    <n v="1.1413474240092553E-2"/>
    <n v="2.2190899019019734E-2"/>
    <n v="3.4872537063567015E-2"/>
    <n v="1.7354234135937372E-2"/>
    <n v="1.5618810722343635E-2"/>
    <n v="-1.1620786205164815E-14"/>
    <n v="1.7354234135925753E-2"/>
  </r>
  <r>
    <x v="90"/>
    <x v="12"/>
    <n v="1.6199999999999999E-2"/>
    <n v="0"/>
    <n v="2.0199999999999999E-2"/>
    <n v="3.6400000000000002E-2"/>
    <n v="1.149061545028672E-2"/>
    <n v="1.0341553905258047E-2"/>
    <n v="2.083124939601072E-2"/>
    <n v="3.2321864846297441E-2"/>
    <n v="1.193998564276587E-2"/>
    <n v="1.0745987078489283E-2"/>
    <n v="2.2190899019019734E-2"/>
    <n v="3.4130884661785606E-2"/>
    <n v="2.2288082348990042E-2"/>
    <n v="2.0059274114091041E-2"/>
    <n v="-1.1620786205164815E-14"/>
    <n v="2.2288082348978423E-2"/>
  </r>
  <r>
    <x v="91"/>
    <x v="10"/>
    <n v="2.7799999999999998E-2"/>
    <n v="0"/>
    <n v="2.0199999999999999E-2"/>
    <n v="4.8000000000000001E-2"/>
    <n v="1.1614513271679665E-2"/>
    <n v="1.0453061944511699E-2"/>
    <n v="2.083124939601072E-2"/>
    <n v="3.2445762667690385E-2"/>
    <n v="1.2068728808438936E-2"/>
    <n v="1.0861855927595043E-2"/>
    <n v="2.2190899019019734E-2"/>
    <n v="3.4259627827458672E-2"/>
    <n v="2.2350002170008227E-2"/>
    <n v="2.0115001953007403E-2"/>
    <n v="-1.1620786205164815E-14"/>
    <n v="2.2350002169996608E-2"/>
  </r>
  <r>
    <x v="92"/>
    <x v="6"/>
    <n v="2.5000000000000001E-3"/>
    <n v="0"/>
    <n v="0"/>
    <n v="2.5000000000000001E-3"/>
    <n v="4.3825502293524544E-3"/>
    <n v="3.9442952064172084E-3"/>
    <n v="0"/>
    <n v="4.3825502293524544E-3"/>
    <n v="4.553941174305234E-3"/>
    <n v="4.0985470568747108E-3"/>
    <n v="0"/>
    <n v="4.553941174305234E-3"/>
    <n v="7.7511111167561904E-3"/>
    <n v="6.9760000050805718E-3"/>
    <n v="0"/>
    <n v="7.7511111167561904E-3"/>
  </r>
  <r>
    <x v="93"/>
    <x v="1"/>
    <n v="1.6000000000000001E-3"/>
    <n v="0"/>
    <n v="2.0199999999999999E-2"/>
    <n v="2.18E-2"/>
    <n v="8.7651004587049088E-3"/>
    <n v="7.8885904128344168E-3"/>
    <n v="2.083124939601072E-2"/>
    <n v="2.9596349854715629E-2"/>
    <n v="9.1078823486104681E-3"/>
    <n v="8.1970941137494216E-3"/>
    <n v="2.2190899019019734E-2"/>
    <n v="3.1298781367630202E-2"/>
    <n v="1.5152836393487763E-2"/>
    <n v="1.3637552754138986E-2"/>
    <n v="-1.1620786205164815E-14"/>
    <n v="1.5152836393476142E-2"/>
  </r>
  <r>
    <x v="94"/>
    <x v="6"/>
    <n v="2.4E-2"/>
    <n v="0"/>
    <n v="0"/>
    <n v="2.4E-2"/>
    <n v="5.1227648475081896E-3"/>
    <n v="4.6104883627573704E-3"/>
    <n v="0"/>
    <n v="5.1227648475081896E-3"/>
    <n v="5.3231037967585307E-3"/>
    <n v="4.7907934170826781E-3"/>
    <n v="0"/>
    <n v="5.3231037967585307E-3"/>
    <n v="1.0330115699156123E-2"/>
    <n v="9.2971041292405094E-3"/>
    <n v="0"/>
    <n v="1.0330115699156123E-2"/>
  </r>
  <r>
    <x v="95"/>
    <x v="6"/>
    <n v="2.4E-2"/>
    <n v="0"/>
    <n v="0"/>
    <n v="2.4E-2"/>
    <n v="5.1227648475081896E-3"/>
    <n v="4.6104883627573704E-3"/>
    <n v="0"/>
    <n v="5.1227648475081896E-3"/>
    <n v="5.3231037967585307E-3"/>
    <n v="4.7907934170826781E-3"/>
    <n v="0"/>
    <n v="5.3231037967585307E-3"/>
    <n v="1.0330115699156123E-2"/>
    <n v="9.2971041292405094E-3"/>
    <n v="0"/>
    <n v="1.0330115699156123E-2"/>
  </r>
  <r>
    <x v="96"/>
    <x v="6"/>
    <n v="2.3400000000000001E-2"/>
    <n v="0"/>
    <n v="0"/>
    <n v="2.3400000000000001E-2"/>
    <n v="5.1601948576422496E-3"/>
    <n v="4.6441753718780253E-3"/>
    <n v="0"/>
    <n v="5.1601948576422496E-3"/>
    <n v="5.3619976041044291E-3"/>
    <n v="4.8257978436939859E-3"/>
    <n v="0"/>
    <n v="5.3619976041044291E-3"/>
    <n v="1.0363208720598092E-2"/>
    <n v="9.3268878485382838E-3"/>
    <n v="0"/>
    <n v="1.0363208720598092E-2"/>
  </r>
  <r>
    <x v="97"/>
    <x v="10"/>
    <n v="2.41E-2"/>
    <n v="0"/>
    <n v="2.0199999999999999E-2"/>
    <n v="4.4299999999999999E-2"/>
    <n v="1.0257685308703728E-2"/>
    <n v="9.2319167778333548E-3"/>
    <n v="2.083124939601072E-2"/>
    <n v="3.1088934704714449E-2"/>
    <n v="1.0658838583870353E-2"/>
    <n v="9.5929547254833183E-3"/>
    <n v="2.2190899019019734E-2"/>
    <n v="3.2849737602890089E-2"/>
    <n v="2.0670706920834742E-2"/>
    <n v="1.8603636228751268E-2"/>
    <n v="-1.1620786205164815E-14"/>
    <n v="2.0670706920823123E-2"/>
  </r>
  <r>
    <x v="98"/>
    <x v="5"/>
    <n v="2.4299999999999999E-2"/>
    <n v="0"/>
    <n v="2.0199999999999999E-2"/>
    <n v="4.4499999999999998E-2"/>
    <n v="1.0325376005065888E-2"/>
    <n v="9.2928384045592987E-3"/>
    <n v="2.083124939601072E-2"/>
    <n v="3.115662540107661E-2"/>
    <n v="1.0729176499729581E-2"/>
    <n v="9.6562588497566219E-3"/>
    <n v="2.2190899019019734E-2"/>
    <n v="3.2920075518749314E-2"/>
    <n v="2.0677248556237527E-2"/>
    <n v="1.8609523700613775E-2"/>
    <n v="-1.1620786205164815E-14"/>
    <n v="2.0677248556225908E-2"/>
  </r>
  <r>
    <x v="99"/>
    <x v="15"/>
    <n v="1.2500000000000001E-2"/>
    <n v="0"/>
    <n v="2.0199999999999999E-2"/>
    <n v="3.27E-2"/>
    <n v="1.2517712080686166E-2"/>
    <n v="1.126594087261755E-2"/>
    <n v="2.083124939601072E-2"/>
    <n v="3.3348961476696887E-2"/>
    <n v="1.3007249539443969E-2"/>
    <n v="1.1706524585499572E-2"/>
    <n v="2.2190899019019734E-2"/>
    <n v="3.5198148558463704E-2"/>
    <n v="2.43648456547528E-2"/>
    <n v="2.192836108927752E-2"/>
    <n v="-1.1620786205164815E-14"/>
    <n v="2.4364845654741181E-2"/>
  </r>
  <r>
    <x v="100"/>
    <x v="6"/>
    <n v="1E-4"/>
    <n v="0"/>
    <n v="0"/>
    <n v="1E-4"/>
    <n v="4.4725914736782309E-3"/>
    <n v="4.0253323263104079E-3"/>
    <n v="0"/>
    <n v="4.4725914736782309E-3"/>
    <n v="4.6475037140280059E-3"/>
    <n v="4.1827533426252051E-3"/>
    <n v="0"/>
    <n v="4.6475037140280059E-3"/>
    <n v="7.4414846882115771E-3"/>
    <n v="6.6973362193904198E-3"/>
    <n v="0"/>
    <n v="7.4414846882115771E-3"/>
  </r>
  <r>
    <x v="101"/>
    <x v="11"/>
    <n v="1E-4"/>
    <n v="0"/>
    <n v="2.0199999999999999E-2"/>
    <n v="2.0299999999999999E-2"/>
    <n v="1.3150637274362392E-2"/>
    <n v="1.1835573546926152E-2"/>
    <n v="2.083124939601072E-2"/>
    <n v="3.3981886670373114E-2"/>
    <n v="1.3664926907391255E-2"/>
    <n v="1.2298434216652131E-2"/>
    <n v="2.2190899019019734E-2"/>
    <n v="3.585582592641099E-2"/>
    <n v="1.8213646703749493E-2"/>
    <n v="1.6392282033374544E-2"/>
    <n v="-1.1620786205164815E-14"/>
    <n v="1.8213646703737874E-2"/>
  </r>
  <r>
    <x v="102"/>
    <x v="0"/>
    <n v="1E-4"/>
    <n v="0"/>
    <n v="2.0199999999999999E-2"/>
    <n v="2.0299999999999999E-2"/>
    <n v="1.3589839014619918E-2"/>
    <n v="1.2230855113157926E-2"/>
    <n v="2.083124939601072E-2"/>
    <n v="3.4421088410630636E-2"/>
    <n v="1.4121304765969905E-2"/>
    <n v="1.2709174289372915E-2"/>
    <n v="2.2190899019019734E-2"/>
    <n v="3.6312203784989637E-2"/>
    <n v="1.9151679638380398E-2"/>
    <n v="1.7236511674542359E-2"/>
    <n v="-1.1620786205164815E-14"/>
    <n v="1.9151679638368779E-2"/>
  </r>
  <r>
    <x v="103"/>
    <x v="7"/>
    <n v="3.04E-2"/>
    <n v="0"/>
    <n v="2.0199999999999999E-2"/>
    <n v="5.0599999999999999E-2"/>
    <n v="1.4531226590961616E-2"/>
    <n v="1.3078103931865455E-2"/>
    <n v="2.083124939601072E-2"/>
    <n v="3.5362475986972335E-2"/>
    <n v="1.5099507734681869E-2"/>
    <n v="1.3589556961213682E-2"/>
    <n v="2.2190899019019734E-2"/>
    <n v="3.7290406753701599E-2"/>
    <n v="2.8681794911218007E-2"/>
    <n v="2.5813615420096206E-2"/>
    <n v="-1.1620786205164815E-14"/>
    <n v="2.8681794911206388E-2"/>
  </r>
  <r>
    <x v="104"/>
    <x v="12"/>
    <n v="0.02"/>
    <n v="0"/>
    <n v="2.0199999999999999E-2"/>
    <n v="4.02E-2"/>
    <n v="1.2751480862873022E-2"/>
    <n v="1.147633277658572E-2"/>
    <n v="2.083124939601072E-2"/>
    <n v="3.3582730258883739E-2"/>
    <n v="1.3250160453582018E-2"/>
    <n v="1.1925144408223816E-2"/>
    <n v="2.2190899019019734E-2"/>
    <n v="3.5441059472601753E-2"/>
    <n v="2.4442233457889092E-2"/>
    <n v="2.1998010112100182E-2"/>
    <n v="-1.1620786205164815E-14"/>
    <n v="2.4442233457877473E-2"/>
  </r>
  <r>
    <x v="105"/>
    <x v="12"/>
    <n v="0.02"/>
    <n v="0"/>
    <n v="2.0199999999999999E-2"/>
    <n v="4.02E-2"/>
    <n v="1.2751480862873022E-2"/>
    <n v="1.147633277658572E-2"/>
    <n v="2.083124939601072E-2"/>
    <n v="3.3582730258883739E-2"/>
    <n v="1.3250160453582014E-2"/>
    <n v="1.1925144408223813E-2"/>
    <n v="2.2190899019019734E-2"/>
    <n v="3.5441059472601746E-2"/>
    <n v="2.4442233457889099E-2"/>
    <n v="2.1998010112100189E-2"/>
    <n v="-1.1620786205164815E-14"/>
    <n v="2.444223345787748E-2"/>
  </r>
  <r>
    <x v="106"/>
    <x v="11"/>
    <n v="9.4999999999999998E-3"/>
    <n v="0"/>
    <n v="2.0199999999999999E-2"/>
    <n v="2.9699999999999997E-2"/>
    <n v="1.0712718034299636E-2"/>
    <n v="9.641446230869672E-3"/>
    <n v="2.083124939601072E-2"/>
    <n v="3.1543967430310356E-2"/>
    <n v="1.1131666539353642E-2"/>
    <n v="1.0018499885418277E-2"/>
    <n v="2.2190899019019734E-2"/>
    <n v="3.3322565558373374E-2"/>
    <n v="1.8446528427349087E-2"/>
    <n v="1.6601875584614179E-2"/>
    <n v="-1.1620786205164815E-14"/>
    <n v="1.8446528427337468E-2"/>
  </r>
  <r>
    <x v="107"/>
    <x v="7"/>
    <n v="3.6700000000000003E-2"/>
    <n v="0"/>
    <n v="2.0199999999999999E-2"/>
    <n v="5.6900000000000006E-2"/>
    <n v="1.6772614376562221E-2"/>
    <n v="1.5095352938905999E-2"/>
    <n v="2.083124939601072E-2"/>
    <n v="3.7603863772572937E-2"/>
    <n v="1.7428550778174741E-2"/>
    <n v="1.5685695700357268E-2"/>
    <n v="2.2190899019019734E-2"/>
    <n v="3.9619449797194478E-2"/>
    <n v="3.2296049227746038E-2"/>
    <n v="2.9066444304971434E-2"/>
    <n v="-1.1620786205164815E-14"/>
    <n v="3.2296049227734415E-2"/>
  </r>
  <r>
    <x v="108"/>
    <x v="0"/>
    <n v="1E-4"/>
    <n v="0"/>
    <n v="2.0199999999999999E-2"/>
    <n v="2.0299999999999999E-2"/>
    <n v="1.7758469729025218E-2"/>
    <n v="1.5982622756122694E-2"/>
    <n v="2.083124939601072E-2"/>
    <n v="3.8589719125035934E-2"/>
    <n v="1.8452960550234279E-2"/>
    <n v="1.6607664495210853E-2"/>
    <n v="2.2190899019019734E-2"/>
    <n v="4.0643859569254009E-2"/>
    <n v="2.2096826678454865E-2"/>
    <n v="1.988714401060938E-2"/>
    <n v="-1.1620786205164815E-14"/>
    <n v="2.2096826678443246E-2"/>
  </r>
  <r>
    <x v="109"/>
    <x v="2"/>
    <n v="2.3E-3"/>
    <n v="0"/>
    <n v="2.0199999999999999E-2"/>
    <n v="2.2499999999999999E-2"/>
    <n v="8.6213890263545402E-3"/>
    <n v="7.7592501237190858E-3"/>
    <n v="2.083124939601072E-2"/>
    <n v="2.9452638422365261E-2"/>
    <n v="8.9585507095534915E-3"/>
    <n v="8.0626956385981413E-3"/>
    <n v="2.2190899019019734E-2"/>
    <n v="3.1149449728573225E-2"/>
    <n v="1.5747788043723576E-2"/>
    <n v="1.4173009239351218E-2"/>
    <n v="-1.1620786205164815E-14"/>
    <n v="1.5747788043711956E-2"/>
  </r>
  <r>
    <x v="110"/>
    <x v="1"/>
    <n v="4.19E-2"/>
    <n v="0"/>
    <n v="2.0199999999999999E-2"/>
    <n v="6.2100000000000002E-2"/>
    <n v="1.8578890556739648E-2"/>
    <n v="1.6721001501065685E-2"/>
    <n v="2.083124939601072E-2"/>
    <n v="3.9410139952750368E-2"/>
    <n v="1.9305466053209059E-2"/>
    <n v="1.7374919447888153E-2"/>
    <n v="2.2190899019019734E-2"/>
    <n v="4.1496365072228793E-2"/>
    <n v="3.5208682875073026E-2"/>
    <n v="3.1687814587565727E-2"/>
    <n v="-1.1620786205164815E-14"/>
    <n v="3.5208682875061403E-2"/>
  </r>
  <r>
    <x v="111"/>
    <x v="0"/>
    <n v="2.7000000000000001E-3"/>
    <n v="0"/>
    <n v="2.0199999999999999E-2"/>
    <n v="2.29E-2"/>
    <n v="1.1498083304787084E-2"/>
    <n v="1.0348274974308376E-2"/>
    <n v="2.083124939601072E-2"/>
    <n v="3.2329332700797804E-2"/>
    <n v="1.1947745547002711E-2"/>
    <n v="1.075297099230244E-2"/>
    <n v="2.2190899019019734E-2"/>
    <n v="3.4138644566022447E-2"/>
    <n v="1.8170384966499274E-2"/>
    <n v="1.6353346469849345E-2"/>
    <n v="-1.1620786205164815E-14"/>
    <n v="1.8170384966487655E-2"/>
  </r>
  <r>
    <x v="112"/>
    <x v="0"/>
    <n v="1E-4"/>
    <n v="0"/>
    <n v="2.0199999999999999E-2"/>
    <n v="2.0299999999999999E-2"/>
    <n v="1.3868297211234957E-2"/>
    <n v="1.2481467490111461E-2"/>
    <n v="2.083124939601072E-2"/>
    <n v="3.4699546607245675E-2"/>
    <n v="1.4410652789500801E-2"/>
    <n v="1.2969587510550723E-2"/>
    <n v="2.2190899019019734E-2"/>
    <n v="3.6601551808520538E-2"/>
    <n v="1.9401380564449629E-2"/>
    <n v="1.7461242508004668E-2"/>
    <n v="-1.1620786205164815E-14"/>
    <n v="1.940138056443801E-2"/>
  </r>
  <r>
    <x v="113"/>
    <x v="3"/>
    <n v="1.55E-2"/>
    <n v="0"/>
    <n v="2.0199999999999999E-2"/>
    <n v="3.5699999999999996E-2"/>
    <n v="9.9012507284014922E-3"/>
    <n v="8.911125655561342E-3"/>
    <n v="2.083124939601072E-2"/>
    <n v="3.0732500124412213E-2"/>
    <n v="1.0288464708788858E-2"/>
    <n v="9.2596182379099719E-3"/>
    <n v="2.2190899019019734E-2"/>
    <n v="3.2479363727808588E-2"/>
    <n v="2.0553722068515478E-2"/>
    <n v="1.8498349861663928E-2"/>
    <n v="-1.1620786205164815E-14"/>
    <n v="2.0553722068503859E-2"/>
  </r>
  <r>
    <x v="114"/>
    <x v="11"/>
    <n v="2.9999999999999997E-4"/>
    <n v="0"/>
    <n v="2.0199999999999999E-2"/>
    <n v="2.0500000000000001E-2"/>
    <n v="9.9007009268573323E-3"/>
    <n v="8.9106308341715991E-3"/>
    <n v="2.083124939601072E-2"/>
    <n v="3.0731950322868053E-2"/>
    <n v="1.0287893405835415E-2"/>
    <n v="9.2591040652518723E-3"/>
    <n v="2.2190899019019734E-2"/>
    <n v="3.247879242485515E-2"/>
    <n v="1.5552404254935016E-2"/>
    <n v="1.3997163829441515E-2"/>
    <n v="-1.1620786205164815E-14"/>
    <n v="1.5552404254923395E-2"/>
  </r>
  <r>
    <x v="115"/>
    <x v="7"/>
    <n v="2.4400000000000002E-2"/>
    <n v="0"/>
    <n v="2.0199999999999999E-2"/>
    <n v="4.4600000000000001E-2"/>
    <n v="1.2596058261941597E-2"/>
    <n v="1.1336452435747437E-2"/>
    <n v="2.083124939601072E-2"/>
    <n v="3.3427307657952321E-2"/>
    <n v="1.3088659650451735E-2"/>
    <n v="1.1779793685406562E-2"/>
    <n v="2.2190899019019734E-2"/>
    <n v="3.5279558669471467E-2"/>
    <n v="2.5321138281684627E-2"/>
    <n v="2.2789024453516164E-2"/>
    <n v="-1.1620786205164815E-14"/>
    <n v="2.5321138281673008E-2"/>
  </r>
  <r>
    <x v="116"/>
    <x v="0"/>
    <n v="1.6000000000000001E-3"/>
    <n v="0"/>
    <n v="2.0199999999999999E-2"/>
    <n v="2.18E-2"/>
    <n v="1.1794920185393914E-2"/>
    <n v="1.0615428166854523E-2"/>
    <n v="2.083124939601072E-2"/>
    <n v="3.2626169581404636E-2"/>
    <n v="1.2256191000427101E-2"/>
    <n v="1.1030571900384391E-2"/>
    <n v="2.2190899019019734E-2"/>
    <n v="3.4447090019446833E-2"/>
    <n v="1.8430270877254466E-2"/>
    <n v="1.6587243789529017E-2"/>
    <n v="-1.1620786205164815E-14"/>
    <n v="1.8430270877242846E-2"/>
  </r>
  <r>
    <x v="117"/>
    <x v="3"/>
    <n v="1.77E-2"/>
    <n v="0"/>
    <n v="2.0199999999999999E-2"/>
    <n v="3.7900000000000003E-2"/>
    <n v="1.0495065437375117E-2"/>
    <n v="9.4455588936376046E-3"/>
    <n v="2.083124939601072E-2"/>
    <n v="3.132631483338584E-2"/>
    <n v="1.090550207552376E-2"/>
    <n v="9.8149518679713846E-3"/>
    <n v="2.2190899019019734E-2"/>
    <n v="3.3096401094543496E-2"/>
    <n v="2.1654220941858031E-2"/>
    <n v="1.9488798847672229E-2"/>
    <n v="-1.1620786205164815E-14"/>
    <n v="2.1654220941846412E-2"/>
  </r>
  <r>
    <x v="118"/>
    <x v="5"/>
    <n v="1.2500000000000001E-2"/>
    <n v="0"/>
    <n v="2.0199999999999999E-2"/>
    <n v="3.27E-2"/>
    <n v="1.0007240934828573E-2"/>
    <n v="9.0065168413457145E-3"/>
    <n v="2.083124939601072E-2"/>
    <n v="3.0838490330839293E-2"/>
    <n v="1.0398599935965185E-2"/>
    <n v="9.3587399423686671E-3"/>
    <n v="2.2190899019019734E-2"/>
    <n v="3.2589498954984919E-2"/>
    <n v="1.7951667170429338E-2"/>
    <n v="1.6156500453386406E-2"/>
    <n v="-1.1620786205164815E-14"/>
    <n v="1.7951667170417719E-2"/>
  </r>
  <r>
    <x v="119"/>
    <x v="15"/>
    <n v="1.2800000000000001E-2"/>
    <n v="0"/>
    <n v="2.0199999999999999E-2"/>
    <n v="3.3000000000000002E-2"/>
    <n v="1.227342734278344E-2"/>
    <n v="1.1046084608505096E-2"/>
    <n v="2.083124939601072E-2"/>
    <n v="3.3104676738794164E-2"/>
    <n v="1.2753411415983613E-2"/>
    <n v="1.1478070274385252E-2"/>
    <n v="2.2190899019019734E-2"/>
    <n v="3.4944310435003345E-2"/>
    <n v="2.3857694416734465E-2"/>
    <n v="2.1471924975061018E-2"/>
    <n v="-1.1620786205164815E-14"/>
    <n v="2.3857694416722846E-2"/>
  </r>
  <r>
    <x v="120"/>
    <x v="7"/>
    <n v="4.19E-2"/>
    <n v="0"/>
    <n v="2.0199999999999999E-2"/>
    <n v="6.2100000000000002E-2"/>
    <n v="1.8578890556739648E-2"/>
    <n v="1.6721001501065685E-2"/>
    <n v="2.083124939601072E-2"/>
    <n v="3.9410139952750368E-2"/>
    <n v="1.9305466053209056E-2"/>
    <n v="1.7374919447888149E-2"/>
    <n v="2.2190899019019734E-2"/>
    <n v="4.1496365072228786E-2"/>
    <n v="3.5208682875073026E-2"/>
    <n v="3.1687814587565727E-2"/>
    <n v="-1.1620786205164815E-14"/>
    <n v="3.5208682875061403E-2"/>
  </r>
  <r>
    <x v="121"/>
    <x v="16"/>
    <n v="2.5999999999999999E-2"/>
    <n v="0"/>
    <n v="2.0199999999999999E-2"/>
    <n v="4.6199999999999998E-2"/>
    <n v="1.125347602948782E-2"/>
    <n v="1.0128128426539039E-2"/>
    <n v="2.083124939601072E-2"/>
    <n v="3.2084725425498541E-2"/>
    <n v="1.169357227248795E-2"/>
    <n v="1.0524215045239156E-2"/>
    <n v="2.2190899019019734E-2"/>
    <n v="3.3884471291507685E-2"/>
    <n v="2.2319810388476146E-2"/>
    <n v="2.0087829349628529E-2"/>
    <n v="-1.1620786205164815E-14"/>
    <n v="2.2319810388464527E-2"/>
  </r>
  <r>
    <x v="122"/>
    <x v="5"/>
    <n v="2.5100000000000001E-2"/>
    <n v="0"/>
    <n v="2.0199999999999999E-2"/>
    <n v="4.53E-2"/>
    <n v="1.0917429862788401E-2"/>
    <n v="9.8256868765095613E-3"/>
    <n v="2.083124939601072E-2"/>
    <n v="3.1748679258799123E-2"/>
    <n v="1.1344384152577675E-2"/>
    <n v="1.0209945737319908E-2"/>
    <n v="2.2190899019019734E-2"/>
    <n v="3.3535283171597409E-2"/>
    <n v="2.177815952077362E-2"/>
    <n v="1.9600343568696259E-2"/>
    <n v="-1.1620786205164815E-14"/>
    <n v="2.1778159520762001E-2"/>
  </r>
  <r>
    <x v="123"/>
    <x v="12"/>
    <n v="3.2399999999999998E-2"/>
    <n v="0"/>
    <n v="2.0199999999999999E-2"/>
    <n v="5.2599999999999994E-2"/>
    <n v="1.5241831385989363E-2"/>
    <n v="1.3717648247390427E-2"/>
    <n v="2.083124939601072E-2"/>
    <n v="3.6073080782000083E-2"/>
    <n v="1.5837902565404377E-2"/>
    <n v="1.4254112308863941E-2"/>
    <n v="2.2190899019019734E-2"/>
    <n v="3.8028801584424107E-2"/>
    <n v="3.0031548550753257E-2"/>
    <n v="2.7028393695677933E-2"/>
    <n v="-1.1620786205164815E-14"/>
    <n v="3.0031548550741638E-2"/>
  </r>
  <r>
    <x v="124"/>
    <x v="1"/>
    <n v="2.69E-2"/>
    <n v="0"/>
    <n v="2.0199999999999999E-2"/>
    <n v="4.7100000000000003E-2"/>
    <n v="1.4631670549349302E-2"/>
    <n v="1.3168503494414372E-2"/>
    <n v="2.083124939601072E-2"/>
    <n v="3.5462919945360022E-2"/>
    <n v="1.5203879813465658E-2"/>
    <n v="1.3683491832119093E-2"/>
    <n v="2.2190899019019734E-2"/>
    <n v="3.739477883248539E-2"/>
    <n v="2.7948032361289347E-2"/>
    <n v="2.5153229125160412E-2"/>
    <n v="-1.1620786205164815E-14"/>
    <n v="2.7948032361277728E-2"/>
  </r>
  <r>
    <x v="125"/>
    <x v="2"/>
    <n v="1.1599999999999999E-2"/>
    <n v="0"/>
    <n v="2.0199999999999999E-2"/>
    <n v="3.1799999999999995E-2"/>
    <n v="9.2009694414855823E-3"/>
    <n v="8.2808724973370239E-3"/>
    <n v="2.083124939601072E-2"/>
    <n v="3.0032218837496301E-2"/>
    <n v="9.5607971136240644E-3"/>
    <n v="8.6047174022616576E-3"/>
    <n v="2.2190899019019734E-2"/>
    <n v="3.1751696132643795E-2"/>
    <n v="1.8980695379320633E-2"/>
    <n v="1.7082625841388571E-2"/>
    <n v="-1.1620786205164815E-14"/>
    <n v="1.8980695379309014E-2"/>
  </r>
  <r>
    <x v="126"/>
    <x v="8"/>
    <n v="1.2E-2"/>
    <n v="0"/>
    <n v="2.0199999999999999E-2"/>
    <n v="3.2199999999999999E-2"/>
    <n v="1.1676397669547168E-2"/>
    <n v="1.0508757902592451E-2"/>
    <n v="2.083124939601072E-2"/>
    <n v="3.2507647065557886E-2"/>
    <n v="1.2133033355505708E-2"/>
    <n v="1.0919730019955136E-2"/>
    <n v="2.2190899019019734E-2"/>
    <n v="3.432393237452544E-2"/>
    <n v="2.2838859791780117E-2"/>
    <n v="2.0554973812602104E-2"/>
    <n v="-1.1620786205164815E-14"/>
    <n v="2.2838859791768498E-2"/>
  </r>
  <r>
    <x v="127"/>
    <x v="1"/>
    <n v="1.06E-2"/>
    <n v="0"/>
    <n v="2.0199999999999999E-2"/>
    <n v="3.0800000000000001E-2"/>
    <n v="1.3375232213813057E-2"/>
    <n v="1.2037708992431751E-2"/>
    <n v="2.083124939601072E-2"/>
    <n v="3.4206481609823779E-2"/>
    <n v="1.3898305211980837E-2"/>
    <n v="1.2508474690782754E-2"/>
    <n v="2.2190899019019734E-2"/>
    <n v="3.6089204231000573E-2"/>
    <n v="2.5940690281957335E-2"/>
    <n v="2.33466212537616E-2"/>
    <n v="-1.1620786205164815E-14"/>
    <n v="2.5940690281945716E-2"/>
  </r>
  <r>
    <x v="128"/>
    <x v="11"/>
    <n v="8.6E-3"/>
    <n v="0"/>
    <n v="2.0199999999999999E-2"/>
    <n v="2.8799999999999999E-2"/>
    <n v="1.0870509932698644E-2"/>
    <n v="9.7834589394287796E-3"/>
    <n v="2.083124939601072E-2"/>
    <n v="3.1701759328709361E-2"/>
    <n v="1.1295629297447853E-2"/>
    <n v="1.0166066367703069E-2"/>
    <n v="2.2190899019019734E-2"/>
    <n v="3.348652831646759E-2"/>
    <n v="1.8518535999883824E-2"/>
    <n v="1.6666682399895442E-2"/>
    <n v="-1.1620786205164815E-14"/>
    <n v="1.8518535999872205E-2"/>
  </r>
  <r>
    <x v="129"/>
    <x v="5"/>
    <n v="2.6499999999999999E-2"/>
    <n v="0"/>
    <n v="2.0199999999999999E-2"/>
    <n v="4.6699999999999998E-2"/>
    <n v="1.1149348129450015E-2"/>
    <n v="1.0034413316505014E-2"/>
    <n v="2.083124939601072E-2"/>
    <n v="3.1980597525460737E-2"/>
    <n v="1.1585372182001787E-2"/>
    <n v="1.0426834963801607E-2"/>
    <n v="2.2190899019019734E-2"/>
    <n v="3.3776271201021522E-2"/>
    <n v="2.2115950611086999E-2"/>
    <n v="1.9904355549978298E-2"/>
    <n v="-1.1620786205164815E-14"/>
    <n v="2.211595061107538E-2"/>
  </r>
  <r>
    <x v="130"/>
    <x v="1"/>
    <n v="1.0500000000000001E-2"/>
    <n v="0"/>
    <n v="2.0199999999999999E-2"/>
    <n v="3.0699999999999998E-2"/>
    <n v="1.3219365238664941E-2"/>
    <n v="1.1897428714798446E-2"/>
    <n v="2.083124939601072E-2"/>
    <n v="3.4050614634675659E-2"/>
    <n v="1.3736342656232492E-2"/>
    <n v="1.2362708390609243E-2"/>
    <n v="2.2190899019019734E-2"/>
    <n v="3.5927241675252228E-2"/>
    <n v="2.5661431001370982E-2"/>
    <n v="2.3095287901233882E-2"/>
    <n v="-1.1620786205164815E-14"/>
    <n v="2.5661431001359362E-2"/>
  </r>
  <r>
    <x v="131"/>
    <x v="3"/>
    <n v="1.9400000000000001E-2"/>
    <n v="0"/>
    <n v="2.0199999999999999E-2"/>
    <n v="3.9599999999999996E-2"/>
    <n v="9.877324393599559E-3"/>
    <n v="8.8895919542396028E-3"/>
    <n v="2.083124939601072E-2"/>
    <n v="3.0708573789610279E-2"/>
    <n v="1.0263602672873108E-2"/>
    <n v="9.2372424055857973E-3"/>
    <n v="2.2190899019019734E-2"/>
    <n v="3.2454501691892845E-2"/>
    <n v="2.0252971523176726E-2"/>
    <n v="1.8227674370859051E-2"/>
    <n v="-1.1620786205164815E-14"/>
    <n v="2.0252971523165107E-2"/>
  </r>
  <r>
    <x v="132"/>
    <x v="9"/>
    <n v="2.9999999999999997E-4"/>
    <n v="0"/>
    <n v="2.0199999999999999E-2"/>
    <n v="2.0500000000000001E-2"/>
    <n v="1.2079947376689257E-2"/>
    <n v="1.087195263902033E-2"/>
    <n v="2.8412709357277671E-2"/>
    <n v="4.0492656733966931E-2"/>
    <n v="1.2552364916140148E-2"/>
    <n v="1.1297128424526133E-2"/>
    <n v="2.9594656549791772E-2"/>
    <n v="4.2147021465931918E-2"/>
    <n v="1.8638925901416817E-2"/>
    <n v="1.6775033311275136E-2"/>
    <n v="-1.0131182114526509E-14"/>
    <n v="1.8638925901406686E-2"/>
  </r>
  <r>
    <x v="133"/>
    <x v="0"/>
    <n v="1E-4"/>
    <n v="0"/>
    <n v="2.0199999999999999E-2"/>
    <n v="2.0299999999999999E-2"/>
    <n v="1.2295085301607486E-2"/>
    <n v="1.1065576771446737E-2"/>
    <n v="2.083124939601072E-2"/>
    <n v="3.3126334697618207E-2"/>
    <n v="1.2775916365220623E-2"/>
    <n v="1.1498324728698561E-2"/>
    <n v="2.2190899019019734E-2"/>
    <n v="3.496681538424036E-2"/>
    <n v="1.8822768945615045E-2"/>
    <n v="1.6940492051053538E-2"/>
    <n v="-1.1620786205164815E-14"/>
    <n v="1.8822768945603426E-2"/>
  </r>
  <r>
    <x v="134"/>
    <x v="4"/>
    <n v="6.0000000000000001E-3"/>
    <n v="0"/>
    <n v="2.0199999999999999E-2"/>
    <n v="2.6200000000000001E-2"/>
    <n v="9.0384730613331313E-3"/>
    <n v="8.1346257551998188E-3"/>
    <n v="2.083124939601072E-2"/>
    <n v="2.9869722457343852E-2"/>
    <n v="9.3919458928677993E-3"/>
    <n v="8.4527513035810194E-3"/>
    <n v="2.2190899019019734E-2"/>
    <n v="3.1582844911887537E-2"/>
    <n v="1.5504167747499251E-2"/>
    <n v="1.3953750972749326E-2"/>
    <n v="-1.1620786205164815E-14"/>
    <n v="1.550416774748763E-2"/>
  </r>
  <r>
    <x v="135"/>
    <x v="5"/>
    <n v="2.2800000000000001E-2"/>
    <n v="0"/>
    <n v="2.0199999999999999E-2"/>
    <n v="4.2999999999999997E-2"/>
    <n v="1.0480065333211615E-2"/>
    <n v="9.4320587998904543E-3"/>
    <n v="2.083124939601072E-2"/>
    <n v="3.1311314729222335E-2"/>
    <n v="1.0889915353548156E-2"/>
    <n v="9.8009238181933408E-3"/>
    <n v="2.2190899019019734E-2"/>
    <n v="3.3080814372567893E-2"/>
    <n v="2.0812312016774418E-2"/>
    <n v="1.8731080815096977E-2"/>
    <n v="-1.1620786205164815E-14"/>
    <n v="2.0812312016762799E-2"/>
  </r>
  <r>
    <x v="136"/>
    <x v="6"/>
    <n v="2.2800000000000001E-2"/>
    <n v="0"/>
    <n v="0"/>
    <n v="2.2800000000000001E-2"/>
    <n v="5.2400326666058091E-3"/>
    <n v="4.716029399945228E-3"/>
    <n v="0"/>
    <n v="5.2400326666058091E-3"/>
    <n v="5.444957676774078E-3"/>
    <n v="4.9004619090966704E-3"/>
    <n v="0"/>
    <n v="5.444957676774078E-3"/>
    <n v="1.017162424231835E-2"/>
    <n v="9.1544618180865144E-3"/>
    <n v="0"/>
    <n v="1.017162424231835E-2"/>
  </r>
  <r>
    <x v="137"/>
    <x v="4"/>
    <n v="1E-4"/>
    <n v="0"/>
    <n v="2.0199999999999999E-2"/>
    <n v="2.0299999999999999E-2"/>
    <n v="8.5211899728198197E-3"/>
    <n v="7.6690709755378372E-3"/>
    <n v="2.083124939601072E-2"/>
    <n v="2.935243936883054E-2"/>
    <n v="8.8544331132594297E-3"/>
    <n v="7.9689898019334876E-3"/>
    <n v="2.2190899019019734E-2"/>
    <n v="3.1045332132279162E-2"/>
    <n v="1.454272181982871E-2"/>
    <n v="1.3088449637845839E-2"/>
    <n v="-1.1620786205164815E-14"/>
    <n v="1.4542721819817089E-2"/>
  </r>
  <r>
    <x v="138"/>
    <x v="1"/>
    <n v="1E-4"/>
    <n v="0"/>
    <n v="2.0199999999999999E-2"/>
    <n v="2.0299999999999999E-2"/>
    <n v="1.7153478804937887E-2"/>
    <n v="1.5438130924444097E-2"/>
    <n v="2.083124939601072E-2"/>
    <n v="3.7984728200948607E-2"/>
    <n v="1.7824309893630319E-2"/>
    <n v="1.6041878904267289E-2"/>
    <n v="2.2190899019019734E-2"/>
    <n v="4.0015208912650049E-2"/>
    <n v="3.3293540264594378E-2"/>
    <n v="2.9964186238134939E-2"/>
    <n v="-1.1620786205164815E-14"/>
    <n v="3.3293540264582755E-2"/>
  </r>
  <r>
    <x v="139"/>
    <x v="1"/>
    <n v="7.4999999999999997E-3"/>
    <n v="0"/>
    <n v="2.0199999999999999E-2"/>
    <n v="2.7699999999999999E-2"/>
    <n v="8.9966114617229965E-3"/>
    <n v="8.096950315550697E-3"/>
    <n v="2.083124939601072E-2"/>
    <n v="2.9827860857733715E-2"/>
    <n v="9.3484471872944865E-3"/>
    <n v="8.4136024685650384E-3"/>
    <n v="2.2190899019019734E-2"/>
    <n v="3.1539346206314219E-2"/>
    <n v="1.775684464866522E-2"/>
    <n v="1.5981160183798696E-2"/>
    <n v="-1.1620786205164815E-14"/>
    <n v="1.77568446486536E-2"/>
  </r>
  <r>
    <x v="140"/>
    <x v="8"/>
    <n v="7.1000000000000004E-3"/>
    <n v="0"/>
    <n v="2.0199999999999999E-2"/>
    <n v="2.7299999999999998E-2"/>
    <n v="8.9966114617229965E-3"/>
    <n v="8.096950315550697E-3"/>
    <n v="2.083124939601072E-2"/>
    <n v="2.9827860857733715E-2"/>
    <n v="9.3484471872944831E-3"/>
    <n v="8.4136024685650349E-3"/>
    <n v="2.2190899019019734E-2"/>
    <n v="3.1539346206314219E-2"/>
    <n v="1.7756844648665223E-2"/>
    <n v="1.5981160183798703E-2"/>
    <n v="-1.1620786205164815E-14"/>
    <n v="1.7756844648653604E-2"/>
  </r>
  <r>
    <x v="141"/>
    <x v="15"/>
    <n v="1.21E-2"/>
    <n v="0"/>
    <n v="2.0199999999999999E-2"/>
    <n v="3.2299999999999995E-2"/>
    <n v="1.1165286510422237E-2"/>
    <n v="1.0048757859380014E-2"/>
    <n v="2.083124939601072E-2"/>
    <n v="3.1996535906432956E-2"/>
    <n v="1.1601933874523879E-2"/>
    <n v="1.0441740487071492E-2"/>
    <n v="2.2190899019019734E-2"/>
    <n v="3.3792832893543609E-2"/>
    <n v="2.1742802036459112E-2"/>
    <n v="1.9568521832813202E-2"/>
    <n v="-1.1620786205164815E-14"/>
    <n v="2.1742802036447493E-2"/>
  </r>
  <r>
    <x v="142"/>
    <x v="15"/>
    <n v="1.21E-2"/>
    <n v="0"/>
    <n v="2.0199999999999999E-2"/>
    <n v="3.2299999999999995E-2"/>
    <n v="1.1165286510422237E-2"/>
    <n v="1.0048757859380014E-2"/>
    <n v="2.083124939601072E-2"/>
    <n v="3.1996535906432956E-2"/>
    <n v="1.1601933874523879E-2"/>
    <n v="1.0441740487071492E-2"/>
    <n v="2.2190899019019734E-2"/>
    <n v="3.3792832893543609E-2"/>
    <n v="2.1742802036459112E-2"/>
    <n v="1.9568521832813202E-2"/>
    <n v="-1.1620786205164815E-14"/>
    <n v="2.1742802036447493E-2"/>
  </r>
  <r>
    <x v="143"/>
    <x v="10"/>
    <n v="1E-4"/>
    <n v="0"/>
    <n v="2.0199999999999999E-2"/>
    <n v="2.0299999999999999E-2"/>
    <n v="1.0383326725659918E-2"/>
    <n v="9.3449940530939257E-3"/>
    <n v="2.083124939601072E-2"/>
    <n v="3.121457612167064E-2"/>
    <n v="1.0789393532914117E-2"/>
    <n v="9.7104541796227059E-3"/>
    <n v="2.2190899019019734E-2"/>
    <n v="3.2980292551933854E-2"/>
    <n v="1.6195781749152548E-2"/>
    <n v="1.4576203574237294E-2"/>
    <n v="-1.1620786205164815E-14"/>
    <n v="1.6195781749140929E-2"/>
  </r>
  <r>
    <x v="144"/>
    <x v="4"/>
    <n v="2.7000000000000001E-3"/>
    <n v="0"/>
    <n v="2.0199999999999999E-2"/>
    <n v="2.29E-2"/>
    <n v="9.5682007651430607E-3"/>
    <n v="8.6113806886287548E-3"/>
    <n v="2.083124939601072E-2"/>
    <n v="3.0399450161153779E-2"/>
    <n v="9.942389966593029E-3"/>
    <n v="8.9481509699337256E-3"/>
    <n v="2.2190899019019734E-2"/>
    <n v="3.2133288985612761E-2"/>
    <n v="1.5186769206666246E-2"/>
    <n v="1.3668092285999623E-2"/>
    <n v="-1.1620786205164815E-14"/>
    <n v="1.5186769206654625E-2"/>
  </r>
  <r>
    <x v="145"/>
    <x v="10"/>
    <n v="2.3400000000000001E-2"/>
    <n v="0"/>
    <n v="2.0199999999999999E-2"/>
    <n v="4.36E-2"/>
    <n v="1.0405700268338298E-2"/>
    <n v="9.3651302415044685E-3"/>
    <n v="2.083124939601072E-2"/>
    <n v="3.123694966434902E-2"/>
    <n v="1.0812642050760131E-2"/>
    <n v="9.7313778456841176E-3"/>
    <n v="2.2190899019019734E-2"/>
    <n v="3.3003541069779867E-2"/>
    <n v="2.0805654418702732E-2"/>
    <n v="1.872508897683246E-2"/>
    <n v="-1.1620786205164815E-14"/>
    <n v="2.0805654418691113E-2"/>
  </r>
  <r>
    <x v="146"/>
    <x v="0"/>
    <n v="1E-4"/>
    <n v="0"/>
    <n v="2.0199999999999999E-2"/>
    <n v="2.0299999999999999E-2"/>
    <n v="1.5465191101062255E-2"/>
    <n v="1.3918671990956031E-2"/>
    <n v="2.083124939601072E-2"/>
    <n v="3.6296440497072979E-2"/>
    <n v="1.6069997338976849E-2"/>
    <n v="1.4462997605079164E-2"/>
    <n v="2.2190899019019734E-2"/>
    <n v="3.8260896357996579E-2"/>
    <n v="2.137310239862367E-2"/>
    <n v="1.9235792158761301E-2"/>
    <n v="-1.1620786205164815E-14"/>
    <n v="2.1373102398612051E-2"/>
  </r>
  <r>
    <x v="147"/>
    <x v="7"/>
    <n v="2.5399999999999999E-2"/>
    <n v="0"/>
    <n v="2.0199999999999999E-2"/>
    <n v="4.5600000000000002E-2"/>
    <n v="1.2927261812047971E-2"/>
    <n v="1.1634535630843174E-2"/>
    <n v="2.083124939601072E-2"/>
    <n v="3.3758511208058693E-2"/>
    <n v="1.3432815770740705E-2"/>
    <n v="1.2089534193666634E-2"/>
    <n v="2.2190899019019734E-2"/>
    <n v="3.5623714789760438E-2"/>
    <n v="2.5888080521348271E-2"/>
    <n v="2.3299272469213442E-2"/>
    <n v="-1.1620786205164815E-14"/>
    <n v="2.5888080521336652E-2"/>
  </r>
  <r>
    <x v="148"/>
    <x v="4"/>
    <n v="1.6000000000000001E-3"/>
    <n v="0"/>
    <n v="2.0199999999999999E-2"/>
    <n v="2.18E-2"/>
    <n v="8.6507782807125674E-3"/>
    <n v="7.7857004526413112E-3"/>
    <n v="2.083124939601072E-2"/>
    <n v="2.9482027676723289E-2"/>
    <n v="8.9890893066029397E-3"/>
    <n v="8.0901803759426457E-3"/>
    <n v="2.2190899019019734E-2"/>
    <n v="3.1179988325622673E-2"/>
    <n v="1.5030347523494558E-2"/>
    <n v="1.3527312771145101E-2"/>
    <n v="-1.1620786205164815E-14"/>
    <n v="1.5030347523482937E-2"/>
  </r>
  <r>
    <x v="149"/>
    <x v="10"/>
    <n v="1E-4"/>
    <n v="0"/>
    <n v="2.0199999999999999E-2"/>
    <n v="2.0299999999999999E-2"/>
    <n v="1.678802447796705E-2"/>
    <n v="1.5109222030170344E-2"/>
    <n v="2.083124939601072E-2"/>
    <n v="3.7619273873977774E-2"/>
    <n v="1.7444563531392638E-2"/>
    <n v="1.5700107178253375E-2"/>
    <n v="2.2190899019019734E-2"/>
    <n v="3.9635462550412372E-2"/>
    <n v="2.0854843795121265E-2"/>
    <n v="1.876935941560914E-2"/>
    <n v="-1.1620786205164815E-14"/>
    <n v="2.0854843795109646E-2"/>
  </r>
  <r>
    <x v="150"/>
    <x v="1"/>
    <n v="8.3000000000000001E-3"/>
    <n v="0"/>
    <n v="2.0199999999999999E-2"/>
    <n v="2.8499999999999998E-2"/>
    <n v="1.1392415857912426E-2"/>
    <n v="1.0253174272121184E-2"/>
    <n v="2.083124939601072E-2"/>
    <n v="3.2223665253923145E-2"/>
    <n v="1.1837945701724653E-2"/>
    <n v="1.0654151131552188E-2"/>
    <n v="2.2190899019019734E-2"/>
    <n v="3.4028844720744383E-2"/>
    <n v="1.985636519553426E-2"/>
    <n v="1.7870728675980833E-2"/>
    <n v="-1.1620786205164815E-14"/>
    <n v="1.9856365195522641E-2"/>
  </r>
  <r>
    <x v="151"/>
    <x v="1"/>
    <n v="1E-4"/>
    <n v="0"/>
    <n v="2.0199999999999999E-2"/>
    <n v="2.0299999999999999E-2"/>
    <n v="8.5308236028580637E-3"/>
    <n v="7.6777412425722566E-3"/>
    <n v="2.083124939601072E-2"/>
    <n v="2.9362072998868782E-2"/>
    <n v="8.864443491279822E-3"/>
    <n v="7.9779991421518384E-3"/>
    <n v="2.2190899019019734E-2"/>
    <n v="3.1055342510299556E-2"/>
    <n v="1.4555093076953209E-2"/>
    <n v="1.3099583769257888E-2"/>
    <n v="-1.1620786205164815E-14"/>
    <n v="1.4555093076941588E-2"/>
  </r>
  <r>
    <x v="152"/>
    <x v="7"/>
    <n v="1.44E-2"/>
    <n v="0"/>
    <n v="2.0199999999999999E-2"/>
    <n v="3.4599999999999999E-2"/>
    <n v="1.2111771913291255E-2"/>
    <n v="1.0900594721962129E-2"/>
    <n v="2.083124939601072E-2"/>
    <n v="3.2943021309301976E-2"/>
    <n v="1.2585434033434999E-2"/>
    <n v="1.1326890630091499E-2"/>
    <n v="2.2190899019019734E-2"/>
    <n v="3.4776333052454735E-2"/>
    <n v="2.4541414242907723E-2"/>
    <n v="2.208727281861695E-2"/>
    <n v="-1.1620786205164815E-14"/>
    <n v="2.4541414242896104E-2"/>
  </r>
  <r>
    <x v="153"/>
    <x v="3"/>
    <n v="1.44E-2"/>
    <n v="0"/>
    <n v="2.0199999999999999E-2"/>
    <n v="3.4599999999999999E-2"/>
    <n v="1.2111771913291259E-2"/>
    <n v="1.0900594721962134E-2"/>
    <n v="2.083124939601072E-2"/>
    <n v="3.2943021309301976E-2"/>
    <n v="1.2585434033435001E-2"/>
    <n v="1.1326890630091502E-2"/>
    <n v="2.2190899019019734E-2"/>
    <n v="3.4776333052454735E-2"/>
    <n v="2.4541414242907716E-2"/>
    <n v="2.2087272818616947E-2"/>
    <n v="-1.1620786205164815E-14"/>
    <n v="2.4541414242896097E-2"/>
  </r>
  <r>
    <x v="154"/>
    <x v="8"/>
    <n v="2.7000000000000001E-3"/>
    <n v="0"/>
    <n v="2.0199999999999999E-2"/>
    <n v="2.29E-2"/>
    <n v="1.1744385376725603E-2"/>
    <n v="1.0569946839053044E-2"/>
    <n v="2.083124939601072E-2"/>
    <n v="3.2575634772736325E-2"/>
    <n v="1.2203679897556234E-2"/>
    <n v="1.098331190780061E-2"/>
    <n v="2.2190899019019734E-2"/>
    <n v="3.439457891657597E-2"/>
    <n v="2.2340295294860594E-2"/>
    <n v="2.0106265765374536E-2"/>
    <n v="-1.1620786205164815E-14"/>
    <n v="2.2340295294848975E-2"/>
  </r>
  <r>
    <x v="155"/>
    <x v="8"/>
    <n v="9.2999999999999992E-3"/>
    <n v="0"/>
    <n v="2.0199999999999999E-2"/>
    <n v="2.9499999999999998E-2"/>
    <n v="1.0890252033443945E-2"/>
    <n v="9.8012268300995513E-3"/>
    <n v="2.083124939601072E-2"/>
    <n v="3.1721501429454665E-2"/>
    <n v="1.1316143464028114E-2"/>
    <n v="1.0184529117625303E-2"/>
    <n v="2.2190899019019734E-2"/>
    <n v="3.3507042483047846E-2"/>
    <n v="2.131599157215408E-2"/>
    <n v="1.9184392414938675E-2"/>
    <n v="-1.1620786205164815E-14"/>
    <n v="2.1315991572142461E-2"/>
  </r>
  <r>
    <x v="156"/>
    <x v="3"/>
    <n v="1.4200000000000001E-2"/>
    <n v="0"/>
    <n v="2.0199999999999999E-2"/>
    <n v="3.44E-2"/>
    <n v="9.5502097442160452E-3"/>
    <n v="8.5951887697944401E-3"/>
    <n v="2.083124939601072E-2"/>
    <n v="3.0381459140226767E-2"/>
    <n v="9.9236953603296287E-3"/>
    <n v="8.931325824296666E-3"/>
    <n v="2.2190899019019734E-2"/>
    <n v="3.2114594379349361E-2"/>
    <n v="1.9907277119352307E-2"/>
    <n v="1.7916549407417076E-2"/>
    <n v="-1.1620786205164815E-14"/>
    <n v="1.9907277119340688E-2"/>
  </r>
  <r>
    <x v="157"/>
    <x v="1"/>
    <n v="1.3599999999999999E-2"/>
    <n v="0"/>
    <n v="2.0199999999999999E-2"/>
    <n v="3.3799999999999997E-2"/>
    <n v="1.2257893869495594E-2"/>
    <n v="1.1032104482546035E-2"/>
    <n v="2.083124939601072E-2"/>
    <n v="3.3089143265506313E-2"/>
    <n v="1.2737270466106593E-2"/>
    <n v="1.1463543419495934E-2"/>
    <n v="2.2190899019019734E-2"/>
    <n v="3.4928169485126323E-2"/>
    <n v="2.377652669806473E-2"/>
    <n v="2.1398874028258259E-2"/>
    <n v="-1.1620786205164815E-14"/>
    <n v="2.3776526698053111E-2"/>
  </r>
  <r>
    <x v="158"/>
    <x v="1"/>
    <n v="3.5000000000000001E-3"/>
    <n v="0"/>
    <n v="2.0199999999999999E-2"/>
    <n v="2.3699999999999999E-2"/>
    <n v="9.1059178743550361E-3"/>
    <n v="8.1953260869195316E-3"/>
    <n v="2.083124939601072E-2"/>
    <n v="2.9937167270365758E-2"/>
    <n v="9.4620283094837415E-3"/>
    <n v="8.515825478535367E-3"/>
    <n v="2.2190899019019734E-2"/>
    <n v="3.1652927328503472E-2"/>
    <n v="1.7457358671345031E-2"/>
    <n v="1.5711622804210526E-2"/>
    <n v="-1.1620786205164815E-14"/>
    <n v="1.7457358671333412E-2"/>
  </r>
  <r>
    <x v="159"/>
    <x v="10"/>
    <n v="1E-4"/>
    <n v="0"/>
    <n v="2.0199999999999999E-2"/>
    <n v="2.0299999999999999E-2"/>
    <n v="8.6306175099501344E-3"/>
    <n v="7.7675557589551216E-3"/>
    <n v="2.083124939601072E-2"/>
    <n v="2.9461866905960855E-2"/>
    <n v="8.9681400968332787E-3"/>
    <n v="8.0713260871499506E-3"/>
    <n v="2.2190899019019734E-2"/>
    <n v="3.1159039115853014E-2"/>
    <n v="1.4719174529601239E-2"/>
    <n v="1.3247257076641115E-2"/>
    <n v="-1.1620786205164815E-14"/>
    <n v="1.4719174529589618E-2"/>
  </r>
  <r>
    <x v="160"/>
    <x v="6"/>
    <n v="1E-4"/>
    <n v="0"/>
    <n v="0"/>
    <n v="1E-4"/>
    <n v="4.605863453366262E-3"/>
    <n v="4.1452771080296357E-3"/>
    <n v="0"/>
    <n v="4.605863453366262E-3"/>
    <n v="4.7859876386656865E-3"/>
    <n v="4.3073888747991182E-3"/>
    <n v="0"/>
    <n v="4.7859876386656865E-3"/>
    <n v="8.2179617795675158E-3"/>
    <n v="7.3961656016107644E-3"/>
    <n v="0"/>
    <n v="8.2179617795675158E-3"/>
  </r>
  <r>
    <x v="161"/>
    <x v="11"/>
    <n v="1E-4"/>
    <n v="0"/>
    <n v="2.0199999999999999E-2"/>
    <n v="2.0299999999999999E-2"/>
    <n v="1.4775592891695924E-2"/>
    <n v="1.3298033602526332E-2"/>
    <n v="2.083124939601072E-2"/>
    <n v="3.5606842287706643E-2"/>
    <n v="1.535343061069898E-2"/>
    <n v="1.3818087549629083E-2"/>
    <n v="2.2190899019019734E-2"/>
    <n v="3.7544329629718716E-2"/>
    <n v="2.0833899607706693E-2"/>
    <n v="1.8750509646936024E-2"/>
    <n v="-1.1620786205164815E-14"/>
    <n v="2.0833899607695074E-2"/>
  </r>
  <r>
    <x v="162"/>
    <x v="11"/>
    <n v="1E-4"/>
    <n v="0"/>
    <n v="2.0199999999999999E-2"/>
    <n v="2.0299999999999999E-2"/>
    <n v="1.4775592891695921E-2"/>
    <n v="1.3298033602526328E-2"/>
    <n v="2.083124939601072E-2"/>
    <n v="3.5606842287706643E-2"/>
    <n v="1.5353430610698975E-2"/>
    <n v="1.3818087549629076E-2"/>
    <n v="2.2190899019019734E-2"/>
    <n v="3.7544329629718709E-2"/>
    <n v="2.0833899607706693E-2"/>
    <n v="1.8750509646936024E-2"/>
    <n v="-1.1620786205164815E-14"/>
    <n v="2.0833899607695074E-2"/>
  </r>
  <r>
    <x v="163"/>
    <x v="5"/>
    <n v="1.77E-2"/>
    <n v="0"/>
    <n v="2.0199999999999999E-2"/>
    <n v="3.7900000000000003E-2"/>
    <n v="1.1331093689141859E-2"/>
    <n v="1.0197984320227673E-2"/>
    <n v="2.083124939601072E-2"/>
    <n v="3.2162343085152575E-2"/>
    <n v="1.1774225371175645E-2"/>
    <n v="1.0596802834058082E-2"/>
    <n v="2.2190899019019734E-2"/>
    <n v="3.3965124390195375E-2"/>
    <n v="2.0030368466604245E-2"/>
    <n v="1.8027331619943819E-2"/>
    <n v="-1.1620786205164815E-14"/>
    <n v="2.0030368466592625E-2"/>
  </r>
  <r>
    <x v="164"/>
    <x v="10"/>
    <n v="1.8200000000000001E-2"/>
    <n v="0"/>
    <n v="2.0199999999999999E-2"/>
    <n v="3.8400000000000004E-2"/>
    <n v="1.1498266628451756E-2"/>
    <n v="1.034843996560658E-2"/>
    <n v="2.083124939601072E-2"/>
    <n v="3.2329516024462476E-2"/>
    <n v="1.1947936040012739E-2"/>
    <n v="1.0753142436011465E-2"/>
    <n v="2.2190899019019734E-2"/>
    <n v="3.4138835059032473E-2"/>
    <n v="2.0299936062800273E-2"/>
    <n v="1.8269942456520246E-2"/>
    <n v="-1.1620786205164815E-14"/>
    <n v="2.0299936062788654E-2"/>
  </r>
  <r>
    <x v="165"/>
    <x v="7"/>
    <n v="2.7699999999999999E-2"/>
    <n v="0"/>
    <n v="2.0199999999999999E-2"/>
    <n v="4.7899999999999998E-2"/>
    <n v="1.3704073656343742E-2"/>
    <n v="1.2333666290709368E-2"/>
    <n v="2.083124939601072E-2"/>
    <n v="3.4535323052354461E-2"/>
    <n v="1.4240006848377068E-2"/>
    <n v="1.2816006163539362E-2"/>
    <n v="2.2190899019019734E-2"/>
    <n v="3.64309058673968E-2"/>
    <n v="2.7179583996042176E-2"/>
    <n v="2.4461625596437959E-2"/>
    <n v="-1.1620786205164815E-14"/>
    <n v="2.7179583996030557E-2"/>
  </r>
  <r>
    <x v="166"/>
    <x v="1"/>
    <n v="2.75E-2"/>
    <n v="0"/>
    <n v="2.0199999999999999E-2"/>
    <n v="4.7699999999999999E-2"/>
    <n v="1.3651814067371214E-2"/>
    <n v="1.2286632660634093E-2"/>
    <n v="2.083124939601072E-2"/>
    <n v="3.4483063463381938E-2"/>
    <n v="1.418570351321383E-2"/>
    <n v="1.2767133161892447E-2"/>
    <n v="2.2190899019019734E-2"/>
    <n v="3.6376602532233564E-2"/>
    <n v="2.7095315023828909E-2"/>
    <n v="2.4385783521446019E-2"/>
    <n v="-1.1620786205164815E-14"/>
    <n v="2.709531502381729E-2"/>
  </r>
  <r>
    <x v="167"/>
    <x v="10"/>
    <n v="1E-4"/>
    <n v="0"/>
    <n v="2.0199999999999999E-2"/>
    <n v="2.0299999999999999E-2"/>
    <n v="1.0383326725659918E-2"/>
    <n v="9.3449940530939257E-3"/>
    <n v="2.083124939601072E-2"/>
    <n v="3.121457612167064E-2"/>
    <n v="1.0789393532914117E-2"/>
    <n v="9.7104541796227059E-3"/>
    <n v="2.2190899019019734E-2"/>
    <n v="3.2980292551933854E-2"/>
    <n v="1.5830764609929091E-2"/>
    <n v="1.4247688148936183E-2"/>
    <n v="-1.1620786205164815E-14"/>
    <n v="1.5830764609917471E-2"/>
  </r>
  <r>
    <x v="168"/>
    <x v="1"/>
    <n v="1.3100000000000001E-2"/>
    <n v="0"/>
    <n v="2.0199999999999999E-2"/>
    <n v="3.3299999999999996E-2"/>
    <n v="1.2305322299900575E-2"/>
    <n v="1.1074790069910518E-2"/>
    <n v="2.083124939601072E-2"/>
    <n v="3.3136571695911297E-2"/>
    <n v="1.2786553707769707E-2"/>
    <n v="1.1507898336992737E-2"/>
    <n v="2.2190899019019734E-2"/>
    <n v="3.497745272678944E-2"/>
    <n v="2.1751007112315684E-2"/>
    <n v="1.9575906401084114E-2"/>
    <n v="-1.1620786205164815E-14"/>
    <n v="2.1751007112304065E-2"/>
  </r>
  <r>
    <x v="169"/>
    <x v="10"/>
    <n v="2.7199999999999998E-2"/>
    <n v="0"/>
    <n v="2.0199999999999999E-2"/>
    <n v="4.7399999999999998E-2"/>
    <n v="1.139101263757158E-2"/>
    <n v="1.0251911373814421E-2"/>
    <n v="2.083124939601072E-2"/>
    <n v="3.2222262033582298E-2"/>
    <n v="1.1836487604828467E-2"/>
    <n v="1.0652838844345621E-2"/>
    <n v="2.2190899019019734E-2"/>
    <n v="3.4027386623848202E-2"/>
    <n v="2.2505636410769331E-2"/>
    <n v="2.0255072769692396E-2"/>
    <n v="-1.1620786205164815E-14"/>
    <n v="2.2505636410757712E-2"/>
  </r>
  <r>
    <x v="170"/>
    <x v="14"/>
    <n v="1.21E-2"/>
    <n v="0"/>
    <n v="2.0199999999999999E-2"/>
    <n v="3.2299999999999995E-2"/>
    <n v="1.2844109242473851E-2"/>
    <n v="1.1559698318226466E-2"/>
    <n v="2.083124939601072E-2"/>
    <n v="3.3675358638484573E-2"/>
    <n v="1.3346411305186223E-2"/>
    <n v="1.20117701746676E-2"/>
    <n v="2.2190899019019734E-2"/>
    <n v="3.5537310324205956E-2"/>
    <n v="2.4967995191442376E-2"/>
    <n v="2.247119567229814E-2"/>
    <n v="-1.1620786205164815E-14"/>
    <n v="2.4967995191430756E-2"/>
  </r>
  <r>
    <x v="171"/>
    <x v="10"/>
    <n v="2.75E-2"/>
    <n v="0"/>
    <n v="2.0199999999999999E-2"/>
    <n v="4.7699999999999999E-2"/>
    <n v="1.1498043211316634E-2"/>
    <n v="1.034823889018497E-2"/>
    <n v="2.083124939601072E-2"/>
    <n v="3.2329292607327351E-2"/>
    <n v="1.1947703885573556E-2"/>
    <n v="1.07529334970162E-2"/>
    <n v="2.2190899019019734E-2"/>
    <n v="3.4138602904593293E-2"/>
    <n v="2.2677705786464716E-2"/>
    <n v="2.0409935207818246E-2"/>
    <n v="-1.1620786205164815E-14"/>
    <n v="2.2677705786453096E-2"/>
  </r>
  <r>
    <x v="172"/>
    <x v="3"/>
    <n v="1.7899999999999999E-2"/>
    <n v="0"/>
    <n v="2.0199999999999999E-2"/>
    <n v="3.8099999999999995E-2"/>
    <n v="1.0174856784972482E-2"/>
    <n v="9.1573711064752341E-3"/>
    <n v="2.083124939601072E-2"/>
    <n v="3.1006106180983203E-2"/>
    <n v="1.0572770836808302E-2"/>
    <n v="9.5154937531274717E-3"/>
    <n v="2.2190899019019734E-2"/>
    <n v="3.2763669855828036E-2"/>
    <n v="2.0833702581398068E-2"/>
    <n v="1.8750332323258262E-2"/>
    <n v="-1.1620786205164815E-14"/>
    <n v="2.0833702581386448E-2"/>
  </r>
  <r>
    <x v="173"/>
    <x v="2"/>
    <n v="3.8E-3"/>
    <n v="0"/>
    <n v="2.0199999999999999E-2"/>
    <n v="2.4E-2"/>
    <n v="8.5806839773711549E-3"/>
    <n v="7.7226155796340391E-3"/>
    <n v="2.083124939601072E-2"/>
    <n v="2.9411933373381875E-2"/>
    <n v="8.9162537845060563E-3"/>
    <n v="8.0246284060554503E-3"/>
    <n v="2.2190899019019734E-2"/>
    <n v="3.110715280352579E-2"/>
    <n v="1.6266947876259156E-2"/>
    <n v="1.4640253088633239E-2"/>
    <n v="-1.1620786205164815E-14"/>
    <n v="1.6266947876247537E-2"/>
  </r>
  <r>
    <x v="174"/>
    <x v="0"/>
    <n v="1E-4"/>
    <n v="0"/>
    <n v="2.0199999999999999E-2"/>
    <n v="2.0299999999999999E-2"/>
    <n v="1.4097575188994274E-2"/>
    <n v="1.2687817670094848E-2"/>
    <n v="2.083124939601072E-2"/>
    <n v="3.4928824585004993E-2"/>
    <n v="1.4648897274706363E-2"/>
    <n v="1.3184007547235725E-2"/>
    <n v="2.2190899019019734E-2"/>
    <n v="3.6839796293726093E-2"/>
    <n v="2.0391465028344234E-2"/>
    <n v="1.8352318525509809E-2"/>
    <n v="-1.1620786205164815E-14"/>
    <n v="2.0391465028332615E-2"/>
  </r>
  <r>
    <x v="175"/>
    <x v="1"/>
    <n v="5.1999999999999998E-3"/>
    <n v="0"/>
    <n v="2.0199999999999999E-2"/>
    <n v="2.5399999999999999E-2"/>
    <n v="8.7352435108780917E-3"/>
    <n v="7.8617191597902831E-3"/>
    <n v="2.083124939601072E-2"/>
    <n v="2.9566492906888814E-2"/>
    <n v="9.0768577677312872E-3"/>
    <n v="8.1691719909581587E-3"/>
    <n v="2.2190899019019734E-2"/>
    <n v="3.1267756786751019E-2"/>
    <n v="1.6160077405188003E-2"/>
    <n v="1.4544069664669203E-2"/>
    <n v="-1.1620786205164815E-14"/>
    <n v="1.6160077405176384E-2"/>
  </r>
  <r>
    <x v="176"/>
    <x v="0"/>
    <n v="1E-4"/>
    <n v="0"/>
    <n v="2.0199999999999999E-2"/>
    <n v="2.0299999999999999E-2"/>
    <n v="1.807031255783919E-2"/>
    <n v="1.6263281302055271E-2"/>
    <n v="2.083124939601072E-2"/>
    <n v="3.890156195384991E-2"/>
    <n v="1.8776998798224333E-2"/>
    <n v="1.68992989184019E-2"/>
    <n v="2.2190899019019734E-2"/>
    <n v="4.0967897817244067E-2"/>
    <n v="2.2341405990803493E-2"/>
    <n v="2.0107265391723143E-2"/>
    <n v="-1.1620786205164815E-14"/>
    <n v="2.2341405990791874E-2"/>
  </r>
  <r>
    <x v="177"/>
    <x v="1"/>
    <n v="1E-4"/>
    <n v="0"/>
    <n v="2.0199999999999999E-2"/>
    <n v="2.0299999999999999E-2"/>
    <n v="1.807031255783919E-2"/>
    <n v="1.6263281302055271E-2"/>
    <n v="2.083124939601072E-2"/>
    <n v="3.890156195384991E-2"/>
    <n v="1.8776998798224333E-2"/>
    <n v="1.68992989184019E-2"/>
    <n v="2.2190899019019734E-2"/>
    <n v="4.0967897817244067E-2"/>
    <n v="2.2341405990803496E-2"/>
    <n v="2.010726539172315E-2"/>
    <n v="-1.1620786205164815E-14"/>
    <n v="2.2341405990791877E-2"/>
  </r>
  <r>
    <x v="178"/>
    <x v="10"/>
    <n v="1E-4"/>
    <n v="0"/>
    <n v="2.0199999999999999E-2"/>
    <n v="2.0299999999999999E-2"/>
    <n v="1.807031255783919E-2"/>
    <n v="1.6263281302055271E-2"/>
    <n v="2.083124939601072E-2"/>
    <n v="3.890156195384991E-2"/>
    <n v="1.8776998798224337E-2"/>
    <n v="1.6899298918401903E-2"/>
    <n v="2.2190899019019734E-2"/>
    <n v="4.0967897817244067E-2"/>
    <n v="2.1837880058724318E-2"/>
    <n v="1.9654092052851888E-2"/>
    <n v="-1.1620786205164815E-14"/>
    <n v="2.1837880058712698E-2"/>
  </r>
  <r>
    <x v="179"/>
    <x v="1"/>
    <n v="1.17E-2"/>
    <n v="0"/>
    <n v="2.0199999999999999E-2"/>
    <n v="3.1899999999999998E-2"/>
    <n v="9.9458509146978791E-3"/>
    <n v="8.9512658232280915E-3"/>
    <n v="2.083124939601072E-2"/>
    <n v="3.0777100310708599E-2"/>
    <n v="1.0334809100553378E-2"/>
    <n v="9.3013281904980403E-3"/>
    <n v="2.2190899019019734E-2"/>
    <n v="3.2525708119573116E-2"/>
    <n v="1.968462344773898E-2"/>
    <n v="1.7716161102965082E-2"/>
    <n v="-1.1620786205164815E-14"/>
    <n v="1.968462344772736E-2"/>
  </r>
  <r>
    <x v="180"/>
    <x v="1"/>
    <n v="1E-4"/>
    <n v="0"/>
    <n v="2.0199999999999999E-2"/>
    <n v="2.0299999999999999E-2"/>
    <n v="8.8106281255085992E-3"/>
    <n v="7.9295653129577391E-3"/>
    <n v="2.083124939601072E-2"/>
    <n v="2.9641877521519318E-2"/>
    <n v="9.1551904924028135E-3"/>
    <n v="8.2396714431625315E-3"/>
    <n v="2.2190899019019734E-2"/>
    <n v="3.1346089511422551E-2"/>
    <n v="1.5287979829068708E-2"/>
    <n v="1.3759181846161837E-2"/>
    <n v="-1.1620786205164815E-14"/>
    <n v="1.5287979829057087E-2"/>
  </r>
  <r>
    <x v="181"/>
    <x v="1"/>
    <n v="1.29E-2"/>
    <n v="0"/>
    <n v="2.0199999999999999E-2"/>
    <n v="3.3099999999999997E-2"/>
    <n v="1.2619963043406688E-2"/>
    <n v="1.1357966739066019E-2"/>
    <n v="2.083124939601072E-2"/>
    <n v="3.3451212439417406E-2"/>
    <n v="1.3113499290131742E-2"/>
    <n v="1.1802149361118569E-2"/>
    <n v="2.2190899019019734E-2"/>
    <n v="3.5304398309151476E-2"/>
    <n v="2.4553795278129325E-2"/>
    <n v="2.2098415750316392E-2"/>
    <n v="-1.1620786205164815E-14"/>
    <n v="2.4553795278117706E-2"/>
  </r>
  <r>
    <x v="182"/>
    <x v="1"/>
    <n v="7.0000000000000001E-3"/>
    <n v="0"/>
    <n v="2.0199999999999999E-2"/>
    <n v="2.7199999999999998E-2"/>
    <n v="9.6914167882954788E-3"/>
    <n v="8.7222751094659309E-3"/>
    <n v="2.083124939601072E-2"/>
    <n v="3.0522666184306199E-2"/>
    <n v="1.0070424670544583E-2"/>
    <n v="9.0633822034901241E-3"/>
    <n v="2.2190899019019734E-2"/>
    <n v="3.2261323689564317E-2"/>
    <n v="1.8058012716615113E-2"/>
    <n v="1.6252211444953601E-2"/>
    <n v="-1.1620786205164815E-14"/>
    <n v="1.8058012716603494E-2"/>
  </r>
  <r>
    <x v="183"/>
    <x v="0"/>
    <n v="2.9999999999999997E-4"/>
    <n v="0"/>
    <n v="2.0199999999999999E-2"/>
    <n v="2.0500000000000001E-2"/>
    <n v="1.207994737668926E-2"/>
    <n v="1.0871952639020334E-2"/>
    <n v="2.083124939601072E-2"/>
    <n v="3.2911196772699977E-2"/>
    <n v="1.255236491614015E-2"/>
    <n v="1.1297128424526135E-2"/>
    <n v="2.2190899019019734E-2"/>
    <n v="3.4743263935159883E-2"/>
    <n v="1.863892590141682E-2"/>
    <n v="1.6775033311275139E-2"/>
    <n v="-1.1620786205164815E-14"/>
    <n v="1.8638925901405201E-2"/>
  </r>
  <r>
    <x v="184"/>
    <x v="3"/>
    <n v="1.72E-2"/>
    <n v="0"/>
    <n v="2.0199999999999999E-2"/>
    <n v="3.7400000000000003E-2"/>
    <n v="1.0329000481410933E-2"/>
    <n v="9.29610043326984E-3"/>
    <n v="2.083124939601072E-2"/>
    <n v="3.1160249877421654E-2"/>
    <n v="1.0732942720582556E-2"/>
    <n v="9.6596484485243009E-3"/>
    <n v="2.2190899019019734E-2"/>
    <n v="3.2923841739602291E-2"/>
    <n v="2.1359329870660047E-2"/>
    <n v="1.9223396883594042E-2"/>
    <n v="-1.1620786205164815E-14"/>
    <n v="2.1359329870648428E-2"/>
  </r>
  <r>
    <x v="185"/>
    <x v="6"/>
    <n v="2.3400000000000001E-2"/>
    <n v="0"/>
    <n v="0"/>
    <n v="2.3400000000000001E-2"/>
    <n v="5.1607306051258146E-3"/>
    <n v="4.6446575446132329E-3"/>
    <n v="0"/>
    <n v="5.1607306051258146E-3"/>
    <n v="5.3625543033769428E-3"/>
    <n v="4.8262988730392482E-3"/>
    <n v="0"/>
    <n v="5.3625543033769428E-3"/>
    <n v="1.0363668154114998E-2"/>
    <n v="9.3273013387034989E-3"/>
    <n v="0"/>
    <n v="1.0363668154114998E-2"/>
  </r>
  <r>
    <x v="186"/>
    <x v="2"/>
    <n v="5.7000000000000002E-3"/>
    <n v="0"/>
    <n v="2.0199999999999999E-2"/>
    <n v="2.5899999999999999E-2"/>
    <n v="8.7509469892825473E-3"/>
    <n v="7.8758522903542919E-3"/>
    <n v="2.083124939601072E-2"/>
    <n v="2.9582196385293268E-2"/>
    <n v="9.0931753712140476E-3"/>
    <n v="8.1838578340926432E-3"/>
    <n v="2.2190899019019734E-2"/>
    <n v="3.1284074390233785E-2"/>
    <n v="1.6785249753600278E-2"/>
    <n v="1.510672477824025E-2"/>
    <n v="-1.1620786205164815E-14"/>
    <n v="1.6785249753588659E-2"/>
  </r>
  <r>
    <x v="187"/>
    <x v="1"/>
    <n v="5.4999999999999997E-3"/>
    <n v="0"/>
    <n v="2.0199999999999999E-2"/>
    <n v="2.5700000000000001E-2"/>
    <n v="8.750946989282549E-3"/>
    <n v="7.8758522903542936E-3"/>
    <n v="2.083124939601072E-2"/>
    <n v="2.9582196385293268E-2"/>
    <n v="9.0931753712140493E-3"/>
    <n v="8.1838578340926449E-3"/>
    <n v="2.2190899019019734E-2"/>
    <n v="3.1284074390233785E-2"/>
    <n v="1.6785249753600278E-2"/>
    <n v="1.510672477824025E-2"/>
    <n v="-1.1620786205164815E-14"/>
    <n v="1.6785249753588659E-2"/>
  </r>
  <r>
    <x v="188"/>
    <x v="14"/>
    <n v="1.54E-2"/>
    <n v="0"/>
    <n v="2.0199999999999999E-2"/>
    <n v="3.56E-2"/>
    <n v="1.3986024570575151E-2"/>
    <n v="1.2587422113517637E-2"/>
    <n v="2.083124939601072E-2"/>
    <n v="3.481727396658587E-2"/>
    <n v="1.4532984181266903E-2"/>
    <n v="1.3079685763140211E-2"/>
    <n v="2.2190899019019734E-2"/>
    <n v="3.6723883200286633E-2"/>
    <n v="2.6809342070467028E-2"/>
    <n v="2.4128407863420326E-2"/>
    <n v="-1.1620786205164815E-14"/>
    <n v="2.6809342070455409E-2"/>
  </r>
  <r>
    <x v="189"/>
    <x v="10"/>
    <n v="1E-4"/>
    <n v="0"/>
    <n v="2.0199999999999999E-2"/>
    <n v="2.0299999999999999E-2"/>
    <n v="1.0396319441150324E-2"/>
    <n v="9.3566874970352921E-3"/>
    <n v="2.083124939601072E-2"/>
    <n v="3.1227568837161046E-2"/>
    <n v="1.0802894362098346E-2"/>
    <n v="9.722604925888511E-3"/>
    <n v="2.2190899019019734E-2"/>
    <n v="3.2993793381118082E-2"/>
    <n v="1.6216732598597832E-2"/>
    <n v="1.4595059338738049E-2"/>
    <n v="-1.1620786205164815E-14"/>
    <n v="1.6216732598586213E-2"/>
  </r>
  <r>
    <x v="190"/>
    <x v="10"/>
    <n v="1E-4"/>
    <n v="0"/>
    <n v="2.0199999999999999E-2"/>
    <n v="2.0299999999999999E-2"/>
    <n v="1.0383326725659918E-2"/>
    <n v="9.3449940530939257E-3"/>
    <n v="2.083124939601072E-2"/>
    <n v="3.121457612167064E-2"/>
    <n v="1.0789393532914119E-2"/>
    <n v="9.7104541796227076E-3"/>
    <n v="2.2190899019019734E-2"/>
    <n v="3.2980292551933854E-2"/>
    <n v="1.6195781749152548E-2"/>
    <n v="1.4576203574237294E-2"/>
    <n v="-1.1620786205164815E-14"/>
    <n v="1.6195781749140929E-2"/>
  </r>
  <r>
    <x v="191"/>
    <x v="10"/>
    <n v="2.7400000000000001E-2"/>
    <n v="0"/>
    <n v="2.0199999999999999E-2"/>
    <n v="4.7600000000000003E-2"/>
    <n v="1.3605625210908412E-2"/>
    <n v="1.2245062689817572E-2"/>
    <n v="2.083124939601072E-2"/>
    <n v="3.4436874606919132E-2"/>
    <n v="1.4137708322233183E-2"/>
    <n v="1.2723937490009864E-2"/>
    <n v="2.2190899019019734E-2"/>
    <n v="3.6328607341252914E-2"/>
    <n v="2.6410013133240599E-2"/>
    <n v="2.3769011819916541E-2"/>
    <n v="-1.1620786205164815E-14"/>
    <n v="2.6410013133228979E-2"/>
  </r>
  <r>
    <x v="192"/>
    <x v="2"/>
    <n v="1E-4"/>
    <n v="0"/>
    <n v="2.0199999999999999E-2"/>
    <n v="2.0299999999999999E-2"/>
    <n v="8.5173710207430437E-3"/>
    <n v="7.6656339186687399E-3"/>
    <n v="2.083124939601072E-2"/>
    <n v="2.9348620416753762E-2"/>
    <n v="8.8504648111989871E-3"/>
    <n v="7.9654183300790875E-3"/>
    <n v="2.2190899019019734E-2"/>
    <n v="3.1041363830218723E-2"/>
    <n v="1.4766332280915244E-2"/>
    <n v="1.328969905282372E-2"/>
    <n v="-1.1620786205164815E-14"/>
    <n v="1.4766332280903623E-2"/>
  </r>
  <r>
    <x v="193"/>
    <x v="10"/>
    <n v="1E-4"/>
    <n v="0"/>
    <n v="2.0199999999999999E-2"/>
    <n v="2.0299999999999999E-2"/>
    <n v="8.5173710207430437E-3"/>
    <n v="7.6656339186687399E-3"/>
    <n v="2.083124939601072E-2"/>
    <n v="2.9348620416753762E-2"/>
    <n v="8.8504648111989871E-3"/>
    <n v="7.9654183300790875E-3"/>
    <n v="2.2190899019019734E-2"/>
    <n v="3.1041363830218723E-2"/>
    <n v="1.4766332280915246E-2"/>
    <n v="1.3289699052823723E-2"/>
    <n v="-1.1620786205164815E-14"/>
    <n v="1.4766332280903625E-2"/>
  </r>
  <r>
    <x v="194"/>
    <x v="1"/>
    <n v="1E-4"/>
    <n v="0"/>
    <n v="2.0199999999999999E-2"/>
    <n v="2.0299999999999999E-2"/>
    <n v="8.517371020743042E-3"/>
    <n v="7.6656339186687373E-3"/>
    <n v="2.083124939601072E-2"/>
    <n v="2.9348620416753762E-2"/>
    <n v="8.8504648111989871E-3"/>
    <n v="7.9654183300790875E-3"/>
    <n v="2.2190899019019734E-2"/>
    <n v="3.1041363830218723E-2"/>
    <n v="1.4766332280915244E-2"/>
    <n v="1.328969905282372E-2"/>
    <n v="-1.1620786205164815E-14"/>
    <n v="1.4766332280903623E-2"/>
  </r>
  <r>
    <x v="195"/>
    <x v="11"/>
    <n v="2.3E-3"/>
    <n v="0"/>
    <n v="2.0199999999999999E-2"/>
    <n v="2.2499999999999999E-2"/>
    <n v="9.7952188359915291E-3"/>
    <n v="8.8156969523923764E-3"/>
    <n v="2.083124939601072E-2"/>
    <n v="3.0626468232002248E-2"/>
    <n v="1.0178286165391633E-2"/>
    <n v="9.160457548852469E-3"/>
    <n v="2.2190899019019734E-2"/>
    <n v="3.236918518441137E-2"/>
    <n v="1.5935561559163119E-2"/>
    <n v="1.4342005403246807E-2"/>
    <n v="-1.1620786205164815E-14"/>
    <n v="1.59355615591515E-2"/>
  </r>
  <r>
    <x v="196"/>
    <x v="1"/>
    <n v="1.24E-2"/>
    <n v="0"/>
    <n v="2.0199999999999999E-2"/>
    <n v="3.2599999999999997E-2"/>
    <n v="1.2756213710480097E-2"/>
    <n v="1.1480592339432088E-2"/>
    <n v="2.083124939601072E-2"/>
    <n v="3.3587463106490814E-2"/>
    <n v="1.3255078391417667E-2"/>
    <n v="1.1929570552275901E-2"/>
    <n v="2.2190899019019734E-2"/>
    <n v="3.5445977410437403E-2"/>
    <n v="2.4246510166361774E-2"/>
    <n v="2.1821859149725596E-2"/>
    <n v="-1.1620786205164815E-14"/>
    <n v="2.4246510166350155E-2"/>
  </r>
  <r>
    <x v="197"/>
    <x v="1"/>
    <n v="6.7999999999999996E-3"/>
    <n v="0"/>
    <n v="2.0199999999999999E-2"/>
    <n v="2.7E-2"/>
    <n v="1.4320151322857027E-2"/>
    <n v="1.2888136190571324E-2"/>
    <n v="2.083124939601072E-2"/>
    <n v="3.5151400718867749E-2"/>
    <n v="1.4880177823101817E-2"/>
    <n v="1.3392160040791636E-2"/>
    <n v="2.2190899019019734E-2"/>
    <n v="3.7071076842121548E-2"/>
    <n v="2.8392088970767865E-2"/>
    <n v="2.5552880073691081E-2"/>
    <n v="-1.1620786205164815E-14"/>
    <n v="2.8392088970756246E-2"/>
  </r>
  <r>
    <x v="198"/>
    <x v="11"/>
    <n v="3.0999999999999999E-3"/>
    <n v="0"/>
    <n v="2.0199999999999999E-2"/>
    <n v="2.3299999999999998E-2"/>
    <n v="1.0747535805148903E-2"/>
    <n v="9.6727822246340141E-3"/>
    <n v="2.083124939601072E-2"/>
    <n v="3.1578785201159622E-2"/>
    <n v="1.1167845949051231E-2"/>
    <n v="1.0051061354146107E-2"/>
    <n v="2.2190899019019734E-2"/>
    <n v="3.3358744968070966E-2"/>
    <n v="1.699240638976459E-2"/>
    <n v="1.5293165750788131E-2"/>
    <n v="-1.1620786205164815E-14"/>
    <n v="1.6992406389752971E-2"/>
  </r>
  <r>
    <x v="199"/>
    <x v="4"/>
    <n v="4.0000000000000001E-3"/>
    <n v="0"/>
    <n v="2.0199999999999999E-2"/>
    <n v="2.4199999999999999E-2"/>
    <n v="8.8278839071882637E-3"/>
    <n v="7.9450955164694376E-3"/>
    <n v="2.083124939601072E-2"/>
    <n v="2.9659133303198984E-2"/>
    <n v="9.1731211059892896E-3"/>
    <n v="8.2558089953903603E-3"/>
    <n v="2.2190899019019734E-2"/>
    <n v="3.1364020125009023E-2"/>
    <n v="1.5171853122539934E-2"/>
    <n v="1.3654667810285941E-2"/>
    <n v="-1.1620786205164815E-14"/>
    <n v="1.5171853122528313E-2"/>
  </r>
  <r>
    <x v="200"/>
    <x v="1"/>
    <n v="2.2800000000000001E-2"/>
    <n v="0"/>
    <n v="2.0199999999999999E-2"/>
    <n v="4.2999999999999997E-2"/>
    <n v="1.0480065333211615E-2"/>
    <n v="9.4320587998904543E-3"/>
    <n v="2.083124939601072E-2"/>
    <n v="3.1311314729222335E-2"/>
    <n v="1.0889915353548156E-2"/>
    <n v="9.8009238181933408E-3"/>
    <n v="2.2190899019019734E-2"/>
    <n v="3.3080814372567893E-2"/>
    <n v="2.03432484846367E-2"/>
    <n v="1.8308923636173029E-2"/>
    <n v="-1.1620786205164815E-14"/>
    <n v="2.0343248484625081E-2"/>
  </r>
  <r>
    <x v="201"/>
    <x v="2"/>
    <n v="1.18E-2"/>
    <n v="0"/>
    <n v="2.0199999999999999E-2"/>
    <n v="3.2000000000000001E-2"/>
    <n v="9.5053713187972112E-3"/>
    <n v="8.5548341869174909E-3"/>
    <n v="2.083124939601072E-2"/>
    <n v="3.033662071480793E-2"/>
    <n v="9.8771034124865102E-3"/>
    <n v="8.8893930712378583E-3"/>
    <n v="2.2190899019019734E-2"/>
    <n v="3.2068002431506246E-2"/>
    <n v="1.9321955850773436E-2"/>
    <n v="1.7389760265696094E-2"/>
    <n v="-1.1620786205164815E-14"/>
    <n v="1.9321955850761817E-2"/>
  </r>
  <r>
    <x v="202"/>
    <x v="10"/>
    <n v="1E-4"/>
    <n v="0"/>
    <n v="2.0199999999999999E-2"/>
    <n v="2.0299999999999999E-2"/>
    <n v="1.7325823738688354E-2"/>
    <n v="1.5593241364819519E-2"/>
    <n v="2.083124939601072E-2"/>
    <n v="3.8157073134699071E-2"/>
    <n v="1.8003394821107611E-2"/>
    <n v="1.6203055338996849E-2"/>
    <n v="2.2190899019019734E-2"/>
    <n v="4.0194293840127349E-2"/>
    <n v="3.283410508590083E-2"/>
    <n v="2.9550694577310747E-2"/>
    <n v="-1.1620786205164815E-14"/>
    <n v="3.2834105085889208E-2"/>
  </r>
  <r>
    <x v="203"/>
    <x v="2"/>
    <n v="1E-4"/>
    <n v="0"/>
    <n v="2.0199999999999999E-2"/>
    <n v="2.0299999999999999E-2"/>
    <n v="8.4850998975891032E-3"/>
    <n v="7.6365899078301921E-3"/>
    <n v="2.083124939601072E-2"/>
    <n v="2.9316349293599824E-2"/>
    <n v="8.8169316424317416E-3"/>
    <n v="7.9352384781885676E-3"/>
    <n v="2.2190899019019734E-2"/>
    <n v="3.1007830661451477E-2"/>
    <n v="1.5170303738223524E-2"/>
    <n v="1.3653273364401171E-2"/>
    <n v="-1.1620786205164815E-14"/>
    <n v="1.5170303738211903E-2"/>
  </r>
  <r>
    <x v="204"/>
    <x v="5"/>
    <n v="2.2499999999999999E-2"/>
    <n v="0"/>
    <n v="2.0199999999999999E-2"/>
    <n v="4.2700000000000002E-2"/>
    <n v="1.0384918774018776E-2"/>
    <n v="9.3464268966168985E-3"/>
    <n v="2.083124939601072E-2"/>
    <n v="3.1216168170029496E-2"/>
    <n v="1.0791047842435619E-2"/>
    <n v="9.7119430581920577E-3"/>
    <n v="2.2190899019019734E-2"/>
    <n v="3.298194686145535E-2"/>
    <n v="2.0652619986558114E-2"/>
    <n v="1.85873579879023E-2"/>
    <n v="-1.1620786205164815E-14"/>
    <n v="2.0652619986546494E-2"/>
  </r>
  <r>
    <x v="205"/>
    <x v="1"/>
    <n v="3.5999999999999999E-3"/>
    <n v="0"/>
    <n v="2.0199999999999999E-2"/>
    <n v="2.3799999999999998E-2"/>
    <n v="8.7038420389212966E-3"/>
    <n v="7.8334578350291676E-3"/>
    <n v="2.083124939601072E-2"/>
    <n v="2.9535091434932017E-2"/>
    <n v="9.0442282601171826E-3"/>
    <n v="8.1398054341054651E-3"/>
    <n v="2.2190899019019734E-2"/>
    <n v="3.1235127279136916E-2"/>
    <n v="1.5579116226571802E-2"/>
    <n v="1.402120460391462E-2"/>
    <n v="-1.1620786205164815E-14"/>
    <n v="1.5579116226560181E-2"/>
  </r>
  <r>
    <x v="206"/>
    <x v="8"/>
    <n v="3.5999999999999999E-3"/>
    <n v="0"/>
    <n v="2.0199999999999999E-2"/>
    <n v="2.3799999999999998E-2"/>
    <n v="9.0835931363983154E-3"/>
    <n v="8.1752338227584834E-3"/>
    <n v="2.083124939601072E-2"/>
    <n v="2.9914842532409038E-2"/>
    <n v="9.4388305049940696E-3"/>
    <n v="8.4949474544946616E-3"/>
    <n v="2.2190899019019734E-2"/>
    <n v="3.16297295240138E-2"/>
    <n v="1.7415360024577695E-2"/>
    <n v="1.5673824022119927E-2"/>
    <n v="-1.1620786205164815E-14"/>
    <n v="1.7415360024566076E-2"/>
  </r>
  <r>
    <x v="207"/>
    <x v="5"/>
    <n v="2.76E-2"/>
    <n v="0"/>
    <n v="2.0199999999999999E-2"/>
    <n v="4.7799999999999995E-2"/>
    <n v="1.154721395046736E-2"/>
    <n v="1.0392492555420624E-2"/>
    <n v="2.083124939601072E-2"/>
    <n v="3.2378463346478079E-2"/>
    <n v="1.1998797573465546E-2"/>
    <n v="1.0798917816118992E-2"/>
    <n v="2.2190899019019734E-2"/>
    <n v="3.4189696592485282E-2"/>
    <n v="2.2757512178544884E-2"/>
    <n v="2.0481760960690397E-2"/>
    <n v="-1.1620786205164815E-14"/>
    <n v="2.2757512178533265E-2"/>
  </r>
  <r>
    <x v="208"/>
    <x v="10"/>
    <n v="2.76E-2"/>
    <n v="0"/>
    <n v="2.0199999999999999E-2"/>
    <n v="4.7799999999999995E-2"/>
    <n v="1.154721395046736E-2"/>
    <n v="1.0392492555420624E-2"/>
    <n v="2.083124939601072E-2"/>
    <n v="3.2378463346478079E-2"/>
    <n v="1.199879757346555E-2"/>
    <n v="1.0798917816118993E-2"/>
    <n v="2.2190899019019734E-2"/>
    <n v="3.4189696592485282E-2"/>
    <n v="2.2757512178544891E-2"/>
    <n v="2.04817609606904E-2"/>
    <n v="-1.1620786205164815E-14"/>
    <n v="2.2757512178533272E-2"/>
  </r>
  <r>
    <x v="209"/>
    <x v="1"/>
    <n v="2.76E-2"/>
    <n v="0"/>
    <n v="2.0199999999999999E-2"/>
    <n v="4.7799999999999995E-2"/>
    <n v="1.1547213950467363E-2"/>
    <n v="1.0392492555420628E-2"/>
    <n v="2.083124939601072E-2"/>
    <n v="3.2378463346478085E-2"/>
    <n v="1.199879757346555E-2"/>
    <n v="1.0798917816118993E-2"/>
    <n v="2.2190899019019734E-2"/>
    <n v="3.4189696592485282E-2"/>
    <n v="2.2757512178544891E-2"/>
    <n v="2.04817609606904E-2"/>
    <n v="-1.1620786205164815E-14"/>
    <n v="2.2757512178533272E-2"/>
  </r>
  <r>
    <x v="210"/>
    <x v="11"/>
    <n v="5.5999999999999999E-3"/>
    <n v="0"/>
    <n v="2.0199999999999999E-2"/>
    <n v="2.58E-2"/>
    <n v="1.1313655914624561E-2"/>
    <n v="1.0182290323162105E-2"/>
    <n v="2.083124939601072E-2"/>
    <n v="3.2144905310635283E-2"/>
    <n v="1.1756105647451607E-2"/>
    <n v="1.0580495082706446E-2"/>
    <n v="2.2190899019019734E-2"/>
    <n v="3.3947004666471339E-2"/>
    <n v="1.8515393237611741E-2"/>
    <n v="1.6663853913850567E-2"/>
    <n v="-1.1620786205164815E-14"/>
    <n v="1.8515393237600122E-2"/>
  </r>
  <r>
    <x v="211"/>
    <x v="8"/>
    <n v="1.1599999999999999E-2"/>
    <n v="0"/>
    <n v="2.0199999999999999E-2"/>
    <n v="3.1799999999999995E-2"/>
    <n v="1.0987719398720014E-2"/>
    <n v="9.888947458848012E-3"/>
    <n v="2.083124939601072E-2"/>
    <n v="3.1818968794730736E-2"/>
    <n v="1.1417422542339399E-2"/>
    <n v="1.027568028810546E-2"/>
    <n v="2.2190899019019734E-2"/>
    <n v="3.3608321561359136E-2"/>
    <n v="2.1456473760706859E-2"/>
    <n v="1.9310826384636173E-2"/>
    <n v="-1.1620786205164815E-14"/>
    <n v="2.145647376069524E-2"/>
  </r>
  <r>
    <x v="212"/>
    <x v="1"/>
    <n v="1.84E-2"/>
    <n v="0"/>
    <n v="2.0199999999999999E-2"/>
    <n v="3.8599999999999995E-2"/>
    <n v="1.0136654599738365E-2"/>
    <n v="9.1229891397645278E-3"/>
    <n v="2.083124939601072E-2"/>
    <n v="3.0967903995749085E-2"/>
    <n v="1.0533074656460863E-2"/>
    <n v="9.4797671908147755E-3"/>
    <n v="2.2190899019019734E-2"/>
    <n v="3.2723973675480598E-2"/>
    <n v="1.9474626951440494E-2"/>
    <n v="1.7527164256296447E-2"/>
    <n v="-1.1620786205164815E-14"/>
    <n v="1.9474626951428875E-2"/>
  </r>
  <r>
    <x v="213"/>
    <x v="15"/>
    <n v="2.24E-2"/>
    <n v="0"/>
    <n v="2.0199999999999999E-2"/>
    <n v="4.2599999999999999E-2"/>
    <n v="1.3596258944812959E-2"/>
    <n v="1.2236633050331663E-2"/>
    <n v="2.083124939601072E-2"/>
    <n v="3.4427508340823677E-2"/>
    <n v="1.4127975764113052E-2"/>
    <n v="1.2715178187701745E-2"/>
    <n v="2.2190899019019734E-2"/>
    <n v="3.6318874783132782E-2"/>
    <n v="2.5793797620956148E-2"/>
    <n v="2.3214417858860532E-2"/>
    <n v="-1.1620786205164815E-14"/>
    <n v="2.5793797620944529E-2"/>
  </r>
  <r>
    <x v="214"/>
    <x v="14"/>
    <n v="2.24E-2"/>
    <n v="0"/>
    <n v="2.0199999999999999E-2"/>
    <n v="4.2599999999999999E-2"/>
    <n v="1.3596258944812959E-2"/>
    <n v="1.2236633050331663E-2"/>
    <n v="2.083124939601072E-2"/>
    <n v="3.4427508340823677E-2"/>
    <n v="1.4127975764113052E-2"/>
    <n v="1.2715178187701745E-2"/>
    <n v="2.2190899019019734E-2"/>
    <n v="3.6318874783132782E-2"/>
    <n v="2.5793797620956151E-2"/>
    <n v="2.3214417858860536E-2"/>
    <n v="-1.1620786205164815E-14"/>
    <n v="2.5793797620944532E-2"/>
  </r>
  <r>
    <x v="215"/>
    <x v="12"/>
    <n v="2.24E-2"/>
    <n v="0"/>
    <n v="2.0199999999999999E-2"/>
    <n v="4.2599999999999999E-2"/>
    <n v="1.3596258944812962E-2"/>
    <n v="1.2236633050331666E-2"/>
    <n v="2.083124939601072E-2"/>
    <n v="3.4427508340823684E-2"/>
    <n v="1.4127975764113053E-2"/>
    <n v="1.2715178187701747E-2"/>
    <n v="2.2190899019019734E-2"/>
    <n v="3.6318874783132789E-2"/>
    <n v="2.5793797620956151E-2"/>
    <n v="2.3214417858860536E-2"/>
    <n v="-1.1620786205164815E-14"/>
    <n v="2.5793797620944532E-2"/>
  </r>
  <r>
    <x v="216"/>
    <x v="1"/>
    <n v="5.1999999999999998E-3"/>
    <n v="0"/>
    <n v="2.0199999999999999E-2"/>
    <n v="2.5399999999999999E-2"/>
    <n v="8.7153980604766958E-3"/>
    <n v="7.8438582544290252E-3"/>
    <n v="2.083124939601072E-2"/>
    <n v="2.9546647456487416E-2"/>
    <n v="9.0562362097397174E-3"/>
    <n v="8.150612588765746E-3"/>
    <n v="2.2190899019019734E-2"/>
    <n v="3.1247135228759451E-2"/>
    <n v="1.6395875425189853E-2"/>
    <n v="1.4756287882670867E-2"/>
    <n v="-1.1620786205164815E-14"/>
    <n v="1.6395875425178234E-2"/>
  </r>
  <r>
    <x v="217"/>
    <x v="1"/>
    <n v="1.6899999999999998E-2"/>
    <n v="0"/>
    <n v="2.0199999999999999E-2"/>
    <n v="3.7099999999999994E-2"/>
    <n v="1.0295734545016809E-2"/>
    <n v="9.2661610905151286E-3"/>
    <n v="2.083124939601072E-2"/>
    <n v="3.1126983941027531E-2"/>
    <n v="1.0698375833834196E-2"/>
    <n v="9.6285382504507772E-3"/>
    <n v="2.2190899019019734E-2"/>
    <n v="3.2889274852853929E-2"/>
    <n v="1.900476901543894E-2"/>
    <n v="1.7104292113895046E-2"/>
    <n v="-1.1620786205164815E-14"/>
    <n v="1.900476901542732E-2"/>
  </r>
  <r>
    <x v="218"/>
    <x v="8"/>
    <n v="1E-4"/>
    <n v="0"/>
    <n v="2.0199999999999999E-2"/>
    <n v="2.0299999999999999E-2"/>
    <n v="1.1170999547983871E-2"/>
    <n v="1.0053899593185485E-2"/>
    <n v="2.083124939601072E-2"/>
    <n v="3.2002248943994588E-2"/>
    <n v="1.1607870335173668E-2"/>
    <n v="1.0447083301656302E-2"/>
    <n v="2.2190899019019734E-2"/>
    <n v="3.3798769354193403E-2"/>
    <n v="2.1027551252436615E-2"/>
    <n v="1.8924796127192955E-2"/>
    <n v="-1.1620786205164815E-14"/>
    <n v="2.1027551252424996E-2"/>
  </r>
  <r>
    <x v="219"/>
    <x v="10"/>
    <n v="1E-4"/>
    <n v="0"/>
    <n v="2.0199999999999999E-2"/>
    <n v="2.0299999999999999E-2"/>
    <n v="1.0320404004150423E-2"/>
    <n v="9.288363603735382E-3"/>
    <n v="2.083124939601072E-2"/>
    <n v="3.1151653400161142E-2"/>
    <n v="1.0724010055877786E-2"/>
    <n v="9.6516090502900068E-3"/>
    <n v="2.2190899019019734E-2"/>
    <n v="3.2914909074897518E-2"/>
    <n v="1.6107309532848071E-2"/>
    <n v="1.4496578579563263E-2"/>
    <n v="-1.1620786205164815E-14"/>
    <n v="1.6107309532836452E-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">
  <r>
    <x v="0"/>
    <s v="STORAGE SITE"/>
    <n v="1E-4"/>
    <n v="0"/>
    <n v="0"/>
    <n v="1E-4"/>
    <n v="6.6585561344794817E-3"/>
    <n v="5.9927005210315331E-3"/>
    <n v="0"/>
    <n v="6.6585561344794817E-3"/>
    <n v="6.3264733532946496E-3"/>
    <n v="5.6938260179651848E-3"/>
    <n v="0"/>
    <n v="6.3264733532946496E-3"/>
    <n v="2.0819638834294565E-2"/>
    <n v="1.8737674950865108E-2"/>
    <n v="0"/>
    <n v="2.0819638834294565E-2"/>
  </r>
  <r>
    <x v="1"/>
    <s v="INTERCONNECTION POINT"/>
    <n v="1.09E-2"/>
    <n v="0"/>
    <n v="3.1E-2"/>
    <n v="4.19E-2"/>
    <n v="1.0419706598473298E-2"/>
    <n v="9.3777359386259685E-3"/>
    <n v="2.6858796906703182E-2"/>
    <n v="3.7278503505176482E-2"/>
    <n v="9.9000436150175845E-3"/>
    <n v="8.9100392535158262E-3"/>
    <n v="2.7859178219558134E-2"/>
    <n v="3.7759221834575717E-2"/>
    <n v="3.4869021716430311E-2"/>
    <n v="3.1382119544787285E-2"/>
    <n v="-9.9621309923620853E-15"/>
    <n v="3.4869021716420347E-2"/>
  </r>
  <r>
    <x v="2"/>
    <s v="BEACH TERMINAL"/>
    <n v="1.09E-2"/>
    <n v="0"/>
    <n v="3.1E-2"/>
    <n v="4.19E-2"/>
    <n v="1.0419706598473298E-2"/>
    <n v="9.3777359386259685E-3"/>
    <n v="3.7328551737958231E-2"/>
    <n v="4.774825833643153E-2"/>
    <n v="9.9000436150175845E-3"/>
    <n v="8.9100392535158262E-3"/>
    <n v="3.9728434125811285E-2"/>
    <n v="4.9628477740828868E-2"/>
    <n v="3.4869021716430311E-2"/>
    <n v="3.1382119544787285E-2"/>
    <n v="-1.2176895481778654E-14"/>
    <n v="3.4869021716418133E-2"/>
  </r>
  <r>
    <x v="3"/>
    <s v="ONSHORE FIELD"/>
    <n v="1E-4"/>
    <n v="0"/>
    <n v="3.1E-2"/>
    <n v="3.1099999999999999E-2"/>
    <n v="1.1898317381707418E-2"/>
    <n v="1.0708485643536676E-2"/>
    <n v="3.7328551737958231E-2"/>
    <n v="4.9226869119665645E-2"/>
    <n v="1.1304911506959755E-2"/>
    <n v="1.0174420356263779E-2"/>
    <n v="3.9728434125811285E-2"/>
    <n v="5.1033345632771038E-2"/>
    <n v="3.9627529728372975E-2"/>
    <n v="3.5664776755535678E-2"/>
    <n v="-1.2176895481778654E-14"/>
    <n v="3.9627529728360797E-2"/>
  </r>
  <r>
    <x v="4"/>
    <s v="BEACH TERMINAL"/>
    <n v="1.4E-3"/>
    <n v="0"/>
    <n v="3.1E-2"/>
    <n v="3.2399999999999998E-2"/>
    <n v="1.3143647454315338E-2"/>
    <n v="1.1829282708883804E-2"/>
    <n v="3.7328551737958231E-2"/>
    <n v="5.0472199192273567E-2"/>
    <n v="1.2488133118566154E-2"/>
    <n v="1.1239319806709537E-2"/>
    <n v="3.9728434125811285E-2"/>
    <n v="5.221656724437744E-2"/>
    <n v="4.3722632404832158E-2"/>
    <n v="3.9350369164348947E-2"/>
    <n v="-1.2176895481778654E-14"/>
    <n v="4.372263240481998E-2"/>
  </r>
  <r>
    <x v="5"/>
    <s v="STORAGE SITE"/>
    <n v="1E-4"/>
    <n v="0"/>
    <n v="0"/>
    <n v="1E-4"/>
    <n v="6.4587663098179199E-3"/>
    <n v="5.8128896788361287E-3"/>
    <n v="0"/>
    <n v="6.4587663098179199E-3"/>
    <n v="6.1366476648941739E-3"/>
    <n v="5.5229828984047569E-3"/>
    <n v="0"/>
    <n v="6.1366476648941739E-3"/>
    <n v="2.0818994266547087E-2"/>
    <n v="1.8737094839892377E-2"/>
    <n v="0"/>
    <n v="2.0818994266547087E-2"/>
  </r>
  <r>
    <x v="6"/>
    <s v="ONSHORE FIELD"/>
    <n v="4.1000000000000003E-3"/>
    <n v="0"/>
    <n v="3.1E-2"/>
    <n v="3.5099999999999999E-2"/>
    <n v="1.3090223389258549E-2"/>
    <n v="1.1781201050332694E-2"/>
    <n v="3.7328551737958231E-2"/>
    <n v="5.0418775127216778E-2"/>
    <n v="1.2437373476808945E-2"/>
    <n v="1.119363612912805E-2"/>
    <n v="3.9728434125811285E-2"/>
    <n v="5.2165807602620226E-2"/>
    <n v="4.4526578435171382E-2"/>
    <n v="4.0073920591654238E-2"/>
    <n v="-1.2176895481778654E-14"/>
    <n v="4.4526578435159204E-2"/>
  </r>
  <r>
    <x v="7"/>
    <s v="STORAGE SITE"/>
    <n v="1E-4"/>
    <n v="0"/>
    <n v="0"/>
    <n v="1E-4"/>
    <n v="5.2242375445691229E-3"/>
    <n v="4.7018137901122109E-3"/>
    <n v="0"/>
    <n v="5.2242375445691229E-3"/>
    <n v="4.9636886660536826E-3"/>
    <n v="4.4673197994483139E-3"/>
    <n v="0"/>
    <n v="4.9636886660536826E-3"/>
    <n v="1.6695770079244689E-2"/>
    <n v="1.5026193071320219E-2"/>
    <n v="0"/>
    <n v="1.6695770079244689E-2"/>
  </r>
  <r>
    <x v="8"/>
    <s v="STORAGE SITE"/>
    <n v="1.35E-2"/>
    <n v="0"/>
    <n v="0"/>
    <n v="1.35E-2"/>
    <n v="5.0514660639624934E-3"/>
    <n v="4.5463194575662445E-3"/>
    <n v="0"/>
    <n v="5.0514660639624934E-3"/>
    <n v="4.7995338333554748E-3"/>
    <n v="4.3195804500199275E-3"/>
    <n v="0"/>
    <n v="4.7995338333554748E-3"/>
    <n v="1.7174253272801809E-2"/>
    <n v="1.5456827945521629E-2"/>
    <n v="0"/>
    <n v="1.7174253272801809E-2"/>
  </r>
  <r>
    <x v="9"/>
    <s v="STORAGE SITE"/>
    <n v="1E-4"/>
    <n v="0"/>
    <n v="0"/>
    <n v="1E-4"/>
    <n v="7.1031158918052105E-3"/>
    <n v="6.3928043026246894E-3"/>
    <n v="0"/>
    <n v="7.1031158918052105E-3"/>
    <n v="6.7488615410437368E-3"/>
    <n v="6.073975386939363E-3"/>
    <n v="0"/>
    <n v="6.7488615410437368E-3"/>
    <n v="2.2238373034545945E-2"/>
    <n v="2.0014535731091351E-2"/>
    <n v="0"/>
    <n v="2.2238373034545945E-2"/>
  </r>
  <r>
    <x v="10"/>
    <s v="BEACH TERMINAL"/>
    <n v="1.4E-2"/>
    <n v="0"/>
    <n v="3.1E-2"/>
    <n v="4.4999999999999998E-2"/>
    <n v="1.0040470378728527E-2"/>
    <n v="9.0364233408556736E-3"/>
    <n v="3.7328551737958231E-2"/>
    <n v="4.7369022116686754E-2"/>
    <n v="9.5397210780646009E-3"/>
    <n v="8.5857489702581419E-3"/>
    <n v="3.9728434125811285E-2"/>
    <n v="4.9268155203875882E-2"/>
    <n v="3.5090030464540109E-2"/>
    <n v="3.1581027418086098E-2"/>
    <n v="-1.2176895481778654E-14"/>
    <n v="3.5090030464527931E-2"/>
  </r>
  <r>
    <x v="11"/>
    <s v="STORAGE SITE"/>
    <n v="1E-3"/>
    <n v="0"/>
    <n v="0"/>
    <n v="1E-3"/>
    <n v="5.7456185825352016E-3"/>
    <n v="5.1710567242816818E-3"/>
    <n v="0"/>
    <n v="5.7456185825352016E-3"/>
    <n v="5.4590668196634598E-3"/>
    <n v="4.9131601376971139E-3"/>
    <n v="0"/>
    <n v="5.4590668196634598E-3"/>
    <n v="2.1861316202416079E-2"/>
    <n v="1.9675184582174474E-2"/>
    <n v="0"/>
    <n v="2.1861316202416079E-2"/>
  </r>
  <r>
    <x v="12"/>
    <s v="STORAGE SITE"/>
    <n v="1.4800000000000001E-2"/>
    <n v="0"/>
    <n v="0"/>
    <n v="1.4800000000000001E-2"/>
    <n v="8.6936074927202508E-3"/>
    <n v="7.8242467434482248E-3"/>
    <n v="0"/>
    <n v="8.6936074927202508E-3"/>
    <n v="8.260030408378749E-3"/>
    <n v="7.4340273675408738E-3"/>
    <n v="0"/>
    <n v="8.260030408378749E-3"/>
    <n v="2.2263289217585691E-2"/>
    <n v="2.0036960295827119E-2"/>
    <n v="0"/>
    <n v="2.2263289217585691E-2"/>
  </r>
  <r>
    <x v="13"/>
    <s v="STORAGE SITE"/>
    <n v="1.5900000000000001E-2"/>
    <n v="0"/>
    <n v="0"/>
    <n v="1.5900000000000001E-2"/>
    <n v="5.0202351893642635E-3"/>
    <n v="4.5182116704278368E-3"/>
    <n v="0"/>
    <n v="5.0202351893642635E-3"/>
    <n v="4.7698605390323005E-3"/>
    <n v="4.2928744851290709E-3"/>
    <n v="0"/>
    <n v="4.7698605390323005E-3"/>
    <n v="1.6889014818498322E-2"/>
    <n v="1.5200113336648492E-2"/>
    <n v="0"/>
    <n v="1.6889014818498322E-2"/>
  </r>
  <r>
    <x v="14"/>
    <s v="STORAGE SITE"/>
    <n v="1E-4"/>
    <n v="0"/>
    <n v="0"/>
    <n v="1E-4"/>
    <n v="5.1515257583113856E-3"/>
    <n v="4.6363731824802471E-3"/>
    <n v="0"/>
    <n v="5.1515257583113856E-3"/>
    <n v="4.8946032413851133E-3"/>
    <n v="4.4051429172466015E-3"/>
    <n v="0"/>
    <n v="4.8946032413851133E-3"/>
    <n v="1.6695770079244689E-2"/>
    <n v="1.5026193071320219E-2"/>
    <n v="0"/>
    <n v="1.6695770079244689E-2"/>
  </r>
  <r>
    <x v="15"/>
    <s v="ONSHORE FIELD"/>
    <n v="5.3E-3"/>
    <n v="0"/>
    <n v="3.1E-2"/>
    <n v="3.6299999999999999E-2"/>
    <n v="9.2408215139321882E-3"/>
    <n v="8.3167393625389694E-3"/>
    <n v="3.7328551737958231E-2"/>
    <n v="4.6569373251890422E-2"/>
    <n v="8.7799531744901394E-3"/>
    <n v="7.901957857041125E-3"/>
    <n v="3.9728434125811285E-2"/>
    <n v="4.8508387300301423E-2"/>
    <n v="3.4348506545603619E-2"/>
    <n v="3.0913655891043258E-2"/>
    <n v="-1.2176895481778654E-14"/>
    <n v="3.4348506545591441E-2"/>
  </r>
  <r>
    <x v="16"/>
    <s v="STORAGE SITE"/>
    <n v="1.26E-2"/>
    <n v="0"/>
    <n v="0"/>
    <n v="1.26E-2"/>
    <n v="4.959888908183642E-3"/>
    <n v="4.4639000173652774E-3"/>
    <n v="0"/>
    <n v="4.959888908183642E-3"/>
    <n v="4.7125239134712888E-3"/>
    <n v="4.2412715221241595E-3"/>
    <n v="0"/>
    <n v="4.7125239134712888E-3"/>
    <n v="1.7174253272801809E-2"/>
    <n v="1.5456827945521629E-2"/>
    <n v="0"/>
    <n v="1.7174253272801809E-2"/>
  </r>
  <r>
    <x v="17"/>
    <s v="STORAGE SITE"/>
    <n v="5.3E-3"/>
    <n v="0"/>
    <n v="0"/>
    <n v="5.3E-3"/>
    <n v="4.6204107569660941E-3"/>
    <n v="4.1583696812694847E-3"/>
    <n v="0"/>
    <n v="4.6204107569660941E-3"/>
    <n v="4.3899765872450697E-3"/>
    <n v="3.9509789285205625E-3"/>
    <n v="0"/>
    <n v="4.3899765872450697E-3"/>
    <n v="1.7174253272801809E-2"/>
    <n v="1.5456827945521629E-2"/>
    <n v="0"/>
    <n v="1.7174253272801809E-2"/>
  </r>
  <r>
    <x v="18"/>
    <s v="LNG IMPORTATION TERMINAL"/>
    <n v="9.4000000000000004E-3"/>
    <n v="0"/>
    <n v="3.1E-2"/>
    <n v="4.0399999999999998E-2"/>
    <n v="1.2689153439549844E-2"/>
    <n v="1.1420238095594859E-2"/>
    <n v="3.7328551737958231E-2"/>
    <n v="5.0017705177508073E-2"/>
    <n v="1.2056306125510311E-2"/>
    <n v="1.085067551295928E-2"/>
    <n v="3.9728434125811285E-2"/>
    <n v="5.1784740251321598E-2"/>
    <n v="3.3565284308911737E-2"/>
    <n v="3.0208755878020566E-2"/>
    <n v="-1.2176895481778654E-14"/>
    <n v="3.3565284308899559E-2"/>
  </r>
  <r>
    <x v="19"/>
    <s v="LNG IMPORTATION TERMINAL"/>
    <n v="2.2800000000000001E-2"/>
    <n v="0"/>
    <n v="3.1E-2"/>
    <n v="5.3800000000000001E-2"/>
    <n v="1.9220667757551237E-2"/>
    <n v="1.7298600981796114E-2"/>
    <n v="3.7328551737958231E-2"/>
    <n v="5.6549219495509465E-2"/>
    <n v="1.8262073630499365E-2"/>
    <n v="1.6435866267449428E-2"/>
    <n v="3.9728434125811285E-2"/>
    <n v="5.799050775631065E-2"/>
    <n v="4.4476746069091889E-2"/>
    <n v="4.0029071462182701E-2"/>
    <n v="-1.2176895481778654E-14"/>
    <n v="4.4476746069079712E-2"/>
  </r>
  <r>
    <x v="20"/>
    <s v="STORAGE SITE"/>
    <n v="1E-4"/>
    <n v="0"/>
    <n v="0"/>
    <n v="1E-4"/>
    <n v="5.3766295522449659E-3"/>
    <n v="4.8389665970204696E-3"/>
    <n v="0"/>
    <n v="5.3766295522449659E-3"/>
    <n v="5.108480413144911E-3"/>
    <n v="4.5976323718304197E-3"/>
    <n v="0"/>
    <n v="5.108480413144911E-3"/>
    <n v="1.6695770079244689E-2"/>
    <n v="1.5026193071320219E-2"/>
    <n v="0"/>
    <n v="1.6695770079244689E-2"/>
  </r>
  <r>
    <x v="21"/>
    <s v="INTERCONNECTION POINT"/>
    <n v="7.7000000000000002E-3"/>
    <n v="0"/>
    <n v="0"/>
    <n v="7.7000000000000002E-3"/>
    <n v="1.4264763176596237E-2"/>
    <n v="1.2838286858936614E-2"/>
    <n v="2.6858796906703182E-2"/>
    <n v="4.1123560083299419E-2"/>
    <n v="1.3553335333539184E-2"/>
    <n v="1.2198001800185265E-2"/>
    <n v="2.7859178219558134E-2"/>
    <n v="4.1412513553097316E-2"/>
    <n v="4.862130786957157E-2"/>
    <n v="4.3759177082614412E-2"/>
    <n v="-9.9621309923620853E-15"/>
    <n v="4.8621307869561606E-2"/>
  </r>
  <r>
    <x v="22"/>
    <s v="BEACH TERMINAL"/>
    <n v="4.8800000000000003E-2"/>
    <n v="0"/>
    <n v="3.1E-2"/>
    <n v="7.980000000000001E-2"/>
    <n v="2.4216311037351709E-2"/>
    <n v="2.1794679933616536E-2"/>
    <n v="3.7328551737958231E-2"/>
    <n v="6.154486277530994E-2"/>
    <n v="2.3008568734530475E-2"/>
    <n v="2.0707711861077428E-2"/>
    <n v="3.9728434125811285E-2"/>
    <n v="6.2737002860341756E-2"/>
    <n v="8.422346834060869E-2"/>
    <n v="7.5801121506547817E-2"/>
    <n v="-1.2176895481778654E-14"/>
    <n v="8.4223468340596519E-2"/>
  </r>
  <r>
    <x v="23"/>
    <s v="BEACH TERMINAL"/>
    <n v="1.0999999999999999E-2"/>
    <n v="0"/>
    <n v="3.1E-2"/>
    <n v="4.1999999999999996E-2"/>
    <n v="1.2041787327918448E-2"/>
    <n v="1.0837608595126603E-2"/>
    <n v="3.7328551737958231E-2"/>
    <n v="4.9370339065876678E-2"/>
    <n v="1.1441226163376426E-2"/>
    <n v="1.0297103547038784E-2"/>
    <n v="3.9728434125811285E-2"/>
    <n v="5.1169660289187707E-2"/>
    <n v="4.2601243778548285E-2"/>
    <n v="3.8341119400693457E-2"/>
    <n v="-1.2176895481778654E-14"/>
    <n v="4.2601243778536108E-2"/>
  </r>
  <r>
    <x v="24"/>
    <s v="BEACH TERMINAL"/>
    <n v="1.4200000000000001E-2"/>
    <n v="0"/>
    <n v="3.1E-2"/>
    <n v="4.5200000000000004E-2"/>
    <n v="9.6904326276841118E-3"/>
    <n v="8.7213893649156996E-3"/>
    <n v="3.7328551737958231E-2"/>
    <n v="4.7018984365642343E-2"/>
    <n v="9.2071407919027907E-3"/>
    <n v="8.2864267127125118E-3"/>
    <n v="3.9728434125811285E-2"/>
    <n v="4.8935574917714074E-2"/>
    <n v="3.3211513363492838E-2"/>
    <n v="2.9890362027143555E-2"/>
    <n v="-1.2176895481778654E-14"/>
    <n v="3.321151336348066E-2"/>
  </r>
  <r>
    <x v="25"/>
    <s v="ONSHORE FIELD"/>
    <n v="1E-4"/>
    <n v="0"/>
    <n v="3.1E-2"/>
    <n v="3.1099999999999999E-2"/>
    <n v="1.4169527198449976E-2"/>
    <n v="1.2752574478604979E-2"/>
    <n v="3.7328551737958231E-2"/>
    <n v="5.1498078936408204E-2"/>
    <n v="1.346284906807131E-2"/>
    <n v="1.2116564161264179E-2"/>
    <n v="3.9728434125811285E-2"/>
    <n v="5.3191283193882596E-2"/>
    <n v="4.5356241243830371E-2"/>
    <n v="4.0820617119447337E-2"/>
    <n v="-1.2176895481778654E-14"/>
    <n v="4.5356241243818193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7" cacheId="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1:E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Firm Price" fld="2" baseField="0" baseItem="0"/>
    <dataField name="Sum of 2019/20 Entry Firm Price" fld="6" baseField="0" baseItem="0"/>
    <dataField name="Sum of 2020/21 Entry Firm Price" fld="10" baseField="0" baseItem="0"/>
    <dataField name="Sum of 2021/22 Entry Firm Price" fld="14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H1:L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Combined Price" fld="5" baseField="0" baseItem="0"/>
    <dataField name="Sum of 2019/20 Entry Combined Price" fld="9" baseField="0" baseItem="0"/>
    <dataField name="Sum of 2020/21 Entry Combined Price" fld="13" baseField="0" baseItem="0"/>
    <dataField name="Sum of 2021/22 Entry Combined Price" fld="17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" cacheId="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3:E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Firm Price" fld="2" baseField="0" baseItem="0"/>
    <dataField name="Sum of 2019/20 Exit Firm Price" fld="6" baseField="0" baseItem="13"/>
    <dataField name="Sum of 2020/21 Exit Firm Price" fld="10" baseField="0" baseItem="13"/>
    <dataField name="Sum of 2021/22 Exit Firm Price" fld="14" baseField="0" baseItem="13"/>
  </dataFields>
  <chartFormats count="4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PivotTable3" cacheId="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G3:K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Price" fld="5" baseField="0" baseItem="0"/>
    <dataField name="Sum of 2019/20 Exit Combined Price" fld="9" baseField="0" baseItem="13"/>
    <dataField name="Sum of 2020/21 Exit Combined Price" fld="13" baseField="0" baseItem="13"/>
    <dataField name="Sum of 2021/22 Exit Combined Price" fld="17" baseField="0" baseItem="1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" cacheId="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E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apacity Revenue" fld="2" baseField="0" baseItem="0"/>
    <dataField name="Sum of 2019/20 Entry Capacity Revenue" fld="5" baseField="0" baseItem="0"/>
    <dataField name="Sum of 2020/21 Entry Capacity Revenue" fld="8" baseField="0" baseItem="0"/>
    <dataField name="Sum of 2021/22 Entry Capacity Revenue" fld="11" baseField="0" baseItem="0"/>
  </dataFields>
  <formats count="5">
    <format dxfId="46">
      <pivotArea collapsedLevelsAreSubtotals="1" fieldPosition="0">
        <references count="1">
          <reference field="0" count="0"/>
        </references>
      </pivotArea>
    </format>
    <format dxfId="45">
      <pivotArea collapsedLevelsAreSubtotals="1" fieldPosition="0">
        <references count="1">
          <reference field="0" count="0"/>
        </references>
      </pivotArea>
    </format>
    <format dxfId="44">
      <pivotArea collapsedLevelsAreSubtotals="1" fieldPosition="0">
        <references count="1">
          <reference field="0" count="0"/>
        </references>
      </pivotArea>
    </format>
    <format dxfId="43">
      <pivotArea collapsedLevelsAreSubtotals="1" fieldPosition="0">
        <references count="1">
          <reference field="0" count="0"/>
        </references>
      </pivotArea>
    </format>
    <format dxfId="42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1000000}" name="PivotTable2" cacheId="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H3:L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ombined Revenue" fld="4" baseField="0" baseItem="0"/>
    <dataField name="Sum of 2019/20 Entry Combined Revenue" fld="7" baseField="0" baseItem="0"/>
    <dataField name="Sum of 2020/21 Entry Combined Revenue" fld="10" baseField="0" baseItem="0"/>
    <dataField name="Sum of 2021/22 Entry Combined Revenue" fld="13" baseField="0" baseItem="0"/>
  </dataFields>
  <formats count="5">
    <format dxfId="51">
      <pivotArea collapsedLevelsAreSubtotals="1" fieldPosition="0">
        <references count="1">
          <reference field="0" count="0"/>
        </references>
      </pivotArea>
    </format>
    <format dxfId="50">
      <pivotArea collapsedLevelsAreSubtotals="1" fieldPosition="0">
        <references count="1">
          <reference field="0" count="0"/>
        </references>
      </pivotArea>
    </format>
    <format dxfId="49">
      <pivotArea collapsedLevelsAreSubtotals="1" fieldPosition="0">
        <references count="1">
          <reference field="0" count="0"/>
        </references>
      </pivotArea>
    </format>
    <format dxfId="48">
      <pivotArea collapsedLevelsAreSubtotals="1" fieldPosition="0">
        <references count="1">
          <reference field="0" count="0"/>
        </references>
      </pivotArea>
    </format>
    <format dxfId="47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1000000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H3:L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Revenue" fld="4" baseField="0" baseItem="0"/>
    <dataField name="Sum of 2019/20 Exit Combined Revenue" fld="7" baseField="0" baseItem="0"/>
    <dataField name="Sum of 2020/21 Exit Combined Revenue" fld="10" baseField="0" baseItem="0"/>
    <dataField name="Sum of 2021/22 Exit Combined Revenue" fld="13" baseField="0" baseItem="0"/>
  </dataFields>
  <formats count="3">
    <format dxfId="23">
      <pivotArea outline="0" collapsedLevelsAreSubtotals="1" fieldPosition="0"/>
    </format>
    <format dxfId="22">
      <pivotArea outline="0" collapsedLevelsAreSubtotals="1" fieldPosition="0"/>
    </format>
    <format dxfId="21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apacity Revenue" fld="2" baseField="0" baseItem="0"/>
    <dataField name="Sum of 2019/20 Exit Capacity Revenue" fld="5" baseField="0" baseItem="0"/>
    <dataField name="Sum of 2020/21 Exit Capacity Revenue" fld="8" baseField="0" baseItem="0"/>
    <dataField name="Sum of 2021/22 Exit Capacity Revenue" fld="11" baseField="0" baseItem="0"/>
  </dataFields>
  <formats count="3">
    <format dxfId="26">
      <pivotArea outline="0" collapsedLevelsAreSubtotals="1" fieldPosition="0"/>
    </format>
    <format dxfId="25">
      <pivotArea outline="0" collapsedLevelsAreSubtotals="1" fieldPosition="0"/>
    </format>
    <format dxfId="24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ntryPrices" displayName="EntryPrices" ref="A1:R27" totalsRowShown="0" headerRowDxfId="89">
  <autoFilter ref="A1:R27" xr:uid="{00000000-0009-0000-0100-000001000000}"/>
  <tableColumns count="18">
    <tableColumn id="1" xr3:uid="{00000000-0010-0000-0000-000001000000}" name="Entry Point" dataDxfId="88"/>
    <tableColumn id="2" xr3:uid="{00000000-0010-0000-0000-000002000000}" name="Entry Category" dataDxfId="87"/>
    <tableColumn id="3" xr3:uid="{00000000-0010-0000-0000-000003000000}" name="2017/18 Entry Firm Price" dataDxfId="86"/>
    <tableColumn id="4" xr3:uid="{00000000-0010-0000-0000-000004000000}" name="2017/18 Entry Interruptible Price" dataDxfId="85"/>
    <tableColumn id="5" xr3:uid="{00000000-0010-0000-0000-000005000000}" name="2017/18 Entry Revenue Recovery Price" dataDxfId="84"/>
    <tableColumn id="6" xr3:uid="{00000000-0010-0000-0000-000006000000}" name="2017/18 Entry Combined Price" dataDxfId="83"/>
    <tableColumn id="7" xr3:uid="{00000000-0010-0000-0000-000007000000}" name="2019/20 Entry Firm Price" dataDxfId="82"/>
    <tableColumn id="8" xr3:uid="{00000000-0010-0000-0000-000008000000}" name="2019/20 Entry Interruptible Price" dataDxfId="81"/>
    <tableColumn id="9" xr3:uid="{00000000-0010-0000-0000-000009000000}" name="2019/20 Entry Revenue Recovery Price" dataDxfId="80"/>
    <tableColumn id="10" xr3:uid="{00000000-0010-0000-0000-00000A000000}" name="2019/20 Entry Combined Price" dataDxfId="79">
      <calculatedColumnFormula>EntryPrices[[#This Row],[2019/20 Entry Revenue Recovery Price]]+EntryPrices[[#This Row],[2019/20 Entry Firm Price]]</calculatedColumnFormula>
    </tableColumn>
    <tableColumn id="11" xr3:uid="{00000000-0010-0000-0000-00000B000000}" name="2020/21 Entry Firm Price" dataDxfId="78"/>
    <tableColumn id="12" xr3:uid="{00000000-0010-0000-0000-00000C000000}" name="2020/21 Entry Interruptible Price" dataDxfId="77"/>
    <tableColumn id="13" xr3:uid="{00000000-0010-0000-0000-00000D000000}" name="2020/21 Entry Revenue Recovery Price" dataDxfId="76"/>
    <tableColumn id="14" xr3:uid="{00000000-0010-0000-0000-00000E000000}" name="2020/21 Entry Combined Price" dataDxfId="75">
      <calculatedColumnFormula>EntryPrices[[#This Row],[2020/21 Entry Revenue Recovery Price]]+EntryPrices[[#This Row],[2020/21 Entry Firm Price]]</calculatedColumnFormula>
    </tableColumn>
    <tableColumn id="15" xr3:uid="{00000000-0010-0000-0000-00000F000000}" name="2021/22 Entry Firm Price" dataDxfId="74"/>
    <tableColumn id="16" xr3:uid="{00000000-0010-0000-0000-000010000000}" name="2021/22 Entry Interruptible Price" dataDxfId="73"/>
    <tableColumn id="17" xr3:uid="{00000000-0010-0000-0000-000011000000}" name="2021/22 Entry Revenue Recovery Price" dataDxfId="72"/>
    <tableColumn id="18" xr3:uid="{00000000-0010-0000-0000-000012000000}" name="2021/22 Entry Combined Price" dataDxfId="71">
      <calculatedColumnFormula>EntryPrices[[#This Row],[2021/22 Entry Revenue Recovery Price]]+EntryPrices[[#This Row],[2021/22 Entry Firm Price]]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xitPrices" displayName="ExitPrices" ref="A1:R221" totalsRowShown="0" headerRowDxfId="70">
  <autoFilter ref="A1:R221" xr:uid="{00000000-0009-0000-0100-000002000000}"/>
  <tableColumns count="18">
    <tableColumn id="1" xr3:uid="{00000000-0010-0000-0100-000001000000}" name="Exit Point" dataDxfId="69"/>
    <tableColumn id="2" xr3:uid="{00000000-0010-0000-0100-000002000000}" name="Exit Category" dataDxfId="68"/>
    <tableColumn id="3" xr3:uid="{00000000-0010-0000-0100-000003000000}" name="2017/18 Exit Firm Price" dataDxfId="67"/>
    <tableColumn id="4" xr3:uid="{00000000-0010-0000-0100-000004000000}" name="2017/18 Exit Interruptible Price" dataDxfId="66"/>
    <tableColumn id="5" xr3:uid="{00000000-0010-0000-0100-000005000000}" name="2017/18 Exit Revenue Recovery Price" dataDxfId="65"/>
    <tableColumn id="6" xr3:uid="{00000000-0010-0000-0100-000006000000}" name="2017/18 Exit Combined Price" dataDxfId="64"/>
    <tableColumn id="7" xr3:uid="{00000000-0010-0000-0100-000007000000}" name="2019/20 Exit Firm Price" dataDxfId="63"/>
    <tableColumn id="8" xr3:uid="{00000000-0010-0000-0100-000008000000}" name="2019/20 Exit Interruptible Price" dataDxfId="62"/>
    <tableColumn id="9" xr3:uid="{00000000-0010-0000-0100-000009000000}" name="2019/20 Exit Revenue Recovery Price" dataDxfId="61"/>
    <tableColumn id="10" xr3:uid="{00000000-0010-0000-0100-00000A000000}" name="2019/20 Exit Combined Price" dataDxfId="60">
      <calculatedColumnFormula>ExitPrices[[#This Row],[2019/20 Exit Revenue Recovery Price]]+ExitPrices[[#This Row],[2019/20 Exit Firm Price]]</calculatedColumnFormula>
    </tableColumn>
    <tableColumn id="11" xr3:uid="{00000000-0010-0000-0100-00000B000000}" name="2020/21 Exit Firm Price" dataDxfId="59"/>
    <tableColumn id="12" xr3:uid="{00000000-0010-0000-0100-00000C000000}" name="2020/21 Exit Interruptible Price" dataDxfId="58"/>
    <tableColumn id="13" xr3:uid="{00000000-0010-0000-0100-00000D000000}" name="2020/21 Exit Revenue Recovery Price" dataDxfId="57"/>
    <tableColumn id="14" xr3:uid="{00000000-0010-0000-0100-00000E000000}" name="2020/21 Exit Combined Price" dataDxfId="56">
      <calculatedColumnFormula>ExitPrices[[#This Row],[2020/21 Exit Revenue Recovery Price]]+ExitPrices[[#This Row],[2020/21 Exit Firm Price]]</calculatedColumnFormula>
    </tableColumn>
    <tableColumn id="15" xr3:uid="{00000000-0010-0000-0100-00000F000000}" name="2021/22 Exit Firm Price" dataDxfId="55"/>
    <tableColumn id="16" xr3:uid="{00000000-0010-0000-0100-000010000000}" name="2021/22 Exit Interruptible Price" dataDxfId="54"/>
    <tableColumn id="17" xr3:uid="{00000000-0010-0000-0100-000011000000}" name="2021/22 Exit Revenue Recovery Price" dataDxfId="53"/>
    <tableColumn id="18" xr3:uid="{00000000-0010-0000-0100-000012000000}" name="2021/22 Exit Combined Price" dataDxfId="52">
      <calculatedColumnFormula>ExitPrices[[#This Row],[2021/22 Exit Revenue Recovery Price]]+ExitPrices[[#This Row],[2021/22 Exit Firm Price]]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EntryRevenues" displayName="EntryRevenues" ref="A1:N27" totalsRowShown="0" headerRowDxfId="41">
  <autoFilter ref="A1:N27" xr:uid="{00000000-0009-0000-0100-000003000000}"/>
  <tableColumns count="14">
    <tableColumn id="1" xr3:uid="{00000000-0010-0000-0200-000001000000}" name="Entry Point" dataDxfId="40"/>
    <tableColumn id="2" xr3:uid="{00000000-0010-0000-0200-000002000000}" name="Entry Category" dataDxfId="39"/>
    <tableColumn id="3" xr3:uid="{00000000-0010-0000-0200-000003000000}" name="2017/18 Entry Capacity Revenue" dataDxfId="38"/>
    <tableColumn id="4" xr3:uid="{00000000-0010-0000-0200-000004000000}" name="2017/18 Entry Revenue Recovery Revenue" dataDxfId="37"/>
    <tableColumn id="5" xr3:uid="{00000000-0010-0000-0200-000005000000}" name="2017/18 Entry Combined Revenue" dataDxfId="36"/>
    <tableColumn id="6" xr3:uid="{00000000-0010-0000-0200-000006000000}" name="2019/20 Entry Capacity Revenue" dataDxfId="35"/>
    <tableColumn id="7" xr3:uid="{00000000-0010-0000-0200-000007000000}" name="2019/20 Entry Revenue Recovery Revenue" dataDxfId="34"/>
    <tableColumn id="8" xr3:uid="{00000000-0010-0000-0200-000008000000}" name="2019/20 Entry Combined Revenue" dataDxfId="33"/>
    <tableColumn id="9" xr3:uid="{00000000-0010-0000-0200-000009000000}" name="2020/21 Entry Capacity Revenue" dataDxfId="32"/>
    <tableColumn id="10" xr3:uid="{00000000-0010-0000-0200-00000A000000}" name="2020/21 Entry Revenue Recovery Revenue" dataDxfId="31"/>
    <tableColumn id="11" xr3:uid="{00000000-0010-0000-0200-00000B000000}" name="2020/21 Entry Combined Revenue" dataDxfId="30"/>
    <tableColumn id="12" xr3:uid="{00000000-0010-0000-0200-00000C000000}" name="2021/22 Entry Capacity Revenue" dataDxfId="29"/>
    <tableColumn id="13" xr3:uid="{00000000-0010-0000-0200-00000D000000}" name="2021/22 Entry Revenue Recovery Revenue" dataDxfId="28"/>
    <tableColumn id="14" xr3:uid="{00000000-0010-0000-0200-00000E000000}" name="2021/22 Entry Combined Revenue" dataDxfId="27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ExitRevenues" displayName="ExitRevenues" ref="A1:N221" totalsRowShown="0" headerRowDxfId="20">
  <autoFilter ref="A1:N221" xr:uid="{00000000-0009-0000-0100-000004000000}"/>
  <tableColumns count="14">
    <tableColumn id="1" xr3:uid="{00000000-0010-0000-0300-000001000000}" name="Exit Point" dataDxfId="19"/>
    <tableColumn id="2" xr3:uid="{00000000-0010-0000-0300-000002000000}" name="Exit Category" dataDxfId="18"/>
    <tableColumn id="3" xr3:uid="{00000000-0010-0000-0300-000003000000}" name="2017/18 Exit Capacity Revenue" dataDxfId="17"/>
    <tableColumn id="4" xr3:uid="{00000000-0010-0000-0300-000004000000}" name="2017/18 Exit Revenue Recovery Revenue" dataDxfId="16"/>
    <tableColumn id="5" xr3:uid="{00000000-0010-0000-0300-000005000000}" name="2017/18 Exit Combined Revenue" dataDxfId="15"/>
    <tableColumn id="6" xr3:uid="{00000000-0010-0000-0300-000006000000}" name="2019/20 Exit Capacity Revenue" dataDxfId="14"/>
    <tableColumn id="7" xr3:uid="{00000000-0010-0000-0300-000007000000}" name="2019/20 Exit Revenue Recovery Revenue" dataDxfId="13"/>
    <tableColumn id="8" xr3:uid="{00000000-0010-0000-0300-000008000000}" name="2019/20 Exit Combined Revenue" dataDxfId="12"/>
    <tableColumn id="9" xr3:uid="{00000000-0010-0000-0300-000009000000}" name="2020/21 Exit Capacity Revenue" dataDxfId="11"/>
    <tableColumn id="10" xr3:uid="{00000000-0010-0000-0300-00000A000000}" name="2020/21 Exit Revenue Recovery Revenue" dataDxfId="10"/>
    <tableColumn id="11" xr3:uid="{00000000-0010-0000-0300-00000B000000}" name="2020/21 Exit Combined Revenue" dataDxfId="9"/>
    <tableColumn id="12" xr3:uid="{00000000-0010-0000-0300-00000C000000}" name="2021/22 Exit Capacity Revenue" dataDxfId="8"/>
    <tableColumn id="13" xr3:uid="{00000000-0010-0000-0300-00000D000000}" name="2021/22 Exit Revenue Recovery Revenue" dataDxfId="7"/>
    <tableColumn id="14" xr3:uid="{00000000-0010-0000-0300-00000E000000}" name="2021/22 Exit Combined Revenue" dataDxfId="6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1:D4" totalsRowShown="0" headerRowDxfId="5" dataDxfId="4" dataCellStyle="Percent">
  <autoFilter ref="A1:D4" xr:uid="{00000000-0009-0000-0100-000006000000}"/>
  <tableColumns count="4">
    <tableColumn id="1" xr3:uid="{00000000-0010-0000-0400-000001000000}" name="Entry or Exit" dataDxfId="3"/>
    <tableColumn id="2" xr3:uid="{00000000-0010-0000-0400-000002000000}" name="2019/20" dataDxfId="2" dataCellStyle="Percent"/>
    <tableColumn id="3" xr3:uid="{00000000-0010-0000-0400-000003000000}" name="2020/21" dataDxfId="1" dataCellStyle="Percent"/>
    <tableColumn id="4" xr3:uid="{00000000-0010-0000-0400-000004000000}" name="2021/22" dataDxfId="0" dataCellStyle="Perce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R27"/>
  <sheetViews>
    <sheetView tabSelected="1" workbookViewId="0">
      <selection activeCell="E10" sqref="E10"/>
    </sheetView>
  </sheetViews>
  <sheetFormatPr baseColWidth="10" defaultColWidth="12.6640625" defaultRowHeight="15" x14ac:dyDescent="0.2"/>
  <cols>
    <col min="1" max="1" width="26.83203125" bestFit="1" customWidth="1"/>
    <col min="2" max="2" width="27.6640625" bestFit="1" customWidth="1"/>
    <col min="3" max="18" width="12.6640625" customWidth="1"/>
  </cols>
  <sheetData>
    <row r="1" spans="1:18" s="3" customFormat="1" ht="45" x14ac:dyDescent="0.2">
      <c r="A1" s="2" t="s">
        <v>0</v>
      </c>
      <c r="B1" s="2" t="s">
        <v>1</v>
      </c>
      <c r="C1" s="2" t="s">
        <v>294</v>
      </c>
      <c r="D1" s="2" t="s">
        <v>295</v>
      </c>
      <c r="E1" s="2" t="s">
        <v>296</v>
      </c>
      <c r="F1" s="2" t="s">
        <v>297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</row>
    <row r="2" spans="1:18" x14ac:dyDescent="0.2">
      <c r="A2" s="1" t="s">
        <v>53</v>
      </c>
      <c r="B2" s="1" t="s">
        <v>298</v>
      </c>
      <c r="C2" s="10">
        <v>1E-4</v>
      </c>
      <c r="D2" s="10">
        <v>0</v>
      </c>
      <c r="E2" s="10">
        <v>0</v>
      </c>
      <c r="F2" s="10">
        <v>1E-4</v>
      </c>
      <c r="G2" s="10">
        <v>6.6585561344794817E-3</v>
      </c>
      <c r="H2" s="10">
        <v>5.9927005210315331E-3</v>
      </c>
      <c r="I2" s="10">
        <v>0</v>
      </c>
      <c r="J2" s="10">
        <f>EntryPrices[[#This Row],[2019/20 Entry Revenue Recovery Price]]+EntryPrices[[#This Row],[2019/20 Entry Firm Price]]</f>
        <v>6.6585561344794817E-3</v>
      </c>
      <c r="K2" s="10">
        <v>6.3264733532946496E-3</v>
      </c>
      <c r="L2" s="10">
        <v>5.6938260179651848E-3</v>
      </c>
      <c r="M2" s="10">
        <v>0</v>
      </c>
      <c r="N2" s="10">
        <f>EntryPrices[[#This Row],[2020/21 Entry Revenue Recovery Price]]+EntryPrices[[#This Row],[2020/21 Entry Firm Price]]</f>
        <v>6.3264733532946496E-3</v>
      </c>
      <c r="O2" s="10">
        <v>2.0819638834294565E-2</v>
      </c>
      <c r="P2" s="10">
        <v>1.8737674950865108E-2</v>
      </c>
      <c r="Q2" s="10">
        <v>0</v>
      </c>
      <c r="R2" s="10">
        <f>EntryPrices[[#This Row],[2021/22 Entry Revenue Recovery Price]]+EntryPrices[[#This Row],[2021/22 Entry Firm Price]]</f>
        <v>2.0819638834294565E-2</v>
      </c>
    </row>
    <row r="3" spans="1:18" x14ac:dyDescent="0.2">
      <c r="A3" s="1" t="s">
        <v>54</v>
      </c>
      <c r="B3" s="1" t="s">
        <v>299</v>
      </c>
      <c r="C3" s="10">
        <v>1.09E-2</v>
      </c>
      <c r="D3" s="10">
        <v>0</v>
      </c>
      <c r="E3" s="10">
        <v>3.1E-2</v>
      </c>
      <c r="F3" s="10">
        <v>4.19E-2</v>
      </c>
      <c r="G3" s="10">
        <v>1.0419706598473298E-2</v>
      </c>
      <c r="H3" s="10">
        <v>9.3777359386259685E-3</v>
      </c>
      <c r="I3" s="10">
        <v>2.6858796906703182E-2</v>
      </c>
      <c r="J3" s="10">
        <f>EntryPrices[[#This Row],[2019/20 Entry Revenue Recovery Price]]+EntryPrices[[#This Row],[2019/20 Entry Firm Price]]</f>
        <v>3.7278503505176482E-2</v>
      </c>
      <c r="K3" s="10">
        <v>9.9000436150175845E-3</v>
      </c>
      <c r="L3" s="10">
        <v>8.9100392535158262E-3</v>
      </c>
      <c r="M3" s="10">
        <v>2.7859178219558134E-2</v>
      </c>
      <c r="N3" s="10">
        <f>EntryPrices[[#This Row],[2020/21 Entry Revenue Recovery Price]]+EntryPrices[[#This Row],[2020/21 Entry Firm Price]]</f>
        <v>3.7759221834575717E-2</v>
      </c>
      <c r="O3" s="10">
        <v>3.4869021716430311E-2</v>
      </c>
      <c r="P3" s="10">
        <v>3.1382119544787285E-2</v>
      </c>
      <c r="Q3" s="10">
        <v>-9.9621309923620853E-15</v>
      </c>
      <c r="R3" s="10">
        <f>EntryPrices[[#This Row],[2021/22 Entry Revenue Recovery Price]]+EntryPrices[[#This Row],[2021/22 Entry Firm Price]]</f>
        <v>3.4869021716420347E-2</v>
      </c>
    </row>
    <row r="4" spans="1:18" x14ac:dyDescent="0.2">
      <c r="A4" s="1" t="s">
        <v>55</v>
      </c>
      <c r="B4" s="1" t="s">
        <v>300</v>
      </c>
      <c r="C4" s="10">
        <v>1.09E-2</v>
      </c>
      <c r="D4" s="10">
        <v>0</v>
      </c>
      <c r="E4" s="10">
        <v>3.1E-2</v>
      </c>
      <c r="F4" s="10">
        <v>4.19E-2</v>
      </c>
      <c r="G4" s="10">
        <v>1.0419706598473298E-2</v>
      </c>
      <c r="H4" s="10">
        <v>9.3777359386259685E-3</v>
      </c>
      <c r="I4" s="10">
        <v>3.7328551737958231E-2</v>
      </c>
      <c r="J4" s="10">
        <f>EntryPrices[[#This Row],[2019/20 Entry Revenue Recovery Price]]+EntryPrices[[#This Row],[2019/20 Entry Firm Price]]</f>
        <v>4.774825833643153E-2</v>
      </c>
      <c r="K4" s="10">
        <v>9.9000436150175845E-3</v>
      </c>
      <c r="L4" s="10">
        <v>8.9100392535158262E-3</v>
      </c>
      <c r="M4" s="10">
        <v>3.9728434125811285E-2</v>
      </c>
      <c r="N4" s="10">
        <f>EntryPrices[[#This Row],[2020/21 Entry Revenue Recovery Price]]+EntryPrices[[#This Row],[2020/21 Entry Firm Price]]</f>
        <v>4.9628477740828868E-2</v>
      </c>
      <c r="O4" s="10">
        <v>3.4869021716430311E-2</v>
      </c>
      <c r="P4" s="10">
        <v>3.1382119544787285E-2</v>
      </c>
      <c r="Q4" s="10">
        <v>-1.2176895481778654E-14</v>
      </c>
      <c r="R4" s="10">
        <f>EntryPrices[[#This Row],[2021/22 Entry Revenue Recovery Price]]+EntryPrices[[#This Row],[2021/22 Entry Firm Price]]</f>
        <v>3.4869021716418133E-2</v>
      </c>
    </row>
    <row r="5" spans="1:18" x14ac:dyDescent="0.2">
      <c r="A5" s="1" t="s">
        <v>56</v>
      </c>
      <c r="B5" s="1" t="s">
        <v>301</v>
      </c>
      <c r="C5" s="10">
        <v>1E-4</v>
      </c>
      <c r="D5" s="10">
        <v>0</v>
      </c>
      <c r="E5" s="10">
        <v>3.1E-2</v>
      </c>
      <c r="F5" s="10">
        <v>3.1099999999999999E-2</v>
      </c>
      <c r="G5" s="10">
        <v>1.1898317381707418E-2</v>
      </c>
      <c r="H5" s="10">
        <v>1.0708485643536676E-2</v>
      </c>
      <c r="I5" s="10">
        <v>3.7328551737958231E-2</v>
      </c>
      <c r="J5" s="10">
        <f>EntryPrices[[#This Row],[2019/20 Entry Revenue Recovery Price]]+EntryPrices[[#This Row],[2019/20 Entry Firm Price]]</f>
        <v>4.9226869119665645E-2</v>
      </c>
      <c r="K5" s="10">
        <v>1.1304911506959755E-2</v>
      </c>
      <c r="L5" s="10">
        <v>1.0174420356263779E-2</v>
      </c>
      <c r="M5" s="10">
        <v>3.9728434125811285E-2</v>
      </c>
      <c r="N5" s="10">
        <f>EntryPrices[[#This Row],[2020/21 Entry Revenue Recovery Price]]+EntryPrices[[#This Row],[2020/21 Entry Firm Price]]</f>
        <v>5.1033345632771038E-2</v>
      </c>
      <c r="O5" s="10">
        <v>3.9627529728372975E-2</v>
      </c>
      <c r="P5" s="10">
        <v>3.5664776755535678E-2</v>
      </c>
      <c r="Q5" s="10">
        <v>-1.2176895481778654E-14</v>
      </c>
      <c r="R5" s="10">
        <f>EntryPrices[[#This Row],[2021/22 Entry Revenue Recovery Price]]+EntryPrices[[#This Row],[2021/22 Entry Firm Price]]</f>
        <v>3.9627529728360797E-2</v>
      </c>
    </row>
    <row r="6" spans="1:18" x14ac:dyDescent="0.2">
      <c r="A6" s="1" t="s">
        <v>57</v>
      </c>
      <c r="B6" s="1" t="s">
        <v>300</v>
      </c>
      <c r="C6" s="10">
        <v>1.4E-3</v>
      </c>
      <c r="D6" s="10">
        <v>0</v>
      </c>
      <c r="E6" s="10">
        <v>3.1E-2</v>
      </c>
      <c r="F6" s="10">
        <v>3.2399999999999998E-2</v>
      </c>
      <c r="G6" s="10">
        <v>1.3143647454315338E-2</v>
      </c>
      <c r="H6" s="10">
        <v>1.1829282708883804E-2</v>
      </c>
      <c r="I6" s="10">
        <v>3.7328551737958231E-2</v>
      </c>
      <c r="J6" s="10">
        <f>EntryPrices[[#This Row],[2019/20 Entry Revenue Recovery Price]]+EntryPrices[[#This Row],[2019/20 Entry Firm Price]]</f>
        <v>5.0472199192273567E-2</v>
      </c>
      <c r="K6" s="10">
        <v>1.2488133118566154E-2</v>
      </c>
      <c r="L6" s="10">
        <v>1.1239319806709537E-2</v>
      </c>
      <c r="M6" s="10">
        <v>3.9728434125811285E-2</v>
      </c>
      <c r="N6" s="10">
        <f>EntryPrices[[#This Row],[2020/21 Entry Revenue Recovery Price]]+EntryPrices[[#This Row],[2020/21 Entry Firm Price]]</f>
        <v>5.221656724437744E-2</v>
      </c>
      <c r="O6" s="10">
        <v>4.3722632404832158E-2</v>
      </c>
      <c r="P6" s="10">
        <v>3.9350369164348947E-2</v>
      </c>
      <c r="Q6" s="10">
        <v>-1.2176895481778654E-14</v>
      </c>
      <c r="R6" s="10">
        <f>EntryPrices[[#This Row],[2021/22 Entry Revenue Recovery Price]]+EntryPrices[[#This Row],[2021/22 Entry Firm Price]]</f>
        <v>4.372263240481998E-2</v>
      </c>
    </row>
    <row r="7" spans="1:18" x14ac:dyDescent="0.2">
      <c r="A7" s="1" t="s">
        <v>58</v>
      </c>
      <c r="B7" s="1" t="s">
        <v>298</v>
      </c>
      <c r="C7" s="10">
        <v>1E-4</v>
      </c>
      <c r="D7" s="10">
        <v>0</v>
      </c>
      <c r="E7" s="10">
        <v>0</v>
      </c>
      <c r="F7" s="10">
        <v>1E-4</v>
      </c>
      <c r="G7" s="10">
        <v>6.4587663098179199E-3</v>
      </c>
      <c r="H7" s="10">
        <v>5.8128896788361287E-3</v>
      </c>
      <c r="I7" s="10">
        <v>0</v>
      </c>
      <c r="J7" s="10">
        <f>EntryPrices[[#This Row],[2019/20 Entry Revenue Recovery Price]]+EntryPrices[[#This Row],[2019/20 Entry Firm Price]]</f>
        <v>6.4587663098179199E-3</v>
      </c>
      <c r="K7" s="10">
        <v>6.1366476648941739E-3</v>
      </c>
      <c r="L7" s="10">
        <v>5.5229828984047569E-3</v>
      </c>
      <c r="M7" s="10">
        <v>0</v>
      </c>
      <c r="N7" s="10">
        <f>EntryPrices[[#This Row],[2020/21 Entry Revenue Recovery Price]]+EntryPrices[[#This Row],[2020/21 Entry Firm Price]]</f>
        <v>6.1366476648941739E-3</v>
      </c>
      <c r="O7" s="10">
        <v>2.0818994266547087E-2</v>
      </c>
      <c r="P7" s="10">
        <v>1.8737094839892377E-2</v>
      </c>
      <c r="Q7" s="10">
        <v>0</v>
      </c>
      <c r="R7" s="10">
        <f>EntryPrices[[#This Row],[2021/22 Entry Revenue Recovery Price]]+EntryPrices[[#This Row],[2021/22 Entry Firm Price]]</f>
        <v>2.0818994266547087E-2</v>
      </c>
    </row>
    <row r="8" spans="1:18" x14ac:dyDescent="0.2">
      <c r="A8" s="1" t="s">
        <v>59</v>
      </c>
      <c r="B8" s="1" t="s">
        <v>301</v>
      </c>
      <c r="C8" s="10">
        <v>4.1000000000000003E-3</v>
      </c>
      <c r="D8" s="10">
        <v>0</v>
      </c>
      <c r="E8" s="10">
        <v>3.1E-2</v>
      </c>
      <c r="F8" s="10">
        <v>3.5099999999999999E-2</v>
      </c>
      <c r="G8" s="10">
        <v>1.3090223389258549E-2</v>
      </c>
      <c r="H8" s="10">
        <v>1.1781201050332694E-2</v>
      </c>
      <c r="I8" s="10">
        <v>3.7328551737958231E-2</v>
      </c>
      <c r="J8" s="10">
        <f>EntryPrices[[#This Row],[2019/20 Entry Revenue Recovery Price]]+EntryPrices[[#This Row],[2019/20 Entry Firm Price]]</f>
        <v>5.0418775127216778E-2</v>
      </c>
      <c r="K8" s="10">
        <v>1.2437373476808945E-2</v>
      </c>
      <c r="L8" s="10">
        <v>1.119363612912805E-2</v>
      </c>
      <c r="M8" s="10">
        <v>3.9728434125811285E-2</v>
      </c>
      <c r="N8" s="10">
        <f>EntryPrices[[#This Row],[2020/21 Entry Revenue Recovery Price]]+EntryPrices[[#This Row],[2020/21 Entry Firm Price]]</f>
        <v>5.2165807602620226E-2</v>
      </c>
      <c r="O8" s="10">
        <v>4.4526578435171382E-2</v>
      </c>
      <c r="P8" s="10">
        <v>4.0073920591654238E-2</v>
      </c>
      <c r="Q8" s="10">
        <v>-1.2176895481778654E-14</v>
      </c>
      <c r="R8" s="10">
        <f>EntryPrices[[#This Row],[2021/22 Entry Revenue Recovery Price]]+EntryPrices[[#This Row],[2021/22 Entry Firm Price]]</f>
        <v>4.4526578435159204E-2</v>
      </c>
    </row>
    <row r="9" spans="1:18" x14ac:dyDescent="0.2">
      <c r="A9" s="1" t="s">
        <v>60</v>
      </c>
      <c r="B9" s="1" t="s">
        <v>298</v>
      </c>
      <c r="C9" s="10">
        <v>1E-4</v>
      </c>
      <c r="D9" s="10">
        <v>0</v>
      </c>
      <c r="E9" s="10">
        <v>0</v>
      </c>
      <c r="F9" s="10">
        <v>1E-4</v>
      </c>
      <c r="G9" s="10">
        <v>5.2242375445691229E-3</v>
      </c>
      <c r="H9" s="10">
        <v>4.7018137901122109E-3</v>
      </c>
      <c r="I9" s="10">
        <v>0</v>
      </c>
      <c r="J9" s="10">
        <f>EntryPrices[[#This Row],[2019/20 Entry Revenue Recovery Price]]+EntryPrices[[#This Row],[2019/20 Entry Firm Price]]</f>
        <v>5.2242375445691229E-3</v>
      </c>
      <c r="K9" s="10">
        <v>4.9636886660536826E-3</v>
      </c>
      <c r="L9" s="10">
        <v>4.4673197994483139E-3</v>
      </c>
      <c r="M9" s="10">
        <v>0</v>
      </c>
      <c r="N9" s="10">
        <f>EntryPrices[[#This Row],[2020/21 Entry Revenue Recovery Price]]+EntryPrices[[#This Row],[2020/21 Entry Firm Price]]</f>
        <v>4.9636886660536826E-3</v>
      </c>
      <c r="O9" s="10">
        <v>1.6695770079244689E-2</v>
      </c>
      <c r="P9" s="10">
        <v>1.5026193071320219E-2</v>
      </c>
      <c r="Q9" s="10">
        <v>0</v>
      </c>
      <c r="R9" s="10">
        <f>EntryPrices[[#This Row],[2021/22 Entry Revenue Recovery Price]]+EntryPrices[[#This Row],[2021/22 Entry Firm Price]]</f>
        <v>1.6695770079244689E-2</v>
      </c>
    </row>
    <row r="10" spans="1:18" x14ac:dyDescent="0.2">
      <c r="A10" s="1" t="s">
        <v>61</v>
      </c>
      <c r="B10" s="1" t="s">
        <v>298</v>
      </c>
      <c r="C10" s="10">
        <v>1.35E-2</v>
      </c>
      <c r="D10" s="10">
        <v>0</v>
      </c>
      <c r="E10" s="10">
        <v>0</v>
      </c>
      <c r="F10" s="10">
        <v>1.35E-2</v>
      </c>
      <c r="G10" s="10">
        <v>5.0514660639624934E-3</v>
      </c>
      <c r="H10" s="10">
        <v>4.5463194575662445E-3</v>
      </c>
      <c r="I10" s="10">
        <v>0</v>
      </c>
      <c r="J10" s="10">
        <f>EntryPrices[[#This Row],[2019/20 Entry Revenue Recovery Price]]+EntryPrices[[#This Row],[2019/20 Entry Firm Price]]</f>
        <v>5.0514660639624934E-3</v>
      </c>
      <c r="K10" s="10">
        <v>4.7995338333554748E-3</v>
      </c>
      <c r="L10" s="10">
        <v>4.3195804500199275E-3</v>
      </c>
      <c r="M10" s="10">
        <v>0</v>
      </c>
      <c r="N10" s="10">
        <f>EntryPrices[[#This Row],[2020/21 Entry Revenue Recovery Price]]+EntryPrices[[#This Row],[2020/21 Entry Firm Price]]</f>
        <v>4.7995338333554748E-3</v>
      </c>
      <c r="O10" s="10">
        <v>1.7174253272801809E-2</v>
      </c>
      <c r="P10" s="10">
        <v>1.5456827945521629E-2</v>
      </c>
      <c r="Q10" s="10">
        <v>0</v>
      </c>
      <c r="R10" s="10">
        <f>EntryPrices[[#This Row],[2021/22 Entry Revenue Recovery Price]]+EntryPrices[[#This Row],[2021/22 Entry Firm Price]]</f>
        <v>1.7174253272801809E-2</v>
      </c>
    </row>
    <row r="11" spans="1:18" x14ac:dyDescent="0.2">
      <c r="A11" s="1" t="s">
        <v>62</v>
      </c>
      <c r="B11" s="1" t="s">
        <v>298</v>
      </c>
      <c r="C11" s="10">
        <v>1E-4</v>
      </c>
      <c r="D11" s="10">
        <v>0</v>
      </c>
      <c r="E11" s="10">
        <v>0</v>
      </c>
      <c r="F11" s="10">
        <v>1E-4</v>
      </c>
      <c r="G11" s="10">
        <v>7.1031158918052105E-3</v>
      </c>
      <c r="H11" s="10">
        <v>6.3928043026246894E-3</v>
      </c>
      <c r="I11" s="10">
        <v>0</v>
      </c>
      <c r="J11" s="10">
        <f>EntryPrices[[#This Row],[2019/20 Entry Revenue Recovery Price]]+EntryPrices[[#This Row],[2019/20 Entry Firm Price]]</f>
        <v>7.1031158918052105E-3</v>
      </c>
      <c r="K11" s="10">
        <v>6.7488615410437368E-3</v>
      </c>
      <c r="L11" s="10">
        <v>6.073975386939363E-3</v>
      </c>
      <c r="M11" s="10">
        <v>0</v>
      </c>
      <c r="N11" s="10">
        <f>EntryPrices[[#This Row],[2020/21 Entry Revenue Recovery Price]]+EntryPrices[[#This Row],[2020/21 Entry Firm Price]]</f>
        <v>6.7488615410437368E-3</v>
      </c>
      <c r="O11" s="10">
        <v>2.2238373034545945E-2</v>
      </c>
      <c r="P11" s="10">
        <v>2.0014535731091351E-2</v>
      </c>
      <c r="Q11" s="10">
        <v>0</v>
      </c>
      <c r="R11" s="10">
        <f>EntryPrices[[#This Row],[2021/22 Entry Revenue Recovery Price]]+EntryPrices[[#This Row],[2021/22 Entry Firm Price]]</f>
        <v>2.2238373034545945E-2</v>
      </c>
    </row>
    <row r="12" spans="1:18" x14ac:dyDescent="0.2">
      <c r="A12" s="1" t="s">
        <v>63</v>
      </c>
      <c r="B12" s="1" t="s">
        <v>300</v>
      </c>
      <c r="C12" s="10">
        <v>1.4E-2</v>
      </c>
      <c r="D12" s="10">
        <v>0</v>
      </c>
      <c r="E12" s="10">
        <v>3.1E-2</v>
      </c>
      <c r="F12" s="10">
        <v>4.4999999999999998E-2</v>
      </c>
      <c r="G12" s="10">
        <v>1.0040470378728527E-2</v>
      </c>
      <c r="H12" s="10">
        <v>9.0364233408556736E-3</v>
      </c>
      <c r="I12" s="10">
        <v>3.7328551737958231E-2</v>
      </c>
      <c r="J12" s="10">
        <f>EntryPrices[[#This Row],[2019/20 Entry Revenue Recovery Price]]+EntryPrices[[#This Row],[2019/20 Entry Firm Price]]</f>
        <v>4.7369022116686754E-2</v>
      </c>
      <c r="K12" s="10">
        <v>9.5397210780646009E-3</v>
      </c>
      <c r="L12" s="10">
        <v>8.5857489702581419E-3</v>
      </c>
      <c r="M12" s="10">
        <v>3.9728434125811285E-2</v>
      </c>
      <c r="N12" s="10">
        <f>EntryPrices[[#This Row],[2020/21 Entry Revenue Recovery Price]]+EntryPrices[[#This Row],[2020/21 Entry Firm Price]]</f>
        <v>4.9268155203875882E-2</v>
      </c>
      <c r="O12" s="10">
        <v>3.5090030464540109E-2</v>
      </c>
      <c r="P12" s="10">
        <v>3.1581027418086098E-2</v>
      </c>
      <c r="Q12" s="10">
        <v>-1.2176895481778654E-14</v>
      </c>
      <c r="R12" s="10">
        <f>EntryPrices[[#This Row],[2021/22 Entry Revenue Recovery Price]]+EntryPrices[[#This Row],[2021/22 Entry Firm Price]]</f>
        <v>3.5090030464527931E-2</v>
      </c>
    </row>
    <row r="13" spans="1:18" x14ac:dyDescent="0.2">
      <c r="A13" s="1" t="s">
        <v>64</v>
      </c>
      <c r="B13" s="1" t="s">
        <v>298</v>
      </c>
      <c r="C13" s="10">
        <v>1E-3</v>
      </c>
      <c r="D13" s="10">
        <v>0</v>
      </c>
      <c r="E13" s="10">
        <v>0</v>
      </c>
      <c r="F13" s="10">
        <v>1E-3</v>
      </c>
      <c r="G13" s="10">
        <v>5.7456185825352016E-3</v>
      </c>
      <c r="H13" s="10">
        <v>5.1710567242816818E-3</v>
      </c>
      <c r="I13" s="10">
        <v>0</v>
      </c>
      <c r="J13" s="10">
        <f>EntryPrices[[#This Row],[2019/20 Entry Revenue Recovery Price]]+EntryPrices[[#This Row],[2019/20 Entry Firm Price]]</f>
        <v>5.7456185825352016E-3</v>
      </c>
      <c r="K13" s="10">
        <v>5.4590668196634598E-3</v>
      </c>
      <c r="L13" s="10">
        <v>4.9131601376971139E-3</v>
      </c>
      <c r="M13" s="10">
        <v>0</v>
      </c>
      <c r="N13" s="10">
        <f>EntryPrices[[#This Row],[2020/21 Entry Revenue Recovery Price]]+EntryPrices[[#This Row],[2020/21 Entry Firm Price]]</f>
        <v>5.4590668196634598E-3</v>
      </c>
      <c r="O13" s="10">
        <v>2.1861316202416079E-2</v>
      </c>
      <c r="P13" s="10">
        <v>1.9675184582174474E-2</v>
      </c>
      <c r="Q13" s="10">
        <v>0</v>
      </c>
      <c r="R13" s="10">
        <f>EntryPrices[[#This Row],[2021/22 Entry Revenue Recovery Price]]+EntryPrices[[#This Row],[2021/22 Entry Firm Price]]</f>
        <v>2.1861316202416079E-2</v>
      </c>
    </row>
    <row r="14" spans="1:18" x14ac:dyDescent="0.2">
      <c r="A14" s="1" t="s">
        <v>65</v>
      </c>
      <c r="B14" s="1" t="s">
        <v>298</v>
      </c>
      <c r="C14" s="10">
        <v>1.4800000000000001E-2</v>
      </c>
      <c r="D14" s="10">
        <v>0</v>
      </c>
      <c r="E14" s="10">
        <v>0</v>
      </c>
      <c r="F14" s="10">
        <v>1.4800000000000001E-2</v>
      </c>
      <c r="G14" s="10">
        <v>8.6936074927202508E-3</v>
      </c>
      <c r="H14" s="10">
        <v>7.8242467434482248E-3</v>
      </c>
      <c r="I14" s="10">
        <v>0</v>
      </c>
      <c r="J14" s="10">
        <f>EntryPrices[[#This Row],[2019/20 Entry Revenue Recovery Price]]+EntryPrices[[#This Row],[2019/20 Entry Firm Price]]</f>
        <v>8.6936074927202508E-3</v>
      </c>
      <c r="K14" s="10">
        <v>8.260030408378749E-3</v>
      </c>
      <c r="L14" s="10">
        <v>7.4340273675408738E-3</v>
      </c>
      <c r="M14" s="10">
        <v>0</v>
      </c>
      <c r="N14" s="10">
        <f>EntryPrices[[#This Row],[2020/21 Entry Revenue Recovery Price]]+EntryPrices[[#This Row],[2020/21 Entry Firm Price]]</f>
        <v>8.260030408378749E-3</v>
      </c>
      <c r="O14" s="10">
        <v>2.2263289217585691E-2</v>
      </c>
      <c r="P14" s="10">
        <v>2.0036960295827119E-2</v>
      </c>
      <c r="Q14" s="10">
        <v>0</v>
      </c>
      <c r="R14" s="10">
        <f>EntryPrices[[#This Row],[2021/22 Entry Revenue Recovery Price]]+EntryPrices[[#This Row],[2021/22 Entry Firm Price]]</f>
        <v>2.2263289217585691E-2</v>
      </c>
    </row>
    <row r="15" spans="1:18" x14ac:dyDescent="0.2">
      <c r="A15" s="1" t="s">
        <v>66</v>
      </c>
      <c r="B15" s="1" t="s">
        <v>298</v>
      </c>
      <c r="C15" s="10">
        <v>1.5900000000000001E-2</v>
      </c>
      <c r="D15" s="10">
        <v>0</v>
      </c>
      <c r="E15" s="10">
        <v>0</v>
      </c>
      <c r="F15" s="10">
        <v>1.5900000000000001E-2</v>
      </c>
      <c r="G15" s="10">
        <v>5.0202351893642635E-3</v>
      </c>
      <c r="H15" s="10">
        <v>4.5182116704278368E-3</v>
      </c>
      <c r="I15" s="10">
        <v>0</v>
      </c>
      <c r="J15" s="10">
        <f>EntryPrices[[#This Row],[2019/20 Entry Revenue Recovery Price]]+EntryPrices[[#This Row],[2019/20 Entry Firm Price]]</f>
        <v>5.0202351893642635E-3</v>
      </c>
      <c r="K15" s="10">
        <v>4.7698605390323005E-3</v>
      </c>
      <c r="L15" s="10">
        <v>4.2928744851290709E-3</v>
      </c>
      <c r="M15" s="10">
        <v>0</v>
      </c>
      <c r="N15" s="10">
        <f>EntryPrices[[#This Row],[2020/21 Entry Revenue Recovery Price]]+EntryPrices[[#This Row],[2020/21 Entry Firm Price]]</f>
        <v>4.7698605390323005E-3</v>
      </c>
      <c r="O15" s="10">
        <v>1.6889014818498322E-2</v>
      </c>
      <c r="P15" s="10">
        <v>1.5200113336648492E-2</v>
      </c>
      <c r="Q15" s="10">
        <v>0</v>
      </c>
      <c r="R15" s="10">
        <f>EntryPrices[[#This Row],[2021/22 Entry Revenue Recovery Price]]+EntryPrices[[#This Row],[2021/22 Entry Firm Price]]</f>
        <v>1.6889014818498322E-2</v>
      </c>
    </row>
    <row r="16" spans="1:18" x14ac:dyDescent="0.2">
      <c r="A16" s="1" t="s">
        <v>67</v>
      </c>
      <c r="B16" s="1" t="s">
        <v>298</v>
      </c>
      <c r="C16" s="10">
        <v>1E-4</v>
      </c>
      <c r="D16" s="10">
        <v>0</v>
      </c>
      <c r="E16" s="10">
        <v>0</v>
      </c>
      <c r="F16" s="10">
        <v>1E-4</v>
      </c>
      <c r="G16" s="10">
        <v>5.1515257583113856E-3</v>
      </c>
      <c r="H16" s="10">
        <v>4.6363731824802471E-3</v>
      </c>
      <c r="I16" s="10">
        <v>0</v>
      </c>
      <c r="J16" s="10">
        <f>EntryPrices[[#This Row],[2019/20 Entry Revenue Recovery Price]]+EntryPrices[[#This Row],[2019/20 Entry Firm Price]]</f>
        <v>5.1515257583113856E-3</v>
      </c>
      <c r="K16" s="10">
        <v>4.8946032413851133E-3</v>
      </c>
      <c r="L16" s="10">
        <v>4.4051429172466015E-3</v>
      </c>
      <c r="M16" s="10">
        <v>0</v>
      </c>
      <c r="N16" s="10">
        <f>EntryPrices[[#This Row],[2020/21 Entry Revenue Recovery Price]]+EntryPrices[[#This Row],[2020/21 Entry Firm Price]]</f>
        <v>4.8946032413851133E-3</v>
      </c>
      <c r="O16" s="10">
        <v>1.6695770079244689E-2</v>
      </c>
      <c r="P16" s="10">
        <v>1.5026193071320219E-2</v>
      </c>
      <c r="Q16" s="10">
        <v>0</v>
      </c>
      <c r="R16" s="10">
        <f>EntryPrices[[#This Row],[2021/22 Entry Revenue Recovery Price]]+EntryPrices[[#This Row],[2021/22 Entry Firm Price]]</f>
        <v>1.6695770079244689E-2</v>
      </c>
    </row>
    <row r="17" spans="1:18" x14ac:dyDescent="0.2">
      <c r="A17" s="1" t="s">
        <v>68</v>
      </c>
      <c r="B17" s="1" t="s">
        <v>301</v>
      </c>
      <c r="C17" s="10">
        <v>5.3E-3</v>
      </c>
      <c r="D17" s="10">
        <v>0</v>
      </c>
      <c r="E17" s="10">
        <v>3.1E-2</v>
      </c>
      <c r="F17" s="10">
        <v>3.6299999999999999E-2</v>
      </c>
      <c r="G17" s="10">
        <v>9.2408215139321882E-3</v>
      </c>
      <c r="H17" s="10">
        <v>8.3167393625389694E-3</v>
      </c>
      <c r="I17" s="10">
        <v>3.7328551737958231E-2</v>
      </c>
      <c r="J17" s="10">
        <f>EntryPrices[[#This Row],[2019/20 Entry Revenue Recovery Price]]+EntryPrices[[#This Row],[2019/20 Entry Firm Price]]</f>
        <v>4.6569373251890422E-2</v>
      </c>
      <c r="K17" s="10">
        <v>8.7799531744901394E-3</v>
      </c>
      <c r="L17" s="10">
        <v>7.901957857041125E-3</v>
      </c>
      <c r="M17" s="10">
        <v>3.9728434125811285E-2</v>
      </c>
      <c r="N17" s="10">
        <f>EntryPrices[[#This Row],[2020/21 Entry Revenue Recovery Price]]+EntryPrices[[#This Row],[2020/21 Entry Firm Price]]</f>
        <v>4.8508387300301423E-2</v>
      </c>
      <c r="O17" s="10">
        <v>3.4348506545603619E-2</v>
      </c>
      <c r="P17" s="10">
        <v>3.0913655891043258E-2</v>
      </c>
      <c r="Q17" s="10">
        <v>-1.2176895481778654E-14</v>
      </c>
      <c r="R17" s="10">
        <f>EntryPrices[[#This Row],[2021/22 Entry Revenue Recovery Price]]+EntryPrices[[#This Row],[2021/22 Entry Firm Price]]</f>
        <v>3.4348506545591441E-2</v>
      </c>
    </row>
    <row r="18" spans="1:18" x14ac:dyDescent="0.2">
      <c r="A18" s="1" t="s">
        <v>69</v>
      </c>
      <c r="B18" s="1" t="s">
        <v>298</v>
      </c>
      <c r="C18" s="10">
        <v>1.26E-2</v>
      </c>
      <c r="D18" s="10">
        <v>0</v>
      </c>
      <c r="E18" s="10">
        <v>0</v>
      </c>
      <c r="F18" s="10">
        <v>1.26E-2</v>
      </c>
      <c r="G18" s="10">
        <v>4.959888908183642E-3</v>
      </c>
      <c r="H18" s="10">
        <v>4.4639000173652774E-3</v>
      </c>
      <c r="I18" s="10">
        <v>0</v>
      </c>
      <c r="J18" s="10">
        <f>EntryPrices[[#This Row],[2019/20 Entry Revenue Recovery Price]]+EntryPrices[[#This Row],[2019/20 Entry Firm Price]]</f>
        <v>4.959888908183642E-3</v>
      </c>
      <c r="K18" s="10">
        <v>4.7125239134712888E-3</v>
      </c>
      <c r="L18" s="10">
        <v>4.2412715221241595E-3</v>
      </c>
      <c r="M18" s="10">
        <v>0</v>
      </c>
      <c r="N18" s="10">
        <f>EntryPrices[[#This Row],[2020/21 Entry Revenue Recovery Price]]+EntryPrices[[#This Row],[2020/21 Entry Firm Price]]</f>
        <v>4.7125239134712888E-3</v>
      </c>
      <c r="O18" s="10">
        <v>1.7174253272801809E-2</v>
      </c>
      <c r="P18" s="10">
        <v>1.5456827945521629E-2</v>
      </c>
      <c r="Q18" s="10">
        <v>0</v>
      </c>
      <c r="R18" s="10">
        <f>EntryPrices[[#This Row],[2021/22 Entry Revenue Recovery Price]]+EntryPrices[[#This Row],[2021/22 Entry Firm Price]]</f>
        <v>1.7174253272801809E-2</v>
      </c>
    </row>
    <row r="19" spans="1:18" x14ac:dyDescent="0.2">
      <c r="A19" s="1" t="s">
        <v>70</v>
      </c>
      <c r="B19" s="1" t="s">
        <v>298</v>
      </c>
      <c r="C19" s="10">
        <v>5.3E-3</v>
      </c>
      <c r="D19" s="10">
        <v>0</v>
      </c>
      <c r="E19" s="10">
        <v>0</v>
      </c>
      <c r="F19" s="10">
        <v>5.3E-3</v>
      </c>
      <c r="G19" s="10">
        <v>4.6204107569660941E-3</v>
      </c>
      <c r="H19" s="10">
        <v>4.1583696812694847E-3</v>
      </c>
      <c r="I19" s="10">
        <v>0</v>
      </c>
      <c r="J19" s="10">
        <f>EntryPrices[[#This Row],[2019/20 Entry Revenue Recovery Price]]+EntryPrices[[#This Row],[2019/20 Entry Firm Price]]</f>
        <v>4.6204107569660941E-3</v>
      </c>
      <c r="K19" s="10">
        <v>4.3899765872450697E-3</v>
      </c>
      <c r="L19" s="10">
        <v>3.9509789285205625E-3</v>
      </c>
      <c r="M19" s="10">
        <v>0</v>
      </c>
      <c r="N19" s="10">
        <f>EntryPrices[[#This Row],[2020/21 Entry Revenue Recovery Price]]+EntryPrices[[#This Row],[2020/21 Entry Firm Price]]</f>
        <v>4.3899765872450697E-3</v>
      </c>
      <c r="O19" s="10">
        <v>1.7174253272801809E-2</v>
      </c>
      <c r="P19" s="10">
        <v>1.5456827945521629E-2</v>
      </c>
      <c r="Q19" s="10">
        <v>0</v>
      </c>
      <c r="R19" s="10">
        <f>EntryPrices[[#This Row],[2021/22 Entry Revenue Recovery Price]]+EntryPrices[[#This Row],[2021/22 Entry Firm Price]]</f>
        <v>1.7174253272801809E-2</v>
      </c>
    </row>
    <row r="20" spans="1:18" x14ac:dyDescent="0.2">
      <c r="A20" s="1" t="s">
        <v>71</v>
      </c>
      <c r="B20" s="1" t="s">
        <v>302</v>
      </c>
      <c r="C20" s="10">
        <v>9.4000000000000004E-3</v>
      </c>
      <c r="D20" s="10">
        <v>0</v>
      </c>
      <c r="E20" s="10">
        <v>3.1E-2</v>
      </c>
      <c r="F20" s="10">
        <v>4.0399999999999998E-2</v>
      </c>
      <c r="G20" s="10">
        <v>1.2689153439549844E-2</v>
      </c>
      <c r="H20" s="10">
        <v>1.1420238095594859E-2</v>
      </c>
      <c r="I20" s="10">
        <v>3.7328551737958231E-2</v>
      </c>
      <c r="J20" s="10">
        <f>EntryPrices[[#This Row],[2019/20 Entry Revenue Recovery Price]]+EntryPrices[[#This Row],[2019/20 Entry Firm Price]]</f>
        <v>5.0017705177508073E-2</v>
      </c>
      <c r="K20" s="10">
        <v>1.2056306125510311E-2</v>
      </c>
      <c r="L20" s="10">
        <v>1.085067551295928E-2</v>
      </c>
      <c r="M20" s="10">
        <v>3.9728434125811285E-2</v>
      </c>
      <c r="N20" s="10">
        <f>EntryPrices[[#This Row],[2020/21 Entry Revenue Recovery Price]]+EntryPrices[[#This Row],[2020/21 Entry Firm Price]]</f>
        <v>5.1784740251321598E-2</v>
      </c>
      <c r="O20" s="10">
        <v>3.3565284308911737E-2</v>
      </c>
      <c r="P20" s="10">
        <v>3.0208755878020566E-2</v>
      </c>
      <c r="Q20" s="10">
        <v>-1.2176895481778654E-14</v>
      </c>
      <c r="R20" s="10">
        <f>EntryPrices[[#This Row],[2021/22 Entry Revenue Recovery Price]]+EntryPrices[[#This Row],[2021/22 Entry Firm Price]]</f>
        <v>3.3565284308899559E-2</v>
      </c>
    </row>
    <row r="21" spans="1:18" x14ac:dyDescent="0.2">
      <c r="A21" s="1" t="s">
        <v>72</v>
      </c>
      <c r="B21" s="1" t="s">
        <v>302</v>
      </c>
      <c r="C21" s="10">
        <v>2.2800000000000001E-2</v>
      </c>
      <c r="D21" s="10">
        <v>0</v>
      </c>
      <c r="E21" s="10">
        <v>3.1E-2</v>
      </c>
      <c r="F21" s="10">
        <v>5.3800000000000001E-2</v>
      </c>
      <c r="G21" s="10">
        <v>1.9220667757551237E-2</v>
      </c>
      <c r="H21" s="10">
        <v>1.7298600981796114E-2</v>
      </c>
      <c r="I21" s="10">
        <v>3.7328551737958231E-2</v>
      </c>
      <c r="J21" s="10">
        <f>EntryPrices[[#This Row],[2019/20 Entry Revenue Recovery Price]]+EntryPrices[[#This Row],[2019/20 Entry Firm Price]]</f>
        <v>5.6549219495509465E-2</v>
      </c>
      <c r="K21" s="10">
        <v>1.8262073630499365E-2</v>
      </c>
      <c r="L21" s="10">
        <v>1.6435866267449428E-2</v>
      </c>
      <c r="M21" s="10">
        <v>3.9728434125811285E-2</v>
      </c>
      <c r="N21" s="10">
        <f>EntryPrices[[#This Row],[2020/21 Entry Revenue Recovery Price]]+EntryPrices[[#This Row],[2020/21 Entry Firm Price]]</f>
        <v>5.799050775631065E-2</v>
      </c>
      <c r="O21" s="10">
        <v>4.4476746069091889E-2</v>
      </c>
      <c r="P21" s="10">
        <v>4.0029071462182701E-2</v>
      </c>
      <c r="Q21" s="10">
        <v>-1.2176895481778654E-14</v>
      </c>
      <c r="R21" s="10">
        <f>EntryPrices[[#This Row],[2021/22 Entry Revenue Recovery Price]]+EntryPrices[[#This Row],[2021/22 Entry Firm Price]]</f>
        <v>4.4476746069079712E-2</v>
      </c>
    </row>
    <row r="22" spans="1:18" x14ac:dyDescent="0.2">
      <c r="A22" s="1" t="s">
        <v>73</v>
      </c>
      <c r="B22" s="1" t="s">
        <v>298</v>
      </c>
      <c r="C22" s="10">
        <v>1E-4</v>
      </c>
      <c r="D22" s="10">
        <v>0</v>
      </c>
      <c r="E22" s="10">
        <v>0</v>
      </c>
      <c r="F22" s="10">
        <v>1E-4</v>
      </c>
      <c r="G22" s="10">
        <v>5.3766295522449659E-3</v>
      </c>
      <c r="H22" s="10">
        <v>4.8389665970204696E-3</v>
      </c>
      <c r="I22" s="10">
        <v>0</v>
      </c>
      <c r="J22" s="10">
        <f>EntryPrices[[#This Row],[2019/20 Entry Revenue Recovery Price]]+EntryPrices[[#This Row],[2019/20 Entry Firm Price]]</f>
        <v>5.3766295522449659E-3</v>
      </c>
      <c r="K22" s="10">
        <v>5.108480413144911E-3</v>
      </c>
      <c r="L22" s="10">
        <v>4.5976323718304197E-3</v>
      </c>
      <c r="M22" s="10">
        <v>0</v>
      </c>
      <c r="N22" s="10">
        <f>EntryPrices[[#This Row],[2020/21 Entry Revenue Recovery Price]]+EntryPrices[[#This Row],[2020/21 Entry Firm Price]]</f>
        <v>5.108480413144911E-3</v>
      </c>
      <c r="O22" s="10">
        <v>1.6695770079244689E-2</v>
      </c>
      <c r="P22" s="10">
        <v>1.5026193071320219E-2</v>
      </c>
      <c r="Q22" s="10">
        <v>0</v>
      </c>
      <c r="R22" s="10">
        <f>EntryPrices[[#This Row],[2021/22 Entry Revenue Recovery Price]]+EntryPrices[[#This Row],[2021/22 Entry Firm Price]]</f>
        <v>1.6695770079244689E-2</v>
      </c>
    </row>
    <row r="23" spans="1:18" x14ac:dyDescent="0.2">
      <c r="A23" s="1" t="s">
        <v>74</v>
      </c>
      <c r="B23" s="1" t="s">
        <v>299</v>
      </c>
      <c r="C23" s="10">
        <v>7.7000000000000002E-3</v>
      </c>
      <c r="D23" s="10">
        <v>0</v>
      </c>
      <c r="E23" s="10">
        <v>0</v>
      </c>
      <c r="F23" s="10">
        <v>7.7000000000000002E-3</v>
      </c>
      <c r="G23" s="10">
        <v>1.4264763176596237E-2</v>
      </c>
      <c r="H23" s="10">
        <v>1.2838286858936614E-2</v>
      </c>
      <c r="I23" s="10">
        <v>2.6858796906703182E-2</v>
      </c>
      <c r="J23" s="10">
        <f>EntryPrices[[#This Row],[2019/20 Entry Revenue Recovery Price]]+EntryPrices[[#This Row],[2019/20 Entry Firm Price]]</f>
        <v>4.1123560083299419E-2</v>
      </c>
      <c r="K23" s="10">
        <v>1.3553335333539184E-2</v>
      </c>
      <c r="L23" s="10">
        <v>1.2198001800185265E-2</v>
      </c>
      <c r="M23" s="10">
        <v>2.7859178219558134E-2</v>
      </c>
      <c r="N23" s="10">
        <f>EntryPrices[[#This Row],[2020/21 Entry Revenue Recovery Price]]+EntryPrices[[#This Row],[2020/21 Entry Firm Price]]</f>
        <v>4.1412513553097316E-2</v>
      </c>
      <c r="O23" s="10">
        <v>4.862130786957157E-2</v>
      </c>
      <c r="P23" s="10">
        <v>4.3759177082614412E-2</v>
      </c>
      <c r="Q23" s="10">
        <v>-9.9621309923620853E-15</v>
      </c>
      <c r="R23" s="10">
        <f>EntryPrices[[#This Row],[2021/22 Entry Revenue Recovery Price]]+EntryPrices[[#This Row],[2021/22 Entry Firm Price]]</f>
        <v>4.8621307869561606E-2</v>
      </c>
    </row>
    <row r="24" spans="1:18" x14ac:dyDescent="0.2">
      <c r="A24" s="1" t="s">
        <v>75</v>
      </c>
      <c r="B24" s="1" t="s">
        <v>300</v>
      </c>
      <c r="C24" s="10">
        <v>4.8800000000000003E-2</v>
      </c>
      <c r="D24" s="10">
        <v>0</v>
      </c>
      <c r="E24" s="10">
        <v>3.1E-2</v>
      </c>
      <c r="F24" s="10">
        <v>7.980000000000001E-2</v>
      </c>
      <c r="G24" s="10">
        <v>2.4216311037351709E-2</v>
      </c>
      <c r="H24" s="10">
        <v>2.1794679933616536E-2</v>
      </c>
      <c r="I24" s="10">
        <v>3.7328551737958231E-2</v>
      </c>
      <c r="J24" s="10">
        <f>EntryPrices[[#This Row],[2019/20 Entry Revenue Recovery Price]]+EntryPrices[[#This Row],[2019/20 Entry Firm Price]]</f>
        <v>6.154486277530994E-2</v>
      </c>
      <c r="K24" s="10">
        <v>2.3008568734530475E-2</v>
      </c>
      <c r="L24" s="10">
        <v>2.0707711861077428E-2</v>
      </c>
      <c r="M24" s="10">
        <v>3.9728434125811285E-2</v>
      </c>
      <c r="N24" s="10">
        <f>EntryPrices[[#This Row],[2020/21 Entry Revenue Recovery Price]]+EntryPrices[[#This Row],[2020/21 Entry Firm Price]]</f>
        <v>6.2737002860341756E-2</v>
      </c>
      <c r="O24" s="10">
        <v>8.422346834060869E-2</v>
      </c>
      <c r="P24" s="10">
        <v>7.5801121506547817E-2</v>
      </c>
      <c r="Q24" s="10">
        <v>-1.2176895481778654E-14</v>
      </c>
      <c r="R24" s="10">
        <f>EntryPrices[[#This Row],[2021/22 Entry Revenue Recovery Price]]+EntryPrices[[#This Row],[2021/22 Entry Firm Price]]</f>
        <v>8.4223468340596519E-2</v>
      </c>
    </row>
    <row r="25" spans="1:18" x14ac:dyDescent="0.2">
      <c r="A25" s="1" t="s">
        <v>76</v>
      </c>
      <c r="B25" s="1" t="s">
        <v>300</v>
      </c>
      <c r="C25" s="10">
        <v>1.0999999999999999E-2</v>
      </c>
      <c r="D25" s="10">
        <v>0</v>
      </c>
      <c r="E25" s="10">
        <v>3.1E-2</v>
      </c>
      <c r="F25" s="10">
        <v>4.1999999999999996E-2</v>
      </c>
      <c r="G25" s="10">
        <v>1.2041787327918448E-2</v>
      </c>
      <c r="H25" s="10">
        <v>1.0837608595126603E-2</v>
      </c>
      <c r="I25" s="10">
        <v>3.7328551737958231E-2</v>
      </c>
      <c r="J25" s="10">
        <f>EntryPrices[[#This Row],[2019/20 Entry Revenue Recovery Price]]+EntryPrices[[#This Row],[2019/20 Entry Firm Price]]</f>
        <v>4.9370339065876678E-2</v>
      </c>
      <c r="K25" s="10">
        <v>1.1441226163376426E-2</v>
      </c>
      <c r="L25" s="10">
        <v>1.0297103547038784E-2</v>
      </c>
      <c r="M25" s="10">
        <v>3.9728434125811285E-2</v>
      </c>
      <c r="N25" s="10">
        <f>EntryPrices[[#This Row],[2020/21 Entry Revenue Recovery Price]]+EntryPrices[[#This Row],[2020/21 Entry Firm Price]]</f>
        <v>5.1169660289187707E-2</v>
      </c>
      <c r="O25" s="10">
        <v>4.2601243778548285E-2</v>
      </c>
      <c r="P25" s="10">
        <v>3.8341119400693457E-2</v>
      </c>
      <c r="Q25" s="10">
        <v>-1.2176895481778654E-14</v>
      </c>
      <c r="R25" s="10">
        <f>EntryPrices[[#This Row],[2021/22 Entry Revenue Recovery Price]]+EntryPrices[[#This Row],[2021/22 Entry Firm Price]]</f>
        <v>4.2601243778536108E-2</v>
      </c>
    </row>
    <row r="26" spans="1:18" x14ac:dyDescent="0.2">
      <c r="A26" s="1" t="s">
        <v>77</v>
      </c>
      <c r="B26" s="1" t="s">
        <v>300</v>
      </c>
      <c r="C26" s="10">
        <v>1.4200000000000001E-2</v>
      </c>
      <c r="D26" s="10">
        <v>0</v>
      </c>
      <c r="E26" s="10">
        <v>3.1E-2</v>
      </c>
      <c r="F26" s="10">
        <v>4.5200000000000004E-2</v>
      </c>
      <c r="G26" s="10">
        <v>9.6904326276841118E-3</v>
      </c>
      <c r="H26" s="10">
        <v>8.7213893649156996E-3</v>
      </c>
      <c r="I26" s="10">
        <v>3.7328551737958231E-2</v>
      </c>
      <c r="J26" s="10">
        <f>EntryPrices[[#This Row],[2019/20 Entry Revenue Recovery Price]]+EntryPrices[[#This Row],[2019/20 Entry Firm Price]]</f>
        <v>4.7018984365642343E-2</v>
      </c>
      <c r="K26" s="10">
        <v>9.2071407919027907E-3</v>
      </c>
      <c r="L26" s="10">
        <v>8.2864267127125118E-3</v>
      </c>
      <c r="M26" s="10">
        <v>3.9728434125811285E-2</v>
      </c>
      <c r="N26" s="10">
        <f>EntryPrices[[#This Row],[2020/21 Entry Revenue Recovery Price]]+EntryPrices[[#This Row],[2020/21 Entry Firm Price]]</f>
        <v>4.8935574917714074E-2</v>
      </c>
      <c r="O26" s="10">
        <v>3.3211513363492838E-2</v>
      </c>
      <c r="P26" s="10">
        <v>2.9890362027143555E-2</v>
      </c>
      <c r="Q26" s="10">
        <v>-1.2176895481778654E-14</v>
      </c>
      <c r="R26" s="10">
        <f>EntryPrices[[#This Row],[2021/22 Entry Revenue Recovery Price]]+EntryPrices[[#This Row],[2021/22 Entry Firm Price]]</f>
        <v>3.321151336348066E-2</v>
      </c>
    </row>
    <row r="27" spans="1:18" x14ac:dyDescent="0.2">
      <c r="A27" s="1" t="s">
        <v>78</v>
      </c>
      <c r="B27" s="1" t="s">
        <v>301</v>
      </c>
      <c r="C27" s="10">
        <v>1E-4</v>
      </c>
      <c r="D27" s="10">
        <v>0</v>
      </c>
      <c r="E27" s="10">
        <v>3.1E-2</v>
      </c>
      <c r="F27" s="10">
        <v>3.1099999999999999E-2</v>
      </c>
      <c r="G27" s="10">
        <v>1.4169527198449976E-2</v>
      </c>
      <c r="H27" s="10">
        <v>1.2752574478604979E-2</v>
      </c>
      <c r="I27" s="10">
        <v>3.7328551737958231E-2</v>
      </c>
      <c r="J27" s="10">
        <f>EntryPrices[[#This Row],[2019/20 Entry Revenue Recovery Price]]+EntryPrices[[#This Row],[2019/20 Entry Firm Price]]</f>
        <v>5.1498078936408204E-2</v>
      </c>
      <c r="K27" s="10">
        <v>1.346284906807131E-2</v>
      </c>
      <c r="L27" s="10">
        <v>1.2116564161264179E-2</v>
      </c>
      <c r="M27" s="10">
        <v>3.9728434125811285E-2</v>
      </c>
      <c r="N27" s="10">
        <f>EntryPrices[[#This Row],[2020/21 Entry Revenue Recovery Price]]+EntryPrices[[#This Row],[2020/21 Entry Firm Price]]</f>
        <v>5.3191283193882596E-2</v>
      </c>
      <c r="O27" s="10">
        <v>4.5356241243830371E-2</v>
      </c>
      <c r="P27" s="10">
        <v>4.0820617119447337E-2</v>
      </c>
      <c r="Q27" s="10">
        <v>-1.2176895481778654E-14</v>
      </c>
      <c r="R27" s="10">
        <f>EntryPrices[[#This Row],[2021/22 Entry Revenue Recovery Price]]+EntryPrices[[#This Row],[2021/22 Entry Firm Price]]</f>
        <v>4.5356241243818193E-2</v>
      </c>
    </row>
  </sheetData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 tint="0.59999389629810485"/>
  </sheetPr>
  <dimension ref="A1:D4"/>
  <sheetViews>
    <sheetView workbookViewId="0">
      <selection activeCell="E13" sqref="E13"/>
    </sheetView>
  </sheetViews>
  <sheetFormatPr baseColWidth="10" defaultColWidth="8.83203125" defaultRowHeight="15" x14ac:dyDescent="0.2"/>
  <cols>
    <col min="1" max="1" width="16.1640625" style="3" bestFit="1" customWidth="1"/>
    <col min="2" max="4" width="12.5" style="3" bestFit="1" customWidth="1"/>
  </cols>
  <sheetData>
    <row r="1" spans="1:4" x14ac:dyDescent="0.2">
      <c r="A1" s="3" t="s">
        <v>52</v>
      </c>
      <c r="B1" s="3" t="s">
        <v>46</v>
      </c>
      <c r="C1" s="3" t="s">
        <v>50</v>
      </c>
      <c r="D1" s="3" t="s">
        <v>51</v>
      </c>
    </row>
    <row r="2" spans="1:4" x14ac:dyDescent="0.2">
      <c r="A2" s="3" t="s">
        <v>47</v>
      </c>
      <c r="B2" s="9">
        <v>0.22823832526691881</v>
      </c>
      <c r="C2" s="9">
        <v>0.23901432871965175</v>
      </c>
      <c r="D2" s="9">
        <v>0.57235787001717031</v>
      </c>
    </row>
    <row r="3" spans="1:4" x14ac:dyDescent="0.2">
      <c r="A3" s="3" t="s">
        <v>48</v>
      </c>
      <c r="B3" s="9">
        <v>4.4396219572833684E-2</v>
      </c>
      <c r="C3" s="9">
        <v>4.4396219572834107E-2</v>
      </c>
      <c r="D3" s="9">
        <v>0.16187703521061034</v>
      </c>
    </row>
    <row r="4" spans="1:4" x14ac:dyDescent="0.2">
      <c r="A4" s="3" t="s">
        <v>366</v>
      </c>
      <c r="B4" s="9">
        <v>0.13631727241987623</v>
      </c>
      <c r="C4" s="9">
        <v>0.14170527414624293</v>
      </c>
      <c r="D4" s="9">
        <v>0.36711745261389034</v>
      </c>
    </row>
  </sheetData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</sheetPr>
  <dimension ref="A1:L27"/>
  <sheetViews>
    <sheetView zoomScale="70" zoomScaleNormal="70" workbookViewId="0">
      <selection activeCell="L1" sqref="L1"/>
    </sheetView>
  </sheetViews>
  <sheetFormatPr baseColWidth="10" defaultColWidth="8.83203125" defaultRowHeight="15" x14ac:dyDescent="0.2"/>
  <cols>
    <col min="1" max="1" width="27.5" bestFit="1" customWidth="1"/>
    <col min="2" max="2" width="37.83203125" bestFit="1" customWidth="1"/>
    <col min="3" max="5" width="38.33203125" bestFit="1" customWidth="1"/>
    <col min="8" max="8" width="27.5" customWidth="1"/>
    <col min="9" max="9" width="44.5" bestFit="1" customWidth="1"/>
    <col min="10" max="12" width="45" customWidth="1"/>
  </cols>
  <sheetData>
    <row r="1" spans="1:12" x14ac:dyDescent="0.2">
      <c r="A1" s="5" t="s">
        <v>330</v>
      </c>
      <c r="B1" t="s">
        <v>329</v>
      </c>
      <c r="C1" t="s">
        <v>331</v>
      </c>
      <c r="D1" t="s">
        <v>332</v>
      </c>
      <c r="E1" t="s">
        <v>333</v>
      </c>
      <c r="H1" s="5" t="s">
        <v>330</v>
      </c>
      <c r="I1" t="s">
        <v>334</v>
      </c>
      <c r="J1" t="s">
        <v>335</v>
      </c>
      <c r="K1" t="s">
        <v>336</v>
      </c>
      <c r="L1" t="s">
        <v>337</v>
      </c>
    </row>
    <row r="2" spans="1:12" x14ac:dyDescent="0.2">
      <c r="A2" s="6" t="s">
        <v>53</v>
      </c>
      <c r="B2" s="7">
        <v>1E-4</v>
      </c>
      <c r="C2" s="7">
        <v>6.6585561344794817E-3</v>
      </c>
      <c r="D2" s="7">
        <v>6.3264733532946496E-3</v>
      </c>
      <c r="E2" s="7">
        <v>2.0819638834294565E-2</v>
      </c>
      <c r="H2" s="6" t="s">
        <v>53</v>
      </c>
      <c r="I2" s="7">
        <v>1E-4</v>
      </c>
      <c r="J2" s="7">
        <v>6.6585561344794817E-3</v>
      </c>
      <c r="K2" s="7">
        <v>6.3264733532946496E-3</v>
      </c>
      <c r="L2" s="7">
        <v>2.0819638834294565E-2</v>
      </c>
    </row>
    <row r="3" spans="1:12" x14ac:dyDescent="0.2">
      <c r="A3" s="6" t="s">
        <v>54</v>
      </c>
      <c r="B3" s="7">
        <v>1.09E-2</v>
      </c>
      <c r="C3" s="7">
        <v>1.0419706598473298E-2</v>
      </c>
      <c r="D3" s="7">
        <v>9.9000436150175845E-3</v>
      </c>
      <c r="E3" s="7">
        <v>3.4869021716430311E-2</v>
      </c>
      <c r="H3" s="6" t="s">
        <v>54</v>
      </c>
      <c r="I3" s="7">
        <v>4.19E-2</v>
      </c>
      <c r="J3" s="7">
        <v>3.7278503505176482E-2</v>
      </c>
      <c r="K3" s="7">
        <v>3.7759221834575717E-2</v>
      </c>
      <c r="L3" s="7">
        <v>3.4869021716420347E-2</v>
      </c>
    </row>
    <row r="4" spans="1:12" x14ac:dyDescent="0.2">
      <c r="A4" s="6" t="s">
        <v>55</v>
      </c>
      <c r="B4" s="7">
        <v>1.09E-2</v>
      </c>
      <c r="C4" s="7">
        <v>1.0419706598473298E-2</v>
      </c>
      <c r="D4" s="7">
        <v>9.9000436150175845E-3</v>
      </c>
      <c r="E4" s="7">
        <v>3.4869021716430311E-2</v>
      </c>
      <c r="H4" s="6" t="s">
        <v>55</v>
      </c>
      <c r="I4" s="7">
        <v>4.19E-2</v>
      </c>
      <c r="J4" s="7">
        <v>4.774825833643153E-2</v>
      </c>
      <c r="K4" s="7">
        <v>4.9628477740828868E-2</v>
      </c>
      <c r="L4" s="7">
        <v>3.4869021716418133E-2</v>
      </c>
    </row>
    <row r="5" spans="1:12" x14ac:dyDescent="0.2">
      <c r="A5" s="6" t="s">
        <v>57</v>
      </c>
      <c r="B5" s="7">
        <v>1.4E-3</v>
      </c>
      <c r="C5" s="7">
        <v>1.3143647454315338E-2</v>
      </c>
      <c r="D5" s="7">
        <v>1.2488133118566154E-2</v>
      </c>
      <c r="E5" s="7">
        <v>4.3722632404832158E-2</v>
      </c>
      <c r="H5" s="6" t="s">
        <v>57</v>
      </c>
      <c r="I5" s="7">
        <v>3.2399999999999998E-2</v>
      </c>
      <c r="J5" s="7">
        <v>5.0472199192273567E-2</v>
      </c>
      <c r="K5" s="7">
        <v>5.221656724437744E-2</v>
      </c>
      <c r="L5" s="7">
        <v>4.372263240481998E-2</v>
      </c>
    </row>
    <row r="6" spans="1:12" x14ac:dyDescent="0.2">
      <c r="A6" s="6" t="s">
        <v>58</v>
      </c>
      <c r="B6" s="7">
        <v>1E-4</v>
      </c>
      <c r="C6" s="7">
        <v>6.4587663098179199E-3</v>
      </c>
      <c r="D6" s="7">
        <v>6.1366476648941739E-3</v>
      </c>
      <c r="E6" s="7">
        <v>2.0818994266547087E-2</v>
      </c>
      <c r="H6" s="6" t="s">
        <v>58</v>
      </c>
      <c r="I6" s="7">
        <v>1E-4</v>
      </c>
      <c r="J6" s="7">
        <v>6.4587663098179199E-3</v>
      </c>
      <c r="K6" s="7">
        <v>6.1366476648941739E-3</v>
      </c>
      <c r="L6" s="7">
        <v>2.0818994266547087E-2</v>
      </c>
    </row>
    <row r="7" spans="1:12" x14ac:dyDescent="0.2">
      <c r="A7" s="6" t="s">
        <v>56</v>
      </c>
      <c r="B7" s="7">
        <v>1E-4</v>
      </c>
      <c r="C7" s="7">
        <v>1.1898317381707418E-2</v>
      </c>
      <c r="D7" s="7">
        <v>1.1304911506959755E-2</v>
      </c>
      <c r="E7" s="7">
        <v>3.9627529728372975E-2</v>
      </c>
      <c r="H7" s="6" t="s">
        <v>56</v>
      </c>
      <c r="I7" s="7">
        <v>3.1099999999999999E-2</v>
      </c>
      <c r="J7" s="7">
        <v>4.9226869119665645E-2</v>
      </c>
      <c r="K7" s="7">
        <v>5.1033345632771038E-2</v>
      </c>
      <c r="L7" s="7">
        <v>3.9627529728360797E-2</v>
      </c>
    </row>
    <row r="8" spans="1:12" x14ac:dyDescent="0.2">
      <c r="A8" s="6" t="s">
        <v>59</v>
      </c>
      <c r="B8" s="7">
        <v>4.1000000000000003E-3</v>
      </c>
      <c r="C8" s="7">
        <v>1.3090223389258549E-2</v>
      </c>
      <c r="D8" s="7">
        <v>1.2437373476808945E-2</v>
      </c>
      <c r="E8" s="7">
        <v>4.4526578435171382E-2</v>
      </c>
      <c r="H8" s="6" t="s">
        <v>59</v>
      </c>
      <c r="I8" s="7">
        <v>3.5099999999999999E-2</v>
      </c>
      <c r="J8" s="7">
        <v>5.0418775127216778E-2</v>
      </c>
      <c r="K8" s="7">
        <v>5.2165807602620226E-2</v>
      </c>
      <c r="L8" s="7">
        <v>4.4526578435159204E-2</v>
      </c>
    </row>
    <row r="9" spans="1:12" x14ac:dyDescent="0.2">
      <c r="A9" s="6" t="s">
        <v>61</v>
      </c>
      <c r="B9" s="7">
        <v>1.35E-2</v>
      </c>
      <c r="C9" s="7">
        <v>5.0514660639624934E-3</v>
      </c>
      <c r="D9" s="7">
        <v>4.7995338333554748E-3</v>
      </c>
      <c r="E9" s="7">
        <v>1.7174253272801809E-2</v>
      </c>
      <c r="H9" s="6" t="s">
        <v>61</v>
      </c>
      <c r="I9" s="7">
        <v>1.35E-2</v>
      </c>
      <c r="J9" s="7">
        <v>5.0514660639624934E-3</v>
      </c>
      <c r="K9" s="7">
        <v>4.7995338333554748E-3</v>
      </c>
      <c r="L9" s="7">
        <v>1.7174253272801809E-2</v>
      </c>
    </row>
    <row r="10" spans="1:12" x14ac:dyDescent="0.2">
      <c r="A10" s="6" t="s">
        <v>60</v>
      </c>
      <c r="B10" s="7">
        <v>1E-4</v>
      </c>
      <c r="C10" s="7">
        <v>5.2242375445691229E-3</v>
      </c>
      <c r="D10" s="7">
        <v>4.9636886660536826E-3</v>
      </c>
      <c r="E10" s="7">
        <v>1.6695770079244689E-2</v>
      </c>
      <c r="H10" s="6" t="s">
        <v>60</v>
      </c>
      <c r="I10" s="7">
        <v>1E-4</v>
      </c>
      <c r="J10" s="7">
        <v>5.2242375445691229E-3</v>
      </c>
      <c r="K10" s="7">
        <v>4.9636886660536826E-3</v>
      </c>
      <c r="L10" s="7">
        <v>1.6695770079244689E-2</v>
      </c>
    </row>
    <row r="11" spans="1:12" x14ac:dyDescent="0.2">
      <c r="A11" s="6" t="s">
        <v>62</v>
      </c>
      <c r="B11" s="7">
        <v>1E-4</v>
      </c>
      <c r="C11" s="7">
        <v>7.1031158918052105E-3</v>
      </c>
      <c r="D11" s="7">
        <v>6.7488615410437368E-3</v>
      </c>
      <c r="E11" s="7">
        <v>2.2238373034545945E-2</v>
      </c>
      <c r="H11" s="6" t="s">
        <v>62</v>
      </c>
      <c r="I11" s="7">
        <v>1E-4</v>
      </c>
      <c r="J11" s="7">
        <v>7.1031158918052105E-3</v>
      </c>
      <c r="K11" s="7">
        <v>6.7488615410437368E-3</v>
      </c>
      <c r="L11" s="7">
        <v>2.2238373034545945E-2</v>
      </c>
    </row>
    <row r="12" spans="1:12" x14ac:dyDescent="0.2">
      <c r="A12" s="6" t="s">
        <v>63</v>
      </c>
      <c r="B12" s="7">
        <v>1.4E-2</v>
      </c>
      <c r="C12" s="7">
        <v>1.0040470378728527E-2</v>
      </c>
      <c r="D12" s="7">
        <v>9.5397210780646009E-3</v>
      </c>
      <c r="E12" s="7">
        <v>3.5090030464540109E-2</v>
      </c>
      <c r="H12" s="6" t="s">
        <v>63</v>
      </c>
      <c r="I12" s="7">
        <v>4.4999999999999998E-2</v>
      </c>
      <c r="J12" s="7">
        <v>4.7369022116686754E-2</v>
      </c>
      <c r="K12" s="7">
        <v>4.9268155203875882E-2</v>
      </c>
      <c r="L12" s="7">
        <v>3.5090030464527931E-2</v>
      </c>
    </row>
    <row r="13" spans="1:12" x14ac:dyDescent="0.2">
      <c r="A13" s="6" t="s">
        <v>64</v>
      </c>
      <c r="B13" s="7">
        <v>1E-3</v>
      </c>
      <c r="C13" s="7">
        <v>5.7456185825352016E-3</v>
      </c>
      <c r="D13" s="7">
        <v>5.4590668196634598E-3</v>
      </c>
      <c r="E13" s="7">
        <v>2.1861316202416079E-2</v>
      </c>
      <c r="H13" s="6" t="s">
        <v>64</v>
      </c>
      <c r="I13" s="7">
        <v>1E-3</v>
      </c>
      <c r="J13" s="7">
        <v>5.7456185825352016E-3</v>
      </c>
      <c r="K13" s="7">
        <v>5.4590668196634598E-3</v>
      </c>
      <c r="L13" s="7">
        <v>2.1861316202416079E-2</v>
      </c>
    </row>
    <row r="14" spans="1:12" x14ac:dyDescent="0.2">
      <c r="A14" s="6" t="s">
        <v>66</v>
      </c>
      <c r="B14" s="7">
        <v>1.5900000000000001E-2</v>
      </c>
      <c r="C14" s="7">
        <v>5.0202351893642635E-3</v>
      </c>
      <c r="D14" s="7">
        <v>4.7698605390323005E-3</v>
      </c>
      <c r="E14" s="7">
        <v>1.6889014818498322E-2</v>
      </c>
      <c r="H14" s="6" t="s">
        <v>66</v>
      </c>
      <c r="I14" s="7">
        <v>1.5900000000000001E-2</v>
      </c>
      <c r="J14" s="7">
        <v>5.0202351893642635E-3</v>
      </c>
      <c r="K14" s="7">
        <v>4.7698605390323005E-3</v>
      </c>
      <c r="L14" s="7">
        <v>1.6889014818498322E-2</v>
      </c>
    </row>
    <row r="15" spans="1:12" x14ac:dyDescent="0.2">
      <c r="A15" s="6" t="s">
        <v>65</v>
      </c>
      <c r="B15" s="7">
        <v>1.4800000000000001E-2</v>
      </c>
      <c r="C15" s="7">
        <v>8.6936074927202508E-3</v>
      </c>
      <c r="D15" s="7">
        <v>8.260030408378749E-3</v>
      </c>
      <c r="E15" s="7">
        <v>2.2263289217585691E-2</v>
      </c>
      <c r="H15" s="6" t="s">
        <v>65</v>
      </c>
      <c r="I15" s="7">
        <v>1.4800000000000001E-2</v>
      </c>
      <c r="J15" s="7">
        <v>8.6936074927202508E-3</v>
      </c>
      <c r="K15" s="7">
        <v>8.260030408378749E-3</v>
      </c>
      <c r="L15" s="7">
        <v>2.2263289217585691E-2</v>
      </c>
    </row>
    <row r="16" spans="1:12" x14ac:dyDescent="0.2">
      <c r="A16" s="6" t="s">
        <v>68</v>
      </c>
      <c r="B16" s="7">
        <v>5.3E-3</v>
      </c>
      <c r="C16" s="7">
        <v>9.2408215139321882E-3</v>
      </c>
      <c r="D16" s="7">
        <v>8.7799531744901394E-3</v>
      </c>
      <c r="E16" s="7">
        <v>3.4348506545603619E-2</v>
      </c>
      <c r="H16" s="6" t="s">
        <v>68</v>
      </c>
      <c r="I16" s="7">
        <v>3.6299999999999999E-2</v>
      </c>
      <c r="J16" s="7">
        <v>4.6569373251890422E-2</v>
      </c>
      <c r="K16" s="7">
        <v>4.8508387300301423E-2</v>
      </c>
      <c r="L16" s="7">
        <v>3.4348506545591441E-2</v>
      </c>
    </row>
    <row r="17" spans="1:12" x14ac:dyDescent="0.2">
      <c r="A17" s="6" t="s">
        <v>70</v>
      </c>
      <c r="B17" s="7">
        <v>5.3E-3</v>
      </c>
      <c r="C17" s="7">
        <v>4.6204107569660941E-3</v>
      </c>
      <c r="D17" s="7">
        <v>4.3899765872450697E-3</v>
      </c>
      <c r="E17" s="7">
        <v>1.7174253272801809E-2</v>
      </c>
      <c r="H17" s="6" t="s">
        <v>70</v>
      </c>
      <c r="I17" s="7">
        <v>5.3E-3</v>
      </c>
      <c r="J17" s="7">
        <v>4.6204107569660941E-3</v>
      </c>
      <c r="K17" s="7">
        <v>4.3899765872450697E-3</v>
      </c>
      <c r="L17" s="7">
        <v>1.7174253272801809E-2</v>
      </c>
    </row>
    <row r="18" spans="1:12" x14ac:dyDescent="0.2">
      <c r="A18" s="6" t="s">
        <v>67</v>
      </c>
      <c r="B18" s="7">
        <v>1E-4</v>
      </c>
      <c r="C18" s="7">
        <v>5.1515257583113856E-3</v>
      </c>
      <c r="D18" s="7">
        <v>4.8946032413851133E-3</v>
      </c>
      <c r="E18" s="7">
        <v>1.6695770079244689E-2</v>
      </c>
      <c r="H18" s="6" t="s">
        <v>67</v>
      </c>
      <c r="I18" s="7">
        <v>1E-4</v>
      </c>
      <c r="J18" s="7">
        <v>5.1515257583113856E-3</v>
      </c>
      <c r="K18" s="7">
        <v>4.8946032413851133E-3</v>
      </c>
      <c r="L18" s="7">
        <v>1.6695770079244689E-2</v>
      </c>
    </row>
    <row r="19" spans="1:12" x14ac:dyDescent="0.2">
      <c r="A19" s="6" t="s">
        <v>69</v>
      </c>
      <c r="B19" s="7">
        <v>1.26E-2</v>
      </c>
      <c r="C19" s="7">
        <v>4.959888908183642E-3</v>
      </c>
      <c r="D19" s="7">
        <v>4.7125239134712888E-3</v>
      </c>
      <c r="E19" s="7">
        <v>1.7174253272801809E-2</v>
      </c>
      <c r="H19" s="6" t="s">
        <v>69</v>
      </c>
      <c r="I19" s="7">
        <v>1.26E-2</v>
      </c>
      <c r="J19" s="7">
        <v>4.959888908183642E-3</v>
      </c>
      <c r="K19" s="7">
        <v>4.7125239134712888E-3</v>
      </c>
      <c r="L19" s="7">
        <v>1.7174253272801809E-2</v>
      </c>
    </row>
    <row r="20" spans="1:12" x14ac:dyDescent="0.2">
      <c r="A20" s="6" t="s">
        <v>71</v>
      </c>
      <c r="B20" s="7">
        <v>9.4000000000000004E-3</v>
      </c>
      <c r="C20" s="7">
        <v>1.2689153439549844E-2</v>
      </c>
      <c r="D20" s="7">
        <v>1.2056306125510311E-2</v>
      </c>
      <c r="E20" s="7">
        <v>3.3565284308911737E-2</v>
      </c>
      <c r="H20" s="6" t="s">
        <v>71</v>
      </c>
      <c r="I20" s="7">
        <v>4.0399999999999998E-2</v>
      </c>
      <c r="J20" s="7">
        <v>5.0017705177508073E-2</v>
      </c>
      <c r="K20" s="7">
        <v>5.1784740251321598E-2</v>
      </c>
      <c r="L20" s="7">
        <v>3.3565284308899559E-2</v>
      </c>
    </row>
    <row r="21" spans="1:12" x14ac:dyDescent="0.2">
      <c r="A21" s="6" t="s">
        <v>72</v>
      </c>
      <c r="B21" s="7">
        <v>2.2800000000000001E-2</v>
      </c>
      <c r="C21" s="7">
        <v>1.9220667757551237E-2</v>
      </c>
      <c r="D21" s="7">
        <v>1.8262073630499365E-2</v>
      </c>
      <c r="E21" s="7">
        <v>4.4476746069091889E-2</v>
      </c>
      <c r="H21" s="6" t="s">
        <v>72</v>
      </c>
      <c r="I21" s="7">
        <v>5.3800000000000001E-2</v>
      </c>
      <c r="J21" s="7">
        <v>5.6549219495509465E-2</v>
      </c>
      <c r="K21" s="7">
        <v>5.799050775631065E-2</v>
      </c>
      <c r="L21" s="7">
        <v>4.4476746069079712E-2</v>
      </c>
    </row>
    <row r="22" spans="1:12" x14ac:dyDescent="0.2">
      <c r="A22" s="6" t="s">
        <v>74</v>
      </c>
      <c r="B22" s="7">
        <v>7.7000000000000002E-3</v>
      </c>
      <c r="C22" s="7">
        <v>1.4264763176596237E-2</v>
      </c>
      <c r="D22" s="7">
        <v>1.3553335333539184E-2</v>
      </c>
      <c r="E22" s="7">
        <v>4.862130786957157E-2</v>
      </c>
      <c r="H22" s="6" t="s">
        <v>74</v>
      </c>
      <c r="I22" s="7">
        <v>7.7000000000000002E-3</v>
      </c>
      <c r="J22" s="7">
        <v>4.1123560083299419E-2</v>
      </c>
      <c r="K22" s="7">
        <v>4.1412513553097316E-2</v>
      </c>
      <c r="L22" s="7">
        <v>4.8621307869561606E-2</v>
      </c>
    </row>
    <row r="23" spans="1:12" x14ac:dyDescent="0.2">
      <c r="A23" s="6" t="s">
        <v>73</v>
      </c>
      <c r="B23" s="7">
        <v>1E-4</v>
      </c>
      <c r="C23" s="7">
        <v>5.3766295522449659E-3</v>
      </c>
      <c r="D23" s="7">
        <v>5.108480413144911E-3</v>
      </c>
      <c r="E23" s="7">
        <v>1.6695770079244689E-2</v>
      </c>
      <c r="H23" s="6" t="s">
        <v>73</v>
      </c>
      <c r="I23" s="7">
        <v>1E-4</v>
      </c>
      <c r="J23" s="7">
        <v>5.3766295522449659E-3</v>
      </c>
      <c r="K23" s="7">
        <v>5.108480413144911E-3</v>
      </c>
      <c r="L23" s="7">
        <v>1.6695770079244689E-2</v>
      </c>
    </row>
    <row r="24" spans="1:12" x14ac:dyDescent="0.2">
      <c r="A24" s="6" t="s">
        <v>75</v>
      </c>
      <c r="B24" s="7">
        <v>4.8800000000000003E-2</v>
      </c>
      <c r="C24" s="7">
        <v>2.4216311037351709E-2</v>
      </c>
      <c r="D24" s="7">
        <v>2.3008568734530475E-2</v>
      </c>
      <c r="E24" s="7">
        <v>8.422346834060869E-2</v>
      </c>
      <c r="H24" s="6" t="s">
        <v>75</v>
      </c>
      <c r="I24" s="7">
        <v>7.980000000000001E-2</v>
      </c>
      <c r="J24" s="7">
        <v>6.154486277530994E-2</v>
      </c>
      <c r="K24" s="7">
        <v>6.2737002860341756E-2</v>
      </c>
      <c r="L24" s="7">
        <v>8.4223468340596519E-2</v>
      </c>
    </row>
    <row r="25" spans="1:12" x14ac:dyDescent="0.2">
      <c r="A25" s="6" t="s">
        <v>76</v>
      </c>
      <c r="B25" s="7">
        <v>1.0999999999999999E-2</v>
      </c>
      <c r="C25" s="7">
        <v>1.2041787327918448E-2</v>
      </c>
      <c r="D25" s="7">
        <v>1.1441226163376426E-2</v>
      </c>
      <c r="E25" s="7">
        <v>4.2601243778548285E-2</v>
      </c>
      <c r="H25" s="6" t="s">
        <v>76</v>
      </c>
      <c r="I25" s="7">
        <v>4.1999999999999996E-2</v>
      </c>
      <c r="J25" s="7">
        <v>4.9370339065876678E-2</v>
      </c>
      <c r="K25" s="7">
        <v>5.1169660289187707E-2</v>
      </c>
      <c r="L25" s="7">
        <v>4.2601243778536108E-2</v>
      </c>
    </row>
    <row r="26" spans="1:12" x14ac:dyDescent="0.2">
      <c r="A26" s="6" t="s">
        <v>77</v>
      </c>
      <c r="B26" s="7">
        <v>1.4200000000000001E-2</v>
      </c>
      <c r="C26" s="7">
        <v>9.6904326276841118E-3</v>
      </c>
      <c r="D26" s="7">
        <v>9.2071407919027907E-3</v>
      </c>
      <c r="E26" s="7">
        <v>3.3211513363492838E-2</v>
      </c>
      <c r="H26" s="6" t="s">
        <v>77</v>
      </c>
      <c r="I26" s="7">
        <v>4.5200000000000004E-2</v>
      </c>
      <c r="J26" s="7">
        <v>4.7018984365642343E-2</v>
      </c>
      <c r="K26" s="7">
        <v>4.8935574917714074E-2</v>
      </c>
      <c r="L26" s="7">
        <v>3.321151336348066E-2</v>
      </c>
    </row>
    <row r="27" spans="1:12" x14ac:dyDescent="0.2">
      <c r="A27" s="6" t="s">
        <v>78</v>
      </c>
      <c r="B27" s="7">
        <v>1E-4</v>
      </c>
      <c r="C27" s="7">
        <v>1.4169527198449976E-2</v>
      </c>
      <c r="D27" s="7">
        <v>1.346284906807131E-2</v>
      </c>
      <c r="E27" s="7">
        <v>4.5356241243830371E-2</v>
      </c>
      <c r="H27" s="6" t="s">
        <v>78</v>
      </c>
      <c r="I27" s="7">
        <v>3.1099999999999999E-2</v>
      </c>
      <c r="J27" s="7">
        <v>5.1498078936408204E-2</v>
      </c>
      <c r="K27" s="7">
        <v>5.3191283193882596E-2</v>
      </c>
      <c r="L27" s="7">
        <v>4.5356241243818193E-2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K298"/>
  <sheetViews>
    <sheetView topLeftCell="F197" zoomScale="85" zoomScaleNormal="85" workbookViewId="0">
      <selection activeCell="A2" sqref="A2"/>
    </sheetView>
  </sheetViews>
  <sheetFormatPr baseColWidth="10" defaultColWidth="8.83203125" defaultRowHeight="15" x14ac:dyDescent="0.2"/>
  <cols>
    <col min="1" max="1" width="59.1640625" customWidth="1"/>
    <col min="2" max="5" width="28" customWidth="1"/>
    <col min="7" max="7" width="59.1640625" customWidth="1"/>
    <col min="8" max="11" width="33.33203125" customWidth="1"/>
  </cols>
  <sheetData>
    <row r="1" spans="1:11" x14ac:dyDescent="0.2">
      <c r="A1" s="5" t="s">
        <v>15</v>
      </c>
      <c r="B1" t="s">
        <v>338</v>
      </c>
      <c r="G1" s="5" t="s">
        <v>15</v>
      </c>
      <c r="H1" t="s">
        <v>338</v>
      </c>
    </row>
    <row r="3" spans="1:11" x14ac:dyDescent="0.2">
      <c r="A3" s="5" t="s">
        <v>330</v>
      </c>
      <c r="B3" t="s">
        <v>339</v>
      </c>
      <c r="C3" t="s">
        <v>340</v>
      </c>
      <c r="D3" t="s">
        <v>341</v>
      </c>
      <c r="E3" t="s">
        <v>342</v>
      </c>
      <c r="G3" s="5" t="s">
        <v>330</v>
      </c>
      <c r="H3" t="s">
        <v>343</v>
      </c>
      <c r="I3" t="s">
        <v>344</v>
      </c>
      <c r="J3" t="s">
        <v>345</v>
      </c>
      <c r="K3" t="s">
        <v>346</v>
      </c>
    </row>
    <row r="4" spans="1:11" x14ac:dyDescent="0.2">
      <c r="A4" s="6" t="s">
        <v>79</v>
      </c>
      <c r="B4" s="7">
        <v>1E-4</v>
      </c>
      <c r="C4" s="7">
        <v>1.678802447796705E-2</v>
      </c>
      <c r="D4" s="7">
        <v>1.7444563531392638E-2</v>
      </c>
      <c r="E4" s="7">
        <v>2.1335703412999282E-2</v>
      </c>
      <c r="G4" s="6" t="s">
        <v>79</v>
      </c>
      <c r="H4" s="7">
        <v>2.0299999999999999E-2</v>
      </c>
      <c r="I4" s="7">
        <v>3.7619273873977774E-2</v>
      </c>
      <c r="J4" s="7">
        <v>3.9635462550412372E-2</v>
      </c>
      <c r="K4" s="7">
        <v>2.1335703412987662E-2</v>
      </c>
    </row>
    <row r="5" spans="1:11" x14ac:dyDescent="0.2">
      <c r="A5" s="6" t="s">
        <v>80</v>
      </c>
      <c r="B5" s="7">
        <v>2.5399999999999999E-2</v>
      </c>
      <c r="C5" s="7">
        <v>1.2930056372265374E-2</v>
      </c>
      <c r="D5" s="7">
        <v>1.3435719619452552E-2</v>
      </c>
      <c r="E5" s="7">
        <v>2.5892701220307884E-2</v>
      </c>
      <c r="G5" s="6" t="s">
        <v>80</v>
      </c>
      <c r="H5" s="7">
        <v>4.5600000000000002E-2</v>
      </c>
      <c r="I5" s="7">
        <v>3.3761305768276094E-2</v>
      </c>
      <c r="J5" s="7">
        <v>3.5626618638472288E-2</v>
      </c>
      <c r="K5" s="7">
        <v>2.5892701220296264E-2</v>
      </c>
    </row>
    <row r="6" spans="1:11" x14ac:dyDescent="0.2">
      <c r="A6" s="6" t="s">
        <v>81</v>
      </c>
      <c r="B6" s="7">
        <v>1.7299999999999999E-2</v>
      </c>
      <c r="C6" s="7">
        <v>9.6944941814094149E-3</v>
      </c>
      <c r="D6" s="7">
        <v>1.0073622413063815E-2</v>
      </c>
      <c r="E6" s="7">
        <v>2.002118775186763E-2</v>
      </c>
      <c r="G6" s="6" t="s">
        <v>81</v>
      </c>
      <c r="H6" s="7">
        <v>3.7499999999999999E-2</v>
      </c>
      <c r="I6" s="7">
        <v>3.0525743577420134E-2</v>
      </c>
      <c r="J6" s="7">
        <v>3.2264521432083547E-2</v>
      </c>
      <c r="K6" s="7">
        <v>2.0021187751856011E-2</v>
      </c>
    </row>
    <row r="7" spans="1:11" x14ac:dyDescent="0.2">
      <c r="A7" s="6" t="s">
        <v>82</v>
      </c>
      <c r="B7" s="7">
        <v>1.7299999999999999E-2</v>
      </c>
      <c r="C7" s="7">
        <v>9.6944941814094132E-3</v>
      </c>
      <c r="D7" s="7">
        <v>1.0073622413063815E-2</v>
      </c>
      <c r="E7" s="7">
        <v>2.0021187751867627E-2</v>
      </c>
      <c r="G7" s="6" t="s">
        <v>82</v>
      </c>
      <c r="H7" s="7">
        <v>3.7499999999999999E-2</v>
      </c>
      <c r="I7" s="7">
        <v>3.0525743577420134E-2</v>
      </c>
      <c r="J7" s="7">
        <v>3.2264521432083547E-2</v>
      </c>
      <c r="K7" s="7">
        <v>2.0021187751856007E-2</v>
      </c>
    </row>
    <row r="8" spans="1:11" x14ac:dyDescent="0.2">
      <c r="A8" s="6" t="s">
        <v>83</v>
      </c>
      <c r="B8" s="7">
        <v>1E-4</v>
      </c>
      <c r="C8" s="7">
        <v>1.807031255783919E-2</v>
      </c>
      <c r="D8" s="7">
        <v>1.8776998798224333E-2</v>
      </c>
      <c r="E8" s="7">
        <v>2.1837880058724318E-2</v>
      </c>
      <c r="G8" s="6" t="s">
        <v>83</v>
      </c>
      <c r="H8" s="7">
        <v>2.0299999999999999E-2</v>
      </c>
      <c r="I8" s="7">
        <v>3.890156195384991E-2</v>
      </c>
      <c r="J8" s="7">
        <v>4.0967897817244067E-2</v>
      </c>
      <c r="K8" s="7">
        <v>2.1837880058712698E-2</v>
      </c>
    </row>
    <row r="9" spans="1:11" x14ac:dyDescent="0.2">
      <c r="A9" s="6" t="s">
        <v>84</v>
      </c>
      <c r="B9" s="7">
        <v>1E-4</v>
      </c>
      <c r="C9" s="7">
        <v>1.3931322426981831E-2</v>
      </c>
      <c r="D9" s="7">
        <v>1.4476142769076361E-2</v>
      </c>
      <c r="E9" s="7">
        <v>2.0265614777731301E-2</v>
      </c>
      <c r="G9" s="6" t="s">
        <v>84</v>
      </c>
      <c r="H9" s="7">
        <v>2.0299999999999999E-2</v>
      </c>
      <c r="I9" s="7">
        <v>3.4762571822992555E-2</v>
      </c>
      <c r="J9" s="7">
        <v>3.6667041788096093E-2</v>
      </c>
      <c r="K9" s="7">
        <v>2.0265614777719682E-2</v>
      </c>
    </row>
    <row r="10" spans="1:11" x14ac:dyDescent="0.2">
      <c r="A10" s="6" t="s">
        <v>85</v>
      </c>
      <c r="B10" s="7">
        <v>2.0799999999999999E-2</v>
      </c>
      <c r="C10" s="7">
        <v>9.9870823308106753E-3</v>
      </c>
      <c r="D10" s="7">
        <v>1.0377652977676202E-2</v>
      </c>
      <c r="E10" s="7">
        <v>2.0364503881384777E-2</v>
      </c>
      <c r="G10" s="6" t="s">
        <v>85</v>
      </c>
      <c r="H10" s="7">
        <v>4.0999999999999995E-2</v>
      </c>
      <c r="I10" s="7">
        <v>3.0818331726821396E-2</v>
      </c>
      <c r="J10" s="7">
        <v>3.2568551996695935E-2</v>
      </c>
      <c r="K10" s="7">
        <v>2.0364503881373158E-2</v>
      </c>
    </row>
    <row r="11" spans="1:11" x14ac:dyDescent="0.2">
      <c r="A11" s="6" t="s">
        <v>86</v>
      </c>
      <c r="B11" s="7">
        <v>1.4E-3</v>
      </c>
      <c r="C11" s="7">
        <v>8.6363206867422337E-3</v>
      </c>
      <c r="D11" s="7">
        <v>8.9740663110826745E-3</v>
      </c>
      <c r="E11" s="7">
        <v>1.4977192961597054E-2</v>
      </c>
      <c r="G11" s="6" t="s">
        <v>86</v>
      </c>
      <c r="H11" s="7">
        <v>2.1599999999999998E-2</v>
      </c>
      <c r="I11" s="7">
        <v>2.9467570082752956E-2</v>
      </c>
      <c r="J11" s="7">
        <v>3.1164965330102407E-2</v>
      </c>
      <c r="K11" s="7">
        <v>1.4977192961585433E-2</v>
      </c>
    </row>
    <row r="12" spans="1:11" x14ac:dyDescent="0.2">
      <c r="A12" s="6" t="s">
        <v>87</v>
      </c>
      <c r="B12" s="7">
        <v>2.2800000000000001E-2</v>
      </c>
      <c r="C12" s="7">
        <v>1.0130649093565376E-2</v>
      </c>
      <c r="D12" s="7">
        <v>1.0526834289459351E-2</v>
      </c>
      <c r="E12" s="7">
        <v>2.0510391641461102E-2</v>
      </c>
      <c r="G12" s="6" t="s">
        <v>87</v>
      </c>
      <c r="H12" s="7">
        <v>4.2999999999999997E-2</v>
      </c>
      <c r="I12" s="7">
        <v>3.0961898489576097E-2</v>
      </c>
      <c r="J12" s="7">
        <v>3.2717733308479088E-2</v>
      </c>
      <c r="K12" s="7">
        <v>2.0510391641449483E-2</v>
      </c>
    </row>
    <row r="13" spans="1:11" x14ac:dyDescent="0.2">
      <c r="A13" s="6" t="s">
        <v>88</v>
      </c>
      <c r="B13" s="7">
        <v>2.2800000000000001E-2</v>
      </c>
      <c r="C13" s="7">
        <v>1.0130649093565373E-2</v>
      </c>
      <c r="D13" s="7">
        <v>1.0526834289459349E-2</v>
      </c>
      <c r="E13" s="7">
        <v>2.0510391641461102E-2</v>
      </c>
      <c r="G13" s="6" t="s">
        <v>88</v>
      </c>
      <c r="H13" s="7">
        <v>4.2999999999999997E-2</v>
      </c>
      <c r="I13" s="7">
        <v>3.0961898489576093E-2</v>
      </c>
      <c r="J13" s="7">
        <v>3.2717733308479081E-2</v>
      </c>
      <c r="K13" s="7">
        <v>2.0510391641449483E-2</v>
      </c>
    </row>
    <row r="14" spans="1:11" x14ac:dyDescent="0.2">
      <c r="A14" s="6" t="s">
        <v>89</v>
      </c>
      <c r="B14" s="7">
        <v>1.6500000000000001E-2</v>
      </c>
      <c r="C14" s="7">
        <v>9.6742041480754794E-3</v>
      </c>
      <c r="D14" s="7">
        <v>1.0052538885575968E-2</v>
      </c>
      <c r="E14" s="7">
        <v>2.0026396516106344E-2</v>
      </c>
      <c r="G14" s="6" t="s">
        <v>89</v>
      </c>
      <c r="H14" s="7">
        <v>3.6699999999999997E-2</v>
      </c>
      <c r="I14" s="7">
        <v>3.0505453544086202E-2</v>
      </c>
      <c r="J14" s="7">
        <v>3.2243437904595704E-2</v>
      </c>
      <c r="K14" s="7">
        <v>2.0026396516094724E-2</v>
      </c>
    </row>
    <row r="15" spans="1:11" x14ac:dyDescent="0.2">
      <c r="A15" s="6" t="s">
        <v>90</v>
      </c>
      <c r="B15" s="7">
        <v>2.75E-2</v>
      </c>
      <c r="C15" s="7">
        <v>6.8199881299622006E-3</v>
      </c>
      <c r="D15" s="7">
        <v>7.0867013788674322E-3</v>
      </c>
      <c r="E15" s="7">
        <v>1.323299407352059E-2</v>
      </c>
      <c r="G15" s="6" t="s">
        <v>90</v>
      </c>
      <c r="H15" s="7">
        <v>2.75E-2</v>
      </c>
      <c r="I15" s="7">
        <v>6.8199881299622006E-3</v>
      </c>
      <c r="J15" s="7">
        <v>7.0867013788674322E-3</v>
      </c>
      <c r="K15" s="7">
        <v>1.323299407352059E-2</v>
      </c>
    </row>
    <row r="16" spans="1:11" x14ac:dyDescent="0.2">
      <c r="A16" s="6" t="s">
        <v>91</v>
      </c>
      <c r="B16" s="7">
        <v>3.5499999999999997E-2</v>
      </c>
      <c r="C16" s="7">
        <v>1.6319890423474273E-2</v>
      </c>
      <c r="D16" s="7">
        <v>1.69581218857109E-2</v>
      </c>
      <c r="E16" s="7">
        <v>3.1566028518185817E-2</v>
      </c>
      <c r="G16" s="6" t="s">
        <v>91</v>
      </c>
      <c r="H16" s="7">
        <v>5.57E-2</v>
      </c>
      <c r="I16" s="7">
        <v>3.7151139819484993E-2</v>
      </c>
      <c r="J16" s="7">
        <v>3.914902090473063E-2</v>
      </c>
      <c r="K16" s="7">
        <v>3.1566028518174194E-2</v>
      </c>
    </row>
    <row r="17" spans="1:11" x14ac:dyDescent="0.2">
      <c r="A17" s="6" t="s">
        <v>92</v>
      </c>
      <c r="B17" s="7">
        <v>1E-4</v>
      </c>
      <c r="C17" s="7">
        <v>1.0330325376651085E-2</v>
      </c>
      <c r="D17" s="7">
        <v>1.0734319429272705E-2</v>
      </c>
      <c r="E17" s="7">
        <v>1.9474068880932137E-2</v>
      </c>
      <c r="G17" s="6" t="s">
        <v>92</v>
      </c>
      <c r="H17" s="7">
        <v>2.0299999999999999E-2</v>
      </c>
      <c r="I17" s="7">
        <v>3.1161574772661807E-2</v>
      </c>
      <c r="J17" s="7">
        <v>3.2925218448292437E-2</v>
      </c>
      <c r="K17" s="7">
        <v>1.9474068880920518E-2</v>
      </c>
    </row>
    <row r="18" spans="1:11" x14ac:dyDescent="0.2">
      <c r="A18" s="6" t="s">
        <v>93</v>
      </c>
      <c r="B18" s="7">
        <v>1E-4</v>
      </c>
      <c r="C18" s="7">
        <v>5.1651626883255416E-3</v>
      </c>
      <c r="D18" s="7">
        <v>5.3671597146363517E-3</v>
      </c>
      <c r="E18" s="7">
        <v>9.5175831962453182E-3</v>
      </c>
      <c r="G18" s="6" t="s">
        <v>93</v>
      </c>
      <c r="H18" s="7">
        <v>1E-4</v>
      </c>
      <c r="I18" s="7">
        <v>5.1651626883255416E-3</v>
      </c>
      <c r="J18" s="7">
        <v>5.3671597146363517E-3</v>
      </c>
      <c r="K18" s="7">
        <v>9.5175831962453182E-3</v>
      </c>
    </row>
    <row r="19" spans="1:11" x14ac:dyDescent="0.2">
      <c r="A19" s="6" t="s">
        <v>94</v>
      </c>
      <c r="B19" s="7">
        <v>1E-4</v>
      </c>
      <c r="C19" s="7">
        <v>1.0330325376651083E-2</v>
      </c>
      <c r="D19" s="7">
        <v>1.0734319429272703E-2</v>
      </c>
      <c r="E19" s="7">
        <v>1.9474068880932137E-2</v>
      </c>
      <c r="G19" s="6" t="s">
        <v>94</v>
      </c>
      <c r="H19" s="7">
        <v>2.0299999999999999E-2</v>
      </c>
      <c r="I19" s="7">
        <v>3.8743034733928754E-2</v>
      </c>
      <c r="J19" s="7">
        <v>4.0328975979064471E-2</v>
      </c>
      <c r="K19" s="7">
        <v>1.9474068880922006E-2</v>
      </c>
    </row>
    <row r="20" spans="1:11" x14ac:dyDescent="0.2">
      <c r="A20" s="6" t="s">
        <v>95</v>
      </c>
      <c r="B20" s="7">
        <v>1E-4</v>
      </c>
      <c r="C20" s="7">
        <v>1.0330325376651083E-2</v>
      </c>
      <c r="D20" s="7">
        <v>1.0734319429272703E-2</v>
      </c>
      <c r="E20" s="7">
        <v>1.9474068880932137E-2</v>
      </c>
      <c r="G20" s="6" t="s">
        <v>95</v>
      </c>
      <c r="H20" s="7">
        <v>2.0299999999999999E-2</v>
      </c>
      <c r="I20" s="7">
        <v>3.1161574772661804E-2</v>
      </c>
      <c r="J20" s="7">
        <v>3.2925218448292437E-2</v>
      </c>
      <c r="K20" s="7">
        <v>1.9474068880920518E-2</v>
      </c>
    </row>
    <row r="21" spans="1:11" x14ac:dyDescent="0.2">
      <c r="A21" s="6" t="s">
        <v>96</v>
      </c>
      <c r="B21" s="7">
        <v>1E-4</v>
      </c>
      <c r="C21" s="7">
        <v>1.0330325376651085E-2</v>
      </c>
      <c r="D21" s="7">
        <v>1.0734319429272703E-2</v>
      </c>
      <c r="E21" s="7">
        <v>1.9474068880932137E-2</v>
      </c>
      <c r="G21" s="6" t="s">
        <v>96</v>
      </c>
      <c r="H21" s="7">
        <v>2.0299999999999999E-2</v>
      </c>
      <c r="I21" s="7">
        <v>3.8743034733928754E-2</v>
      </c>
      <c r="J21" s="7">
        <v>4.0328975979064471E-2</v>
      </c>
      <c r="K21" s="7">
        <v>1.9474068880922006E-2</v>
      </c>
    </row>
    <row r="22" spans="1:11" x14ac:dyDescent="0.2">
      <c r="A22" s="6" t="s">
        <v>97</v>
      </c>
      <c r="B22" s="7">
        <v>3.0999999999999999E-3</v>
      </c>
      <c r="C22" s="7">
        <v>9.5603013887893083E-3</v>
      </c>
      <c r="D22" s="7">
        <v>9.9341816647262899E-3</v>
      </c>
      <c r="E22" s="7">
        <v>1.558521320881507E-2</v>
      </c>
      <c r="G22" s="6" t="s">
        <v>97</v>
      </c>
      <c r="H22" s="7">
        <v>2.3299999999999998E-2</v>
      </c>
      <c r="I22" s="7">
        <v>3.0391550784800027E-2</v>
      </c>
      <c r="J22" s="7">
        <v>3.2125080683746025E-2</v>
      </c>
      <c r="K22" s="7">
        <v>1.5585213208803449E-2</v>
      </c>
    </row>
    <row r="23" spans="1:11" x14ac:dyDescent="0.2">
      <c r="A23" s="6" t="s">
        <v>98</v>
      </c>
      <c r="B23" s="7">
        <v>1E-4</v>
      </c>
      <c r="C23" s="7">
        <v>1.6048035951381712E-2</v>
      </c>
      <c r="D23" s="7">
        <v>1.6675635842404501E-2</v>
      </c>
      <c r="E23" s="7">
        <v>2.1786350025192813E-2</v>
      </c>
      <c r="G23" s="6" t="s">
        <v>98</v>
      </c>
      <c r="H23" s="7">
        <v>2.0299999999999999E-2</v>
      </c>
      <c r="I23" s="7">
        <v>3.6879285347392432E-2</v>
      </c>
      <c r="J23" s="7">
        <v>3.8866534861424232E-2</v>
      </c>
      <c r="K23" s="7">
        <v>2.1786350025181193E-2</v>
      </c>
    </row>
    <row r="24" spans="1:11" x14ac:dyDescent="0.2">
      <c r="A24" s="6" t="s">
        <v>99</v>
      </c>
      <c r="B24" s="7">
        <v>1.2500000000000001E-2</v>
      </c>
      <c r="C24" s="7">
        <v>1.2517712080686166E-2</v>
      </c>
      <c r="D24" s="7">
        <v>1.3007249539443972E-2</v>
      </c>
      <c r="E24" s="7">
        <v>2.43648456547528E-2</v>
      </c>
      <c r="G24" s="6" t="s">
        <v>99</v>
      </c>
      <c r="H24" s="7">
        <v>3.27E-2</v>
      </c>
      <c r="I24" s="7">
        <v>3.3348961476696887E-2</v>
      </c>
      <c r="J24" s="7">
        <v>3.5198148558463704E-2</v>
      </c>
      <c r="K24" s="7">
        <v>2.4364845654741181E-2</v>
      </c>
    </row>
    <row r="25" spans="1:11" x14ac:dyDescent="0.2">
      <c r="A25" s="6" t="s">
        <v>100</v>
      </c>
      <c r="B25" s="7">
        <v>8.3000000000000001E-3</v>
      </c>
      <c r="C25" s="7">
        <v>5.6962079289562114E-3</v>
      </c>
      <c r="D25" s="7">
        <v>5.9189728508623266E-3</v>
      </c>
      <c r="E25" s="7">
        <v>9.9281825977671299E-3</v>
      </c>
      <c r="G25" s="6" t="s">
        <v>100</v>
      </c>
      <c r="H25" s="7">
        <v>8.3000000000000001E-3</v>
      </c>
      <c r="I25" s="7">
        <v>5.6962079289562114E-3</v>
      </c>
      <c r="J25" s="7">
        <v>5.9189728508623266E-3</v>
      </c>
      <c r="K25" s="7">
        <v>9.9281825977671299E-3</v>
      </c>
    </row>
    <row r="26" spans="1:11" x14ac:dyDescent="0.2">
      <c r="A26" s="6" t="s">
        <v>101</v>
      </c>
      <c r="B26" s="7">
        <v>8.3000000000000001E-3</v>
      </c>
      <c r="C26" s="7">
        <v>1.1392415857912423E-2</v>
      </c>
      <c r="D26" s="7">
        <v>1.1837945701724653E-2</v>
      </c>
      <c r="E26" s="7">
        <v>1.985636519553426E-2</v>
      </c>
      <c r="G26" s="6" t="s">
        <v>101</v>
      </c>
      <c r="H26" s="7">
        <v>2.8499999999999998E-2</v>
      </c>
      <c r="I26" s="7">
        <v>3.2223665253923145E-2</v>
      </c>
      <c r="J26" s="7">
        <v>3.4028844720744383E-2</v>
      </c>
      <c r="K26" s="7">
        <v>1.9856365195522641E-2</v>
      </c>
    </row>
    <row r="27" spans="1:11" x14ac:dyDescent="0.2">
      <c r="A27" s="6" t="s">
        <v>102</v>
      </c>
      <c r="B27" s="7">
        <v>8.3000000000000001E-3</v>
      </c>
      <c r="C27" s="7">
        <v>5.6962079289562114E-3</v>
      </c>
      <c r="D27" s="7">
        <v>5.9189728508623266E-3</v>
      </c>
      <c r="E27" s="7">
        <v>9.9281825977671299E-3</v>
      </c>
      <c r="G27" s="6" t="s">
        <v>102</v>
      </c>
      <c r="H27" s="7">
        <v>8.3000000000000001E-3</v>
      </c>
      <c r="I27" s="7">
        <v>5.6962079289562114E-3</v>
      </c>
      <c r="J27" s="7">
        <v>5.9189728508623266E-3</v>
      </c>
      <c r="K27" s="7">
        <v>9.9281825977671299E-3</v>
      </c>
    </row>
    <row r="28" spans="1:11" x14ac:dyDescent="0.2">
      <c r="A28" s="6" t="s">
        <v>103</v>
      </c>
      <c r="B28" s="7">
        <v>2.4799999999999999E-2</v>
      </c>
      <c r="C28" s="7">
        <v>7.0395897806671366E-3</v>
      </c>
      <c r="D28" s="7">
        <v>7.3148911192593806E-3</v>
      </c>
      <c r="E28" s="7">
        <v>1.3446128562881588E-2</v>
      </c>
      <c r="G28" s="6" t="s">
        <v>103</v>
      </c>
      <c r="H28" s="7">
        <v>2.4799999999999999E-2</v>
      </c>
      <c r="I28" s="7">
        <v>7.0395897806671366E-3</v>
      </c>
      <c r="J28" s="7">
        <v>7.3148911192593806E-3</v>
      </c>
      <c r="K28" s="7">
        <v>1.3446128562881588E-2</v>
      </c>
    </row>
    <row r="29" spans="1:11" x14ac:dyDescent="0.2">
      <c r="A29" s="6" t="s">
        <v>104</v>
      </c>
      <c r="B29" s="7">
        <v>1E-4</v>
      </c>
      <c r="C29" s="7">
        <v>1.3762994579628342E-2</v>
      </c>
      <c r="D29" s="7">
        <v>1.4301232026534005E-2</v>
      </c>
      <c r="E29" s="7">
        <v>1.9994184883806818E-2</v>
      </c>
      <c r="G29" s="6" t="s">
        <v>104</v>
      </c>
      <c r="H29" s="7">
        <v>2.0299999999999999E-2</v>
      </c>
      <c r="I29" s="7">
        <v>3.4594243975639066E-2</v>
      </c>
      <c r="J29" s="7">
        <v>3.6492131045553738E-2</v>
      </c>
      <c r="K29" s="7">
        <v>1.9994184883795198E-2</v>
      </c>
    </row>
    <row r="30" spans="1:11" x14ac:dyDescent="0.2">
      <c r="A30" s="6" t="s">
        <v>105</v>
      </c>
      <c r="B30" s="7">
        <v>1E-4</v>
      </c>
      <c r="C30" s="7">
        <v>1.0320404004150421E-2</v>
      </c>
      <c r="D30" s="7">
        <v>1.0724010055877782E-2</v>
      </c>
      <c r="E30" s="7">
        <v>1.6107309532848071E-2</v>
      </c>
      <c r="G30" s="6" t="s">
        <v>105</v>
      </c>
      <c r="H30" s="7">
        <v>2.0299999999999999E-2</v>
      </c>
      <c r="I30" s="7">
        <v>3.1151653400161142E-2</v>
      </c>
      <c r="J30" s="7">
        <v>3.2914909074897518E-2</v>
      </c>
      <c r="K30" s="7">
        <v>1.6107309532836452E-2</v>
      </c>
    </row>
    <row r="31" spans="1:11" x14ac:dyDescent="0.2">
      <c r="A31" s="6" t="s">
        <v>106</v>
      </c>
      <c r="B31" s="7">
        <v>8.0000000000000004E-4</v>
      </c>
      <c r="C31" s="7">
        <v>1.0202583880894985E-2</v>
      </c>
      <c r="D31" s="7">
        <v>1.0601582272423962E-2</v>
      </c>
      <c r="E31" s="7">
        <v>1.5749831619797133E-2</v>
      </c>
      <c r="G31" s="6" t="s">
        <v>106</v>
      </c>
      <c r="H31" s="7">
        <v>2.0999999999999998E-2</v>
      </c>
      <c r="I31" s="7">
        <v>3.1033833276905703E-2</v>
      </c>
      <c r="J31" s="7">
        <v>3.2792481291443694E-2</v>
      </c>
      <c r="K31" s="7">
        <v>1.5749831619785513E-2</v>
      </c>
    </row>
    <row r="32" spans="1:11" x14ac:dyDescent="0.2">
      <c r="A32" s="6" t="s">
        <v>107</v>
      </c>
      <c r="B32" s="7">
        <v>8.0000000000000004E-4</v>
      </c>
      <c r="C32" s="7">
        <v>1.0202583880894985E-2</v>
      </c>
      <c r="D32" s="7">
        <v>1.0601582272423962E-2</v>
      </c>
      <c r="E32" s="7">
        <v>1.5749831619797136E-2</v>
      </c>
      <c r="G32" s="6" t="s">
        <v>107</v>
      </c>
      <c r="H32" s="7">
        <v>2.0999999999999998E-2</v>
      </c>
      <c r="I32" s="7">
        <v>3.1033833276905703E-2</v>
      </c>
      <c r="J32" s="7">
        <v>3.2792481291443694E-2</v>
      </c>
      <c r="K32" s="7">
        <v>1.5749831619785517E-2</v>
      </c>
    </row>
    <row r="33" spans="1:11" x14ac:dyDescent="0.2">
      <c r="A33" s="6" t="s">
        <v>108</v>
      </c>
      <c r="B33" s="7">
        <v>1.3100000000000001E-2</v>
      </c>
      <c r="C33" s="7">
        <v>9.5847823313974928E-3</v>
      </c>
      <c r="D33" s="7">
        <v>9.9596199978188651E-3</v>
      </c>
      <c r="E33" s="7">
        <v>1.9668151195244333E-2</v>
      </c>
      <c r="G33" s="6" t="s">
        <v>108</v>
      </c>
      <c r="H33" s="7">
        <v>3.3299999999999996E-2</v>
      </c>
      <c r="I33" s="7">
        <v>3.0416031727408213E-2</v>
      </c>
      <c r="J33" s="7">
        <v>3.2150519016838602E-2</v>
      </c>
      <c r="K33" s="7">
        <v>1.9668151195232714E-2</v>
      </c>
    </row>
    <row r="34" spans="1:11" x14ac:dyDescent="0.2">
      <c r="A34" s="6" t="s">
        <v>109</v>
      </c>
      <c r="B34" s="7">
        <v>1E-4</v>
      </c>
      <c r="C34" s="7">
        <v>1.4155707846030494E-2</v>
      </c>
      <c r="D34" s="7">
        <v>1.4709303359427524E-2</v>
      </c>
      <c r="E34" s="7">
        <v>2.0302191134943408E-2</v>
      </c>
      <c r="G34" s="6" t="s">
        <v>109</v>
      </c>
      <c r="H34" s="7">
        <v>2.0299999999999999E-2</v>
      </c>
      <c r="I34" s="7">
        <v>3.4986957242041213E-2</v>
      </c>
      <c r="J34" s="7">
        <v>3.690020237844726E-2</v>
      </c>
      <c r="K34" s="7">
        <v>2.0302191134931789E-2</v>
      </c>
    </row>
    <row r="35" spans="1:11" x14ac:dyDescent="0.2">
      <c r="A35" s="6" t="s">
        <v>110</v>
      </c>
      <c r="B35" s="7">
        <v>1.9400000000000001E-2</v>
      </c>
      <c r="C35" s="7">
        <v>1.1927314966646072E-2</v>
      </c>
      <c r="D35" s="7">
        <v>1.2393763421518648E-2</v>
      </c>
      <c r="E35" s="7">
        <v>2.099177966892686E-2</v>
      </c>
      <c r="G35" s="6" t="s">
        <v>110</v>
      </c>
      <c r="H35" s="7">
        <v>3.9599999999999996E-2</v>
      </c>
      <c r="I35" s="7">
        <v>3.275856436265679E-2</v>
      </c>
      <c r="J35" s="7">
        <v>3.4584662440538386E-2</v>
      </c>
      <c r="K35" s="7">
        <v>2.0991779668915241E-2</v>
      </c>
    </row>
    <row r="36" spans="1:11" x14ac:dyDescent="0.2">
      <c r="A36" s="6" t="s">
        <v>111</v>
      </c>
      <c r="B36" s="7">
        <v>3.5000000000000001E-3</v>
      </c>
      <c r="C36" s="7">
        <v>8.6951003813437698E-3</v>
      </c>
      <c r="D36" s="7">
        <v>9.0351447374441615E-3</v>
      </c>
      <c r="E36" s="7">
        <v>1.5570927881973741E-2</v>
      </c>
      <c r="G36" s="6" t="s">
        <v>111</v>
      </c>
      <c r="H36" s="7">
        <v>2.3699999999999999E-2</v>
      </c>
      <c r="I36" s="7">
        <v>2.952634977735449E-2</v>
      </c>
      <c r="J36" s="7">
        <v>3.1226043756463893E-2</v>
      </c>
      <c r="K36" s="7">
        <v>1.557092788196212E-2</v>
      </c>
    </row>
    <row r="37" spans="1:11" x14ac:dyDescent="0.2">
      <c r="A37" s="6" t="s">
        <v>112</v>
      </c>
      <c r="B37" s="7">
        <v>4.7000000000000002E-3</v>
      </c>
      <c r="C37" s="7">
        <v>8.6951003813437698E-3</v>
      </c>
      <c r="D37" s="7">
        <v>9.0351447374441632E-3</v>
      </c>
      <c r="E37" s="7">
        <v>1.5570927881973741E-2</v>
      </c>
      <c r="G37" s="6" t="s">
        <v>112</v>
      </c>
      <c r="H37" s="7">
        <v>2.4899999999999999E-2</v>
      </c>
      <c r="I37" s="7">
        <v>2.952634977735449E-2</v>
      </c>
      <c r="J37" s="7">
        <v>3.1226043756463897E-2</v>
      </c>
      <c r="K37" s="7">
        <v>1.557092788196212E-2</v>
      </c>
    </row>
    <row r="38" spans="1:11" x14ac:dyDescent="0.2">
      <c r="A38" s="6" t="s">
        <v>113</v>
      </c>
      <c r="B38" s="7">
        <v>3.5000000000000001E-3</v>
      </c>
      <c r="C38" s="7">
        <v>8.6951003813437698E-3</v>
      </c>
      <c r="D38" s="7">
        <v>9.0351447374441632E-3</v>
      </c>
      <c r="E38" s="7">
        <v>1.5570927881973741E-2</v>
      </c>
      <c r="G38" s="6" t="s">
        <v>113</v>
      </c>
      <c r="H38" s="7">
        <v>2.3699999999999999E-2</v>
      </c>
      <c r="I38" s="7">
        <v>2.952634977735449E-2</v>
      </c>
      <c r="J38" s="7">
        <v>3.1226043756463897E-2</v>
      </c>
      <c r="K38" s="7">
        <v>1.557092788196212E-2</v>
      </c>
    </row>
    <row r="39" spans="1:11" x14ac:dyDescent="0.2">
      <c r="A39" s="6" t="s">
        <v>114</v>
      </c>
      <c r="B39" s="7">
        <v>2.6599999999999999E-2</v>
      </c>
      <c r="C39" s="7">
        <v>1.4597342424026714E-2</v>
      </c>
      <c r="D39" s="7">
        <v>1.5168209198147611E-2</v>
      </c>
      <c r="E39" s="7">
        <v>2.7821849156029636E-2</v>
      </c>
      <c r="G39" s="6" t="s">
        <v>114</v>
      </c>
      <c r="H39" s="7">
        <v>4.6799999999999994E-2</v>
      </c>
      <c r="I39" s="7">
        <v>3.5428591820037436E-2</v>
      </c>
      <c r="J39" s="7">
        <v>3.7359108217167342E-2</v>
      </c>
      <c r="K39" s="7">
        <v>2.7821849156018017E-2</v>
      </c>
    </row>
    <row r="40" spans="1:11" x14ac:dyDescent="0.2">
      <c r="A40" s="6" t="s">
        <v>115</v>
      </c>
      <c r="B40" s="7">
        <v>2.6599999999999999E-2</v>
      </c>
      <c r="C40" s="7">
        <v>1.4597342424026716E-2</v>
      </c>
      <c r="D40" s="7">
        <v>1.5168209198147615E-2</v>
      </c>
      <c r="E40" s="7">
        <v>2.7821849156029629E-2</v>
      </c>
      <c r="G40" s="6" t="s">
        <v>115</v>
      </c>
      <c r="H40" s="7">
        <v>4.6799999999999994E-2</v>
      </c>
      <c r="I40" s="7">
        <v>3.5428591820037436E-2</v>
      </c>
      <c r="J40" s="7">
        <v>3.7359108217167349E-2</v>
      </c>
      <c r="K40" s="7">
        <v>2.782184915601801E-2</v>
      </c>
    </row>
    <row r="41" spans="1:11" x14ac:dyDescent="0.2">
      <c r="A41" s="6" t="s">
        <v>116</v>
      </c>
      <c r="B41" s="7">
        <v>1E-4</v>
      </c>
      <c r="C41" s="7">
        <v>1.0383326725659918E-2</v>
      </c>
      <c r="D41" s="7">
        <v>1.0789393532914117E-2</v>
      </c>
      <c r="E41" s="7">
        <v>1.5830764609929091E-2</v>
      </c>
      <c r="G41" s="6" t="s">
        <v>116</v>
      </c>
      <c r="H41" s="7">
        <v>2.0299999999999999E-2</v>
      </c>
      <c r="I41" s="7">
        <v>3.121457612167064E-2</v>
      </c>
      <c r="J41" s="7">
        <v>3.2980292551933854E-2</v>
      </c>
      <c r="K41" s="7">
        <v>1.5830764609917471E-2</v>
      </c>
    </row>
    <row r="42" spans="1:11" x14ac:dyDescent="0.2">
      <c r="A42" s="6" t="s">
        <v>117</v>
      </c>
      <c r="B42" s="7">
        <v>8.0000000000000004E-4</v>
      </c>
      <c r="C42" s="7">
        <v>9.687736908171372E-3</v>
      </c>
      <c r="D42" s="7">
        <v>1.006660087920468E-2</v>
      </c>
      <c r="E42" s="7">
        <v>1.8355152949789844E-2</v>
      </c>
      <c r="G42" s="6" t="s">
        <v>117</v>
      </c>
      <c r="H42" s="7">
        <v>2.0999999999999998E-2</v>
      </c>
      <c r="I42" s="7">
        <v>3.0518986304182094E-2</v>
      </c>
      <c r="J42" s="7">
        <v>3.2257499898224413E-2</v>
      </c>
      <c r="K42" s="7">
        <v>1.8355152949778224E-2</v>
      </c>
    </row>
    <row r="43" spans="1:11" x14ac:dyDescent="0.2">
      <c r="A43" s="6" t="s">
        <v>118</v>
      </c>
      <c r="B43" s="7">
        <v>1E-4</v>
      </c>
      <c r="C43" s="7">
        <v>1.4268944250730994E-2</v>
      </c>
      <c r="D43" s="7">
        <v>1.4826968166174554E-2</v>
      </c>
      <c r="E43" s="7">
        <v>2.0794201931999788E-2</v>
      </c>
      <c r="G43" s="6" t="s">
        <v>118</v>
      </c>
      <c r="H43" s="7">
        <v>2.0299999999999999E-2</v>
      </c>
      <c r="I43" s="7">
        <v>3.5100193646741717E-2</v>
      </c>
      <c r="J43" s="7">
        <v>3.7017867185194286E-2</v>
      </c>
      <c r="K43" s="7">
        <v>2.0794201931988169E-2</v>
      </c>
    </row>
    <row r="44" spans="1:11" x14ac:dyDescent="0.2">
      <c r="A44" s="6" t="s">
        <v>119</v>
      </c>
      <c r="B44" s="7">
        <v>5.4999999999999997E-3</v>
      </c>
      <c r="C44" s="7">
        <v>9.1466574394576897E-3</v>
      </c>
      <c r="D44" s="7">
        <v>9.5043611004924332E-3</v>
      </c>
      <c r="E44" s="7">
        <v>1.556495883804567E-2</v>
      </c>
      <c r="G44" s="6" t="s">
        <v>119</v>
      </c>
      <c r="H44" s="7">
        <v>2.5700000000000001E-2</v>
      </c>
      <c r="I44" s="7">
        <v>2.9977906835468408E-2</v>
      </c>
      <c r="J44" s="7">
        <v>3.1695260119512167E-2</v>
      </c>
      <c r="K44" s="7">
        <v>1.5564958838034049E-2</v>
      </c>
    </row>
    <row r="45" spans="1:11" x14ac:dyDescent="0.2">
      <c r="A45" s="6" t="s">
        <v>120</v>
      </c>
      <c r="B45" s="7">
        <v>1E-4</v>
      </c>
      <c r="C45" s="7">
        <v>1.7261904606419177E-2</v>
      </c>
      <c r="D45" s="7">
        <v>1.7936975966095538E-2</v>
      </c>
      <c r="E45" s="7">
        <v>2.1880375975354662E-2</v>
      </c>
      <c r="G45" s="6" t="s">
        <v>120</v>
      </c>
      <c r="H45" s="7">
        <v>2.0299999999999999E-2</v>
      </c>
      <c r="I45" s="7">
        <v>3.8093154002429894E-2</v>
      </c>
      <c r="J45" s="7">
        <v>4.0127874985115275E-2</v>
      </c>
      <c r="K45" s="7">
        <v>2.1880375975343043E-2</v>
      </c>
    </row>
    <row r="46" spans="1:11" x14ac:dyDescent="0.2">
      <c r="A46" s="6" t="s">
        <v>121</v>
      </c>
      <c r="B46" s="7">
        <v>2.7900000000000001E-2</v>
      </c>
      <c r="C46" s="7">
        <v>1.1654107855127261E-2</v>
      </c>
      <c r="D46" s="7">
        <v>1.2109871840327949E-2</v>
      </c>
      <c r="E46" s="7">
        <v>2.2929123606746177E-2</v>
      </c>
      <c r="G46" s="6" t="s">
        <v>121</v>
      </c>
      <c r="H46" s="7">
        <v>4.8100000000000004E-2</v>
      </c>
      <c r="I46" s="7">
        <v>3.2485357251137978E-2</v>
      </c>
      <c r="J46" s="7">
        <v>3.4300770859347685E-2</v>
      </c>
      <c r="K46" s="7">
        <v>2.2929123606734558E-2</v>
      </c>
    </row>
    <row r="47" spans="1:11" x14ac:dyDescent="0.2">
      <c r="A47" s="6" t="s">
        <v>122</v>
      </c>
      <c r="B47" s="7">
        <v>1.03E-2</v>
      </c>
      <c r="C47" s="7">
        <v>9.0209892618097406E-3</v>
      </c>
      <c r="D47" s="7">
        <v>9.3737783442109472E-3</v>
      </c>
      <c r="E47" s="7">
        <v>1.8360764290316373E-2</v>
      </c>
      <c r="G47" s="6" t="s">
        <v>122</v>
      </c>
      <c r="H47" s="7">
        <v>3.0499999999999999E-2</v>
      </c>
      <c r="I47" s="7">
        <v>2.9852238657820461E-2</v>
      </c>
      <c r="J47" s="7">
        <v>3.1564677363230681E-2</v>
      </c>
      <c r="K47" s="7">
        <v>1.8360764290304754E-2</v>
      </c>
    </row>
    <row r="48" spans="1:11" x14ac:dyDescent="0.2">
      <c r="A48" s="6" t="s">
        <v>123</v>
      </c>
      <c r="B48" s="7">
        <v>1.0699999999999999E-2</v>
      </c>
      <c r="C48" s="7">
        <v>9.0209892618097406E-3</v>
      </c>
      <c r="D48" s="7">
        <v>9.3737783442109472E-3</v>
      </c>
      <c r="E48" s="7">
        <v>1.8360764290316373E-2</v>
      </c>
      <c r="G48" s="6" t="s">
        <v>123</v>
      </c>
      <c r="H48" s="7">
        <v>3.0899999999999997E-2</v>
      </c>
      <c r="I48" s="7">
        <v>2.9852238657820461E-2</v>
      </c>
      <c r="J48" s="7">
        <v>3.1564677363230681E-2</v>
      </c>
      <c r="K48" s="7">
        <v>1.8360764290304754E-2</v>
      </c>
    </row>
    <row r="49" spans="1:11" x14ac:dyDescent="0.2">
      <c r="A49" s="6" t="s">
        <v>124</v>
      </c>
      <c r="B49" s="7">
        <v>8.3000000000000001E-3</v>
      </c>
      <c r="C49" s="7">
        <v>1.0529474309376547E-2</v>
      </c>
      <c r="D49" s="7">
        <v>1.0941256595328058E-2</v>
      </c>
      <c r="E49" s="7">
        <v>2.0252488498604736E-2</v>
      </c>
      <c r="G49" s="6" t="s">
        <v>124</v>
      </c>
      <c r="H49" s="7">
        <v>2.8499999999999998E-2</v>
      </c>
      <c r="I49" s="7">
        <v>3.1360723705387269E-2</v>
      </c>
      <c r="J49" s="7">
        <v>3.3132155614347791E-2</v>
      </c>
      <c r="K49" s="7">
        <v>2.0252488498593117E-2</v>
      </c>
    </row>
    <row r="50" spans="1:11" x14ac:dyDescent="0.2">
      <c r="A50" s="6" t="s">
        <v>125</v>
      </c>
      <c r="B50" s="7">
        <v>1E-4</v>
      </c>
      <c r="C50" s="7">
        <v>1.6677352099454774E-2</v>
      </c>
      <c r="D50" s="7">
        <v>1.7329563023699701E-2</v>
      </c>
      <c r="E50" s="7">
        <v>2.2296304718875847E-2</v>
      </c>
      <c r="G50" s="6" t="s">
        <v>125</v>
      </c>
      <c r="H50" s="7">
        <v>2.0299999999999999E-2</v>
      </c>
      <c r="I50" s="7">
        <v>3.7508601495465491E-2</v>
      </c>
      <c r="J50" s="7">
        <v>3.9520462042719431E-2</v>
      </c>
      <c r="K50" s="7">
        <v>2.2296304718864228E-2</v>
      </c>
    </row>
    <row r="51" spans="1:11" x14ac:dyDescent="0.2">
      <c r="A51" s="6" t="s">
        <v>126</v>
      </c>
      <c r="B51" s="7">
        <v>2.2800000000000001E-2</v>
      </c>
      <c r="C51" s="7">
        <v>1.0480065333211618E-2</v>
      </c>
      <c r="D51" s="7">
        <v>1.088991535354816E-2</v>
      </c>
      <c r="E51" s="7">
        <v>2.0812312016774418E-2</v>
      </c>
      <c r="G51" s="6" t="s">
        <v>126</v>
      </c>
      <c r="H51" s="7">
        <v>4.2999999999999997E-2</v>
      </c>
      <c r="I51" s="7">
        <v>3.1311314729222342E-2</v>
      </c>
      <c r="J51" s="7">
        <v>3.3080814372567893E-2</v>
      </c>
      <c r="K51" s="7">
        <v>2.0812312016762799E-2</v>
      </c>
    </row>
    <row r="52" spans="1:11" x14ac:dyDescent="0.2">
      <c r="A52" s="6" t="s">
        <v>61</v>
      </c>
      <c r="B52" s="7">
        <v>1E-4</v>
      </c>
      <c r="C52" s="7">
        <v>4.5412212922536941E-3</v>
      </c>
      <c r="D52" s="7">
        <v>4.7188174789000352E-3</v>
      </c>
      <c r="E52" s="7">
        <v>7.2631023584062019E-3</v>
      </c>
      <c r="G52" s="6" t="s">
        <v>61</v>
      </c>
      <c r="H52" s="7">
        <v>1E-4</v>
      </c>
      <c r="I52" s="7">
        <v>4.5412212922536941E-3</v>
      </c>
      <c r="J52" s="7">
        <v>4.7188174789000352E-3</v>
      </c>
      <c r="K52" s="7">
        <v>7.2631023584062019E-3</v>
      </c>
    </row>
    <row r="53" spans="1:11" x14ac:dyDescent="0.2">
      <c r="A53" s="6" t="s">
        <v>127</v>
      </c>
      <c r="B53" s="7">
        <v>3.8399999999999997E-2</v>
      </c>
      <c r="C53" s="7">
        <v>1.7350934579390766E-2</v>
      </c>
      <c r="D53" s="7">
        <v>1.8029487686086143E-2</v>
      </c>
      <c r="E53" s="7">
        <v>3.322859481527736E-2</v>
      </c>
      <c r="G53" s="6" t="s">
        <v>127</v>
      </c>
      <c r="H53" s="7">
        <v>5.8599999999999999E-2</v>
      </c>
      <c r="I53" s="7">
        <v>3.818218397540149E-2</v>
      </c>
      <c r="J53" s="7">
        <v>4.0220386705105873E-2</v>
      </c>
      <c r="K53" s="7">
        <v>3.3228594815265737E-2</v>
      </c>
    </row>
    <row r="54" spans="1:11" x14ac:dyDescent="0.2">
      <c r="A54" s="6" t="s">
        <v>128</v>
      </c>
      <c r="B54" s="7">
        <v>2.2800000000000001E-2</v>
      </c>
      <c r="C54" s="7">
        <v>1.2099345418324787E-2</v>
      </c>
      <c r="D54" s="7">
        <v>1.2572521568290597E-2</v>
      </c>
      <c r="E54" s="7">
        <v>2.4445844923960607E-2</v>
      </c>
      <c r="G54" s="6" t="s">
        <v>128</v>
      </c>
      <c r="H54" s="7">
        <v>4.2999999999999997E-2</v>
      </c>
      <c r="I54" s="7">
        <v>3.2930594814335509E-2</v>
      </c>
      <c r="J54" s="7">
        <v>3.4763420587310329E-2</v>
      </c>
      <c r="K54" s="7">
        <v>2.4445844923948988E-2</v>
      </c>
    </row>
    <row r="55" spans="1:11" x14ac:dyDescent="0.2">
      <c r="A55" s="6" t="s">
        <v>129</v>
      </c>
      <c r="B55" s="7">
        <v>1E-4</v>
      </c>
      <c r="C55" s="7">
        <v>1.4423007889358299E-2</v>
      </c>
      <c r="D55" s="7">
        <v>1.4987056861270203E-2</v>
      </c>
      <c r="E55" s="7">
        <v>1.8680883144045184E-2</v>
      </c>
      <c r="G55" s="6" t="s">
        <v>129</v>
      </c>
      <c r="H55" s="7">
        <v>2.0299999999999999E-2</v>
      </c>
      <c r="I55" s="7">
        <v>3.5254257285369017E-2</v>
      </c>
      <c r="J55" s="7">
        <v>3.7177955880289937E-2</v>
      </c>
      <c r="K55" s="7">
        <v>1.8680883144033565E-2</v>
      </c>
    </row>
    <row r="56" spans="1:11" x14ac:dyDescent="0.2">
      <c r="A56" s="6" t="s">
        <v>130</v>
      </c>
      <c r="B56" s="7">
        <v>3.8600000000000002E-2</v>
      </c>
      <c r="C56" s="7">
        <v>1.7434376685540268E-2</v>
      </c>
      <c r="D56" s="7">
        <v>1.8116193011291533E-2</v>
      </c>
      <c r="E56" s="7">
        <v>3.3363145826159318E-2</v>
      </c>
      <c r="G56" s="6" t="s">
        <v>130</v>
      </c>
      <c r="H56" s="7">
        <v>5.8800000000000005E-2</v>
      </c>
      <c r="I56" s="7">
        <v>3.8265626081550985E-2</v>
      </c>
      <c r="J56" s="7">
        <v>4.030709203031127E-2</v>
      </c>
      <c r="K56" s="7">
        <v>3.3363145826147696E-2</v>
      </c>
    </row>
    <row r="57" spans="1:11" x14ac:dyDescent="0.2">
      <c r="A57" s="6" t="s">
        <v>131</v>
      </c>
      <c r="B57" s="7">
        <v>1E-4</v>
      </c>
      <c r="C57" s="7">
        <v>1.3350227455310427E-2</v>
      </c>
      <c r="D57" s="7">
        <v>1.3872322577820471E-2</v>
      </c>
      <c r="E57" s="7">
        <v>1.8551874669599851E-2</v>
      </c>
      <c r="G57" s="6" t="s">
        <v>131</v>
      </c>
      <c r="H57" s="7">
        <v>2.0299999999999999E-2</v>
      </c>
      <c r="I57" s="7">
        <v>3.4181476851321148E-2</v>
      </c>
      <c r="J57" s="7">
        <v>3.6063221596840209E-2</v>
      </c>
      <c r="K57" s="7">
        <v>1.8551874669588232E-2</v>
      </c>
    </row>
    <row r="58" spans="1:11" x14ac:dyDescent="0.2">
      <c r="A58" s="6" t="s">
        <v>132</v>
      </c>
      <c r="B58" s="7">
        <v>1.5E-3</v>
      </c>
      <c r="C58" s="7">
        <v>1.1490755710233115E-2</v>
      </c>
      <c r="D58" s="7">
        <v>1.1940131387939699E-2</v>
      </c>
      <c r="E58" s="7">
        <v>1.6779614400168487E-2</v>
      </c>
      <c r="G58" s="6" t="s">
        <v>132</v>
      </c>
      <c r="H58" s="7">
        <v>2.1700000000000001E-2</v>
      </c>
      <c r="I58" s="7">
        <v>3.2322005106243834E-2</v>
      </c>
      <c r="J58" s="7">
        <v>3.4131030406959431E-2</v>
      </c>
      <c r="K58" s="7">
        <v>1.6779614400156868E-2</v>
      </c>
    </row>
    <row r="59" spans="1:11" x14ac:dyDescent="0.2">
      <c r="A59" s="6" t="s">
        <v>133</v>
      </c>
      <c r="B59" s="7">
        <v>1.29E-2</v>
      </c>
      <c r="C59" s="7">
        <v>1.2619963043406688E-2</v>
      </c>
      <c r="D59" s="7">
        <v>1.3113499290131742E-2</v>
      </c>
      <c r="E59" s="7">
        <v>2.4000406979353923E-2</v>
      </c>
      <c r="G59" s="6" t="s">
        <v>133</v>
      </c>
      <c r="H59" s="7">
        <v>3.3099999999999997E-2</v>
      </c>
      <c r="I59" s="7">
        <v>3.3451212439417406E-2</v>
      </c>
      <c r="J59" s="7">
        <v>3.5304398309151476E-2</v>
      </c>
      <c r="K59" s="7">
        <v>2.4000406979342304E-2</v>
      </c>
    </row>
    <row r="60" spans="1:11" x14ac:dyDescent="0.2">
      <c r="A60" s="6" t="s">
        <v>134</v>
      </c>
      <c r="B60" s="7">
        <v>1E-4</v>
      </c>
      <c r="C60" s="7">
        <v>1.0232919719848353E-2</v>
      </c>
      <c r="D60" s="7">
        <v>1.0633104472703971E-2</v>
      </c>
      <c r="E60" s="7">
        <v>1.5966240479916478E-2</v>
      </c>
      <c r="G60" s="6" t="s">
        <v>134</v>
      </c>
      <c r="H60" s="7">
        <v>2.0299999999999999E-2</v>
      </c>
      <c r="I60" s="7">
        <v>3.1064169115859075E-2</v>
      </c>
      <c r="J60" s="7">
        <v>3.2824003491723708E-2</v>
      </c>
      <c r="K60" s="7">
        <v>1.5966240479904859E-2</v>
      </c>
    </row>
    <row r="61" spans="1:11" x14ac:dyDescent="0.2">
      <c r="A61" s="6" t="s">
        <v>135</v>
      </c>
      <c r="B61" s="7">
        <v>2.5100000000000001E-2</v>
      </c>
      <c r="C61" s="7">
        <v>1.4262822449248933E-2</v>
      </c>
      <c r="D61" s="7">
        <v>1.4820606955835567E-2</v>
      </c>
      <c r="E61" s="7">
        <v>2.6601326443443752E-2</v>
      </c>
      <c r="G61" s="6" t="s">
        <v>135</v>
      </c>
      <c r="H61" s="7">
        <v>4.53E-2</v>
      </c>
      <c r="I61" s="7">
        <v>3.5094071845259651E-2</v>
      </c>
      <c r="J61" s="7">
        <v>3.7011505974855301E-2</v>
      </c>
      <c r="K61" s="7">
        <v>2.6601326443432133E-2</v>
      </c>
    </row>
    <row r="62" spans="1:11" x14ac:dyDescent="0.2">
      <c r="A62" s="6" t="s">
        <v>136</v>
      </c>
      <c r="B62" s="7">
        <v>1E-4</v>
      </c>
      <c r="C62" s="7">
        <v>5.1651626883255416E-3</v>
      </c>
      <c r="D62" s="7">
        <v>5.3671597146363517E-3</v>
      </c>
      <c r="E62" s="7">
        <v>9.5175831962453182E-3</v>
      </c>
      <c r="G62" s="6" t="s">
        <v>136</v>
      </c>
      <c r="H62" s="7">
        <v>1E-4</v>
      </c>
      <c r="I62" s="7">
        <v>5.1651626883255416E-3</v>
      </c>
      <c r="J62" s="7">
        <v>5.3671597146363517E-3</v>
      </c>
      <c r="K62" s="7">
        <v>9.5175831962453182E-3</v>
      </c>
    </row>
    <row r="63" spans="1:11" x14ac:dyDescent="0.2">
      <c r="A63" s="6" t="s">
        <v>137</v>
      </c>
      <c r="B63" s="7">
        <v>2.8000000000000001E-2</v>
      </c>
      <c r="C63" s="7">
        <v>1.1655078631259341E-2</v>
      </c>
      <c r="D63" s="7">
        <v>1.2110880581167773E-2</v>
      </c>
      <c r="E63" s="7">
        <v>2.2930700506254394E-2</v>
      </c>
      <c r="G63" s="6" t="s">
        <v>137</v>
      </c>
      <c r="H63" s="7">
        <v>4.82E-2</v>
      </c>
      <c r="I63" s="7">
        <v>3.2486328027270063E-2</v>
      </c>
      <c r="J63" s="7">
        <v>3.4301779600187508E-2</v>
      </c>
      <c r="K63" s="7">
        <v>2.2930700506242775E-2</v>
      </c>
    </row>
    <row r="64" spans="1:11" x14ac:dyDescent="0.2">
      <c r="A64" s="6" t="s">
        <v>138</v>
      </c>
      <c r="B64" s="7">
        <v>2.0400000000000001E-2</v>
      </c>
      <c r="C64" s="7">
        <v>1.2890379598784541E-2</v>
      </c>
      <c r="D64" s="7">
        <v>1.3394491183276786E-2</v>
      </c>
      <c r="E64" s="7">
        <v>2.4633668161442884E-2</v>
      </c>
      <c r="G64" s="6" t="s">
        <v>138</v>
      </c>
      <c r="H64" s="7">
        <v>4.0599999999999997E-2</v>
      </c>
      <c r="I64" s="7">
        <v>3.3721628994795264E-2</v>
      </c>
      <c r="J64" s="7">
        <v>3.5585390202296521E-2</v>
      </c>
      <c r="K64" s="7">
        <v>2.4633668161431265E-2</v>
      </c>
    </row>
    <row r="65" spans="1:11" x14ac:dyDescent="0.2">
      <c r="A65" s="6" t="s">
        <v>139</v>
      </c>
      <c r="B65" s="7">
        <v>9.4999999999999998E-3</v>
      </c>
      <c r="C65" s="7">
        <v>1.3522495664642078E-2</v>
      </c>
      <c r="D65" s="7">
        <v>1.4051327780372403E-2</v>
      </c>
      <c r="E65" s="7">
        <v>2.7008601497249287E-2</v>
      </c>
      <c r="G65" s="6" t="s">
        <v>139</v>
      </c>
      <c r="H65" s="7">
        <v>2.9699999999999997E-2</v>
      </c>
      <c r="I65" s="7">
        <v>3.43537450606528E-2</v>
      </c>
      <c r="J65" s="7">
        <v>3.6242226799392138E-2</v>
      </c>
      <c r="K65" s="7">
        <v>2.7008601497237668E-2</v>
      </c>
    </row>
    <row r="66" spans="1:11" x14ac:dyDescent="0.2">
      <c r="A66" s="6" t="s">
        <v>140</v>
      </c>
      <c r="B66" s="7">
        <v>1.67E-2</v>
      </c>
      <c r="C66" s="7">
        <v>9.6794061077339049E-3</v>
      </c>
      <c r="D66" s="7">
        <v>1.0057944281301249E-2</v>
      </c>
      <c r="E66" s="7">
        <v>1.9522497453137198E-2</v>
      </c>
      <c r="G66" s="6" t="s">
        <v>140</v>
      </c>
      <c r="H66" s="7">
        <v>3.6900000000000002E-2</v>
      </c>
      <c r="I66" s="7">
        <v>3.0510655503744627E-2</v>
      </c>
      <c r="J66" s="7">
        <v>3.2248843300320983E-2</v>
      </c>
      <c r="K66" s="7">
        <v>1.9522497453125578E-2</v>
      </c>
    </row>
    <row r="67" spans="1:11" x14ac:dyDescent="0.2">
      <c r="A67" s="6" t="s">
        <v>141</v>
      </c>
      <c r="B67" s="7">
        <v>1.8599999999999998E-2</v>
      </c>
      <c r="C67" s="7">
        <v>9.8216002043554056E-3</v>
      </c>
      <c r="D67" s="7">
        <v>1.0205699245297057E-2</v>
      </c>
      <c r="E67" s="7">
        <v>2.0196346459025988E-2</v>
      </c>
      <c r="G67" s="6" t="s">
        <v>141</v>
      </c>
      <c r="H67" s="7">
        <v>3.8800000000000001E-2</v>
      </c>
      <c r="I67" s="7">
        <v>3.0652849600366128E-2</v>
      </c>
      <c r="J67" s="7">
        <v>3.2396598264316789E-2</v>
      </c>
      <c r="K67" s="7">
        <v>2.0196346459014369E-2</v>
      </c>
    </row>
    <row r="68" spans="1:11" x14ac:dyDescent="0.2">
      <c r="A68" s="6" t="s">
        <v>142</v>
      </c>
      <c r="B68" s="7">
        <v>1E-4</v>
      </c>
      <c r="C68" s="7">
        <v>1.4569491573839006E-2</v>
      </c>
      <c r="D68" s="7">
        <v>1.51392691685366E-2</v>
      </c>
      <c r="E68" s="7">
        <v>2.0626723015292749E-2</v>
      </c>
      <c r="G68" s="6" t="s">
        <v>142</v>
      </c>
      <c r="H68" s="7">
        <v>2.0299999999999999E-2</v>
      </c>
      <c r="I68" s="7">
        <v>3.5400740969849728E-2</v>
      </c>
      <c r="J68" s="7">
        <v>3.7330168187556335E-2</v>
      </c>
      <c r="K68" s="7">
        <v>2.062672301528113E-2</v>
      </c>
    </row>
    <row r="69" spans="1:11" x14ac:dyDescent="0.2">
      <c r="A69" s="6" t="s">
        <v>143</v>
      </c>
      <c r="B69" s="7">
        <v>6.7000000000000002E-3</v>
      </c>
      <c r="C69" s="7">
        <v>1.4548161078843316E-2</v>
      </c>
      <c r="D69" s="7">
        <v>1.5117104489446646E-2</v>
      </c>
      <c r="E69" s="7">
        <v>2.8772731062234169E-2</v>
      </c>
      <c r="G69" s="6" t="s">
        <v>143</v>
      </c>
      <c r="H69" s="7">
        <v>2.69E-2</v>
      </c>
      <c r="I69" s="7">
        <v>3.5379410474854038E-2</v>
      </c>
      <c r="J69" s="7">
        <v>3.7308003508466379E-2</v>
      </c>
      <c r="K69" s="7">
        <v>2.8772731062222549E-2</v>
      </c>
    </row>
    <row r="70" spans="1:11" x14ac:dyDescent="0.2">
      <c r="A70" s="6" t="s">
        <v>144</v>
      </c>
      <c r="B70" s="7">
        <v>8.8999999999999999E-3</v>
      </c>
      <c r="C70" s="7">
        <v>6.8563855316316922E-3</v>
      </c>
      <c r="D70" s="7">
        <v>7.124522194927976E-3</v>
      </c>
      <c r="E70" s="7">
        <v>1.3362575578345647E-2</v>
      </c>
      <c r="G70" s="6" t="s">
        <v>144</v>
      </c>
      <c r="H70" s="7">
        <v>8.8999999999999999E-3</v>
      </c>
      <c r="I70" s="7">
        <v>6.8563855316316922E-3</v>
      </c>
      <c r="J70" s="7">
        <v>7.124522194927976E-3</v>
      </c>
      <c r="K70" s="7">
        <v>1.3362575578345647E-2</v>
      </c>
    </row>
    <row r="71" spans="1:11" x14ac:dyDescent="0.2">
      <c r="A71" s="6" t="s">
        <v>145</v>
      </c>
      <c r="B71" s="7">
        <v>3.3999999999999998E-3</v>
      </c>
      <c r="C71" s="7">
        <v>8.7427212572445453E-3</v>
      </c>
      <c r="D71" s="7">
        <v>9.0846279506811862E-3</v>
      </c>
      <c r="E71" s="7">
        <v>1.5031794067237796E-2</v>
      </c>
      <c r="G71" s="6" t="s">
        <v>145</v>
      </c>
      <c r="H71" s="7">
        <v>2.3599999999999999E-2</v>
      </c>
      <c r="I71" s="7">
        <v>2.9573970653255267E-2</v>
      </c>
      <c r="J71" s="7">
        <v>3.1275526969700922E-2</v>
      </c>
      <c r="K71" s="7">
        <v>1.5031794067226175E-2</v>
      </c>
    </row>
    <row r="72" spans="1:11" x14ac:dyDescent="0.2">
      <c r="A72" s="6" t="s">
        <v>146</v>
      </c>
      <c r="B72" s="7">
        <v>3.3999999999999998E-3</v>
      </c>
      <c r="C72" s="7">
        <v>8.7427212572445453E-3</v>
      </c>
      <c r="D72" s="7">
        <v>9.0846279506811862E-3</v>
      </c>
      <c r="E72" s="7">
        <v>1.5378388979297695E-2</v>
      </c>
      <c r="G72" s="6" t="s">
        <v>146</v>
      </c>
      <c r="H72" s="7">
        <v>2.3599999999999999E-2</v>
      </c>
      <c r="I72" s="7">
        <v>2.9573970653255267E-2</v>
      </c>
      <c r="J72" s="7">
        <v>3.1275526969700922E-2</v>
      </c>
      <c r="K72" s="7">
        <v>1.5378388979286074E-2</v>
      </c>
    </row>
    <row r="73" spans="1:11" x14ac:dyDescent="0.2">
      <c r="A73" s="6" t="s">
        <v>147</v>
      </c>
      <c r="B73" s="7">
        <v>2.35E-2</v>
      </c>
      <c r="C73" s="7">
        <v>1.2287077984112585E-2</v>
      </c>
      <c r="D73" s="7">
        <v>1.2767595900895642E-2</v>
      </c>
      <c r="E73" s="7">
        <v>2.4792512798024191E-2</v>
      </c>
      <c r="G73" s="6" t="s">
        <v>147</v>
      </c>
      <c r="H73" s="7">
        <v>4.3700000000000003E-2</v>
      </c>
      <c r="I73" s="7">
        <v>3.3118327380123304E-2</v>
      </c>
      <c r="J73" s="7">
        <v>3.4958494919915373E-2</v>
      </c>
      <c r="K73" s="7">
        <v>2.4792512798012572E-2</v>
      </c>
    </row>
    <row r="74" spans="1:11" x14ac:dyDescent="0.2">
      <c r="A74" s="6" t="s">
        <v>148</v>
      </c>
      <c r="B74" s="7">
        <v>2.6700000000000002E-2</v>
      </c>
      <c r="C74" s="7">
        <v>1.1297809231324771E-2</v>
      </c>
      <c r="D74" s="7">
        <v>1.1739639238676242E-2</v>
      </c>
      <c r="E74" s="7">
        <v>2.2368828287117205E-2</v>
      </c>
      <c r="G74" s="6" t="s">
        <v>148</v>
      </c>
      <c r="H74" s="7">
        <v>4.6899999999999997E-2</v>
      </c>
      <c r="I74" s="7">
        <v>3.2129058627335491E-2</v>
      </c>
      <c r="J74" s="7">
        <v>3.3930538257695972E-2</v>
      </c>
      <c r="K74" s="7">
        <v>2.2368828287105586E-2</v>
      </c>
    </row>
    <row r="75" spans="1:11" x14ac:dyDescent="0.2">
      <c r="A75" s="6" t="s">
        <v>149</v>
      </c>
      <c r="B75" s="7">
        <v>1E-4</v>
      </c>
      <c r="C75" s="7">
        <v>9.842333643696426E-3</v>
      </c>
      <c r="D75" s="7">
        <v>1.0227243519329025E-2</v>
      </c>
      <c r="E75" s="7">
        <v>1.5452492832880622E-2</v>
      </c>
      <c r="G75" s="6" t="s">
        <v>149</v>
      </c>
      <c r="H75" s="7">
        <v>2.0299999999999999E-2</v>
      </c>
      <c r="I75" s="7">
        <v>3.0673583039707145E-2</v>
      </c>
      <c r="J75" s="7">
        <v>3.2418142538348758E-2</v>
      </c>
      <c r="K75" s="7">
        <v>1.5452492832869001E-2</v>
      </c>
    </row>
    <row r="76" spans="1:11" x14ac:dyDescent="0.2">
      <c r="A76" s="6" t="s">
        <v>150</v>
      </c>
      <c r="B76" s="7">
        <v>1E-4</v>
      </c>
      <c r="C76" s="7">
        <v>1.0323868728281196E-2</v>
      </c>
      <c r="D76" s="7">
        <v>1.0727610276993578E-2</v>
      </c>
      <c r="E76" s="7">
        <v>1.574974733887426E-2</v>
      </c>
      <c r="G76" s="6" t="s">
        <v>150</v>
      </c>
      <c r="H76" s="7">
        <v>2.0299999999999999E-2</v>
      </c>
      <c r="I76" s="7">
        <v>3.1155118124291916E-2</v>
      </c>
      <c r="J76" s="7">
        <v>3.291850929601331E-2</v>
      </c>
      <c r="K76" s="7">
        <v>1.5749747338862641E-2</v>
      </c>
    </row>
    <row r="77" spans="1:11" x14ac:dyDescent="0.2">
      <c r="A77" s="6" t="s">
        <v>151</v>
      </c>
      <c r="B77" s="7">
        <v>1.3100000000000001E-2</v>
      </c>
      <c r="C77" s="7">
        <v>1.2071376220455532E-2</v>
      </c>
      <c r="D77" s="7">
        <v>1.2543458562706309E-2</v>
      </c>
      <c r="E77" s="7">
        <v>2.3475765614916832E-2</v>
      </c>
      <c r="G77" s="6" t="s">
        <v>151</v>
      </c>
      <c r="H77" s="7">
        <v>3.3299999999999996E-2</v>
      </c>
      <c r="I77" s="7">
        <v>3.2902625616466251E-2</v>
      </c>
      <c r="J77" s="7">
        <v>3.4734357581726043E-2</v>
      </c>
      <c r="K77" s="7">
        <v>2.3475765614905213E-2</v>
      </c>
    </row>
    <row r="78" spans="1:11" x14ac:dyDescent="0.2">
      <c r="A78" s="6" t="s">
        <v>152</v>
      </c>
      <c r="B78" s="7">
        <v>1.8599999999999998E-2</v>
      </c>
      <c r="C78" s="7">
        <v>1.0718061486434763E-2</v>
      </c>
      <c r="D78" s="7">
        <v>1.1137218960984342E-2</v>
      </c>
      <c r="E78" s="7">
        <v>2.2092072739480571E-2</v>
      </c>
      <c r="G78" s="6" t="s">
        <v>152</v>
      </c>
      <c r="H78" s="7">
        <v>3.8800000000000001E-2</v>
      </c>
      <c r="I78" s="7">
        <v>3.1549310882445482E-2</v>
      </c>
      <c r="J78" s="7">
        <v>3.3328117980004075E-2</v>
      </c>
      <c r="K78" s="7">
        <v>2.2092072739468952E-2</v>
      </c>
    </row>
    <row r="79" spans="1:11" x14ac:dyDescent="0.2">
      <c r="A79" s="6" t="s">
        <v>153</v>
      </c>
      <c r="B79" s="7">
        <v>1.3299999999999999E-2</v>
      </c>
      <c r="C79" s="7">
        <v>1.3263340862297641E-2</v>
      </c>
      <c r="D79" s="7">
        <v>1.3782038060197387E-2</v>
      </c>
      <c r="E79" s="7">
        <v>2.5644009266876967E-2</v>
      </c>
      <c r="G79" s="6" t="s">
        <v>153</v>
      </c>
      <c r="H79" s="7">
        <v>3.3500000000000002E-2</v>
      </c>
      <c r="I79" s="7">
        <v>3.4094590258308362E-2</v>
      </c>
      <c r="J79" s="7">
        <v>3.5972937079217122E-2</v>
      </c>
      <c r="K79" s="7">
        <v>2.5644009266865348E-2</v>
      </c>
    </row>
    <row r="80" spans="1:11" x14ac:dyDescent="0.2">
      <c r="A80" s="6" t="s">
        <v>154</v>
      </c>
      <c r="B80" s="7">
        <v>1.3299999999999999E-2</v>
      </c>
      <c r="C80" s="7">
        <v>1.3263340862297641E-2</v>
      </c>
      <c r="D80" s="7">
        <v>1.3782038060197387E-2</v>
      </c>
      <c r="E80" s="7">
        <v>2.5644009266876964E-2</v>
      </c>
      <c r="G80" s="6" t="s">
        <v>154</v>
      </c>
      <c r="H80" s="7">
        <v>3.3500000000000002E-2</v>
      </c>
      <c r="I80" s="7">
        <v>3.4094590258308362E-2</v>
      </c>
      <c r="J80" s="7">
        <v>3.5972937079217122E-2</v>
      </c>
      <c r="K80" s="7">
        <v>2.5644009266865345E-2</v>
      </c>
    </row>
    <row r="81" spans="1:11" x14ac:dyDescent="0.2">
      <c r="A81" s="6" t="s">
        <v>155</v>
      </c>
      <c r="B81" s="7">
        <v>1.9599999999999999E-2</v>
      </c>
      <c r="C81" s="7">
        <v>1.0385174258814939E-2</v>
      </c>
      <c r="D81" s="7">
        <v>1.0791313318624544E-2</v>
      </c>
      <c r="E81" s="7">
        <v>2.0059557634670593E-2</v>
      </c>
      <c r="G81" s="6" t="s">
        <v>155</v>
      </c>
      <c r="H81" s="7">
        <v>3.9800000000000002E-2</v>
      </c>
      <c r="I81" s="7">
        <v>3.1216423654825659E-2</v>
      </c>
      <c r="J81" s="7">
        <v>3.2982212337644277E-2</v>
      </c>
      <c r="K81" s="7">
        <v>2.0059557634658973E-2</v>
      </c>
    </row>
    <row r="82" spans="1:11" x14ac:dyDescent="0.2">
      <c r="A82" s="6" t="s">
        <v>156</v>
      </c>
      <c r="B82" s="7">
        <v>1.78E-2</v>
      </c>
      <c r="C82" s="7">
        <v>1.1146312077094527E-2</v>
      </c>
      <c r="D82" s="7">
        <v>1.1582217396978123E-2</v>
      </c>
      <c r="E82" s="7">
        <v>2.28523768085944E-2</v>
      </c>
      <c r="G82" s="6" t="s">
        <v>156</v>
      </c>
      <c r="H82" s="7">
        <v>3.7999999999999999E-2</v>
      </c>
      <c r="I82" s="7">
        <v>3.1977561473105251E-2</v>
      </c>
      <c r="J82" s="7">
        <v>3.3773116415997853E-2</v>
      </c>
      <c r="K82" s="7">
        <v>2.2852376808582781E-2</v>
      </c>
    </row>
    <row r="83" spans="1:11" x14ac:dyDescent="0.2">
      <c r="A83" s="6" t="s">
        <v>157</v>
      </c>
      <c r="B83" s="7">
        <v>1E-4</v>
      </c>
      <c r="C83" s="7">
        <v>8.6115836619151311E-3</v>
      </c>
      <c r="D83" s="7">
        <v>8.9483618810146607E-3</v>
      </c>
      <c r="E83" s="7">
        <v>1.4589627135311855E-2</v>
      </c>
      <c r="G83" s="6" t="s">
        <v>157</v>
      </c>
      <c r="H83" s="7">
        <v>2.0299999999999999E-2</v>
      </c>
      <c r="I83" s="7">
        <v>2.9442833057925853E-2</v>
      </c>
      <c r="J83" s="7">
        <v>3.1139260900034396E-2</v>
      </c>
      <c r="K83" s="7">
        <v>1.4589627135300234E-2</v>
      </c>
    </row>
    <row r="84" spans="1:11" x14ac:dyDescent="0.2">
      <c r="A84" s="6" t="s">
        <v>158</v>
      </c>
      <c r="B84" s="7">
        <v>1E-4</v>
      </c>
      <c r="C84" s="7">
        <v>4.3921292282819054E-3</v>
      </c>
      <c r="D84" s="7">
        <v>4.5638947847262377E-3</v>
      </c>
      <c r="E84" s="7">
        <v>7.4762118826072407E-3</v>
      </c>
      <c r="G84" s="6" t="s">
        <v>158</v>
      </c>
      <c r="H84" s="7">
        <v>1E-4</v>
      </c>
      <c r="I84" s="7">
        <v>4.3921292282819054E-3</v>
      </c>
      <c r="J84" s="7">
        <v>4.5638947847262377E-3</v>
      </c>
      <c r="K84" s="7">
        <v>7.4762118826072407E-3</v>
      </c>
    </row>
    <row r="85" spans="1:11" x14ac:dyDescent="0.2">
      <c r="A85" s="6" t="s">
        <v>159</v>
      </c>
      <c r="B85" s="7">
        <v>1.09E-2</v>
      </c>
      <c r="C85" s="7">
        <v>1.3126600077188067E-2</v>
      </c>
      <c r="D85" s="7">
        <v>1.363994967354373E-2</v>
      </c>
      <c r="E85" s="7">
        <v>2.6316238473348751E-2</v>
      </c>
      <c r="G85" s="6" t="s">
        <v>159</v>
      </c>
      <c r="H85" s="7">
        <v>3.1099999999999999E-2</v>
      </c>
      <c r="I85" s="7">
        <v>3.3957849473198784E-2</v>
      </c>
      <c r="J85" s="7">
        <v>3.5830848692563463E-2</v>
      </c>
      <c r="K85" s="7">
        <v>2.6316238473337132E-2</v>
      </c>
    </row>
    <row r="86" spans="1:11" x14ac:dyDescent="0.2">
      <c r="A86" s="6" t="s">
        <v>65</v>
      </c>
      <c r="B86" s="7">
        <v>1E-4</v>
      </c>
      <c r="C86" s="7">
        <v>1.4282383277911441E-2</v>
      </c>
      <c r="D86" s="7">
        <v>1.484093276122009E-2</v>
      </c>
      <c r="E86" s="7">
        <v>2.0847117243446046E-2</v>
      </c>
      <c r="G86" s="6" t="s">
        <v>65</v>
      </c>
      <c r="H86" s="7">
        <v>2.0299999999999999E-2</v>
      </c>
      <c r="I86" s="7">
        <v>3.511363267392216E-2</v>
      </c>
      <c r="J86" s="7">
        <v>3.7031831780239825E-2</v>
      </c>
      <c r="K86" s="7">
        <v>2.0847117243434427E-2</v>
      </c>
    </row>
    <row r="87" spans="1:11" x14ac:dyDescent="0.2">
      <c r="A87" s="6" t="s">
        <v>160</v>
      </c>
      <c r="B87" s="7">
        <v>1E-4</v>
      </c>
      <c r="C87" s="7">
        <v>7.1411916389557207E-3</v>
      </c>
      <c r="D87" s="7">
        <v>7.4204663806100458E-3</v>
      </c>
      <c r="E87" s="7">
        <v>1.0188634639197235E-2</v>
      </c>
      <c r="G87" s="6" t="s">
        <v>160</v>
      </c>
      <c r="H87" s="7">
        <v>1E-4</v>
      </c>
      <c r="I87" s="7">
        <v>7.1411916389557207E-3</v>
      </c>
      <c r="J87" s="7">
        <v>7.4204663806100458E-3</v>
      </c>
      <c r="K87" s="7">
        <v>1.0188634639197235E-2</v>
      </c>
    </row>
    <row r="88" spans="1:11" x14ac:dyDescent="0.2">
      <c r="A88" s="6" t="s">
        <v>161</v>
      </c>
      <c r="B88" s="7">
        <v>2E-3</v>
      </c>
      <c r="C88" s="7">
        <v>8.6665068719550195E-3</v>
      </c>
      <c r="D88" s="7">
        <v>9.0054330050260839E-3</v>
      </c>
      <c r="E88" s="7">
        <v>1.5088175013910524E-2</v>
      </c>
      <c r="G88" s="6" t="s">
        <v>161</v>
      </c>
      <c r="H88" s="7">
        <v>2.2199999999999998E-2</v>
      </c>
      <c r="I88" s="7">
        <v>2.949775626796574E-2</v>
      </c>
      <c r="J88" s="7">
        <v>3.1196332024045818E-2</v>
      </c>
      <c r="K88" s="7">
        <v>1.5088175013898903E-2</v>
      </c>
    </row>
    <row r="89" spans="1:11" x14ac:dyDescent="0.2">
      <c r="A89" s="6" t="s">
        <v>162</v>
      </c>
      <c r="B89" s="7">
        <v>4.7999999999999996E-3</v>
      </c>
      <c r="C89" s="7">
        <v>8.7017441743013485E-3</v>
      </c>
      <c r="D89" s="7">
        <v>9.0420483530833928E-3</v>
      </c>
      <c r="E89" s="7">
        <v>1.6301747116981496E-2</v>
      </c>
      <c r="G89" s="6" t="s">
        <v>162</v>
      </c>
      <c r="H89" s="7">
        <v>2.4999999999999998E-2</v>
      </c>
      <c r="I89" s="7">
        <v>2.9532993570312069E-2</v>
      </c>
      <c r="J89" s="7">
        <v>3.1232947372103127E-2</v>
      </c>
      <c r="K89" s="7">
        <v>1.6301747116969877E-2</v>
      </c>
    </row>
    <row r="90" spans="1:11" x14ac:dyDescent="0.2">
      <c r="A90" s="6" t="s">
        <v>163</v>
      </c>
      <c r="B90" s="7">
        <v>1E-4</v>
      </c>
      <c r="C90" s="7">
        <v>1.4350573824740136E-2</v>
      </c>
      <c r="D90" s="7">
        <v>1.4911790075489246E-2</v>
      </c>
      <c r="E90" s="7">
        <v>1.9995650209378858E-2</v>
      </c>
      <c r="G90" s="6" t="s">
        <v>163</v>
      </c>
      <c r="H90" s="7">
        <v>2.0299999999999999E-2</v>
      </c>
      <c r="I90" s="7">
        <v>3.5181823220750856E-2</v>
      </c>
      <c r="J90" s="7">
        <v>3.7102689094508978E-2</v>
      </c>
      <c r="K90" s="7">
        <v>1.9995650209367239E-2</v>
      </c>
    </row>
    <row r="91" spans="1:11" x14ac:dyDescent="0.2">
      <c r="A91" s="6" t="s">
        <v>164</v>
      </c>
      <c r="B91" s="7">
        <v>1.0500000000000001E-2</v>
      </c>
      <c r="C91" s="7">
        <v>1.3337986429407226E-2</v>
      </c>
      <c r="D91" s="7">
        <v>1.3859602834986046E-2</v>
      </c>
      <c r="E91" s="7">
        <v>2.5880631180214188E-2</v>
      </c>
      <c r="G91" s="6" t="s">
        <v>164</v>
      </c>
      <c r="H91" s="7">
        <v>3.0699999999999998E-2</v>
      </c>
      <c r="I91" s="7">
        <v>3.4169235825417948E-2</v>
      </c>
      <c r="J91" s="7">
        <v>3.6050501854005781E-2</v>
      </c>
      <c r="K91" s="7">
        <v>2.5880631180202569E-2</v>
      </c>
    </row>
    <row r="92" spans="1:11" x14ac:dyDescent="0.2">
      <c r="A92" s="6" t="s">
        <v>165</v>
      </c>
      <c r="B92" s="7">
        <v>7.1000000000000004E-3</v>
      </c>
      <c r="C92" s="7">
        <v>1.0798008485803947E-2</v>
      </c>
      <c r="D92" s="7">
        <v>1.1220292494232419E-2</v>
      </c>
      <c r="E92" s="7">
        <v>2.1097860247868201E-2</v>
      </c>
      <c r="G92" s="6" t="s">
        <v>165</v>
      </c>
      <c r="H92" s="7">
        <v>2.7299999999999998E-2</v>
      </c>
      <c r="I92" s="7">
        <v>3.1629257881814671E-2</v>
      </c>
      <c r="J92" s="7">
        <v>3.3411191513252156E-2</v>
      </c>
      <c r="K92" s="7">
        <v>2.1097860247856582E-2</v>
      </c>
    </row>
    <row r="93" spans="1:11" x14ac:dyDescent="0.2">
      <c r="A93" s="6" t="s">
        <v>166</v>
      </c>
      <c r="B93" s="7">
        <v>1E-4</v>
      </c>
      <c r="C93" s="7">
        <v>1.2204355215276729E-2</v>
      </c>
      <c r="D93" s="7">
        <v>1.2681638044547283E-2</v>
      </c>
      <c r="E93" s="7">
        <v>1.7354234135937372E-2</v>
      </c>
      <c r="G93" s="6" t="s">
        <v>166</v>
      </c>
      <c r="H93" s="7">
        <v>2.0299999999999999E-2</v>
      </c>
      <c r="I93" s="7">
        <v>3.3035604611287447E-2</v>
      </c>
      <c r="J93" s="7">
        <v>3.4872537063567015E-2</v>
      </c>
      <c r="K93" s="7">
        <v>1.7354234135925753E-2</v>
      </c>
    </row>
    <row r="94" spans="1:11" x14ac:dyDescent="0.2">
      <c r="A94" s="6" t="s">
        <v>167</v>
      </c>
      <c r="B94" s="7">
        <v>1.6199999999999999E-2</v>
      </c>
      <c r="C94" s="7">
        <v>1.149061545028672E-2</v>
      </c>
      <c r="D94" s="7">
        <v>1.193998564276587E-2</v>
      </c>
      <c r="E94" s="7">
        <v>2.2288082348990042E-2</v>
      </c>
      <c r="G94" s="6" t="s">
        <v>167</v>
      </c>
      <c r="H94" s="7">
        <v>3.6400000000000002E-2</v>
      </c>
      <c r="I94" s="7">
        <v>3.2321864846297441E-2</v>
      </c>
      <c r="J94" s="7">
        <v>3.4130884661785606E-2</v>
      </c>
      <c r="K94" s="7">
        <v>2.2288082348978423E-2</v>
      </c>
    </row>
    <row r="95" spans="1:11" x14ac:dyDescent="0.2">
      <c r="A95" s="6" t="s">
        <v>168</v>
      </c>
      <c r="B95" s="7">
        <v>2.7799999999999998E-2</v>
      </c>
      <c r="C95" s="7">
        <v>1.1614513271679665E-2</v>
      </c>
      <c r="D95" s="7">
        <v>1.2068728808438936E-2</v>
      </c>
      <c r="E95" s="7">
        <v>2.2350002170008227E-2</v>
      </c>
      <c r="G95" s="6" t="s">
        <v>168</v>
      </c>
      <c r="H95" s="7">
        <v>4.8000000000000001E-2</v>
      </c>
      <c r="I95" s="7">
        <v>3.2445762667690385E-2</v>
      </c>
      <c r="J95" s="7">
        <v>3.4259627827458672E-2</v>
      </c>
      <c r="K95" s="7">
        <v>2.2350002169996608E-2</v>
      </c>
    </row>
    <row r="96" spans="1:11" x14ac:dyDescent="0.2">
      <c r="A96" s="6" t="s">
        <v>169</v>
      </c>
      <c r="B96" s="7">
        <v>2.5000000000000001E-3</v>
      </c>
      <c r="C96" s="7">
        <v>4.3825502293524544E-3</v>
      </c>
      <c r="D96" s="7">
        <v>4.553941174305234E-3</v>
      </c>
      <c r="E96" s="7">
        <v>7.7511111167561904E-3</v>
      </c>
      <c r="G96" s="6" t="s">
        <v>169</v>
      </c>
      <c r="H96" s="7">
        <v>2.5000000000000001E-3</v>
      </c>
      <c r="I96" s="7">
        <v>4.3825502293524544E-3</v>
      </c>
      <c r="J96" s="7">
        <v>4.553941174305234E-3</v>
      </c>
      <c r="K96" s="7">
        <v>7.7511111167561904E-3</v>
      </c>
    </row>
    <row r="97" spans="1:11" x14ac:dyDescent="0.2">
      <c r="A97" s="6" t="s">
        <v>170</v>
      </c>
      <c r="B97" s="7">
        <v>1.6000000000000001E-3</v>
      </c>
      <c r="C97" s="7">
        <v>8.7651004587049088E-3</v>
      </c>
      <c r="D97" s="7">
        <v>9.1078823486104681E-3</v>
      </c>
      <c r="E97" s="7">
        <v>1.5152836393487763E-2</v>
      </c>
      <c r="G97" s="6" t="s">
        <v>170</v>
      </c>
      <c r="H97" s="7">
        <v>2.18E-2</v>
      </c>
      <c r="I97" s="7">
        <v>2.9596349854715629E-2</v>
      </c>
      <c r="J97" s="7">
        <v>3.1298781367630202E-2</v>
      </c>
      <c r="K97" s="7">
        <v>1.5152836393476142E-2</v>
      </c>
    </row>
    <row r="98" spans="1:11" x14ac:dyDescent="0.2">
      <c r="A98" s="6" t="s">
        <v>171</v>
      </c>
      <c r="B98" s="7">
        <v>2.4E-2</v>
      </c>
      <c r="C98" s="7">
        <v>5.1227648475081896E-3</v>
      </c>
      <c r="D98" s="7">
        <v>5.3231037967585307E-3</v>
      </c>
      <c r="E98" s="7">
        <v>1.0330115699156123E-2</v>
      </c>
      <c r="G98" s="6" t="s">
        <v>171</v>
      </c>
      <c r="H98" s="7">
        <v>2.4E-2</v>
      </c>
      <c r="I98" s="7">
        <v>5.1227648475081896E-3</v>
      </c>
      <c r="J98" s="7">
        <v>5.3231037967585307E-3</v>
      </c>
      <c r="K98" s="7">
        <v>1.0330115699156123E-2</v>
      </c>
    </row>
    <row r="99" spans="1:11" x14ac:dyDescent="0.2">
      <c r="A99" s="6" t="s">
        <v>172</v>
      </c>
      <c r="B99" s="7">
        <v>2.4E-2</v>
      </c>
      <c r="C99" s="7">
        <v>5.1227648475081896E-3</v>
      </c>
      <c r="D99" s="7">
        <v>5.3231037967585307E-3</v>
      </c>
      <c r="E99" s="7">
        <v>1.0330115699156123E-2</v>
      </c>
      <c r="G99" s="6" t="s">
        <v>172</v>
      </c>
      <c r="H99" s="7">
        <v>2.4E-2</v>
      </c>
      <c r="I99" s="7">
        <v>5.1227648475081896E-3</v>
      </c>
      <c r="J99" s="7">
        <v>5.3231037967585307E-3</v>
      </c>
      <c r="K99" s="7">
        <v>1.0330115699156123E-2</v>
      </c>
    </row>
    <row r="100" spans="1:11" x14ac:dyDescent="0.2">
      <c r="A100" s="6" t="s">
        <v>173</v>
      </c>
      <c r="B100" s="7">
        <v>2.3400000000000001E-2</v>
      </c>
      <c r="C100" s="7">
        <v>5.1601948576422496E-3</v>
      </c>
      <c r="D100" s="7">
        <v>5.3619976041044291E-3</v>
      </c>
      <c r="E100" s="7">
        <v>1.0363208720598092E-2</v>
      </c>
      <c r="G100" s="6" t="s">
        <v>173</v>
      </c>
      <c r="H100" s="7">
        <v>2.3400000000000001E-2</v>
      </c>
      <c r="I100" s="7">
        <v>5.1601948576422496E-3</v>
      </c>
      <c r="J100" s="7">
        <v>5.3619976041044291E-3</v>
      </c>
      <c r="K100" s="7">
        <v>1.0363208720598092E-2</v>
      </c>
    </row>
    <row r="101" spans="1:11" x14ac:dyDescent="0.2">
      <c r="A101" s="6" t="s">
        <v>174</v>
      </c>
      <c r="B101" s="7">
        <v>2.41E-2</v>
      </c>
      <c r="C101" s="7">
        <v>1.0257685308703728E-2</v>
      </c>
      <c r="D101" s="7">
        <v>1.0658838583870353E-2</v>
      </c>
      <c r="E101" s="7">
        <v>2.0670706920834742E-2</v>
      </c>
      <c r="G101" s="6" t="s">
        <v>174</v>
      </c>
      <c r="H101" s="7">
        <v>4.4299999999999999E-2</v>
      </c>
      <c r="I101" s="7">
        <v>3.1088934704714449E-2</v>
      </c>
      <c r="J101" s="7">
        <v>3.2849737602890089E-2</v>
      </c>
      <c r="K101" s="7">
        <v>2.0670706920823123E-2</v>
      </c>
    </row>
    <row r="102" spans="1:11" x14ac:dyDescent="0.2">
      <c r="A102" s="6" t="s">
        <v>175</v>
      </c>
      <c r="B102" s="7">
        <v>2.4299999999999999E-2</v>
      </c>
      <c r="C102" s="7">
        <v>1.0325376005065888E-2</v>
      </c>
      <c r="D102" s="7">
        <v>1.0729176499729581E-2</v>
      </c>
      <c r="E102" s="7">
        <v>2.0677248556237527E-2</v>
      </c>
      <c r="G102" s="6" t="s">
        <v>175</v>
      </c>
      <c r="H102" s="7">
        <v>4.4499999999999998E-2</v>
      </c>
      <c r="I102" s="7">
        <v>3.115662540107661E-2</v>
      </c>
      <c r="J102" s="7">
        <v>3.2920075518749314E-2</v>
      </c>
      <c r="K102" s="7">
        <v>2.0677248556225908E-2</v>
      </c>
    </row>
    <row r="103" spans="1:11" x14ac:dyDescent="0.2">
      <c r="A103" s="6" t="s">
        <v>176</v>
      </c>
      <c r="B103" s="7">
        <v>1.2500000000000001E-2</v>
      </c>
      <c r="C103" s="7">
        <v>1.2517712080686166E-2</v>
      </c>
      <c r="D103" s="7">
        <v>1.3007249539443969E-2</v>
      </c>
      <c r="E103" s="7">
        <v>2.43648456547528E-2</v>
      </c>
      <c r="G103" s="6" t="s">
        <v>176</v>
      </c>
      <c r="H103" s="7">
        <v>3.27E-2</v>
      </c>
      <c r="I103" s="7">
        <v>3.3348961476696887E-2</v>
      </c>
      <c r="J103" s="7">
        <v>3.5198148558463704E-2</v>
      </c>
      <c r="K103" s="7">
        <v>2.4364845654741181E-2</v>
      </c>
    </row>
    <row r="104" spans="1:11" x14ac:dyDescent="0.2">
      <c r="A104" s="6" t="s">
        <v>177</v>
      </c>
      <c r="B104" s="7">
        <v>1E-4</v>
      </c>
      <c r="C104" s="7">
        <v>4.4725914736782309E-3</v>
      </c>
      <c r="D104" s="7">
        <v>4.6475037140280059E-3</v>
      </c>
      <c r="E104" s="7">
        <v>7.4414846882115771E-3</v>
      </c>
      <c r="G104" s="6" t="s">
        <v>177</v>
      </c>
      <c r="H104" s="7">
        <v>1E-4</v>
      </c>
      <c r="I104" s="7">
        <v>4.4725914736782309E-3</v>
      </c>
      <c r="J104" s="7">
        <v>4.6475037140280059E-3</v>
      </c>
      <c r="K104" s="7">
        <v>7.4414846882115771E-3</v>
      </c>
    </row>
    <row r="105" spans="1:11" x14ac:dyDescent="0.2">
      <c r="A105" s="6" t="s">
        <v>178</v>
      </c>
      <c r="B105" s="7">
        <v>1E-4</v>
      </c>
      <c r="C105" s="7">
        <v>1.3150637274362392E-2</v>
      </c>
      <c r="D105" s="7">
        <v>1.3664926907391255E-2</v>
      </c>
      <c r="E105" s="7">
        <v>1.8213646703749493E-2</v>
      </c>
      <c r="G105" s="6" t="s">
        <v>178</v>
      </c>
      <c r="H105" s="7">
        <v>2.0299999999999999E-2</v>
      </c>
      <c r="I105" s="7">
        <v>3.3981886670373114E-2</v>
      </c>
      <c r="J105" s="7">
        <v>3.585582592641099E-2</v>
      </c>
      <c r="K105" s="7">
        <v>1.8213646703737874E-2</v>
      </c>
    </row>
    <row r="106" spans="1:11" x14ac:dyDescent="0.2">
      <c r="A106" s="6" t="s">
        <v>179</v>
      </c>
      <c r="B106" s="7">
        <v>1E-4</v>
      </c>
      <c r="C106" s="7">
        <v>1.3589839014619918E-2</v>
      </c>
      <c r="D106" s="7">
        <v>1.4121304765969905E-2</v>
      </c>
      <c r="E106" s="7">
        <v>1.9151679638380398E-2</v>
      </c>
      <c r="G106" s="6" t="s">
        <v>179</v>
      </c>
      <c r="H106" s="7">
        <v>2.0299999999999999E-2</v>
      </c>
      <c r="I106" s="7">
        <v>3.4421088410630636E-2</v>
      </c>
      <c r="J106" s="7">
        <v>3.6312203784989637E-2</v>
      </c>
      <c r="K106" s="7">
        <v>1.9151679638368779E-2</v>
      </c>
    </row>
    <row r="107" spans="1:11" x14ac:dyDescent="0.2">
      <c r="A107" s="6" t="s">
        <v>180</v>
      </c>
      <c r="B107" s="7">
        <v>3.04E-2</v>
      </c>
      <c r="C107" s="7">
        <v>1.4531226590961616E-2</v>
      </c>
      <c r="D107" s="7">
        <v>1.5099507734681869E-2</v>
      </c>
      <c r="E107" s="7">
        <v>2.8681794911218007E-2</v>
      </c>
      <c r="G107" s="6" t="s">
        <v>180</v>
      </c>
      <c r="H107" s="7">
        <v>5.0599999999999999E-2</v>
      </c>
      <c r="I107" s="7">
        <v>3.5362475986972335E-2</v>
      </c>
      <c r="J107" s="7">
        <v>3.7290406753701599E-2</v>
      </c>
      <c r="K107" s="7">
        <v>2.8681794911206388E-2</v>
      </c>
    </row>
    <row r="108" spans="1:11" x14ac:dyDescent="0.2">
      <c r="A108" s="6" t="s">
        <v>181</v>
      </c>
      <c r="B108" s="7">
        <v>0.02</v>
      </c>
      <c r="C108" s="7">
        <v>1.2751480862873022E-2</v>
      </c>
      <c r="D108" s="7">
        <v>1.3250160453582018E-2</v>
      </c>
      <c r="E108" s="7">
        <v>2.4442233457889092E-2</v>
      </c>
      <c r="G108" s="6" t="s">
        <v>181</v>
      </c>
      <c r="H108" s="7">
        <v>4.02E-2</v>
      </c>
      <c r="I108" s="7">
        <v>3.3582730258883739E-2</v>
      </c>
      <c r="J108" s="7">
        <v>3.5441059472601753E-2</v>
      </c>
      <c r="K108" s="7">
        <v>2.4442233457877473E-2</v>
      </c>
    </row>
    <row r="109" spans="1:11" x14ac:dyDescent="0.2">
      <c r="A109" s="6" t="s">
        <v>182</v>
      </c>
      <c r="B109" s="7">
        <v>0.02</v>
      </c>
      <c r="C109" s="7">
        <v>1.2751480862873022E-2</v>
      </c>
      <c r="D109" s="7">
        <v>1.3250160453582014E-2</v>
      </c>
      <c r="E109" s="7">
        <v>2.4442233457889099E-2</v>
      </c>
      <c r="G109" s="6" t="s">
        <v>182</v>
      </c>
      <c r="H109" s="7">
        <v>4.02E-2</v>
      </c>
      <c r="I109" s="7">
        <v>3.3582730258883739E-2</v>
      </c>
      <c r="J109" s="7">
        <v>3.5441059472601746E-2</v>
      </c>
      <c r="K109" s="7">
        <v>2.444223345787748E-2</v>
      </c>
    </row>
    <row r="110" spans="1:11" x14ac:dyDescent="0.2">
      <c r="A110" s="6" t="s">
        <v>183</v>
      </c>
      <c r="B110" s="7">
        <v>9.4999999999999998E-3</v>
      </c>
      <c r="C110" s="7">
        <v>1.0712718034299636E-2</v>
      </c>
      <c r="D110" s="7">
        <v>1.1131666539353642E-2</v>
      </c>
      <c r="E110" s="7">
        <v>1.8446528427349087E-2</v>
      </c>
      <c r="G110" s="6" t="s">
        <v>183</v>
      </c>
      <c r="H110" s="7">
        <v>2.9699999999999997E-2</v>
      </c>
      <c r="I110" s="7">
        <v>3.1543967430310356E-2</v>
      </c>
      <c r="J110" s="7">
        <v>3.3322565558373374E-2</v>
      </c>
      <c r="K110" s="7">
        <v>1.8446528427337468E-2</v>
      </c>
    </row>
    <row r="111" spans="1:11" x14ac:dyDescent="0.2">
      <c r="A111" s="6" t="s">
        <v>184</v>
      </c>
      <c r="B111" s="7">
        <v>3.6700000000000003E-2</v>
      </c>
      <c r="C111" s="7">
        <v>1.6772614376562221E-2</v>
      </c>
      <c r="D111" s="7">
        <v>1.7428550778174741E-2</v>
      </c>
      <c r="E111" s="7">
        <v>3.2296049227746038E-2</v>
      </c>
      <c r="G111" s="6" t="s">
        <v>184</v>
      </c>
      <c r="H111" s="7">
        <v>5.6900000000000006E-2</v>
      </c>
      <c r="I111" s="7">
        <v>3.7603863772572937E-2</v>
      </c>
      <c r="J111" s="7">
        <v>3.9619449797194478E-2</v>
      </c>
      <c r="K111" s="7">
        <v>3.2296049227734415E-2</v>
      </c>
    </row>
    <row r="112" spans="1:11" x14ac:dyDescent="0.2">
      <c r="A112" s="6" t="s">
        <v>185</v>
      </c>
      <c r="B112" s="7">
        <v>1E-4</v>
      </c>
      <c r="C112" s="7">
        <v>1.7758469729025218E-2</v>
      </c>
      <c r="D112" s="7">
        <v>1.8452960550234279E-2</v>
      </c>
      <c r="E112" s="7">
        <v>2.2096826678454865E-2</v>
      </c>
      <c r="G112" s="6" t="s">
        <v>185</v>
      </c>
      <c r="H112" s="7">
        <v>2.0299999999999999E-2</v>
      </c>
      <c r="I112" s="7">
        <v>3.8589719125035934E-2</v>
      </c>
      <c r="J112" s="7">
        <v>4.0643859569254009E-2</v>
      </c>
      <c r="K112" s="7">
        <v>2.2096826678443246E-2</v>
      </c>
    </row>
    <row r="113" spans="1:11" x14ac:dyDescent="0.2">
      <c r="A113" s="6" t="s">
        <v>186</v>
      </c>
      <c r="B113" s="7">
        <v>2.3E-3</v>
      </c>
      <c r="C113" s="7">
        <v>8.6213890263545402E-3</v>
      </c>
      <c r="D113" s="7">
        <v>8.9585507095534915E-3</v>
      </c>
      <c r="E113" s="7">
        <v>1.5747788043723576E-2</v>
      </c>
      <c r="G113" s="6" t="s">
        <v>186</v>
      </c>
      <c r="H113" s="7">
        <v>2.2499999999999999E-2</v>
      </c>
      <c r="I113" s="7">
        <v>2.9452638422365261E-2</v>
      </c>
      <c r="J113" s="7">
        <v>3.1149449728573225E-2</v>
      </c>
      <c r="K113" s="7">
        <v>1.5747788043711956E-2</v>
      </c>
    </row>
    <row r="114" spans="1:11" x14ac:dyDescent="0.2">
      <c r="A114" s="6" t="s">
        <v>187</v>
      </c>
      <c r="B114" s="7">
        <v>4.19E-2</v>
      </c>
      <c r="C114" s="7">
        <v>1.8578890556739648E-2</v>
      </c>
      <c r="D114" s="7">
        <v>1.9305466053209059E-2</v>
      </c>
      <c r="E114" s="7">
        <v>3.5208682875073026E-2</v>
      </c>
      <c r="G114" s="6" t="s">
        <v>187</v>
      </c>
      <c r="H114" s="7">
        <v>6.2100000000000002E-2</v>
      </c>
      <c r="I114" s="7">
        <v>3.9410139952750368E-2</v>
      </c>
      <c r="J114" s="7">
        <v>4.1496365072228793E-2</v>
      </c>
      <c r="K114" s="7">
        <v>3.5208682875061403E-2</v>
      </c>
    </row>
    <row r="115" spans="1:11" x14ac:dyDescent="0.2">
      <c r="A115" s="6" t="s">
        <v>188</v>
      </c>
      <c r="B115" s="7">
        <v>2.7000000000000001E-3</v>
      </c>
      <c r="C115" s="7">
        <v>1.1498083304787084E-2</v>
      </c>
      <c r="D115" s="7">
        <v>1.1947745547002711E-2</v>
      </c>
      <c r="E115" s="7">
        <v>1.8170384966499274E-2</v>
      </c>
      <c r="G115" s="6" t="s">
        <v>188</v>
      </c>
      <c r="H115" s="7">
        <v>2.29E-2</v>
      </c>
      <c r="I115" s="7">
        <v>3.2329332700797804E-2</v>
      </c>
      <c r="J115" s="7">
        <v>3.4138644566022447E-2</v>
      </c>
      <c r="K115" s="7">
        <v>1.8170384966487655E-2</v>
      </c>
    </row>
    <row r="116" spans="1:11" x14ac:dyDescent="0.2">
      <c r="A116" s="6" t="s">
        <v>189</v>
      </c>
      <c r="B116" s="7">
        <v>1E-4</v>
      </c>
      <c r="C116" s="7">
        <v>1.3868297211234957E-2</v>
      </c>
      <c r="D116" s="7">
        <v>1.4410652789500801E-2</v>
      </c>
      <c r="E116" s="7">
        <v>1.9401380564449629E-2</v>
      </c>
      <c r="G116" s="6" t="s">
        <v>189</v>
      </c>
      <c r="H116" s="7">
        <v>2.0299999999999999E-2</v>
      </c>
      <c r="I116" s="7">
        <v>3.4699546607245675E-2</v>
      </c>
      <c r="J116" s="7">
        <v>3.6601551808520538E-2</v>
      </c>
      <c r="K116" s="7">
        <v>1.940138056443801E-2</v>
      </c>
    </row>
    <row r="117" spans="1:11" x14ac:dyDescent="0.2">
      <c r="A117" s="6" t="s">
        <v>190</v>
      </c>
      <c r="B117" s="7">
        <v>1.55E-2</v>
      </c>
      <c r="C117" s="7">
        <v>9.9012507284014922E-3</v>
      </c>
      <c r="D117" s="7">
        <v>1.0288464708788858E-2</v>
      </c>
      <c r="E117" s="7">
        <v>2.0553722068515478E-2</v>
      </c>
      <c r="G117" s="6" t="s">
        <v>190</v>
      </c>
      <c r="H117" s="7">
        <v>3.5699999999999996E-2</v>
      </c>
      <c r="I117" s="7">
        <v>3.0732500124412213E-2</v>
      </c>
      <c r="J117" s="7">
        <v>3.2479363727808588E-2</v>
      </c>
      <c r="K117" s="7">
        <v>2.0553722068503859E-2</v>
      </c>
    </row>
    <row r="118" spans="1:11" x14ac:dyDescent="0.2">
      <c r="A118" s="6" t="s">
        <v>191</v>
      </c>
      <c r="B118" s="7">
        <v>2.9999999999999997E-4</v>
      </c>
      <c r="C118" s="7">
        <v>9.9007009268573323E-3</v>
      </c>
      <c r="D118" s="7">
        <v>1.0287893405835415E-2</v>
      </c>
      <c r="E118" s="7">
        <v>1.5552404254935016E-2</v>
      </c>
      <c r="G118" s="6" t="s">
        <v>191</v>
      </c>
      <c r="H118" s="7">
        <v>2.0500000000000001E-2</v>
      </c>
      <c r="I118" s="7">
        <v>3.0731950322868053E-2</v>
      </c>
      <c r="J118" s="7">
        <v>3.247879242485515E-2</v>
      </c>
      <c r="K118" s="7">
        <v>1.5552404254923395E-2</v>
      </c>
    </row>
    <row r="119" spans="1:11" x14ac:dyDescent="0.2">
      <c r="A119" s="6" t="s">
        <v>192</v>
      </c>
      <c r="B119" s="7">
        <v>2.4400000000000002E-2</v>
      </c>
      <c r="C119" s="7">
        <v>1.2596058261941597E-2</v>
      </c>
      <c r="D119" s="7">
        <v>1.3088659650451735E-2</v>
      </c>
      <c r="E119" s="7">
        <v>2.5321138281684627E-2</v>
      </c>
      <c r="G119" s="6" t="s">
        <v>192</v>
      </c>
      <c r="H119" s="7">
        <v>4.4600000000000001E-2</v>
      </c>
      <c r="I119" s="7">
        <v>3.3427307657952321E-2</v>
      </c>
      <c r="J119" s="7">
        <v>3.5279558669471467E-2</v>
      </c>
      <c r="K119" s="7">
        <v>2.5321138281673008E-2</v>
      </c>
    </row>
    <row r="120" spans="1:11" x14ac:dyDescent="0.2">
      <c r="A120" s="6" t="s">
        <v>193</v>
      </c>
      <c r="B120" s="7">
        <v>1.6000000000000001E-3</v>
      </c>
      <c r="C120" s="7">
        <v>1.1794920185393914E-2</v>
      </c>
      <c r="D120" s="7">
        <v>1.2256191000427101E-2</v>
      </c>
      <c r="E120" s="7">
        <v>1.8430270877254466E-2</v>
      </c>
      <c r="G120" s="6" t="s">
        <v>193</v>
      </c>
      <c r="H120" s="7">
        <v>2.18E-2</v>
      </c>
      <c r="I120" s="7">
        <v>3.2626169581404636E-2</v>
      </c>
      <c r="J120" s="7">
        <v>3.4447090019446833E-2</v>
      </c>
      <c r="K120" s="7">
        <v>1.8430270877242846E-2</v>
      </c>
    </row>
    <row r="121" spans="1:11" x14ac:dyDescent="0.2">
      <c r="A121" s="6" t="s">
        <v>194</v>
      </c>
      <c r="B121" s="7">
        <v>1.77E-2</v>
      </c>
      <c r="C121" s="7">
        <v>1.0495065437375117E-2</v>
      </c>
      <c r="D121" s="7">
        <v>1.090550207552376E-2</v>
      </c>
      <c r="E121" s="7">
        <v>2.1654220941858031E-2</v>
      </c>
      <c r="G121" s="6" t="s">
        <v>194</v>
      </c>
      <c r="H121" s="7">
        <v>3.7900000000000003E-2</v>
      </c>
      <c r="I121" s="7">
        <v>3.132631483338584E-2</v>
      </c>
      <c r="J121" s="7">
        <v>3.3096401094543496E-2</v>
      </c>
      <c r="K121" s="7">
        <v>2.1654220941846412E-2</v>
      </c>
    </row>
    <row r="122" spans="1:11" x14ac:dyDescent="0.2">
      <c r="A122" s="6" t="s">
        <v>195</v>
      </c>
      <c r="B122" s="7">
        <v>1.2500000000000001E-2</v>
      </c>
      <c r="C122" s="7">
        <v>1.0007240934828573E-2</v>
      </c>
      <c r="D122" s="7">
        <v>1.0398599935965185E-2</v>
      </c>
      <c r="E122" s="7">
        <v>1.7951667170429338E-2</v>
      </c>
      <c r="G122" s="6" t="s">
        <v>195</v>
      </c>
      <c r="H122" s="7">
        <v>3.27E-2</v>
      </c>
      <c r="I122" s="7">
        <v>3.0838490330839293E-2</v>
      </c>
      <c r="J122" s="7">
        <v>3.2589498954984919E-2</v>
      </c>
      <c r="K122" s="7">
        <v>1.7951667170417719E-2</v>
      </c>
    </row>
    <row r="123" spans="1:11" x14ac:dyDescent="0.2">
      <c r="A123" s="6" t="s">
        <v>196</v>
      </c>
      <c r="B123" s="7">
        <v>1.2800000000000001E-2</v>
      </c>
      <c r="C123" s="7">
        <v>1.227342734278344E-2</v>
      </c>
      <c r="D123" s="7">
        <v>1.2753411415983613E-2</v>
      </c>
      <c r="E123" s="7">
        <v>2.3857694416734465E-2</v>
      </c>
      <c r="G123" s="6" t="s">
        <v>196</v>
      </c>
      <c r="H123" s="7">
        <v>3.3000000000000002E-2</v>
      </c>
      <c r="I123" s="7">
        <v>3.3104676738794164E-2</v>
      </c>
      <c r="J123" s="7">
        <v>3.4944310435003345E-2</v>
      </c>
      <c r="K123" s="7">
        <v>2.3857694416722846E-2</v>
      </c>
    </row>
    <row r="124" spans="1:11" x14ac:dyDescent="0.2">
      <c r="A124" s="6" t="s">
        <v>197</v>
      </c>
      <c r="B124" s="7">
        <v>4.19E-2</v>
      </c>
      <c r="C124" s="7">
        <v>1.8578890556739648E-2</v>
      </c>
      <c r="D124" s="7">
        <v>1.9305466053209056E-2</v>
      </c>
      <c r="E124" s="7">
        <v>3.5208682875073026E-2</v>
      </c>
      <c r="G124" s="6" t="s">
        <v>197</v>
      </c>
      <c r="H124" s="7">
        <v>6.2100000000000002E-2</v>
      </c>
      <c r="I124" s="7">
        <v>3.9410139952750368E-2</v>
      </c>
      <c r="J124" s="7">
        <v>4.1496365072228786E-2</v>
      </c>
      <c r="K124" s="7">
        <v>3.5208682875061403E-2</v>
      </c>
    </row>
    <row r="125" spans="1:11" x14ac:dyDescent="0.2">
      <c r="A125" s="6" t="s">
        <v>198</v>
      </c>
      <c r="B125" s="7">
        <v>2.5999999999999999E-2</v>
      </c>
      <c r="C125" s="7">
        <v>1.125347602948782E-2</v>
      </c>
      <c r="D125" s="7">
        <v>1.169357227248795E-2</v>
      </c>
      <c r="E125" s="7">
        <v>2.2319810388476146E-2</v>
      </c>
      <c r="G125" s="6" t="s">
        <v>198</v>
      </c>
      <c r="H125" s="7">
        <v>4.6199999999999998E-2</v>
      </c>
      <c r="I125" s="7">
        <v>3.2084725425498541E-2</v>
      </c>
      <c r="J125" s="7">
        <v>3.3884471291507685E-2</v>
      </c>
      <c r="K125" s="7">
        <v>2.2319810388464527E-2</v>
      </c>
    </row>
    <row r="126" spans="1:11" x14ac:dyDescent="0.2">
      <c r="A126" s="6" t="s">
        <v>199</v>
      </c>
      <c r="B126" s="7">
        <v>2.5100000000000001E-2</v>
      </c>
      <c r="C126" s="7">
        <v>1.0917429862788401E-2</v>
      </c>
      <c r="D126" s="7">
        <v>1.1344384152577675E-2</v>
      </c>
      <c r="E126" s="7">
        <v>2.177815952077362E-2</v>
      </c>
      <c r="G126" s="6" t="s">
        <v>199</v>
      </c>
      <c r="H126" s="7">
        <v>4.53E-2</v>
      </c>
      <c r="I126" s="7">
        <v>3.1748679258799123E-2</v>
      </c>
      <c r="J126" s="7">
        <v>3.3535283171597409E-2</v>
      </c>
      <c r="K126" s="7">
        <v>2.1778159520762001E-2</v>
      </c>
    </row>
    <row r="127" spans="1:11" x14ac:dyDescent="0.2">
      <c r="A127" s="6" t="s">
        <v>200</v>
      </c>
      <c r="B127" s="7">
        <v>3.2399999999999998E-2</v>
      </c>
      <c r="C127" s="7">
        <v>1.5241831385989363E-2</v>
      </c>
      <c r="D127" s="7">
        <v>1.5837902565404377E-2</v>
      </c>
      <c r="E127" s="7">
        <v>3.0031548550753257E-2</v>
      </c>
      <c r="G127" s="6" t="s">
        <v>200</v>
      </c>
      <c r="H127" s="7">
        <v>5.2599999999999994E-2</v>
      </c>
      <c r="I127" s="7">
        <v>3.6073080782000083E-2</v>
      </c>
      <c r="J127" s="7">
        <v>3.8028801584424107E-2</v>
      </c>
      <c r="K127" s="7">
        <v>3.0031548550741638E-2</v>
      </c>
    </row>
    <row r="128" spans="1:11" x14ac:dyDescent="0.2">
      <c r="A128" s="6" t="s">
        <v>201</v>
      </c>
      <c r="B128" s="7">
        <v>2.69E-2</v>
      </c>
      <c r="C128" s="7">
        <v>1.4631670549349302E-2</v>
      </c>
      <c r="D128" s="7">
        <v>1.5203879813465658E-2</v>
      </c>
      <c r="E128" s="7">
        <v>2.7948032361289347E-2</v>
      </c>
      <c r="G128" s="6" t="s">
        <v>201</v>
      </c>
      <c r="H128" s="7">
        <v>4.7100000000000003E-2</v>
      </c>
      <c r="I128" s="7">
        <v>3.5462919945360022E-2</v>
      </c>
      <c r="J128" s="7">
        <v>3.739477883248539E-2</v>
      </c>
      <c r="K128" s="7">
        <v>2.7948032361277728E-2</v>
      </c>
    </row>
    <row r="129" spans="1:11" x14ac:dyDescent="0.2">
      <c r="A129" s="6" t="s">
        <v>202</v>
      </c>
      <c r="B129" s="7">
        <v>1.1599999999999999E-2</v>
      </c>
      <c r="C129" s="7">
        <v>9.2009694414855823E-3</v>
      </c>
      <c r="D129" s="7">
        <v>9.5607971136240644E-3</v>
      </c>
      <c r="E129" s="7">
        <v>1.8980695379320633E-2</v>
      </c>
      <c r="G129" s="6" t="s">
        <v>202</v>
      </c>
      <c r="H129" s="7">
        <v>3.1799999999999995E-2</v>
      </c>
      <c r="I129" s="7">
        <v>3.0032218837496301E-2</v>
      </c>
      <c r="J129" s="7">
        <v>3.1751696132643795E-2</v>
      </c>
      <c r="K129" s="7">
        <v>1.8980695379309014E-2</v>
      </c>
    </row>
    <row r="130" spans="1:11" x14ac:dyDescent="0.2">
      <c r="A130" s="6" t="s">
        <v>203</v>
      </c>
      <c r="B130" s="7">
        <v>1.2E-2</v>
      </c>
      <c r="C130" s="7">
        <v>1.1676397669547168E-2</v>
      </c>
      <c r="D130" s="7">
        <v>1.2133033355505708E-2</v>
      </c>
      <c r="E130" s="7">
        <v>2.2838859791780117E-2</v>
      </c>
      <c r="G130" s="6" t="s">
        <v>203</v>
      </c>
      <c r="H130" s="7">
        <v>3.2199999999999999E-2</v>
      </c>
      <c r="I130" s="7">
        <v>3.2507647065557886E-2</v>
      </c>
      <c r="J130" s="7">
        <v>3.432393237452544E-2</v>
      </c>
      <c r="K130" s="7">
        <v>2.2838859791768498E-2</v>
      </c>
    </row>
    <row r="131" spans="1:11" x14ac:dyDescent="0.2">
      <c r="A131" s="6" t="s">
        <v>204</v>
      </c>
      <c r="B131" s="7">
        <v>1.06E-2</v>
      </c>
      <c r="C131" s="7">
        <v>1.3375232213813057E-2</v>
      </c>
      <c r="D131" s="7">
        <v>1.3898305211980837E-2</v>
      </c>
      <c r="E131" s="7">
        <v>2.5940690281957335E-2</v>
      </c>
      <c r="G131" s="6" t="s">
        <v>204</v>
      </c>
      <c r="H131" s="7">
        <v>3.0800000000000001E-2</v>
      </c>
      <c r="I131" s="7">
        <v>3.4206481609823779E-2</v>
      </c>
      <c r="J131" s="7">
        <v>3.6089204231000573E-2</v>
      </c>
      <c r="K131" s="7">
        <v>2.5940690281945716E-2</v>
      </c>
    </row>
    <row r="132" spans="1:11" x14ac:dyDescent="0.2">
      <c r="A132" s="6" t="s">
        <v>205</v>
      </c>
      <c r="B132" s="7">
        <v>8.6E-3</v>
      </c>
      <c r="C132" s="7">
        <v>1.0870509932698644E-2</v>
      </c>
      <c r="D132" s="7">
        <v>1.1295629297447853E-2</v>
      </c>
      <c r="E132" s="7">
        <v>1.8518535999883824E-2</v>
      </c>
      <c r="G132" s="6" t="s">
        <v>205</v>
      </c>
      <c r="H132" s="7">
        <v>2.8799999999999999E-2</v>
      </c>
      <c r="I132" s="7">
        <v>3.1701759328709361E-2</v>
      </c>
      <c r="J132" s="7">
        <v>3.348652831646759E-2</v>
      </c>
      <c r="K132" s="7">
        <v>1.8518535999872205E-2</v>
      </c>
    </row>
    <row r="133" spans="1:11" x14ac:dyDescent="0.2">
      <c r="A133" s="6" t="s">
        <v>206</v>
      </c>
      <c r="B133" s="7">
        <v>2.6499999999999999E-2</v>
      </c>
      <c r="C133" s="7">
        <v>1.1149348129450015E-2</v>
      </c>
      <c r="D133" s="7">
        <v>1.1585372182001787E-2</v>
      </c>
      <c r="E133" s="7">
        <v>2.2115950611086999E-2</v>
      </c>
      <c r="G133" s="6" t="s">
        <v>206</v>
      </c>
      <c r="H133" s="7">
        <v>4.6699999999999998E-2</v>
      </c>
      <c r="I133" s="7">
        <v>3.1980597525460737E-2</v>
      </c>
      <c r="J133" s="7">
        <v>3.3776271201021522E-2</v>
      </c>
      <c r="K133" s="7">
        <v>2.211595061107538E-2</v>
      </c>
    </row>
    <row r="134" spans="1:11" x14ac:dyDescent="0.2">
      <c r="A134" s="6" t="s">
        <v>207</v>
      </c>
      <c r="B134" s="7">
        <v>1.0500000000000001E-2</v>
      </c>
      <c r="C134" s="7">
        <v>1.3219365238664941E-2</v>
      </c>
      <c r="D134" s="7">
        <v>1.3736342656232492E-2</v>
      </c>
      <c r="E134" s="7">
        <v>2.5661431001370982E-2</v>
      </c>
      <c r="G134" s="6" t="s">
        <v>207</v>
      </c>
      <c r="H134" s="7">
        <v>3.0699999999999998E-2</v>
      </c>
      <c r="I134" s="7">
        <v>3.4050614634675659E-2</v>
      </c>
      <c r="J134" s="7">
        <v>3.5927241675252228E-2</v>
      </c>
      <c r="K134" s="7">
        <v>2.5661431001359362E-2</v>
      </c>
    </row>
    <row r="135" spans="1:11" x14ac:dyDescent="0.2">
      <c r="A135" s="6" t="s">
        <v>208</v>
      </c>
      <c r="B135" s="7">
        <v>1.9400000000000001E-2</v>
      </c>
      <c r="C135" s="7">
        <v>9.877324393599559E-3</v>
      </c>
      <c r="D135" s="7">
        <v>1.0263602672873108E-2</v>
      </c>
      <c r="E135" s="7">
        <v>2.0252971523176726E-2</v>
      </c>
      <c r="G135" s="6" t="s">
        <v>208</v>
      </c>
      <c r="H135" s="7">
        <v>3.9599999999999996E-2</v>
      </c>
      <c r="I135" s="7">
        <v>3.0708573789610279E-2</v>
      </c>
      <c r="J135" s="7">
        <v>3.2454501691892845E-2</v>
      </c>
      <c r="K135" s="7">
        <v>2.0252971523165107E-2</v>
      </c>
    </row>
    <row r="136" spans="1:11" x14ac:dyDescent="0.2">
      <c r="A136" s="6" t="s">
        <v>74</v>
      </c>
      <c r="B136" s="7">
        <v>2.9999999999999997E-4</v>
      </c>
      <c r="C136" s="7">
        <v>1.2079947376689257E-2</v>
      </c>
      <c r="D136" s="7">
        <v>1.2552364916140148E-2</v>
      </c>
      <c r="E136" s="7">
        <v>1.8638925901416817E-2</v>
      </c>
      <c r="G136" s="6" t="s">
        <v>74</v>
      </c>
      <c r="H136" s="7">
        <v>2.0500000000000001E-2</v>
      </c>
      <c r="I136" s="7">
        <v>4.0492656733966931E-2</v>
      </c>
      <c r="J136" s="7">
        <v>4.2147021465931918E-2</v>
      </c>
      <c r="K136" s="7">
        <v>1.8638925901406686E-2</v>
      </c>
    </row>
    <row r="137" spans="1:11" x14ac:dyDescent="0.2">
      <c r="A137" s="6" t="s">
        <v>209</v>
      </c>
      <c r="B137" s="7">
        <v>1E-4</v>
      </c>
      <c r="C137" s="7">
        <v>1.2295085301607486E-2</v>
      </c>
      <c r="D137" s="7">
        <v>1.2775916365220623E-2</v>
      </c>
      <c r="E137" s="7">
        <v>1.8822768945615045E-2</v>
      </c>
      <c r="G137" s="6" t="s">
        <v>209</v>
      </c>
      <c r="H137" s="7">
        <v>2.0299999999999999E-2</v>
      </c>
      <c r="I137" s="7">
        <v>3.3126334697618207E-2</v>
      </c>
      <c r="J137" s="7">
        <v>3.496681538424036E-2</v>
      </c>
      <c r="K137" s="7">
        <v>1.8822768945603426E-2</v>
      </c>
    </row>
    <row r="138" spans="1:11" x14ac:dyDescent="0.2">
      <c r="A138" s="6" t="s">
        <v>210</v>
      </c>
      <c r="B138" s="7">
        <v>6.0000000000000001E-3</v>
      </c>
      <c r="C138" s="7">
        <v>9.0384730613331313E-3</v>
      </c>
      <c r="D138" s="7">
        <v>9.3919458928677993E-3</v>
      </c>
      <c r="E138" s="7">
        <v>1.5504167747499251E-2</v>
      </c>
      <c r="G138" s="6" t="s">
        <v>210</v>
      </c>
      <c r="H138" s="7">
        <v>2.6200000000000001E-2</v>
      </c>
      <c r="I138" s="7">
        <v>2.9869722457343852E-2</v>
      </c>
      <c r="J138" s="7">
        <v>3.1582844911887537E-2</v>
      </c>
      <c r="K138" s="7">
        <v>1.550416774748763E-2</v>
      </c>
    </row>
    <row r="139" spans="1:11" x14ac:dyDescent="0.2">
      <c r="A139" s="6" t="s">
        <v>73</v>
      </c>
      <c r="B139" s="7">
        <v>2.2800000000000001E-2</v>
      </c>
      <c r="C139" s="7">
        <v>1.0480065333211615E-2</v>
      </c>
      <c r="D139" s="7">
        <v>1.0889915353548156E-2</v>
      </c>
      <c r="E139" s="7">
        <v>2.0812312016774418E-2</v>
      </c>
      <c r="G139" s="6" t="s">
        <v>73</v>
      </c>
      <c r="H139" s="7">
        <v>4.2999999999999997E-2</v>
      </c>
      <c r="I139" s="7">
        <v>3.1311314729222335E-2</v>
      </c>
      <c r="J139" s="7">
        <v>3.3080814372567893E-2</v>
      </c>
      <c r="K139" s="7">
        <v>2.0812312016762799E-2</v>
      </c>
    </row>
    <row r="140" spans="1:11" x14ac:dyDescent="0.2">
      <c r="A140" s="6" t="s">
        <v>211</v>
      </c>
      <c r="B140" s="7">
        <v>2.2800000000000001E-2</v>
      </c>
      <c r="C140" s="7">
        <v>5.2400326666058091E-3</v>
      </c>
      <c r="D140" s="7">
        <v>5.444957676774078E-3</v>
      </c>
      <c r="E140" s="7">
        <v>1.017162424231835E-2</v>
      </c>
      <c r="G140" s="6" t="s">
        <v>211</v>
      </c>
      <c r="H140" s="7">
        <v>2.2800000000000001E-2</v>
      </c>
      <c r="I140" s="7">
        <v>5.2400326666058091E-3</v>
      </c>
      <c r="J140" s="7">
        <v>5.444957676774078E-3</v>
      </c>
      <c r="K140" s="7">
        <v>1.017162424231835E-2</v>
      </c>
    </row>
    <row r="141" spans="1:11" x14ac:dyDescent="0.2">
      <c r="A141" s="6" t="s">
        <v>212</v>
      </c>
      <c r="B141" s="7">
        <v>1E-4</v>
      </c>
      <c r="C141" s="7">
        <v>8.5211899728198197E-3</v>
      </c>
      <c r="D141" s="7">
        <v>8.8544331132594297E-3</v>
      </c>
      <c r="E141" s="7">
        <v>1.454272181982871E-2</v>
      </c>
      <c r="G141" s="6" t="s">
        <v>212</v>
      </c>
      <c r="H141" s="7">
        <v>2.0299999999999999E-2</v>
      </c>
      <c r="I141" s="7">
        <v>2.935243936883054E-2</v>
      </c>
      <c r="J141" s="7">
        <v>3.1045332132279162E-2</v>
      </c>
      <c r="K141" s="7">
        <v>1.4542721819817089E-2</v>
      </c>
    </row>
    <row r="142" spans="1:11" x14ac:dyDescent="0.2">
      <c r="A142" s="6" t="s">
        <v>213</v>
      </c>
      <c r="B142" s="7">
        <v>1E-4</v>
      </c>
      <c r="C142" s="7">
        <v>1.7153478804937887E-2</v>
      </c>
      <c r="D142" s="7">
        <v>1.7824309893630319E-2</v>
      </c>
      <c r="E142" s="7">
        <v>3.3293540264594378E-2</v>
      </c>
      <c r="G142" s="6" t="s">
        <v>213</v>
      </c>
      <c r="H142" s="7">
        <v>2.0299999999999999E-2</v>
      </c>
      <c r="I142" s="7">
        <v>3.7984728200948607E-2</v>
      </c>
      <c r="J142" s="7">
        <v>4.0015208912650049E-2</v>
      </c>
      <c r="K142" s="7">
        <v>3.3293540264582755E-2</v>
      </c>
    </row>
    <row r="143" spans="1:11" x14ac:dyDescent="0.2">
      <c r="A143" s="6" t="s">
        <v>214</v>
      </c>
      <c r="B143" s="7">
        <v>7.4999999999999997E-3</v>
      </c>
      <c r="C143" s="7">
        <v>8.9966114617229965E-3</v>
      </c>
      <c r="D143" s="7">
        <v>9.3484471872944865E-3</v>
      </c>
      <c r="E143" s="7">
        <v>1.775684464866522E-2</v>
      </c>
      <c r="G143" s="6" t="s">
        <v>214</v>
      </c>
      <c r="H143" s="7">
        <v>2.7699999999999999E-2</v>
      </c>
      <c r="I143" s="7">
        <v>2.9827860857733715E-2</v>
      </c>
      <c r="J143" s="7">
        <v>3.1539346206314219E-2</v>
      </c>
      <c r="K143" s="7">
        <v>1.77568446486536E-2</v>
      </c>
    </row>
    <row r="144" spans="1:11" x14ac:dyDescent="0.2">
      <c r="A144" s="6" t="s">
        <v>215</v>
      </c>
      <c r="B144" s="7">
        <v>7.1000000000000004E-3</v>
      </c>
      <c r="C144" s="7">
        <v>8.9966114617229965E-3</v>
      </c>
      <c r="D144" s="7">
        <v>9.3484471872944831E-3</v>
      </c>
      <c r="E144" s="7">
        <v>1.7756844648665223E-2</v>
      </c>
      <c r="G144" s="6" t="s">
        <v>215</v>
      </c>
      <c r="H144" s="7">
        <v>2.7299999999999998E-2</v>
      </c>
      <c r="I144" s="7">
        <v>2.9827860857733715E-2</v>
      </c>
      <c r="J144" s="7">
        <v>3.1539346206314219E-2</v>
      </c>
      <c r="K144" s="7">
        <v>1.7756844648653604E-2</v>
      </c>
    </row>
    <row r="145" spans="1:11" x14ac:dyDescent="0.2">
      <c r="A145" s="6" t="s">
        <v>216</v>
      </c>
      <c r="B145" s="7">
        <v>1.21E-2</v>
      </c>
      <c r="C145" s="7">
        <v>1.1165286510422237E-2</v>
      </c>
      <c r="D145" s="7">
        <v>1.1601933874523879E-2</v>
      </c>
      <c r="E145" s="7">
        <v>2.1742802036459112E-2</v>
      </c>
      <c r="G145" s="6" t="s">
        <v>216</v>
      </c>
      <c r="H145" s="7">
        <v>3.2299999999999995E-2</v>
      </c>
      <c r="I145" s="7">
        <v>3.1996535906432956E-2</v>
      </c>
      <c r="J145" s="7">
        <v>3.3792832893543609E-2</v>
      </c>
      <c r="K145" s="7">
        <v>2.1742802036447493E-2</v>
      </c>
    </row>
    <row r="146" spans="1:11" x14ac:dyDescent="0.2">
      <c r="A146" s="6" t="s">
        <v>217</v>
      </c>
      <c r="B146" s="7">
        <v>1.21E-2</v>
      </c>
      <c r="C146" s="7">
        <v>1.1165286510422237E-2</v>
      </c>
      <c r="D146" s="7">
        <v>1.1601933874523879E-2</v>
      </c>
      <c r="E146" s="7">
        <v>2.1742802036459112E-2</v>
      </c>
      <c r="G146" s="6" t="s">
        <v>217</v>
      </c>
      <c r="H146" s="7">
        <v>3.2299999999999995E-2</v>
      </c>
      <c r="I146" s="7">
        <v>3.1996535906432956E-2</v>
      </c>
      <c r="J146" s="7">
        <v>3.3792832893543609E-2</v>
      </c>
      <c r="K146" s="7">
        <v>2.1742802036447493E-2</v>
      </c>
    </row>
    <row r="147" spans="1:11" x14ac:dyDescent="0.2">
      <c r="A147" s="6" t="s">
        <v>218</v>
      </c>
      <c r="B147" s="7">
        <v>1E-4</v>
      </c>
      <c r="C147" s="7">
        <v>1.0383326725659918E-2</v>
      </c>
      <c r="D147" s="7">
        <v>1.0789393532914117E-2</v>
      </c>
      <c r="E147" s="7">
        <v>1.6195781749152548E-2</v>
      </c>
      <c r="G147" s="6" t="s">
        <v>218</v>
      </c>
      <c r="H147" s="7">
        <v>2.0299999999999999E-2</v>
      </c>
      <c r="I147" s="7">
        <v>3.121457612167064E-2</v>
      </c>
      <c r="J147" s="7">
        <v>3.2980292551933854E-2</v>
      </c>
      <c r="K147" s="7">
        <v>1.6195781749140929E-2</v>
      </c>
    </row>
    <row r="148" spans="1:11" x14ac:dyDescent="0.2">
      <c r="A148" s="6" t="s">
        <v>219</v>
      </c>
      <c r="B148" s="7">
        <v>2.7000000000000001E-3</v>
      </c>
      <c r="C148" s="7">
        <v>9.5682007651430607E-3</v>
      </c>
      <c r="D148" s="7">
        <v>9.942389966593029E-3</v>
      </c>
      <c r="E148" s="7">
        <v>1.5186769206666246E-2</v>
      </c>
      <c r="G148" s="6" t="s">
        <v>219</v>
      </c>
      <c r="H148" s="7">
        <v>2.29E-2</v>
      </c>
      <c r="I148" s="7">
        <v>3.0399450161153779E-2</v>
      </c>
      <c r="J148" s="7">
        <v>3.2133288985612761E-2</v>
      </c>
      <c r="K148" s="7">
        <v>1.5186769206654625E-2</v>
      </c>
    </row>
    <row r="149" spans="1:11" x14ac:dyDescent="0.2">
      <c r="A149" s="6" t="s">
        <v>220</v>
      </c>
      <c r="B149" s="7">
        <v>2.3400000000000001E-2</v>
      </c>
      <c r="C149" s="7">
        <v>1.0405700268338298E-2</v>
      </c>
      <c r="D149" s="7">
        <v>1.0812642050760131E-2</v>
      </c>
      <c r="E149" s="7">
        <v>2.0805654418702732E-2</v>
      </c>
      <c r="G149" s="6" t="s">
        <v>220</v>
      </c>
      <c r="H149" s="7">
        <v>4.36E-2</v>
      </c>
      <c r="I149" s="7">
        <v>3.123694966434902E-2</v>
      </c>
      <c r="J149" s="7">
        <v>3.3003541069779867E-2</v>
      </c>
      <c r="K149" s="7">
        <v>2.0805654418691113E-2</v>
      </c>
    </row>
    <row r="150" spans="1:11" x14ac:dyDescent="0.2">
      <c r="A150" s="6" t="s">
        <v>221</v>
      </c>
      <c r="B150" s="7">
        <v>1E-4</v>
      </c>
      <c r="C150" s="7">
        <v>1.5465191101062255E-2</v>
      </c>
      <c r="D150" s="7">
        <v>1.6069997338976849E-2</v>
      </c>
      <c r="E150" s="7">
        <v>2.137310239862367E-2</v>
      </c>
      <c r="G150" s="6" t="s">
        <v>221</v>
      </c>
      <c r="H150" s="7">
        <v>2.0299999999999999E-2</v>
      </c>
      <c r="I150" s="7">
        <v>3.6296440497072979E-2</v>
      </c>
      <c r="J150" s="7">
        <v>3.8260896357996579E-2</v>
      </c>
      <c r="K150" s="7">
        <v>2.1373102398612051E-2</v>
      </c>
    </row>
    <row r="151" spans="1:11" x14ac:dyDescent="0.2">
      <c r="A151" s="6" t="s">
        <v>222</v>
      </c>
      <c r="B151" s="7">
        <v>2.5399999999999999E-2</v>
      </c>
      <c r="C151" s="7">
        <v>1.2927261812047971E-2</v>
      </c>
      <c r="D151" s="7">
        <v>1.3432815770740705E-2</v>
      </c>
      <c r="E151" s="7">
        <v>2.5888080521348271E-2</v>
      </c>
      <c r="G151" s="6" t="s">
        <v>222</v>
      </c>
      <c r="H151" s="7">
        <v>4.5600000000000002E-2</v>
      </c>
      <c r="I151" s="7">
        <v>3.3758511208058693E-2</v>
      </c>
      <c r="J151" s="7">
        <v>3.5623714789760438E-2</v>
      </c>
      <c r="K151" s="7">
        <v>2.5888080521336652E-2</v>
      </c>
    </row>
    <row r="152" spans="1:11" x14ac:dyDescent="0.2">
      <c r="A152" s="6" t="s">
        <v>223</v>
      </c>
      <c r="B152" s="7">
        <v>1.6000000000000001E-3</v>
      </c>
      <c r="C152" s="7">
        <v>8.6507782807125674E-3</v>
      </c>
      <c r="D152" s="7">
        <v>8.9890893066029397E-3</v>
      </c>
      <c r="E152" s="7">
        <v>1.5030347523494558E-2</v>
      </c>
      <c r="G152" s="6" t="s">
        <v>223</v>
      </c>
      <c r="H152" s="7">
        <v>2.18E-2</v>
      </c>
      <c r="I152" s="7">
        <v>2.9482027676723289E-2</v>
      </c>
      <c r="J152" s="7">
        <v>3.1179988325622673E-2</v>
      </c>
      <c r="K152" s="7">
        <v>1.5030347523482937E-2</v>
      </c>
    </row>
    <row r="153" spans="1:11" x14ac:dyDescent="0.2">
      <c r="A153" s="6" t="s">
        <v>224</v>
      </c>
      <c r="B153" s="7">
        <v>1E-4</v>
      </c>
      <c r="C153" s="7">
        <v>1.678802447796705E-2</v>
      </c>
      <c r="D153" s="7">
        <v>1.7444563531392638E-2</v>
      </c>
      <c r="E153" s="7">
        <v>2.0854843795121265E-2</v>
      </c>
      <c r="G153" s="6" t="s">
        <v>224</v>
      </c>
      <c r="H153" s="7">
        <v>2.0299999999999999E-2</v>
      </c>
      <c r="I153" s="7">
        <v>3.7619273873977774E-2</v>
      </c>
      <c r="J153" s="7">
        <v>3.9635462550412372E-2</v>
      </c>
      <c r="K153" s="7">
        <v>2.0854843795109646E-2</v>
      </c>
    </row>
    <row r="154" spans="1:11" x14ac:dyDescent="0.2">
      <c r="A154" s="6" t="s">
        <v>225</v>
      </c>
      <c r="B154" s="7">
        <v>8.3000000000000001E-3</v>
      </c>
      <c r="C154" s="7">
        <v>1.1392415857912426E-2</v>
      </c>
      <c r="D154" s="7">
        <v>1.1837945701724653E-2</v>
      </c>
      <c r="E154" s="7">
        <v>1.985636519553426E-2</v>
      </c>
      <c r="G154" s="6" t="s">
        <v>225</v>
      </c>
      <c r="H154" s="7">
        <v>2.8499999999999998E-2</v>
      </c>
      <c r="I154" s="7">
        <v>3.2223665253923145E-2</v>
      </c>
      <c r="J154" s="7">
        <v>3.4028844720744383E-2</v>
      </c>
      <c r="K154" s="7">
        <v>1.9856365195522641E-2</v>
      </c>
    </row>
    <row r="155" spans="1:11" x14ac:dyDescent="0.2">
      <c r="A155" s="6" t="s">
        <v>226</v>
      </c>
      <c r="B155" s="7">
        <v>1E-4</v>
      </c>
      <c r="C155" s="7">
        <v>8.5308236028580637E-3</v>
      </c>
      <c r="D155" s="7">
        <v>8.864443491279822E-3</v>
      </c>
      <c r="E155" s="7">
        <v>1.4555093076953209E-2</v>
      </c>
      <c r="G155" s="6" t="s">
        <v>226</v>
      </c>
      <c r="H155" s="7">
        <v>2.0299999999999999E-2</v>
      </c>
      <c r="I155" s="7">
        <v>2.9362072998868782E-2</v>
      </c>
      <c r="J155" s="7">
        <v>3.1055342510299556E-2</v>
      </c>
      <c r="K155" s="7">
        <v>1.4555093076941588E-2</v>
      </c>
    </row>
    <row r="156" spans="1:11" x14ac:dyDescent="0.2">
      <c r="A156" s="6" t="s">
        <v>227</v>
      </c>
      <c r="B156" s="7">
        <v>1.44E-2</v>
      </c>
      <c r="C156" s="7">
        <v>1.2111771913291255E-2</v>
      </c>
      <c r="D156" s="7">
        <v>1.2585434033434999E-2</v>
      </c>
      <c r="E156" s="7">
        <v>2.4541414242907723E-2</v>
      </c>
      <c r="G156" s="6" t="s">
        <v>227</v>
      </c>
      <c r="H156" s="7">
        <v>3.4599999999999999E-2</v>
      </c>
      <c r="I156" s="7">
        <v>3.2943021309301976E-2</v>
      </c>
      <c r="J156" s="7">
        <v>3.4776333052454735E-2</v>
      </c>
      <c r="K156" s="7">
        <v>2.4541414242896104E-2</v>
      </c>
    </row>
    <row r="157" spans="1:11" x14ac:dyDescent="0.2">
      <c r="A157" s="6" t="s">
        <v>228</v>
      </c>
      <c r="B157" s="7">
        <v>1.44E-2</v>
      </c>
      <c r="C157" s="7">
        <v>1.2111771913291259E-2</v>
      </c>
      <c r="D157" s="7">
        <v>1.2585434033435001E-2</v>
      </c>
      <c r="E157" s="7">
        <v>2.4541414242907716E-2</v>
      </c>
      <c r="G157" s="6" t="s">
        <v>228</v>
      </c>
      <c r="H157" s="7">
        <v>3.4599999999999999E-2</v>
      </c>
      <c r="I157" s="7">
        <v>3.2943021309301976E-2</v>
      </c>
      <c r="J157" s="7">
        <v>3.4776333052454735E-2</v>
      </c>
      <c r="K157" s="7">
        <v>2.4541414242896097E-2</v>
      </c>
    </row>
    <row r="158" spans="1:11" x14ac:dyDescent="0.2">
      <c r="A158" s="6" t="s">
        <v>229</v>
      </c>
      <c r="B158" s="7">
        <v>2.7000000000000001E-3</v>
      </c>
      <c r="C158" s="7">
        <v>1.1744385376725603E-2</v>
      </c>
      <c r="D158" s="7">
        <v>1.2203679897556234E-2</v>
      </c>
      <c r="E158" s="7">
        <v>2.2340295294860594E-2</v>
      </c>
      <c r="G158" s="6" t="s">
        <v>229</v>
      </c>
      <c r="H158" s="7">
        <v>2.29E-2</v>
      </c>
      <c r="I158" s="7">
        <v>3.2575634772736325E-2</v>
      </c>
      <c r="J158" s="7">
        <v>3.439457891657597E-2</v>
      </c>
      <c r="K158" s="7">
        <v>2.2340295294848975E-2</v>
      </c>
    </row>
    <row r="159" spans="1:11" x14ac:dyDescent="0.2">
      <c r="A159" s="6" t="s">
        <v>230</v>
      </c>
      <c r="B159" s="7">
        <v>9.2999999999999992E-3</v>
      </c>
      <c r="C159" s="7">
        <v>1.0890252033443945E-2</v>
      </c>
      <c r="D159" s="7">
        <v>1.1316143464028114E-2</v>
      </c>
      <c r="E159" s="7">
        <v>2.131599157215408E-2</v>
      </c>
      <c r="G159" s="6" t="s">
        <v>230</v>
      </c>
      <c r="H159" s="7">
        <v>2.9499999999999998E-2</v>
      </c>
      <c r="I159" s="7">
        <v>3.1721501429454665E-2</v>
      </c>
      <c r="J159" s="7">
        <v>3.3507042483047846E-2</v>
      </c>
      <c r="K159" s="7">
        <v>2.1315991572142461E-2</v>
      </c>
    </row>
    <row r="160" spans="1:11" x14ac:dyDescent="0.2">
      <c r="A160" s="6" t="s">
        <v>231</v>
      </c>
      <c r="B160" s="7">
        <v>1.4200000000000001E-2</v>
      </c>
      <c r="C160" s="7">
        <v>9.5502097442160452E-3</v>
      </c>
      <c r="D160" s="7">
        <v>9.9236953603296287E-3</v>
      </c>
      <c r="E160" s="7">
        <v>1.9907277119352307E-2</v>
      </c>
      <c r="G160" s="6" t="s">
        <v>231</v>
      </c>
      <c r="H160" s="7">
        <v>3.44E-2</v>
      </c>
      <c r="I160" s="7">
        <v>3.0381459140226767E-2</v>
      </c>
      <c r="J160" s="7">
        <v>3.2114594379349361E-2</v>
      </c>
      <c r="K160" s="7">
        <v>1.9907277119340688E-2</v>
      </c>
    </row>
    <row r="161" spans="1:11" x14ac:dyDescent="0.2">
      <c r="A161" s="6" t="s">
        <v>232</v>
      </c>
      <c r="B161" s="7">
        <v>1.3599999999999999E-2</v>
      </c>
      <c r="C161" s="7">
        <v>1.2257893869495594E-2</v>
      </c>
      <c r="D161" s="7">
        <v>1.2737270466106593E-2</v>
      </c>
      <c r="E161" s="7">
        <v>2.377652669806473E-2</v>
      </c>
      <c r="G161" s="6" t="s">
        <v>232</v>
      </c>
      <c r="H161" s="7">
        <v>3.3799999999999997E-2</v>
      </c>
      <c r="I161" s="7">
        <v>3.3089143265506313E-2</v>
      </c>
      <c r="J161" s="7">
        <v>3.4928169485126323E-2</v>
      </c>
      <c r="K161" s="7">
        <v>2.3776526698053111E-2</v>
      </c>
    </row>
    <row r="162" spans="1:11" x14ac:dyDescent="0.2">
      <c r="A162" s="6" t="s">
        <v>233</v>
      </c>
      <c r="B162" s="7">
        <v>3.5000000000000001E-3</v>
      </c>
      <c r="C162" s="7">
        <v>9.1059178743550361E-3</v>
      </c>
      <c r="D162" s="7">
        <v>9.4620283094837415E-3</v>
      </c>
      <c r="E162" s="7">
        <v>1.7457358671345031E-2</v>
      </c>
      <c r="G162" s="6" t="s">
        <v>233</v>
      </c>
      <c r="H162" s="7">
        <v>2.3699999999999999E-2</v>
      </c>
      <c r="I162" s="7">
        <v>2.9937167270365758E-2</v>
      </c>
      <c r="J162" s="7">
        <v>3.1652927328503472E-2</v>
      </c>
      <c r="K162" s="7">
        <v>1.7457358671333412E-2</v>
      </c>
    </row>
    <row r="163" spans="1:11" x14ac:dyDescent="0.2">
      <c r="A163" s="6" t="s">
        <v>234</v>
      </c>
      <c r="B163" s="7">
        <v>1E-4</v>
      </c>
      <c r="C163" s="7">
        <v>8.6306175099501344E-3</v>
      </c>
      <c r="D163" s="7">
        <v>8.9681400968332787E-3</v>
      </c>
      <c r="E163" s="7">
        <v>1.4719174529601239E-2</v>
      </c>
      <c r="G163" s="6" t="s">
        <v>234</v>
      </c>
      <c r="H163" s="7">
        <v>2.0299999999999999E-2</v>
      </c>
      <c r="I163" s="7">
        <v>2.9461866905960855E-2</v>
      </c>
      <c r="J163" s="7">
        <v>3.1159039115853014E-2</v>
      </c>
      <c r="K163" s="7">
        <v>1.4719174529589618E-2</v>
      </c>
    </row>
    <row r="164" spans="1:11" x14ac:dyDescent="0.2">
      <c r="A164" s="6" t="s">
        <v>235</v>
      </c>
      <c r="B164" s="7">
        <v>1E-4</v>
      </c>
      <c r="C164" s="7">
        <v>4.605863453366262E-3</v>
      </c>
      <c r="D164" s="7">
        <v>4.7859876386656865E-3</v>
      </c>
      <c r="E164" s="7">
        <v>8.2179617795675158E-3</v>
      </c>
      <c r="G164" s="6" t="s">
        <v>235</v>
      </c>
      <c r="H164" s="7">
        <v>1E-4</v>
      </c>
      <c r="I164" s="7">
        <v>4.605863453366262E-3</v>
      </c>
      <c r="J164" s="7">
        <v>4.7859876386656865E-3</v>
      </c>
      <c r="K164" s="7">
        <v>8.2179617795675158E-3</v>
      </c>
    </row>
    <row r="165" spans="1:11" x14ac:dyDescent="0.2">
      <c r="A165" s="6" t="s">
        <v>236</v>
      </c>
      <c r="B165" s="7">
        <v>1E-4</v>
      </c>
      <c r="C165" s="7">
        <v>1.4775592891695924E-2</v>
      </c>
      <c r="D165" s="7">
        <v>1.535343061069898E-2</v>
      </c>
      <c r="E165" s="7">
        <v>2.0833899607706693E-2</v>
      </c>
      <c r="G165" s="6" t="s">
        <v>236</v>
      </c>
      <c r="H165" s="7">
        <v>2.0299999999999999E-2</v>
      </c>
      <c r="I165" s="7">
        <v>3.5606842287706643E-2</v>
      </c>
      <c r="J165" s="7">
        <v>3.7544329629718716E-2</v>
      </c>
      <c r="K165" s="7">
        <v>2.0833899607695074E-2</v>
      </c>
    </row>
    <row r="166" spans="1:11" x14ac:dyDescent="0.2">
      <c r="A166" s="6" t="s">
        <v>237</v>
      </c>
      <c r="B166" s="7">
        <v>1E-4</v>
      </c>
      <c r="C166" s="7">
        <v>1.4775592891695921E-2</v>
      </c>
      <c r="D166" s="7">
        <v>1.5353430610698975E-2</v>
      </c>
      <c r="E166" s="7">
        <v>2.0833899607706693E-2</v>
      </c>
      <c r="G166" s="6" t="s">
        <v>237</v>
      </c>
      <c r="H166" s="7">
        <v>2.0299999999999999E-2</v>
      </c>
      <c r="I166" s="7">
        <v>3.5606842287706643E-2</v>
      </c>
      <c r="J166" s="7">
        <v>3.7544329629718709E-2</v>
      </c>
      <c r="K166" s="7">
        <v>2.0833899607695074E-2</v>
      </c>
    </row>
    <row r="167" spans="1:11" x14ac:dyDescent="0.2">
      <c r="A167" s="6" t="s">
        <v>238</v>
      </c>
      <c r="B167" s="7">
        <v>1.77E-2</v>
      </c>
      <c r="C167" s="7">
        <v>1.1331093689141859E-2</v>
      </c>
      <c r="D167" s="7">
        <v>1.1774225371175645E-2</v>
      </c>
      <c r="E167" s="7">
        <v>2.0030368466604245E-2</v>
      </c>
      <c r="G167" s="6" t="s">
        <v>238</v>
      </c>
      <c r="H167" s="7">
        <v>3.7900000000000003E-2</v>
      </c>
      <c r="I167" s="7">
        <v>3.2162343085152575E-2</v>
      </c>
      <c r="J167" s="7">
        <v>3.3965124390195375E-2</v>
      </c>
      <c r="K167" s="7">
        <v>2.0030368466592625E-2</v>
      </c>
    </row>
    <row r="168" spans="1:11" x14ac:dyDescent="0.2">
      <c r="A168" s="6" t="s">
        <v>239</v>
      </c>
      <c r="B168" s="7">
        <v>1.8200000000000001E-2</v>
      </c>
      <c r="C168" s="7">
        <v>1.1498266628451756E-2</v>
      </c>
      <c r="D168" s="7">
        <v>1.1947936040012739E-2</v>
      </c>
      <c r="E168" s="7">
        <v>2.0299936062800273E-2</v>
      </c>
      <c r="G168" s="6" t="s">
        <v>239</v>
      </c>
      <c r="H168" s="7">
        <v>3.8400000000000004E-2</v>
      </c>
      <c r="I168" s="7">
        <v>3.2329516024462476E-2</v>
      </c>
      <c r="J168" s="7">
        <v>3.4138835059032473E-2</v>
      </c>
      <c r="K168" s="7">
        <v>2.0299936062788654E-2</v>
      </c>
    </row>
    <row r="169" spans="1:11" x14ac:dyDescent="0.2">
      <c r="A169" s="6" t="s">
        <v>240</v>
      </c>
      <c r="B169" s="7">
        <v>2.7699999999999999E-2</v>
      </c>
      <c r="C169" s="7">
        <v>1.3704073656343742E-2</v>
      </c>
      <c r="D169" s="7">
        <v>1.4240006848377068E-2</v>
      </c>
      <c r="E169" s="7">
        <v>2.7179583996042176E-2</v>
      </c>
      <c r="G169" s="6" t="s">
        <v>240</v>
      </c>
      <c r="H169" s="7">
        <v>4.7899999999999998E-2</v>
      </c>
      <c r="I169" s="7">
        <v>3.4535323052354461E-2</v>
      </c>
      <c r="J169" s="7">
        <v>3.64309058673968E-2</v>
      </c>
      <c r="K169" s="7">
        <v>2.7179583996030557E-2</v>
      </c>
    </row>
    <row r="170" spans="1:11" x14ac:dyDescent="0.2">
      <c r="A170" s="6" t="s">
        <v>241</v>
      </c>
      <c r="B170" s="7">
        <v>2.75E-2</v>
      </c>
      <c r="C170" s="7">
        <v>1.3651814067371214E-2</v>
      </c>
      <c r="D170" s="7">
        <v>1.418570351321383E-2</v>
      </c>
      <c r="E170" s="7">
        <v>2.7095315023828909E-2</v>
      </c>
      <c r="G170" s="6" t="s">
        <v>241</v>
      </c>
      <c r="H170" s="7">
        <v>4.7699999999999999E-2</v>
      </c>
      <c r="I170" s="7">
        <v>3.4483063463381938E-2</v>
      </c>
      <c r="J170" s="7">
        <v>3.6376602532233564E-2</v>
      </c>
      <c r="K170" s="7">
        <v>2.709531502381729E-2</v>
      </c>
    </row>
    <row r="171" spans="1:11" x14ac:dyDescent="0.2">
      <c r="A171" s="6" t="s">
        <v>242</v>
      </c>
      <c r="B171" s="7">
        <v>1E-4</v>
      </c>
      <c r="C171" s="7">
        <v>1.0383326725659918E-2</v>
      </c>
      <c r="D171" s="7">
        <v>1.0789393532914117E-2</v>
      </c>
      <c r="E171" s="7">
        <v>1.5830764609929091E-2</v>
      </c>
      <c r="G171" s="6" t="s">
        <v>242</v>
      </c>
      <c r="H171" s="7">
        <v>2.0299999999999999E-2</v>
      </c>
      <c r="I171" s="7">
        <v>3.121457612167064E-2</v>
      </c>
      <c r="J171" s="7">
        <v>3.2980292551933854E-2</v>
      </c>
      <c r="K171" s="7">
        <v>1.5830764609917471E-2</v>
      </c>
    </row>
    <row r="172" spans="1:11" x14ac:dyDescent="0.2">
      <c r="A172" s="6" t="s">
        <v>243</v>
      </c>
      <c r="B172" s="7">
        <v>1.3100000000000001E-2</v>
      </c>
      <c r="C172" s="7">
        <v>1.2305322299900575E-2</v>
      </c>
      <c r="D172" s="7">
        <v>1.2786553707769707E-2</v>
      </c>
      <c r="E172" s="7">
        <v>2.1751007112315684E-2</v>
      </c>
      <c r="G172" s="6" t="s">
        <v>243</v>
      </c>
      <c r="H172" s="7">
        <v>3.3299999999999996E-2</v>
      </c>
      <c r="I172" s="7">
        <v>3.3136571695911297E-2</v>
      </c>
      <c r="J172" s="7">
        <v>3.497745272678944E-2</v>
      </c>
      <c r="K172" s="7">
        <v>2.1751007112304065E-2</v>
      </c>
    </row>
    <row r="173" spans="1:11" x14ac:dyDescent="0.2">
      <c r="A173" s="6" t="s">
        <v>244</v>
      </c>
      <c r="B173" s="7">
        <v>2.7199999999999998E-2</v>
      </c>
      <c r="C173" s="7">
        <v>1.139101263757158E-2</v>
      </c>
      <c r="D173" s="7">
        <v>1.1836487604828467E-2</v>
      </c>
      <c r="E173" s="7">
        <v>2.2505636410769331E-2</v>
      </c>
      <c r="G173" s="6" t="s">
        <v>244</v>
      </c>
      <c r="H173" s="7">
        <v>4.7399999999999998E-2</v>
      </c>
      <c r="I173" s="7">
        <v>3.2222262033582298E-2</v>
      </c>
      <c r="J173" s="7">
        <v>3.4027386623848202E-2</v>
      </c>
      <c r="K173" s="7">
        <v>2.2505636410757712E-2</v>
      </c>
    </row>
    <row r="174" spans="1:11" x14ac:dyDescent="0.2">
      <c r="A174" s="6" t="s">
        <v>245</v>
      </c>
      <c r="B174" s="7">
        <v>1.21E-2</v>
      </c>
      <c r="C174" s="7">
        <v>1.2844109242473851E-2</v>
      </c>
      <c r="D174" s="7">
        <v>1.3346411305186223E-2</v>
      </c>
      <c r="E174" s="7">
        <v>2.4967995191442376E-2</v>
      </c>
      <c r="G174" s="6" t="s">
        <v>245</v>
      </c>
      <c r="H174" s="7">
        <v>3.2299999999999995E-2</v>
      </c>
      <c r="I174" s="7">
        <v>3.3675358638484573E-2</v>
      </c>
      <c r="J174" s="7">
        <v>3.5537310324205956E-2</v>
      </c>
      <c r="K174" s="7">
        <v>2.4967995191430756E-2</v>
      </c>
    </row>
    <row r="175" spans="1:11" x14ac:dyDescent="0.2">
      <c r="A175" s="6" t="s">
        <v>246</v>
      </c>
      <c r="B175" s="7">
        <v>2.75E-2</v>
      </c>
      <c r="C175" s="7">
        <v>1.1498043211316634E-2</v>
      </c>
      <c r="D175" s="7">
        <v>1.1947703885573556E-2</v>
      </c>
      <c r="E175" s="7">
        <v>2.2677705786464716E-2</v>
      </c>
      <c r="G175" s="6" t="s">
        <v>246</v>
      </c>
      <c r="H175" s="7">
        <v>4.7699999999999999E-2</v>
      </c>
      <c r="I175" s="7">
        <v>3.2329292607327351E-2</v>
      </c>
      <c r="J175" s="7">
        <v>3.4138602904593293E-2</v>
      </c>
      <c r="K175" s="7">
        <v>2.2677705786453096E-2</v>
      </c>
    </row>
    <row r="176" spans="1:11" x14ac:dyDescent="0.2">
      <c r="A176" s="6" t="s">
        <v>247</v>
      </c>
      <c r="B176" s="7">
        <v>1.7899999999999999E-2</v>
      </c>
      <c r="C176" s="7">
        <v>1.0174856784972482E-2</v>
      </c>
      <c r="D176" s="7">
        <v>1.0572770836808302E-2</v>
      </c>
      <c r="E176" s="7">
        <v>2.0833702581398068E-2</v>
      </c>
      <c r="G176" s="6" t="s">
        <v>247</v>
      </c>
      <c r="H176" s="7">
        <v>3.8099999999999995E-2</v>
      </c>
      <c r="I176" s="7">
        <v>3.1006106180983203E-2</v>
      </c>
      <c r="J176" s="7">
        <v>3.2763669855828036E-2</v>
      </c>
      <c r="K176" s="7">
        <v>2.0833702581386448E-2</v>
      </c>
    </row>
    <row r="177" spans="1:11" x14ac:dyDescent="0.2">
      <c r="A177" s="6" t="s">
        <v>248</v>
      </c>
      <c r="B177" s="7">
        <v>3.8E-3</v>
      </c>
      <c r="C177" s="7">
        <v>8.5806839773711549E-3</v>
      </c>
      <c r="D177" s="7">
        <v>8.9162537845060563E-3</v>
      </c>
      <c r="E177" s="7">
        <v>1.6266947876259156E-2</v>
      </c>
      <c r="G177" s="6" t="s">
        <v>248</v>
      </c>
      <c r="H177" s="7">
        <v>2.4E-2</v>
      </c>
      <c r="I177" s="7">
        <v>2.9411933373381875E-2</v>
      </c>
      <c r="J177" s="7">
        <v>3.110715280352579E-2</v>
      </c>
      <c r="K177" s="7">
        <v>1.6266947876247537E-2</v>
      </c>
    </row>
    <row r="178" spans="1:11" x14ac:dyDescent="0.2">
      <c r="A178" s="6" t="s">
        <v>249</v>
      </c>
      <c r="B178" s="7">
        <v>1E-4</v>
      </c>
      <c r="C178" s="7">
        <v>1.4097575188994274E-2</v>
      </c>
      <c r="D178" s="7">
        <v>1.4648897274706363E-2</v>
      </c>
      <c r="E178" s="7">
        <v>2.0391465028344234E-2</v>
      </c>
      <c r="G178" s="6" t="s">
        <v>249</v>
      </c>
      <c r="H178" s="7">
        <v>2.0299999999999999E-2</v>
      </c>
      <c r="I178" s="7">
        <v>3.4928824585004993E-2</v>
      </c>
      <c r="J178" s="7">
        <v>3.6839796293726093E-2</v>
      </c>
      <c r="K178" s="7">
        <v>2.0391465028332615E-2</v>
      </c>
    </row>
    <row r="179" spans="1:11" x14ac:dyDescent="0.2">
      <c r="A179" s="6" t="s">
        <v>250</v>
      </c>
      <c r="B179" s="7">
        <v>5.1999999999999998E-3</v>
      </c>
      <c r="C179" s="7">
        <v>8.7352435108780917E-3</v>
      </c>
      <c r="D179" s="7">
        <v>9.0768577677312872E-3</v>
      </c>
      <c r="E179" s="7">
        <v>1.6160077405188003E-2</v>
      </c>
      <c r="G179" s="6" t="s">
        <v>250</v>
      </c>
      <c r="H179" s="7">
        <v>2.5399999999999999E-2</v>
      </c>
      <c r="I179" s="7">
        <v>2.9566492906888814E-2</v>
      </c>
      <c r="J179" s="7">
        <v>3.1267756786751019E-2</v>
      </c>
      <c r="K179" s="7">
        <v>1.6160077405176384E-2</v>
      </c>
    </row>
    <row r="180" spans="1:11" x14ac:dyDescent="0.2">
      <c r="A180" s="6" t="s">
        <v>75</v>
      </c>
      <c r="B180" s="7">
        <v>1E-4</v>
      </c>
      <c r="C180" s="7">
        <v>1.807031255783919E-2</v>
      </c>
      <c r="D180" s="7">
        <v>1.8776998798224333E-2</v>
      </c>
      <c r="E180" s="7">
        <v>2.2341405990803493E-2</v>
      </c>
      <c r="G180" s="6" t="s">
        <v>75</v>
      </c>
      <c r="H180" s="7">
        <v>2.0299999999999999E-2</v>
      </c>
      <c r="I180" s="7">
        <v>3.890156195384991E-2</v>
      </c>
      <c r="J180" s="7">
        <v>4.0967897817244067E-2</v>
      </c>
      <c r="K180" s="7">
        <v>2.2341405990791874E-2</v>
      </c>
    </row>
    <row r="181" spans="1:11" x14ac:dyDescent="0.2">
      <c r="A181" s="6" t="s">
        <v>251</v>
      </c>
      <c r="B181" s="7">
        <v>1E-4</v>
      </c>
      <c r="C181" s="7">
        <v>1.807031255783919E-2</v>
      </c>
      <c r="D181" s="7">
        <v>1.8776998798224333E-2</v>
      </c>
      <c r="E181" s="7">
        <v>2.2341405990803496E-2</v>
      </c>
      <c r="G181" s="6" t="s">
        <v>251</v>
      </c>
      <c r="H181" s="7">
        <v>2.0299999999999999E-2</v>
      </c>
      <c r="I181" s="7">
        <v>3.890156195384991E-2</v>
      </c>
      <c r="J181" s="7">
        <v>4.0967897817244067E-2</v>
      </c>
      <c r="K181" s="7">
        <v>2.2341405990791877E-2</v>
      </c>
    </row>
    <row r="182" spans="1:11" x14ac:dyDescent="0.2">
      <c r="A182" s="6" t="s">
        <v>252</v>
      </c>
      <c r="B182" s="7">
        <v>1E-4</v>
      </c>
      <c r="C182" s="7">
        <v>1.807031255783919E-2</v>
      </c>
      <c r="D182" s="7">
        <v>1.8776998798224337E-2</v>
      </c>
      <c r="E182" s="7">
        <v>2.1837880058724318E-2</v>
      </c>
      <c r="G182" s="6" t="s">
        <v>252</v>
      </c>
      <c r="H182" s="7">
        <v>2.0299999999999999E-2</v>
      </c>
      <c r="I182" s="7">
        <v>3.890156195384991E-2</v>
      </c>
      <c r="J182" s="7">
        <v>4.0967897817244067E-2</v>
      </c>
      <c r="K182" s="7">
        <v>2.1837880058712698E-2</v>
      </c>
    </row>
    <row r="183" spans="1:11" x14ac:dyDescent="0.2">
      <c r="A183" s="6" t="s">
        <v>253</v>
      </c>
      <c r="B183" s="7">
        <v>1.17E-2</v>
      </c>
      <c r="C183" s="7">
        <v>9.9458509146978791E-3</v>
      </c>
      <c r="D183" s="7">
        <v>1.0334809100553378E-2</v>
      </c>
      <c r="E183" s="7">
        <v>1.968462344773898E-2</v>
      </c>
      <c r="G183" s="6" t="s">
        <v>253</v>
      </c>
      <c r="H183" s="7">
        <v>3.1899999999999998E-2</v>
      </c>
      <c r="I183" s="7">
        <v>3.0777100310708599E-2</v>
      </c>
      <c r="J183" s="7">
        <v>3.2525708119573116E-2</v>
      </c>
      <c r="K183" s="7">
        <v>1.968462344772736E-2</v>
      </c>
    </row>
    <row r="184" spans="1:11" x14ac:dyDescent="0.2">
      <c r="A184" s="6" t="s">
        <v>254</v>
      </c>
      <c r="B184" s="7">
        <v>1E-4</v>
      </c>
      <c r="C184" s="7">
        <v>8.8106281255085992E-3</v>
      </c>
      <c r="D184" s="7">
        <v>9.1551904924028135E-3</v>
      </c>
      <c r="E184" s="7">
        <v>1.5287979829068708E-2</v>
      </c>
      <c r="G184" s="6" t="s">
        <v>254</v>
      </c>
      <c r="H184" s="7">
        <v>2.0299999999999999E-2</v>
      </c>
      <c r="I184" s="7">
        <v>2.9641877521519318E-2</v>
      </c>
      <c r="J184" s="7">
        <v>3.1346089511422551E-2</v>
      </c>
      <c r="K184" s="7">
        <v>1.5287979829057087E-2</v>
      </c>
    </row>
    <row r="185" spans="1:11" x14ac:dyDescent="0.2">
      <c r="A185" s="6" t="s">
        <v>255</v>
      </c>
      <c r="B185" s="7">
        <v>1.29E-2</v>
      </c>
      <c r="C185" s="7">
        <v>1.2619963043406688E-2</v>
      </c>
      <c r="D185" s="7">
        <v>1.3113499290131742E-2</v>
      </c>
      <c r="E185" s="7">
        <v>2.4553795278129325E-2</v>
      </c>
      <c r="G185" s="6" t="s">
        <v>255</v>
      </c>
      <c r="H185" s="7">
        <v>3.3099999999999997E-2</v>
      </c>
      <c r="I185" s="7">
        <v>3.3451212439417406E-2</v>
      </c>
      <c r="J185" s="7">
        <v>3.5304398309151476E-2</v>
      </c>
      <c r="K185" s="7">
        <v>2.4553795278117706E-2</v>
      </c>
    </row>
    <row r="186" spans="1:11" x14ac:dyDescent="0.2">
      <c r="A186" s="6" t="s">
        <v>256</v>
      </c>
      <c r="B186" s="7">
        <v>7.0000000000000001E-3</v>
      </c>
      <c r="C186" s="7">
        <v>9.6914167882954788E-3</v>
      </c>
      <c r="D186" s="7">
        <v>1.0070424670544583E-2</v>
      </c>
      <c r="E186" s="7">
        <v>1.8058012716615113E-2</v>
      </c>
      <c r="G186" s="6" t="s">
        <v>256</v>
      </c>
      <c r="H186" s="7">
        <v>2.7199999999999998E-2</v>
      </c>
      <c r="I186" s="7">
        <v>3.0522666184306199E-2</v>
      </c>
      <c r="J186" s="7">
        <v>3.2261323689564317E-2</v>
      </c>
      <c r="K186" s="7">
        <v>1.8058012716603494E-2</v>
      </c>
    </row>
    <row r="187" spans="1:11" x14ac:dyDescent="0.2">
      <c r="A187" s="6" t="s">
        <v>257</v>
      </c>
      <c r="B187" s="7">
        <v>2.9999999999999997E-4</v>
      </c>
      <c r="C187" s="7">
        <v>1.207994737668926E-2</v>
      </c>
      <c r="D187" s="7">
        <v>1.255236491614015E-2</v>
      </c>
      <c r="E187" s="7">
        <v>1.863892590141682E-2</v>
      </c>
      <c r="G187" s="6" t="s">
        <v>257</v>
      </c>
      <c r="H187" s="7">
        <v>2.0500000000000001E-2</v>
      </c>
      <c r="I187" s="7">
        <v>3.2911196772699977E-2</v>
      </c>
      <c r="J187" s="7">
        <v>3.4743263935159883E-2</v>
      </c>
      <c r="K187" s="7">
        <v>1.8638925901405201E-2</v>
      </c>
    </row>
    <row r="188" spans="1:11" x14ac:dyDescent="0.2">
      <c r="A188" s="6" t="s">
        <v>258</v>
      </c>
      <c r="B188" s="7">
        <v>1.72E-2</v>
      </c>
      <c r="C188" s="7">
        <v>1.0329000481410933E-2</v>
      </c>
      <c r="D188" s="7">
        <v>1.0732942720582556E-2</v>
      </c>
      <c r="E188" s="7">
        <v>2.1359329870660047E-2</v>
      </c>
      <c r="G188" s="6" t="s">
        <v>258</v>
      </c>
      <c r="H188" s="7">
        <v>3.7400000000000003E-2</v>
      </c>
      <c r="I188" s="7">
        <v>3.1160249877421654E-2</v>
      </c>
      <c r="J188" s="7">
        <v>3.2923841739602291E-2</v>
      </c>
      <c r="K188" s="7">
        <v>2.1359329870648428E-2</v>
      </c>
    </row>
    <row r="189" spans="1:11" x14ac:dyDescent="0.2">
      <c r="A189" s="6" t="s">
        <v>259</v>
      </c>
      <c r="B189" s="7">
        <v>2.3400000000000001E-2</v>
      </c>
      <c r="C189" s="7">
        <v>5.1607306051258146E-3</v>
      </c>
      <c r="D189" s="7">
        <v>5.3625543033769428E-3</v>
      </c>
      <c r="E189" s="7">
        <v>1.0363668154114998E-2</v>
      </c>
      <c r="G189" s="6" t="s">
        <v>259</v>
      </c>
      <c r="H189" s="7">
        <v>2.3400000000000001E-2</v>
      </c>
      <c r="I189" s="7">
        <v>5.1607306051258146E-3</v>
      </c>
      <c r="J189" s="7">
        <v>5.3625543033769428E-3</v>
      </c>
      <c r="K189" s="7">
        <v>1.0363668154114998E-2</v>
      </c>
    </row>
    <row r="190" spans="1:11" x14ac:dyDescent="0.2">
      <c r="A190" s="6" t="s">
        <v>260</v>
      </c>
      <c r="B190" s="7">
        <v>5.7000000000000002E-3</v>
      </c>
      <c r="C190" s="7">
        <v>8.7509469892825473E-3</v>
      </c>
      <c r="D190" s="7">
        <v>9.0931753712140476E-3</v>
      </c>
      <c r="E190" s="7">
        <v>1.6785249753600278E-2</v>
      </c>
      <c r="G190" s="6" t="s">
        <v>260</v>
      </c>
      <c r="H190" s="7">
        <v>2.5899999999999999E-2</v>
      </c>
      <c r="I190" s="7">
        <v>2.9582196385293268E-2</v>
      </c>
      <c r="J190" s="7">
        <v>3.1284074390233785E-2</v>
      </c>
      <c r="K190" s="7">
        <v>1.6785249753588659E-2</v>
      </c>
    </row>
    <row r="191" spans="1:11" x14ac:dyDescent="0.2">
      <c r="A191" s="6" t="s">
        <v>261</v>
      </c>
      <c r="B191" s="7">
        <v>5.4999999999999997E-3</v>
      </c>
      <c r="C191" s="7">
        <v>8.750946989282549E-3</v>
      </c>
      <c r="D191" s="7">
        <v>9.0931753712140493E-3</v>
      </c>
      <c r="E191" s="7">
        <v>1.6785249753600278E-2</v>
      </c>
      <c r="G191" s="6" t="s">
        <v>261</v>
      </c>
      <c r="H191" s="7">
        <v>2.5700000000000001E-2</v>
      </c>
      <c r="I191" s="7">
        <v>2.9582196385293268E-2</v>
      </c>
      <c r="J191" s="7">
        <v>3.1284074390233785E-2</v>
      </c>
      <c r="K191" s="7">
        <v>1.6785249753588659E-2</v>
      </c>
    </row>
    <row r="192" spans="1:11" x14ac:dyDescent="0.2">
      <c r="A192" s="6" t="s">
        <v>262</v>
      </c>
      <c r="B192" s="7">
        <v>1.54E-2</v>
      </c>
      <c r="C192" s="7">
        <v>1.3986024570575151E-2</v>
      </c>
      <c r="D192" s="7">
        <v>1.4532984181266903E-2</v>
      </c>
      <c r="E192" s="7">
        <v>2.6809342070467028E-2</v>
      </c>
      <c r="G192" s="6" t="s">
        <v>262</v>
      </c>
      <c r="H192" s="7">
        <v>3.56E-2</v>
      </c>
      <c r="I192" s="7">
        <v>3.481727396658587E-2</v>
      </c>
      <c r="J192" s="7">
        <v>3.6723883200286633E-2</v>
      </c>
      <c r="K192" s="7">
        <v>2.6809342070455409E-2</v>
      </c>
    </row>
    <row r="193" spans="1:11" x14ac:dyDescent="0.2">
      <c r="A193" s="6" t="s">
        <v>263</v>
      </c>
      <c r="B193" s="7">
        <v>1E-4</v>
      </c>
      <c r="C193" s="7">
        <v>1.0396319441150324E-2</v>
      </c>
      <c r="D193" s="7">
        <v>1.0802894362098346E-2</v>
      </c>
      <c r="E193" s="7">
        <v>1.6216732598597832E-2</v>
      </c>
      <c r="G193" s="6" t="s">
        <v>263</v>
      </c>
      <c r="H193" s="7">
        <v>2.0299999999999999E-2</v>
      </c>
      <c r="I193" s="7">
        <v>3.1227568837161046E-2</v>
      </c>
      <c r="J193" s="7">
        <v>3.2993793381118082E-2</v>
      </c>
      <c r="K193" s="7">
        <v>1.6216732598586213E-2</v>
      </c>
    </row>
    <row r="194" spans="1:11" x14ac:dyDescent="0.2">
      <c r="A194" s="6" t="s">
        <v>264</v>
      </c>
      <c r="B194" s="7">
        <v>1E-4</v>
      </c>
      <c r="C194" s="7">
        <v>1.0383326725659918E-2</v>
      </c>
      <c r="D194" s="7">
        <v>1.0789393532914119E-2</v>
      </c>
      <c r="E194" s="7">
        <v>1.6195781749152548E-2</v>
      </c>
      <c r="G194" s="6" t="s">
        <v>264</v>
      </c>
      <c r="H194" s="7">
        <v>2.0299999999999999E-2</v>
      </c>
      <c r="I194" s="7">
        <v>3.121457612167064E-2</v>
      </c>
      <c r="J194" s="7">
        <v>3.2980292551933854E-2</v>
      </c>
      <c r="K194" s="7">
        <v>1.6195781749140929E-2</v>
      </c>
    </row>
    <row r="195" spans="1:11" x14ac:dyDescent="0.2">
      <c r="A195" s="6" t="s">
        <v>265</v>
      </c>
      <c r="B195" s="7">
        <v>2.7400000000000001E-2</v>
      </c>
      <c r="C195" s="7">
        <v>1.3605625210908412E-2</v>
      </c>
      <c r="D195" s="7">
        <v>1.4137708322233183E-2</v>
      </c>
      <c r="E195" s="7">
        <v>2.6410013133240599E-2</v>
      </c>
      <c r="G195" s="6" t="s">
        <v>265</v>
      </c>
      <c r="H195" s="7">
        <v>4.7600000000000003E-2</v>
      </c>
      <c r="I195" s="7">
        <v>3.4436874606919132E-2</v>
      </c>
      <c r="J195" s="7">
        <v>3.6328607341252914E-2</v>
      </c>
      <c r="K195" s="7">
        <v>2.6410013133228979E-2</v>
      </c>
    </row>
    <row r="196" spans="1:11" x14ac:dyDescent="0.2">
      <c r="A196" s="6" t="s">
        <v>266</v>
      </c>
      <c r="B196" s="7">
        <v>1E-4</v>
      </c>
      <c r="C196" s="7">
        <v>8.5173710207430437E-3</v>
      </c>
      <c r="D196" s="7">
        <v>8.8504648111989871E-3</v>
      </c>
      <c r="E196" s="7">
        <v>1.4766332280915244E-2</v>
      </c>
      <c r="G196" s="6" t="s">
        <v>266</v>
      </c>
      <c r="H196" s="7">
        <v>2.0299999999999999E-2</v>
      </c>
      <c r="I196" s="7">
        <v>2.9348620416753762E-2</v>
      </c>
      <c r="J196" s="7">
        <v>3.1041363830218723E-2</v>
      </c>
      <c r="K196" s="7">
        <v>1.4766332280903623E-2</v>
      </c>
    </row>
    <row r="197" spans="1:11" x14ac:dyDescent="0.2">
      <c r="A197" s="6" t="s">
        <v>267</v>
      </c>
      <c r="B197" s="7">
        <v>1E-4</v>
      </c>
      <c r="C197" s="7">
        <v>8.5173710207430437E-3</v>
      </c>
      <c r="D197" s="7">
        <v>8.8504648111989871E-3</v>
      </c>
      <c r="E197" s="7">
        <v>1.4766332280915246E-2</v>
      </c>
      <c r="G197" s="6" t="s">
        <v>267</v>
      </c>
      <c r="H197" s="7">
        <v>2.0299999999999999E-2</v>
      </c>
      <c r="I197" s="7">
        <v>2.9348620416753762E-2</v>
      </c>
      <c r="J197" s="7">
        <v>3.1041363830218723E-2</v>
      </c>
      <c r="K197" s="7">
        <v>1.4766332280903625E-2</v>
      </c>
    </row>
    <row r="198" spans="1:11" x14ac:dyDescent="0.2">
      <c r="A198" s="6" t="s">
        <v>268</v>
      </c>
      <c r="B198" s="7">
        <v>1E-4</v>
      </c>
      <c r="C198" s="7">
        <v>8.517371020743042E-3</v>
      </c>
      <c r="D198" s="7">
        <v>8.8504648111989871E-3</v>
      </c>
      <c r="E198" s="7">
        <v>1.4766332280915244E-2</v>
      </c>
      <c r="G198" s="6" t="s">
        <v>268</v>
      </c>
      <c r="H198" s="7">
        <v>2.0299999999999999E-2</v>
      </c>
      <c r="I198" s="7">
        <v>2.9348620416753762E-2</v>
      </c>
      <c r="J198" s="7">
        <v>3.1041363830218723E-2</v>
      </c>
      <c r="K198" s="7">
        <v>1.4766332280903623E-2</v>
      </c>
    </row>
    <row r="199" spans="1:11" x14ac:dyDescent="0.2">
      <c r="A199" s="6" t="s">
        <v>269</v>
      </c>
      <c r="B199" s="7">
        <v>2.3E-3</v>
      </c>
      <c r="C199" s="7">
        <v>9.7952188359915291E-3</v>
      </c>
      <c r="D199" s="7">
        <v>1.0178286165391633E-2</v>
      </c>
      <c r="E199" s="7">
        <v>1.5935561559163119E-2</v>
      </c>
      <c r="G199" s="6" t="s">
        <v>269</v>
      </c>
      <c r="H199" s="7">
        <v>2.2499999999999999E-2</v>
      </c>
      <c r="I199" s="7">
        <v>3.0626468232002248E-2</v>
      </c>
      <c r="J199" s="7">
        <v>3.236918518441137E-2</v>
      </c>
      <c r="K199" s="7">
        <v>1.59355615591515E-2</v>
      </c>
    </row>
    <row r="200" spans="1:11" x14ac:dyDescent="0.2">
      <c r="A200" s="6" t="s">
        <v>270</v>
      </c>
      <c r="B200" s="7">
        <v>1.24E-2</v>
      </c>
      <c r="C200" s="7">
        <v>1.2756213710480097E-2</v>
      </c>
      <c r="D200" s="7">
        <v>1.3255078391417667E-2</v>
      </c>
      <c r="E200" s="7">
        <v>2.4246510166361774E-2</v>
      </c>
      <c r="G200" s="6" t="s">
        <v>270</v>
      </c>
      <c r="H200" s="7">
        <v>3.2599999999999997E-2</v>
      </c>
      <c r="I200" s="7">
        <v>3.3587463106490814E-2</v>
      </c>
      <c r="J200" s="7">
        <v>3.5445977410437403E-2</v>
      </c>
      <c r="K200" s="7">
        <v>2.4246510166350155E-2</v>
      </c>
    </row>
    <row r="201" spans="1:11" x14ac:dyDescent="0.2">
      <c r="A201" s="6" t="s">
        <v>271</v>
      </c>
      <c r="B201" s="7">
        <v>6.7999999999999996E-3</v>
      </c>
      <c r="C201" s="7">
        <v>1.4320151322857027E-2</v>
      </c>
      <c r="D201" s="7">
        <v>1.4880177823101817E-2</v>
      </c>
      <c r="E201" s="7">
        <v>2.8392088970767865E-2</v>
      </c>
      <c r="G201" s="6" t="s">
        <v>271</v>
      </c>
      <c r="H201" s="7">
        <v>2.7E-2</v>
      </c>
      <c r="I201" s="7">
        <v>3.5151400718867749E-2</v>
      </c>
      <c r="J201" s="7">
        <v>3.7071076842121548E-2</v>
      </c>
      <c r="K201" s="7">
        <v>2.8392088970756246E-2</v>
      </c>
    </row>
    <row r="202" spans="1:11" x14ac:dyDescent="0.2">
      <c r="A202" s="6" t="s">
        <v>272</v>
      </c>
      <c r="B202" s="7">
        <v>3.0999999999999999E-3</v>
      </c>
      <c r="C202" s="7">
        <v>1.0747535805148903E-2</v>
      </c>
      <c r="D202" s="7">
        <v>1.1167845949051231E-2</v>
      </c>
      <c r="E202" s="7">
        <v>1.699240638976459E-2</v>
      </c>
      <c r="G202" s="6" t="s">
        <v>272</v>
      </c>
      <c r="H202" s="7">
        <v>2.3299999999999998E-2</v>
      </c>
      <c r="I202" s="7">
        <v>3.1578785201159622E-2</v>
      </c>
      <c r="J202" s="7">
        <v>3.3358744968070966E-2</v>
      </c>
      <c r="K202" s="7">
        <v>1.6992406389752971E-2</v>
      </c>
    </row>
    <row r="203" spans="1:11" x14ac:dyDescent="0.2">
      <c r="A203" s="6" t="s">
        <v>273</v>
      </c>
      <c r="B203" s="7">
        <v>4.0000000000000001E-3</v>
      </c>
      <c r="C203" s="7">
        <v>8.8278839071882637E-3</v>
      </c>
      <c r="D203" s="7">
        <v>9.1731211059892896E-3</v>
      </c>
      <c r="E203" s="7">
        <v>1.5171853122539934E-2</v>
      </c>
      <c r="G203" s="6" t="s">
        <v>273</v>
      </c>
      <c r="H203" s="7">
        <v>2.4199999999999999E-2</v>
      </c>
      <c r="I203" s="7">
        <v>2.9659133303198984E-2</v>
      </c>
      <c r="J203" s="7">
        <v>3.1364020125009023E-2</v>
      </c>
      <c r="K203" s="7">
        <v>1.5171853122528313E-2</v>
      </c>
    </row>
    <row r="204" spans="1:11" x14ac:dyDescent="0.2">
      <c r="A204" s="6" t="s">
        <v>274</v>
      </c>
      <c r="B204" s="7">
        <v>2.2800000000000001E-2</v>
      </c>
      <c r="C204" s="7">
        <v>1.0480065333211615E-2</v>
      </c>
      <c r="D204" s="7">
        <v>1.0889915353548156E-2</v>
      </c>
      <c r="E204" s="7">
        <v>2.03432484846367E-2</v>
      </c>
      <c r="G204" s="6" t="s">
        <v>274</v>
      </c>
      <c r="H204" s="7">
        <v>4.2999999999999997E-2</v>
      </c>
      <c r="I204" s="7">
        <v>3.1311314729222335E-2</v>
      </c>
      <c r="J204" s="7">
        <v>3.3080814372567893E-2</v>
      </c>
      <c r="K204" s="7">
        <v>2.0343248484625081E-2</v>
      </c>
    </row>
    <row r="205" spans="1:11" x14ac:dyDescent="0.2">
      <c r="A205" s="6" t="s">
        <v>275</v>
      </c>
      <c r="B205" s="7">
        <v>1.18E-2</v>
      </c>
      <c r="C205" s="7">
        <v>9.5053713187972112E-3</v>
      </c>
      <c r="D205" s="7">
        <v>9.8771034124865102E-3</v>
      </c>
      <c r="E205" s="7">
        <v>1.9321955850773436E-2</v>
      </c>
      <c r="G205" s="6" t="s">
        <v>275</v>
      </c>
      <c r="H205" s="7">
        <v>3.2000000000000001E-2</v>
      </c>
      <c r="I205" s="7">
        <v>3.033662071480793E-2</v>
      </c>
      <c r="J205" s="7">
        <v>3.2068002431506246E-2</v>
      </c>
      <c r="K205" s="7">
        <v>1.9321955850761817E-2</v>
      </c>
    </row>
    <row r="206" spans="1:11" x14ac:dyDescent="0.2">
      <c r="A206" s="6" t="s">
        <v>276</v>
      </c>
      <c r="B206" s="7">
        <v>1E-4</v>
      </c>
      <c r="C206" s="7">
        <v>1.7325823738688354E-2</v>
      </c>
      <c r="D206" s="7">
        <v>1.8003394821107611E-2</v>
      </c>
      <c r="E206" s="7">
        <v>3.283410508590083E-2</v>
      </c>
      <c r="G206" s="6" t="s">
        <v>276</v>
      </c>
      <c r="H206" s="7">
        <v>2.0299999999999999E-2</v>
      </c>
      <c r="I206" s="7">
        <v>3.8157073134699071E-2</v>
      </c>
      <c r="J206" s="7">
        <v>4.0194293840127349E-2</v>
      </c>
      <c r="K206" s="7">
        <v>3.2834105085889208E-2</v>
      </c>
    </row>
    <row r="207" spans="1:11" x14ac:dyDescent="0.2">
      <c r="A207" s="6" t="s">
        <v>277</v>
      </c>
      <c r="B207" s="7">
        <v>1E-4</v>
      </c>
      <c r="C207" s="7">
        <v>8.4850998975891032E-3</v>
      </c>
      <c r="D207" s="7">
        <v>8.8169316424317416E-3</v>
      </c>
      <c r="E207" s="7">
        <v>1.5170303738223524E-2</v>
      </c>
      <c r="G207" s="6" t="s">
        <v>277</v>
      </c>
      <c r="H207" s="7">
        <v>2.0299999999999999E-2</v>
      </c>
      <c r="I207" s="7">
        <v>2.9316349293599824E-2</v>
      </c>
      <c r="J207" s="7">
        <v>3.1007830661451477E-2</v>
      </c>
      <c r="K207" s="7">
        <v>1.5170303738211903E-2</v>
      </c>
    </row>
    <row r="208" spans="1:11" x14ac:dyDescent="0.2">
      <c r="A208" s="6" t="s">
        <v>278</v>
      </c>
      <c r="B208" s="7">
        <v>2.2499999999999999E-2</v>
      </c>
      <c r="C208" s="7">
        <v>1.0384918774018776E-2</v>
      </c>
      <c r="D208" s="7">
        <v>1.0791047842435619E-2</v>
      </c>
      <c r="E208" s="7">
        <v>2.0652619986558114E-2</v>
      </c>
      <c r="G208" s="6" t="s">
        <v>278</v>
      </c>
      <c r="H208" s="7">
        <v>4.2700000000000002E-2</v>
      </c>
      <c r="I208" s="7">
        <v>3.1216168170029496E-2</v>
      </c>
      <c r="J208" s="7">
        <v>3.298194686145535E-2</v>
      </c>
      <c r="K208" s="7">
        <v>2.0652619986546494E-2</v>
      </c>
    </row>
    <row r="209" spans="1:11" x14ac:dyDescent="0.2">
      <c r="A209" s="6" t="s">
        <v>279</v>
      </c>
      <c r="B209" s="7">
        <v>3.5999999999999999E-3</v>
      </c>
      <c r="C209" s="7">
        <v>8.7038420389212966E-3</v>
      </c>
      <c r="D209" s="7">
        <v>9.0442282601171826E-3</v>
      </c>
      <c r="E209" s="7">
        <v>1.5579116226571802E-2</v>
      </c>
      <c r="G209" s="6" t="s">
        <v>279</v>
      </c>
      <c r="H209" s="7">
        <v>2.3799999999999998E-2</v>
      </c>
      <c r="I209" s="7">
        <v>2.9535091434932017E-2</v>
      </c>
      <c r="J209" s="7">
        <v>3.1235127279136916E-2</v>
      </c>
      <c r="K209" s="7">
        <v>1.5579116226560181E-2</v>
      </c>
    </row>
    <row r="210" spans="1:11" x14ac:dyDescent="0.2">
      <c r="A210" s="6" t="s">
        <v>280</v>
      </c>
      <c r="B210" s="7">
        <v>3.5999999999999999E-3</v>
      </c>
      <c r="C210" s="7">
        <v>9.0835931363983154E-3</v>
      </c>
      <c r="D210" s="7">
        <v>9.4388305049940696E-3</v>
      </c>
      <c r="E210" s="7">
        <v>1.7415360024577695E-2</v>
      </c>
      <c r="G210" s="6" t="s">
        <v>280</v>
      </c>
      <c r="H210" s="7">
        <v>2.3799999999999998E-2</v>
      </c>
      <c r="I210" s="7">
        <v>2.9914842532409038E-2</v>
      </c>
      <c r="J210" s="7">
        <v>3.16297295240138E-2</v>
      </c>
      <c r="K210" s="7">
        <v>1.7415360024566076E-2</v>
      </c>
    </row>
    <row r="211" spans="1:11" x14ac:dyDescent="0.2">
      <c r="A211" s="6" t="s">
        <v>281</v>
      </c>
      <c r="B211" s="7">
        <v>2.76E-2</v>
      </c>
      <c r="C211" s="7">
        <v>1.154721395046736E-2</v>
      </c>
      <c r="D211" s="7">
        <v>1.1998797573465546E-2</v>
      </c>
      <c r="E211" s="7">
        <v>2.2757512178544884E-2</v>
      </c>
      <c r="G211" s="6" t="s">
        <v>281</v>
      </c>
      <c r="H211" s="7">
        <v>4.7799999999999995E-2</v>
      </c>
      <c r="I211" s="7">
        <v>3.2378463346478079E-2</v>
      </c>
      <c r="J211" s="7">
        <v>3.4189696592485282E-2</v>
      </c>
      <c r="K211" s="7">
        <v>2.2757512178533265E-2</v>
      </c>
    </row>
    <row r="212" spans="1:11" x14ac:dyDescent="0.2">
      <c r="A212" s="6" t="s">
        <v>282</v>
      </c>
      <c r="B212" s="7">
        <v>2.76E-2</v>
      </c>
      <c r="C212" s="7">
        <v>1.154721395046736E-2</v>
      </c>
      <c r="D212" s="7">
        <v>1.199879757346555E-2</v>
      </c>
      <c r="E212" s="7">
        <v>2.2757512178544891E-2</v>
      </c>
      <c r="G212" s="6" t="s">
        <v>282</v>
      </c>
      <c r="H212" s="7">
        <v>4.7799999999999995E-2</v>
      </c>
      <c r="I212" s="7">
        <v>3.2378463346478079E-2</v>
      </c>
      <c r="J212" s="7">
        <v>3.4189696592485282E-2</v>
      </c>
      <c r="K212" s="7">
        <v>2.2757512178533272E-2</v>
      </c>
    </row>
    <row r="213" spans="1:11" x14ac:dyDescent="0.2">
      <c r="A213" s="6" t="s">
        <v>283</v>
      </c>
      <c r="B213" s="7">
        <v>2.76E-2</v>
      </c>
      <c r="C213" s="7">
        <v>1.1547213950467363E-2</v>
      </c>
      <c r="D213" s="7">
        <v>1.199879757346555E-2</v>
      </c>
      <c r="E213" s="7">
        <v>2.2757512178544891E-2</v>
      </c>
      <c r="G213" s="6" t="s">
        <v>283</v>
      </c>
      <c r="H213" s="7">
        <v>4.7799999999999995E-2</v>
      </c>
      <c r="I213" s="7">
        <v>3.2378463346478085E-2</v>
      </c>
      <c r="J213" s="7">
        <v>3.4189696592485282E-2</v>
      </c>
      <c r="K213" s="7">
        <v>2.2757512178533272E-2</v>
      </c>
    </row>
    <row r="214" spans="1:11" x14ac:dyDescent="0.2">
      <c r="A214" s="6" t="s">
        <v>284</v>
      </c>
      <c r="B214" s="7">
        <v>5.5999999999999999E-3</v>
      </c>
      <c r="C214" s="7">
        <v>1.1313655914624561E-2</v>
      </c>
      <c r="D214" s="7">
        <v>1.1756105647451607E-2</v>
      </c>
      <c r="E214" s="7">
        <v>1.8515393237611741E-2</v>
      </c>
      <c r="G214" s="6" t="s">
        <v>284</v>
      </c>
      <c r="H214" s="7">
        <v>2.58E-2</v>
      </c>
      <c r="I214" s="7">
        <v>3.2144905310635283E-2</v>
      </c>
      <c r="J214" s="7">
        <v>3.3947004666471339E-2</v>
      </c>
      <c r="K214" s="7">
        <v>1.8515393237600122E-2</v>
      </c>
    </row>
    <row r="215" spans="1:11" x14ac:dyDescent="0.2">
      <c r="A215" s="6" t="s">
        <v>285</v>
      </c>
      <c r="B215" s="7">
        <v>1.1599999999999999E-2</v>
      </c>
      <c r="C215" s="7">
        <v>1.0987719398720014E-2</v>
      </c>
      <c r="D215" s="7">
        <v>1.1417422542339399E-2</v>
      </c>
      <c r="E215" s="7">
        <v>2.1456473760706859E-2</v>
      </c>
      <c r="G215" s="6" t="s">
        <v>285</v>
      </c>
      <c r="H215" s="7">
        <v>3.1799999999999995E-2</v>
      </c>
      <c r="I215" s="7">
        <v>3.1818968794730736E-2</v>
      </c>
      <c r="J215" s="7">
        <v>3.3608321561359136E-2</v>
      </c>
      <c r="K215" s="7">
        <v>2.145647376069524E-2</v>
      </c>
    </row>
    <row r="216" spans="1:11" x14ac:dyDescent="0.2">
      <c r="A216" s="6" t="s">
        <v>286</v>
      </c>
      <c r="B216" s="7">
        <v>1.84E-2</v>
      </c>
      <c r="C216" s="7">
        <v>1.0136654599738365E-2</v>
      </c>
      <c r="D216" s="7">
        <v>1.0533074656460863E-2</v>
      </c>
      <c r="E216" s="7">
        <v>1.9474626951440494E-2</v>
      </c>
      <c r="G216" s="6" t="s">
        <v>286</v>
      </c>
      <c r="H216" s="7">
        <v>3.8599999999999995E-2</v>
      </c>
      <c r="I216" s="7">
        <v>3.0967903995749085E-2</v>
      </c>
      <c r="J216" s="7">
        <v>3.2723973675480598E-2</v>
      </c>
      <c r="K216" s="7">
        <v>1.9474626951428875E-2</v>
      </c>
    </row>
    <row r="217" spans="1:11" x14ac:dyDescent="0.2">
      <c r="A217" s="6" t="s">
        <v>287</v>
      </c>
      <c r="B217" s="7">
        <v>2.24E-2</v>
      </c>
      <c r="C217" s="7">
        <v>1.3596258944812959E-2</v>
      </c>
      <c r="D217" s="7">
        <v>1.4127975764113052E-2</v>
      </c>
      <c r="E217" s="7">
        <v>2.5793797620956148E-2</v>
      </c>
      <c r="G217" s="6" t="s">
        <v>287</v>
      </c>
      <c r="H217" s="7">
        <v>4.2599999999999999E-2</v>
      </c>
      <c r="I217" s="7">
        <v>3.4427508340823677E-2</v>
      </c>
      <c r="J217" s="7">
        <v>3.6318874783132782E-2</v>
      </c>
      <c r="K217" s="7">
        <v>2.5793797620944529E-2</v>
      </c>
    </row>
    <row r="218" spans="1:11" x14ac:dyDescent="0.2">
      <c r="A218" s="6" t="s">
        <v>288</v>
      </c>
      <c r="B218" s="7">
        <v>2.24E-2</v>
      </c>
      <c r="C218" s="7">
        <v>1.3596258944812959E-2</v>
      </c>
      <c r="D218" s="7">
        <v>1.4127975764113052E-2</v>
      </c>
      <c r="E218" s="7">
        <v>2.5793797620956151E-2</v>
      </c>
      <c r="G218" s="6" t="s">
        <v>288</v>
      </c>
      <c r="H218" s="7">
        <v>4.2599999999999999E-2</v>
      </c>
      <c r="I218" s="7">
        <v>3.4427508340823677E-2</v>
      </c>
      <c r="J218" s="7">
        <v>3.6318874783132782E-2</v>
      </c>
      <c r="K218" s="7">
        <v>2.5793797620944532E-2</v>
      </c>
    </row>
    <row r="219" spans="1:11" x14ac:dyDescent="0.2">
      <c r="A219" s="6" t="s">
        <v>289</v>
      </c>
      <c r="B219" s="7">
        <v>2.24E-2</v>
      </c>
      <c r="C219" s="7">
        <v>1.3596258944812962E-2</v>
      </c>
      <c r="D219" s="7">
        <v>1.4127975764113053E-2</v>
      </c>
      <c r="E219" s="7">
        <v>2.5793797620956151E-2</v>
      </c>
      <c r="G219" s="6" t="s">
        <v>289</v>
      </c>
      <c r="H219" s="7">
        <v>4.2599999999999999E-2</v>
      </c>
      <c r="I219" s="7">
        <v>3.4427508340823684E-2</v>
      </c>
      <c r="J219" s="7">
        <v>3.6318874783132789E-2</v>
      </c>
      <c r="K219" s="7">
        <v>2.5793797620944532E-2</v>
      </c>
    </row>
    <row r="220" spans="1:11" x14ac:dyDescent="0.2">
      <c r="A220" s="6" t="s">
        <v>290</v>
      </c>
      <c r="B220" s="7">
        <v>5.1999999999999998E-3</v>
      </c>
      <c r="C220" s="7">
        <v>8.7153980604766958E-3</v>
      </c>
      <c r="D220" s="7">
        <v>9.0562362097397174E-3</v>
      </c>
      <c r="E220" s="7">
        <v>1.6395875425189853E-2</v>
      </c>
      <c r="G220" s="6" t="s">
        <v>290</v>
      </c>
      <c r="H220" s="7">
        <v>2.5399999999999999E-2</v>
      </c>
      <c r="I220" s="7">
        <v>2.9546647456487416E-2</v>
      </c>
      <c r="J220" s="7">
        <v>3.1247135228759451E-2</v>
      </c>
      <c r="K220" s="7">
        <v>1.6395875425178234E-2</v>
      </c>
    </row>
    <row r="221" spans="1:11" x14ac:dyDescent="0.2">
      <c r="A221" s="6" t="s">
        <v>291</v>
      </c>
      <c r="B221" s="7">
        <v>1.6899999999999998E-2</v>
      </c>
      <c r="C221" s="7">
        <v>1.0295734545016809E-2</v>
      </c>
      <c r="D221" s="7">
        <v>1.0698375833834196E-2</v>
      </c>
      <c r="E221" s="7">
        <v>1.900476901543894E-2</v>
      </c>
      <c r="G221" s="6" t="s">
        <v>291</v>
      </c>
      <c r="H221" s="7">
        <v>3.7099999999999994E-2</v>
      </c>
      <c r="I221" s="7">
        <v>3.1126983941027531E-2</v>
      </c>
      <c r="J221" s="7">
        <v>3.2889274852853929E-2</v>
      </c>
      <c r="K221" s="7">
        <v>1.900476901542732E-2</v>
      </c>
    </row>
    <row r="222" spans="1:11" x14ac:dyDescent="0.2">
      <c r="A222" s="6" t="s">
        <v>292</v>
      </c>
      <c r="B222" s="7">
        <v>1E-4</v>
      </c>
      <c r="C222" s="7">
        <v>1.1170999547983871E-2</v>
      </c>
      <c r="D222" s="7">
        <v>1.1607870335173668E-2</v>
      </c>
      <c r="E222" s="7">
        <v>2.1027551252436615E-2</v>
      </c>
      <c r="G222" s="6" t="s">
        <v>292</v>
      </c>
      <c r="H222" s="7">
        <v>2.0299999999999999E-2</v>
      </c>
      <c r="I222" s="7">
        <v>3.2002248943994588E-2</v>
      </c>
      <c r="J222" s="7">
        <v>3.3798769354193403E-2</v>
      </c>
      <c r="K222" s="7">
        <v>2.1027551252424996E-2</v>
      </c>
    </row>
    <row r="223" spans="1:11" x14ac:dyDescent="0.2">
      <c r="A223" s="6" t="s">
        <v>293</v>
      </c>
      <c r="B223" s="7">
        <v>1E-4</v>
      </c>
      <c r="C223" s="7">
        <v>1.0320404004150423E-2</v>
      </c>
      <c r="D223" s="7">
        <v>1.0724010055877786E-2</v>
      </c>
      <c r="E223" s="7">
        <v>1.6107309532848071E-2</v>
      </c>
      <c r="G223" s="6" t="s">
        <v>293</v>
      </c>
      <c r="H223" s="7">
        <v>2.0299999999999999E-2</v>
      </c>
      <c r="I223" s="7">
        <v>3.1151653400161142E-2</v>
      </c>
      <c r="J223" s="7">
        <v>3.2914909074897518E-2</v>
      </c>
      <c r="K223" s="7">
        <v>1.6107309532836452E-2</v>
      </c>
    </row>
    <row r="226" spans="1:11" x14ac:dyDescent="0.2">
      <c r="A226" s="6"/>
      <c r="B226" s="7"/>
      <c r="C226" s="7"/>
      <c r="D226" s="7"/>
      <c r="E226" s="7"/>
      <c r="G226" s="6"/>
      <c r="H226" s="7"/>
      <c r="I226" s="7"/>
      <c r="J226" s="7"/>
      <c r="K226" s="7"/>
    </row>
    <row r="227" spans="1:11" x14ac:dyDescent="0.2">
      <c r="A227" s="6"/>
      <c r="B227" s="7"/>
      <c r="C227" s="7"/>
      <c r="D227" s="7"/>
      <c r="E227" s="7"/>
      <c r="G227" s="6"/>
      <c r="H227" s="7"/>
      <c r="I227" s="7"/>
      <c r="J227" s="7"/>
      <c r="K227" s="7"/>
    </row>
    <row r="228" spans="1:11" x14ac:dyDescent="0.2">
      <c r="A228" s="6"/>
      <c r="B228" s="7"/>
      <c r="C228" s="7"/>
      <c r="D228" s="7"/>
      <c r="E228" s="7"/>
      <c r="G228" s="6"/>
      <c r="H228" s="7"/>
      <c r="I228" s="7"/>
      <c r="J228" s="7"/>
      <c r="K228" s="7"/>
    </row>
    <row r="229" spans="1:11" x14ac:dyDescent="0.2">
      <c r="A229" s="6"/>
      <c r="B229" s="7"/>
      <c r="C229" s="7"/>
      <c r="D229" s="7"/>
      <c r="E229" s="7"/>
      <c r="G229" s="6"/>
      <c r="H229" s="7"/>
      <c r="I229" s="7"/>
      <c r="J229" s="7"/>
      <c r="K229" s="7"/>
    </row>
    <row r="230" spans="1:11" x14ac:dyDescent="0.2">
      <c r="A230" s="6"/>
      <c r="B230" s="7"/>
      <c r="C230" s="7"/>
      <c r="D230" s="7"/>
      <c r="E230" s="7"/>
      <c r="G230" s="6"/>
      <c r="H230" s="7"/>
      <c r="I230" s="7"/>
      <c r="J230" s="7"/>
      <c r="K230" s="7"/>
    </row>
    <row r="231" spans="1:11" x14ac:dyDescent="0.2">
      <c r="A231" s="6"/>
      <c r="B231" s="7"/>
      <c r="C231" s="7"/>
      <c r="D231" s="7"/>
      <c r="E231" s="7"/>
      <c r="G231" s="6"/>
      <c r="H231" s="7"/>
      <c r="I231" s="7"/>
      <c r="J231" s="7"/>
      <c r="K231" s="7"/>
    </row>
    <row r="232" spans="1:11" x14ac:dyDescent="0.2">
      <c r="A232" s="6"/>
      <c r="B232" s="7"/>
      <c r="C232" s="7"/>
      <c r="D232" s="7"/>
      <c r="E232" s="7"/>
      <c r="G232" s="6"/>
      <c r="H232" s="7"/>
      <c r="I232" s="7"/>
      <c r="J232" s="7"/>
      <c r="K232" s="7"/>
    </row>
    <row r="233" spans="1:11" x14ac:dyDescent="0.2">
      <c r="A233" s="6"/>
      <c r="B233" s="7"/>
      <c r="C233" s="7"/>
      <c r="D233" s="7"/>
      <c r="E233" s="7"/>
      <c r="G233" s="6"/>
      <c r="H233" s="7"/>
      <c r="I233" s="7"/>
      <c r="J233" s="7"/>
      <c r="K233" s="7"/>
    </row>
    <row r="234" spans="1:11" x14ac:dyDescent="0.2">
      <c r="A234" s="6"/>
      <c r="B234" s="7"/>
      <c r="C234" s="7"/>
      <c r="D234" s="7"/>
      <c r="E234" s="7"/>
      <c r="G234" s="6"/>
      <c r="H234" s="7"/>
      <c r="I234" s="7"/>
      <c r="J234" s="7"/>
      <c r="K234" s="7"/>
    </row>
    <row r="235" spans="1:11" x14ac:dyDescent="0.2">
      <c r="A235" s="6"/>
      <c r="B235" s="7"/>
      <c r="C235" s="7"/>
      <c r="D235" s="7"/>
      <c r="E235" s="7"/>
      <c r="G235" s="6"/>
      <c r="H235" s="7"/>
      <c r="I235" s="7"/>
      <c r="J235" s="7"/>
      <c r="K235" s="7"/>
    </row>
    <row r="236" spans="1:11" x14ac:dyDescent="0.2">
      <c r="A236" s="6"/>
      <c r="B236" s="7"/>
      <c r="C236" s="7"/>
      <c r="D236" s="7"/>
      <c r="E236" s="7"/>
      <c r="G236" s="6"/>
      <c r="H236" s="7"/>
      <c r="I236" s="7"/>
      <c r="J236" s="7"/>
      <c r="K236" s="7"/>
    </row>
    <row r="237" spans="1:11" x14ac:dyDescent="0.2">
      <c r="A237" s="6"/>
      <c r="B237" s="7"/>
      <c r="C237" s="7"/>
      <c r="D237" s="7"/>
      <c r="E237" s="7"/>
      <c r="G237" s="6"/>
      <c r="H237" s="7"/>
      <c r="I237" s="7"/>
      <c r="J237" s="7"/>
      <c r="K237" s="7"/>
    </row>
    <row r="238" spans="1:11" x14ac:dyDescent="0.2">
      <c r="A238" s="6"/>
      <c r="B238" s="7"/>
      <c r="C238" s="7"/>
      <c r="D238" s="7"/>
      <c r="E238" s="7"/>
      <c r="G238" s="6"/>
      <c r="H238" s="7"/>
      <c r="I238" s="7"/>
      <c r="J238" s="7"/>
      <c r="K238" s="7"/>
    </row>
    <row r="239" spans="1:11" x14ac:dyDescent="0.2">
      <c r="A239" s="6"/>
      <c r="B239" s="7"/>
      <c r="C239" s="7"/>
      <c r="D239" s="7"/>
      <c r="E239" s="7"/>
      <c r="G239" s="6"/>
      <c r="H239" s="7"/>
      <c r="I239" s="7"/>
      <c r="J239" s="7"/>
      <c r="K239" s="7"/>
    </row>
    <row r="240" spans="1:11" x14ac:dyDescent="0.2">
      <c r="A240" s="6"/>
      <c r="B240" s="7"/>
      <c r="C240" s="7"/>
      <c r="D240" s="7"/>
      <c r="E240" s="7"/>
      <c r="G240" s="6"/>
      <c r="H240" s="7"/>
      <c r="I240" s="7"/>
      <c r="J240" s="7"/>
      <c r="K240" s="7"/>
    </row>
    <row r="241" spans="1:11" x14ac:dyDescent="0.2">
      <c r="A241" s="6"/>
      <c r="B241" s="7"/>
      <c r="C241" s="7"/>
      <c r="D241" s="7"/>
      <c r="E241" s="7"/>
      <c r="G241" s="6"/>
      <c r="H241" s="7"/>
      <c r="I241" s="7"/>
      <c r="J241" s="7"/>
      <c r="K241" s="7"/>
    </row>
    <row r="242" spans="1:11" x14ac:dyDescent="0.2">
      <c r="A242" s="6"/>
      <c r="B242" s="7"/>
      <c r="C242" s="7"/>
      <c r="D242" s="7"/>
      <c r="E242" s="7"/>
      <c r="G242" s="6"/>
      <c r="H242" s="7"/>
      <c r="I242" s="7"/>
      <c r="J242" s="7"/>
      <c r="K242" s="7"/>
    </row>
    <row r="243" spans="1:11" x14ac:dyDescent="0.2">
      <c r="A243" s="6"/>
      <c r="B243" s="7"/>
      <c r="C243" s="7"/>
      <c r="D243" s="7"/>
      <c r="E243" s="7"/>
      <c r="G243" s="6"/>
      <c r="H243" s="7"/>
      <c r="I243" s="7"/>
      <c r="J243" s="7"/>
      <c r="K243" s="7"/>
    </row>
    <row r="244" spans="1:11" x14ac:dyDescent="0.2">
      <c r="A244" s="6"/>
      <c r="B244" s="7"/>
      <c r="C244" s="7"/>
      <c r="D244" s="7"/>
      <c r="E244" s="7"/>
      <c r="G244" s="6"/>
      <c r="H244" s="7"/>
      <c r="I244" s="7"/>
      <c r="J244" s="7"/>
      <c r="K244" s="7"/>
    </row>
    <row r="245" spans="1:11" x14ac:dyDescent="0.2">
      <c r="A245" s="6"/>
      <c r="B245" s="7"/>
      <c r="C245" s="7"/>
      <c r="D245" s="7"/>
      <c r="E245" s="7"/>
      <c r="G245" s="6"/>
      <c r="H245" s="7"/>
      <c r="I245" s="7"/>
      <c r="J245" s="7"/>
      <c r="K245" s="7"/>
    </row>
    <row r="246" spans="1:11" x14ac:dyDescent="0.2">
      <c r="A246" s="6"/>
      <c r="B246" s="7"/>
      <c r="C246" s="7"/>
      <c r="D246" s="7"/>
      <c r="E246" s="7"/>
      <c r="G246" s="6"/>
      <c r="H246" s="7"/>
      <c r="I246" s="7"/>
      <c r="J246" s="7"/>
      <c r="K246" s="7"/>
    </row>
    <row r="247" spans="1:11" x14ac:dyDescent="0.2">
      <c r="A247" s="6"/>
      <c r="B247" s="7"/>
      <c r="C247" s="7"/>
      <c r="D247" s="7"/>
      <c r="E247" s="7"/>
      <c r="G247" s="6"/>
      <c r="H247" s="7"/>
      <c r="I247" s="7"/>
      <c r="J247" s="7"/>
      <c r="K247" s="7"/>
    </row>
    <row r="248" spans="1:11" x14ac:dyDescent="0.2">
      <c r="A248" s="6"/>
      <c r="B248" s="7"/>
      <c r="C248" s="7"/>
      <c r="D248" s="7"/>
      <c r="E248" s="7"/>
      <c r="G248" s="6"/>
      <c r="H248" s="7"/>
      <c r="I248" s="7"/>
      <c r="J248" s="7"/>
      <c r="K248" s="7"/>
    </row>
    <row r="249" spans="1:11" x14ac:dyDescent="0.2">
      <c r="A249" s="6"/>
      <c r="B249" s="7"/>
      <c r="C249" s="7"/>
      <c r="D249" s="7"/>
      <c r="E249" s="7"/>
      <c r="G249" s="6"/>
      <c r="H249" s="7"/>
      <c r="I249" s="7"/>
      <c r="J249" s="7"/>
      <c r="K249" s="7"/>
    </row>
    <row r="250" spans="1:11" x14ac:dyDescent="0.2">
      <c r="A250" s="6"/>
      <c r="B250" s="7"/>
      <c r="C250" s="7"/>
      <c r="D250" s="7"/>
      <c r="E250" s="7"/>
      <c r="G250" s="6"/>
      <c r="H250" s="7"/>
      <c r="I250" s="7"/>
      <c r="J250" s="7"/>
      <c r="K250" s="7"/>
    </row>
    <row r="251" spans="1:11" x14ac:dyDescent="0.2">
      <c r="A251" s="6"/>
      <c r="B251" s="7"/>
      <c r="C251" s="7"/>
      <c r="D251" s="7"/>
      <c r="E251" s="7"/>
      <c r="G251" s="6"/>
      <c r="H251" s="7"/>
      <c r="I251" s="7"/>
      <c r="J251" s="7"/>
      <c r="K251" s="7"/>
    </row>
    <row r="252" spans="1:11" x14ac:dyDescent="0.2">
      <c r="A252" s="6"/>
      <c r="B252" s="7"/>
      <c r="C252" s="7"/>
      <c r="D252" s="7"/>
      <c r="E252" s="7"/>
      <c r="G252" s="6"/>
      <c r="H252" s="7"/>
      <c r="I252" s="7"/>
      <c r="J252" s="7"/>
      <c r="K252" s="7"/>
    </row>
    <row r="253" spans="1:11" x14ac:dyDescent="0.2">
      <c r="A253" s="6"/>
      <c r="B253" s="7"/>
      <c r="C253" s="7"/>
      <c r="D253" s="7"/>
      <c r="E253" s="7"/>
      <c r="G253" s="6"/>
      <c r="H253" s="7"/>
      <c r="I253" s="7"/>
      <c r="J253" s="7"/>
      <c r="K253" s="7"/>
    </row>
    <row r="254" spans="1:11" x14ac:dyDescent="0.2">
      <c r="A254" s="6"/>
      <c r="B254" s="7"/>
      <c r="C254" s="7"/>
      <c r="D254" s="7"/>
      <c r="E254" s="7"/>
      <c r="G254" s="6"/>
      <c r="H254" s="7"/>
      <c r="I254" s="7"/>
      <c r="J254" s="7"/>
      <c r="K254" s="7"/>
    </row>
    <row r="255" spans="1:11" x14ac:dyDescent="0.2">
      <c r="A255" s="6"/>
      <c r="B255" s="7"/>
      <c r="C255" s="7"/>
      <c r="D255" s="7"/>
      <c r="E255" s="7"/>
      <c r="G255" s="6"/>
      <c r="H255" s="7"/>
      <c r="I255" s="7"/>
      <c r="J255" s="7"/>
      <c r="K255" s="7"/>
    </row>
    <row r="256" spans="1:11" x14ac:dyDescent="0.2">
      <c r="A256" s="6"/>
      <c r="B256" s="7"/>
      <c r="C256" s="7"/>
      <c r="D256" s="7"/>
      <c r="E256" s="7"/>
      <c r="G256" s="6"/>
      <c r="H256" s="7"/>
      <c r="I256" s="7"/>
      <c r="J256" s="7"/>
      <c r="K256" s="7"/>
    </row>
    <row r="257" spans="1:11" x14ac:dyDescent="0.2">
      <c r="A257" s="6"/>
      <c r="B257" s="7"/>
      <c r="C257" s="7"/>
      <c r="D257" s="7"/>
      <c r="E257" s="7"/>
      <c r="G257" s="6"/>
      <c r="H257" s="7"/>
      <c r="I257" s="7"/>
      <c r="J257" s="7"/>
      <c r="K257" s="7"/>
    </row>
    <row r="258" spans="1:11" x14ac:dyDescent="0.2">
      <c r="A258" s="6"/>
      <c r="B258" s="7"/>
      <c r="C258" s="7"/>
      <c r="D258" s="7"/>
      <c r="E258" s="7"/>
      <c r="G258" s="6"/>
      <c r="H258" s="7"/>
      <c r="I258" s="7"/>
      <c r="J258" s="7"/>
      <c r="K258" s="7"/>
    </row>
    <row r="259" spans="1:11" x14ac:dyDescent="0.2">
      <c r="A259" s="6"/>
      <c r="B259" s="7"/>
      <c r="C259" s="7"/>
      <c r="D259" s="7"/>
      <c r="E259" s="7"/>
      <c r="G259" s="6"/>
      <c r="H259" s="7"/>
      <c r="I259" s="7"/>
      <c r="J259" s="7"/>
      <c r="K259" s="7"/>
    </row>
    <row r="260" spans="1:11" x14ac:dyDescent="0.2">
      <c r="A260" s="6"/>
      <c r="B260" s="7"/>
      <c r="C260" s="7"/>
      <c r="D260" s="7"/>
      <c r="E260" s="7"/>
      <c r="G260" s="6"/>
      <c r="H260" s="7"/>
      <c r="I260" s="7"/>
      <c r="J260" s="7"/>
      <c r="K260" s="7"/>
    </row>
    <row r="261" spans="1:11" x14ac:dyDescent="0.2">
      <c r="A261" s="6"/>
      <c r="B261" s="7"/>
      <c r="C261" s="7"/>
      <c r="D261" s="7"/>
      <c r="E261" s="7"/>
      <c r="G261" s="6"/>
      <c r="H261" s="7"/>
      <c r="I261" s="7"/>
      <c r="J261" s="7"/>
      <c r="K261" s="7"/>
    </row>
    <row r="262" spans="1:11" x14ac:dyDescent="0.2">
      <c r="A262" s="6"/>
      <c r="B262" s="7"/>
      <c r="C262" s="7"/>
      <c r="D262" s="7"/>
      <c r="E262" s="7"/>
      <c r="G262" s="6"/>
      <c r="H262" s="7"/>
      <c r="I262" s="7"/>
      <c r="J262" s="7"/>
      <c r="K262" s="7"/>
    </row>
    <row r="263" spans="1:11" x14ac:dyDescent="0.2">
      <c r="A263" s="6"/>
      <c r="B263" s="7"/>
      <c r="C263" s="7"/>
      <c r="D263" s="7"/>
      <c r="E263" s="7"/>
      <c r="G263" s="6"/>
      <c r="H263" s="7"/>
      <c r="I263" s="7"/>
      <c r="J263" s="7"/>
      <c r="K263" s="7"/>
    </row>
    <row r="264" spans="1:11" x14ac:dyDescent="0.2">
      <c r="A264" s="6"/>
      <c r="B264" s="7"/>
      <c r="C264" s="7"/>
      <c r="D264" s="7"/>
      <c r="E264" s="7"/>
      <c r="G264" s="6"/>
      <c r="H264" s="7"/>
      <c r="I264" s="7"/>
      <c r="J264" s="7"/>
      <c r="K264" s="7"/>
    </row>
    <row r="265" spans="1:11" x14ac:dyDescent="0.2">
      <c r="A265" s="6"/>
      <c r="B265" s="7"/>
      <c r="C265" s="7"/>
      <c r="D265" s="7"/>
      <c r="E265" s="7"/>
      <c r="G265" s="6"/>
      <c r="H265" s="7"/>
      <c r="I265" s="7"/>
      <c r="J265" s="7"/>
      <c r="K265" s="7"/>
    </row>
    <row r="266" spans="1:11" x14ac:dyDescent="0.2">
      <c r="A266" s="6"/>
      <c r="B266" s="7"/>
      <c r="C266" s="7"/>
      <c r="D266" s="7"/>
      <c r="E266" s="7"/>
      <c r="G266" s="6"/>
      <c r="H266" s="7"/>
      <c r="I266" s="7"/>
      <c r="J266" s="7"/>
      <c r="K266" s="7"/>
    </row>
    <row r="267" spans="1:11" x14ac:dyDescent="0.2">
      <c r="A267" s="6"/>
      <c r="B267" s="7"/>
      <c r="C267" s="7"/>
      <c r="D267" s="7"/>
      <c r="E267" s="7"/>
      <c r="G267" s="6"/>
      <c r="H267" s="7"/>
      <c r="I267" s="7"/>
      <c r="J267" s="7"/>
      <c r="K267" s="7"/>
    </row>
    <row r="268" spans="1:11" x14ac:dyDescent="0.2">
      <c r="A268" s="6"/>
      <c r="B268" s="7"/>
      <c r="C268" s="7"/>
      <c r="D268" s="7"/>
      <c r="E268" s="7"/>
      <c r="G268" s="6"/>
      <c r="H268" s="7"/>
      <c r="I268" s="7"/>
      <c r="J268" s="7"/>
      <c r="K268" s="7"/>
    </row>
    <row r="269" spans="1:11" x14ac:dyDescent="0.2">
      <c r="A269" s="6"/>
      <c r="B269" s="7"/>
      <c r="C269" s="7"/>
      <c r="D269" s="7"/>
      <c r="E269" s="7"/>
      <c r="G269" s="6"/>
      <c r="H269" s="7"/>
      <c r="I269" s="7"/>
      <c r="J269" s="7"/>
      <c r="K269" s="7"/>
    </row>
    <row r="270" spans="1:11" x14ac:dyDescent="0.2">
      <c r="A270" s="6"/>
      <c r="B270" s="7"/>
      <c r="C270" s="7"/>
      <c r="D270" s="7"/>
      <c r="E270" s="7"/>
      <c r="G270" s="6"/>
      <c r="H270" s="7"/>
      <c r="I270" s="7"/>
      <c r="J270" s="7"/>
      <c r="K270" s="7"/>
    </row>
    <row r="271" spans="1:11" x14ac:dyDescent="0.2">
      <c r="A271" s="6"/>
      <c r="B271" s="7"/>
      <c r="C271" s="7"/>
      <c r="D271" s="7"/>
      <c r="E271" s="7"/>
      <c r="G271" s="6"/>
      <c r="H271" s="7"/>
      <c r="I271" s="7"/>
      <c r="J271" s="7"/>
      <c r="K271" s="7"/>
    </row>
    <row r="272" spans="1:11" x14ac:dyDescent="0.2">
      <c r="A272" s="6"/>
      <c r="B272" s="7"/>
      <c r="C272" s="7"/>
      <c r="D272" s="7"/>
      <c r="E272" s="7"/>
      <c r="G272" s="6"/>
      <c r="H272" s="7"/>
      <c r="I272" s="7"/>
      <c r="J272" s="7"/>
      <c r="K272" s="7"/>
    </row>
    <row r="273" spans="1:11" x14ac:dyDescent="0.2">
      <c r="A273" s="6"/>
      <c r="B273" s="7"/>
      <c r="C273" s="7"/>
      <c r="D273" s="7"/>
      <c r="E273" s="7"/>
      <c r="G273" s="6"/>
      <c r="H273" s="7"/>
      <c r="I273" s="7"/>
      <c r="J273" s="7"/>
      <c r="K273" s="7"/>
    </row>
    <row r="274" spans="1:11" x14ac:dyDescent="0.2">
      <c r="A274" s="6"/>
      <c r="B274" s="7"/>
      <c r="C274" s="7"/>
      <c r="D274" s="7"/>
      <c r="E274" s="7"/>
      <c r="G274" s="6"/>
      <c r="H274" s="7"/>
      <c r="I274" s="7"/>
      <c r="J274" s="7"/>
      <c r="K274" s="7"/>
    </row>
    <row r="275" spans="1:11" x14ac:dyDescent="0.2">
      <c r="A275" s="6"/>
      <c r="B275" s="7"/>
      <c r="C275" s="7"/>
      <c r="D275" s="7"/>
      <c r="E275" s="7"/>
      <c r="G275" s="6"/>
      <c r="H275" s="7"/>
      <c r="I275" s="7"/>
      <c r="J275" s="7"/>
      <c r="K275" s="7"/>
    </row>
    <row r="281" spans="1:11" x14ac:dyDescent="0.2">
      <c r="A281" s="6"/>
      <c r="B281" s="7"/>
      <c r="C281" s="7"/>
      <c r="D281" s="7"/>
      <c r="E281" s="7"/>
      <c r="G281" s="6"/>
      <c r="H281" s="7"/>
      <c r="I281" s="7"/>
      <c r="J281" s="7"/>
      <c r="K281" s="7"/>
    </row>
    <row r="282" spans="1:11" x14ac:dyDescent="0.2">
      <c r="A282" s="6"/>
      <c r="B282" s="7"/>
      <c r="C282" s="7"/>
      <c r="D282" s="7"/>
      <c r="E282" s="7"/>
      <c r="G282" s="6"/>
      <c r="H282" s="7"/>
      <c r="I282" s="7"/>
      <c r="J282" s="7"/>
      <c r="K282" s="7"/>
    </row>
    <row r="283" spans="1:11" x14ac:dyDescent="0.2">
      <c r="A283" s="6"/>
      <c r="B283" s="7"/>
      <c r="C283" s="7"/>
      <c r="D283" s="7"/>
      <c r="E283" s="7"/>
      <c r="G283" s="6"/>
      <c r="H283" s="7"/>
      <c r="I283" s="7"/>
      <c r="J283" s="7"/>
      <c r="K283" s="7"/>
    </row>
    <row r="284" spans="1:11" x14ac:dyDescent="0.2">
      <c r="A284" s="6"/>
      <c r="B284" s="7"/>
      <c r="C284" s="7"/>
      <c r="D284" s="7"/>
      <c r="E284" s="7"/>
      <c r="G284" s="6"/>
      <c r="H284" s="7"/>
      <c r="I284" s="7"/>
      <c r="J284" s="7"/>
      <c r="K284" s="7"/>
    </row>
    <row r="285" spans="1:11" x14ac:dyDescent="0.2">
      <c r="A285" s="6"/>
      <c r="B285" s="7"/>
      <c r="C285" s="7"/>
      <c r="D285" s="7"/>
      <c r="E285" s="7"/>
      <c r="G285" s="6"/>
      <c r="H285" s="7"/>
      <c r="I285" s="7"/>
      <c r="J285" s="7"/>
      <c r="K285" s="7"/>
    </row>
    <row r="286" spans="1:11" x14ac:dyDescent="0.2">
      <c r="A286" s="6"/>
      <c r="B286" s="7"/>
      <c r="C286" s="7"/>
      <c r="D286" s="7"/>
      <c r="E286" s="7"/>
      <c r="G286" s="6"/>
      <c r="H286" s="7"/>
      <c r="I286" s="7"/>
      <c r="J286" s="7"/>
      <c r="K286" s="7"/>
    </row>
    <row r="287" spans="1:11" x14ac:dyDescent="0.2">
      <c r="A287" s="6"/>
      <c r="B287" s="7"/>
      <c r="C287" s="7"/>
      <c r="D287" s="7"/>
      <c r="E287" s="7"/>
      <c r="G287" s="6"/>
      <c r="H287" s="7"/>
      <c r="I287" s="7"/>
      <c r="J287" s="7"/>
      <c r="K287" s="7"/>
    </row>
    <row r="288" spans="1:11" x14ac:dyDescent="0.2">
      <c r="A288" s="6"/>
      <c r="B288" s="7"/>
      <c r="C288" s="7"/>
      <c r="D288" s="7"/>
      <c r="E288" s="7"/>
      <c r="G288" s="6"/>
      <c r="H288" s="7"/>
      <c r="I288" s="7"/>
      <c r="J288" s="7"/>
      <c r="K288" s="7"/>
    </row>
    <row r="289" spans="1:11" x14ac:dyDescent="0.2">
      <c r="A289" s="6"/>
      <c r="B289" s="7"/>
      <c r="C289" s="7"/>
      <c r="D289" s="7"/>
      <c r="E289" s="7"/>
      <c r="G289" s="6"/>
      <c r="H289" s="7"/>
      <c r="I289" s="7"/>
      <c r="J289" s="7"/>
      <c r="K289" s="7"/>
    </row>
    <row r="290" spans="1:11" x14ac:dyDescent="0.2">
      <c r="A290" s="6"/>
      <c r="B290" s="7"/>
      <c r="C290" s="7"/>
      <c r="D290" s="7"/>
      <c r="E290" s="7"/>
      <c r="G290" s="6"/>
      <c r="H290" s="7"/>
      <c r="I290" s="7"/>
      <c r="J290" s="7"/>
      <c r="K290" s="7"/>
    </row>
    <row r="291" spans="1:11" x14ac:dyDescent="0.2">
      <c r="A291" s="6"/>
      <c r="B291" s="7"/>
      <c r="C291" s="7"/>
      <c r="D291" s="7"/>
      <c r="E291" s="7"/>
      <c r="G291" s="6"/>
      <c r="H291" s="7"/>
      <c r="I291" s="7"/>
      <c r="J291" s="7"/>
      <c r="K291" s="7"/>
    </row>
    <row r="292" spans="1:11" x14ac:dyDescent="0.2">
      <c r="A292" s="6"/>
      <c r="B292" s="7"/>
      <c r="C292" s="7"/>
      <c r="D292" s="7"/>
      <c r="E292" s="7"/>
      <c r="G292" s="6"/>
      <c r="H292" s="7"/>
      <c r="I292" s="7"/>
      <c r="J292" s="7"/>
      <c r="K292" s="7"/>
    </row>
    <row r="293" spans="1:11" x14ac:dyDescent="0.2">
      <c r="A293" s="6"/>
      <c r="B293" s="7"/>
      <c r="C293" s="7"/>
      <c r="D293" s="7"/>
      <c r="E293" s="7"/>
      <c r="G293" s="6"/>
      <c r="H293" s="7"/>
      <c r="I293" s="7"/>
      <c r="J293" s="7"/>
      <c r="K293" s="7"/>
    </row>
    <row r="294" spans="1:11" x14ac:dyDescent="0.2">
      <c r="A294" s="6"/>
      <c r="B294" s="7"/>
      <c r="C294" s="7"/>
      <c r="D294" s="7"/>
      <c r="E294" s="7"/>
      <c r="G294" s="6"/>
      <c r="H294" s="7"/>
      <c r="I294" s="7"/>
      <c r="J294" s="7"/>
      <c r="K294" s="7"/>
    </row>
    <row r="295" spans="1:11" x14ac:dyDescent="0.2">
      <c r="A295" s="6"/>
      <c r="B295" s="7"/>
      <c r="C295" s="7"/>
      <c r="D295" s="7"/>
      <c r="E295" s="7"/>
      <c r="G295" s="6"/>
      <c r="H295" s="7"/>
      <c r="I295" s="7"/>
      <c r="J295" s="7"/>
      <c r="K295" s="7"/>
    </row>
    <row r="296" spans="1:11" x14ac:dyDescent="0.2">
      <c r="A296" s="6"/>
      <c r="B296" s="7"/>
      <c r="C296" s="7"/>
      <c r="D296" s="7"/>
      <c r="E296" s="7"/>
      <c r="G296" s="6"/>
      <c r="H296" s="7"/>
      <c r="I296" s="7"/>
      <c r="J296" s="7"/>
      <c r="K296" s="7"/>
    </row>
    <row r="297" spans="1:11" x14ac:dyDescent="0.2">
      <c r="A297" s="6"/>
      <c r="B297" s="7"/>
      <c r="C297" s="7"/>
      <c r="D297" s="7"/>
      <c r="E297" s="7"/>
      <c r="G297" s="6"/>
      <c r="H297" s="7"/>
      <c r="I297" s="7"/>
      <c r="J297" s="7"/>
      <c r="K297" s="7"/>
    </row>
    <row r="298" spans="1:11" x14ac:dyDescent="0.2">
      <c r="A298" s="6"/>
      <c r="B298" s="7"/>
      <c r="C298" s="7"/>
      <c r="D298" s="7"/>
      <c r="E298" s="7"/>
      <c r="G298" s="6"/>
      <c r="H298" s="7"/>
      <c r="I298" s="7"/>
      <c r="J298" s="7"/>
      <c r="K29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R221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57" bestFit="1" customWidth="1"/>
    <col min="2" max="2" width="17.5" bestFit="1" customWidth="1"/>
    <col min="3" max="18" width="12.6640625" customWidth="1"/>
  </cols>
  <sheetData>
    <row r="1" spans="1:18" ht="45" x14ac:dyDescent="0.2">
      <c r="A1" s="2" t="s">
        <v>14</v>
      </c>
      <c r="B1" s="2" t="s">
        <v>15</v>
      </c>
      <c r="C1" s="2" t="s">
        <v>322</v>
      </c>
      <c r="D1" s="2" t="s">
        <v>323</v>
      </c>
      <c r="E1" s="2" t="s">
        <v>324</v>
      </c>
      <c r="F1" s="2" t="s">
        <v>325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</row>
    <row r="2" spans="1:18" x14ac:dyDescent="0.2">
      <c r="A2" s="1" t="s">
        <v>79</v>
      </c>
      <c r="B2" s="1" t="s">
        <v>303</v>
      </c>
      <c r="C2" s="10">
        <v>1E-4</v>
      </c>
      <c r="D2" s="10">
        <v>0</v>
      </c>
      <c r="E2" s="10">
        <v>2.0199999999999999E-2</v>
      </c>
      <c r="F2" s="10">
        <v>2.0299999999999999E-2</v>
      </c>
      <c r="G2" s="10">
        <v>1.678802447796705E-2</v>
      </c>
      <c r="H2" s="10">
        <v>1.5109222030170344E-2</v>
      </c>
      <c r="I2" s="10">
        <v>2.083124939601072E-2</v>
      </c>
      <c r="J2" s="10">
        <f>ExitPrices[[#This Row],[2019/20 Exit Revenue Recovery Price]]+ExitPrices[[#This Row],[2019/20 Exit Firm Price]]</f>
        <v>3.7619273873977774E-2</v>
      </c>
      <c r="K2" s="10">
        <v>1.7444563531392638E-2</v>
      </c>
      <c r="L2" s="10">
        <v>1.5700107178253375E-2</v>
      </c>
      <c r="M2" s="10">
        <v>2.2190899019019734E-2</v>
      </c>
      <c r="N2" s="10">
        <f>ExitPrices[[#This Row],[2020/21 Exit Revenue Recovery Price]]+ExitPrices[[#This Row],[2020/21 Exit Firm Price]]</f>
        <v>3.9635462550412372E-2</v>
      </c>
      <c r="O2" s="10">
        <v>2.1335703412999282E-2</v>
      </c>
      <c r="P2" s="10">
        <v>1.9202133071699354E-2</v>
      </c>
      <c r="Q2" s="10">
        <v>-1.1620786205164815E-14</v>
      </c>
      <c r="R2" s="10">
        <f>ExitPrices[[#This Row],[2021/22 Exit Revenue Recovery Price]]+ExitPrices[[#This Row],[2021/22 Exit Firm Price]]</f>
        <v>2.1335703412987662E-2</v>
      </c>
    </row>
    <row r="3" spans="1:18" x14ac:dyDescent="0.2">
      <c r="A3" s="1" t="s">
        <v>80</v>
      </c>
      <c r="B3" s="1" t="s">
        <v>304</v>
      </c>
      <c r="C3" s="10">
        <v>2.5399999999999999E-2</v>
      </c>
      <c r="D3" s="10">
        <v>0</v>
      </c>
      <c r="E3" s="10">
        <v>2.0199999999999999E-2</v>
      </c>
      <c r="F3" s="10">
        <v>4.5600000000000002E-2</v>
      </c>
      <c r="G3" s="10">
        <v>1.2930056372265374E-2</v>
      </c>
      <c r="H3" s="10">
        <v>1.1637050735038837E-2</v>
      </c>
      <c r="I3" s="10">
        <v>2.083124939601072E-2</v>
      </c>
      <c r="J3" s="10">
        <f>ExitPrices[[#This Row],[2019/20 Exit Revenue Recovery Price]]+ExitPrices[[#This Row],[2019/20 Exit Firm Price]]</f>
        <v>3.3761305768276094E-2</v>
      </c>
      <c r="K3" s="10">
        <v>1.3435719619452552E-2</v>
      </c>
      <c r="L3" s="10">
        <v>1.2092147657507298E-2</v>
      </c>
      <c r="M3" s="10">
        <v>2.2190899019019734E-2</v>
      </c>
      <c r="N3" s="10">
        <f>ExitPrices[[#This Row],[2020/21 Exit Revenue Recovery Price]]+ExitPrices[[#This Row],[2020/21 Exit Firm Price]]</f>
        <v>3.5626618638472288E-2</v>
      </c>
      <c r="O3" s="10">
        <v>2.5892701220307884E-2</v>
      </c>
      <c r="P3" s="10">
        <v>2.3303431098277098E-2</v>
      </c>
      <c r="Q3" s="10">
        <v>-1.1620786205164815E-14</v>
      </c>
      <c r="R3" s="10">
        <f>ExitPrices[[#This Row],[2021/22 Exit Revenue Recovery Price]]+ExitPrices[[#This Row],[2021/22 Exit Firm Price]]</f>
        <v>2.5892701220296264E-2</v>
      </c>
    </row>
    <row r="4" spans="1:18" x14ac:dyDescent="0.2">
      <c r="A4" s="1" t="s">
        <v>81</v>
      </c>
      <c r="B4" s="1" t="s">
        <v>305</v>
      </c>
      <c r="C4" s="10">
        <v>1.7299999999999999E-2</v>
      </c>
      <c r="D4" s="10">
        <v>0</v>
      </c>
      <c r="E4" s="10">
        <v>2.0199999999999999E-2</v>
      </c>
      <c r="F4" s="10">
        <v>3.7499999999999999E-2</v>
      </c>
      <c r="G4" s="10">
        <v>9.6944941814094149E-3</v>
      </c>
      <c r="H4" s="10">
        <v>8.725044763268474E-3</v>
      </c>
      <c r="I4" s="10">
        <v>2.083124939601072E-2</v>
      </c>
      <c r="J4" s="10">
        <f>ExitPrices[[#This Row],[2019/20 Exit Revenue Recovery Price]]+ExitPrices[[#This Row],[2019/20 Exit Firm Price]]</f>
        <v>3.0525743577420134E-2</v>
      </c>
      <c r="K4" s="10">
        <v>1.0073622413063815E-2</v>
      </c>
      <c r="L4" s="10">
        <v>9.0662601717574325E-3</v>
      </c>
      <c r="M4" s="10">
        <v>2.2190899019019734E-2</v>
      </c>
      <c r="N4" s="10">
        <f>ExitPrices[[#This Row],[2020/21 Exit Revenue Recovery Price]]+ExitPrices[[#This Row],[2020/21 Exit Firm Price]]</f>
        <v>3.2264521432083547E-2</v>
      </c>
      <c r="O4" s="10">
        <v>2.002118775186763E-2</v>
      </c>
      <c r="P4" s="10">
        <v>1.8019068976680867E-2</v>
      </c>
      <c r="Q4" s="10">
        <v>-1.1620786205164815E-14</v>
      </c>
      <c r="R4" s="10">
        <f>ExitPrices[[#This Row],[2021/22 Exit Revenue Recovery Price]]+ExitPrices[[#This Row],[2021/22 Exit Firm Price]]</f>
        <v>2.0021187751856011E-2</v>
      </c>
    </row>
    <row r="5" spans="1:18" x14ac:dyDescent="0.2">
      <c r="A5" s="1" t="s">
        <v>82</v>
      </c>
      <c r="B5" s="1" t="s">
        <v>306</v>
      </c>
      <c r="C5" s="10">
        <v>1.7299999999999999E-2</v>
      </c>
      <c r="D5" s="10">
        <v>0</v>
      </c>
      <c r="E5" s="10">
        <v>2.0199999999999999E-2</v>
      </c>
      <c r="F5" s="10">
        <v>3.7499999999999999E-2</v>
      </c>
      <c r="G5" s="10">
        <v>9.6944941814094132E-3</v>
      </c>
      <c r="H5" s="10">
        <v>8.7250447632684722E-3</v>
      </c>
      <c r="I5" s="10">
        <v>2.083124939601072E-2</v>
      </c>
      <c r="J5" s="10">
        <f>ExitPrices[[#This Row],[2019/20 Exit Revenue Recovery Price]]+ExitPrices[[#This Row],[2019/20 Exit Firm Price]]</f>
        <v>3.0525743577420134E-2</v>
      </c>
      <c r="K5" s="10">
        <v>1.0073622413063815E-2</v>
      </c>
      <c r="L5" s="10">
        <v>9.0662601717574325E-3</v>
      </c>
      <c r="M5" s="10">
        <v>2.2190899019019734E-2</v>
      </c>
      <c r="N5" s="10">
        <f>ExitPrices[[#This Row],[2020/21 Exit Revenue Recovery Price]]+ExitPrices[[#This Row],[2020/21 Exit Firm Price]]</f>
        <v>3.2264521432083547E-2</v>
      </c>
      <c r="O5" s="10">
        <v>2.0021187751867627E-2</v>
      </c>
      <c r="P5" s="10">
        <v>1.8019068976680864E-2</v>
      </c>
      <c r="Q5" s="10">
        <v>-1.1620786205164815E-14</v>
      </c>
      <c r="R5" s="10">
        <f>ExitPrices[[#This Row],[2021/22 Exit Revenue Recovery Price]]+ExitPrices[[#This Row],[2021/22 Exit Firm Price]]</f>
        <v>2.0021187751856007E-2</v>
      </c>
    </row>
    <row r="6" spans="1:18" x14ac:dyDescent="0.2">
      <c r="A6" s="1" t="s">
        <v>83</v>
      </c>
      <c r="B6" s="1" t="s">
        <v>304</v>
      </c>
      <c r="C6" s="10">
        <v>1E-4</v>
      </c>
      <c r="D6" s="10">
        <v>0</v>
      </c>
      <c r="E6" s="10">
        <v>2.0199999999999999E-2</v>
      </c>
      <c r="F6" s="10">
        <v>2.0299999999999999E-2</v>
      </c>
      <c r="G6" s="10">
        <v>1.807031255783919E-2</v>
      </c>
      <c r="H6" s="10">
        <v>1.6263281302055271E-2</v>
      </c>
      <c r="I6" s="10">
        <v>2.083124939601072E-2</v>
      </c>
      <c r="J6" s="10">
        <f>ExitPrices[[#This Row],[2019/20 Exit Revenue Recovery Price]]+ExitPrices[[#This Row],[2019/20 Exit Firm Price]]</f>
        <v>3.890156195384991E-2</v>
      </c>
      <c r="K6" s="10">
        <v>1.8776998798224333E-2</v>
      </c>
      <c r="L6" s="10">
        <v>1.68992989184019E-2</v>
      </c>
      <c r="M6" s="10">
        <v>2.2190899019019734E-2</v>
      </c>
      <c r="N6" s="10">
        <f>ExitPrices[[#This Row],[2020/21 Exit Revenue Recovery Price]]+ExitPrices[[#This Row],[2020/21 Exit Firm Price]]</f>
        <v>4.0967897817244067E-2</v>
      </c>
      <c r="O6" s="10">
        <v>2.1837880058724318E-2</v>
      </c>
      <c r="P6" s="10">
        <v>1.9654092052851888E-2</v>
      </c>
      <c r="Q6" s="10">
        <v>-1.1620786205164815E-14</v>
      </c>
      <c r="R6" s="10">
        <f>ExitPrices[[#This Row],[2021/22 Exit Revenue Recovery Price]]+ExitPrices[[#This Row],[2021/22 Exit Firm Price]]</f>
        <v>2.1837880058712698E-2</v>
      </c>
    </row>
    <row r="7" spans="1:18" x14ac:dyDescent="0.2">
      <c r="A7" s="1" t="s">
        <v>84</v>
      </c>
      <c r="B7" s="1" t="s">
        <v>303</v>
      </c>
      <c r="C7" s="10">
        <v>1E-4</v>
      </c>
      <c r="D7" s="10">
        <v>0</v>
      </c>
      <c r="E7" s="10">
        <v>2.0199999999999999E-2</v>
      </c>
      <c r="F7" s="10">
        <v>2.0299999999999999E-2</v>
      </c>
      <c r="G7" s="10">
        <v>1.3931322426981831E-2</v>
      </c>
      <c r="H7" s="10">
        <v>1.2538190184283649E-2</v>
      </c>
      <c r="I7" s="10">
        <v>2.083124939601072E-2</v>
      </c>
      <c r="J7" s="10">
        <f>ExitPrices[[#This Row],[2019/20 Exit Revenue Recovery Price]]+ExitPrices[[#This Row],[2019/20 Exit Firm Price]]</f>
        <v>3.4762571822992555E-2</v>
      </c>
      <c r="K7" s="10">
        <v>1.4476142769076361E-2</v>
      </c>
      <c r="L7" s="10">
        <v>1.3028528492168725E-2</v>
      </c>
      <c r="M7" s="10">
        <v>2.2190899019019734E-2</v>
      </c>
      <c r="N7" s="10">
        <f>ExitPrices[[#This Row],[2020/21 Exit Revenue Recovery Price]]+ExitPrices[[#This Row],[2020/21 Exit Firm Price]]</f>
        <v>3.6667041788096093E-2</v>
      </c>
      <c r="O7" s="10">
        <v>2.0265614777731301E-2</v>
      </c>
      <c r="P7" s="10">
        <v>1.8239053299958171E-2</v>
      </c>
      <c r="Q7" s="10">
        <v>-1.1620786205164815E-14</v>
      </c>
      <c r="R7" s="10">
        <f>ExitPrices[[#This Row],[2021/22 Exit Revenue Recovery Price]]+ExitPrices[[#This Row],[2021/22 Exit Firm Price]]</f>
        <v>2.0265614777719682E-2</v>
      </c>
    </row>
    <row r="8" spans="1:18" x14ac:dyDescent="0.2">
      <c r="A8" s="1" t="s">
        <v>85</v>
      </c>
      <c r="B8" s="1" t="s">
        <v>306</v>
      </c>
      <c r="C8" s="10">
        <v>2.0799999999999999E-2</v>
      </c>
      <c r="D8" s="10">
        <v>0</v>
      </c>
      <c r="E8" s="10">
        <v>2.0199999999999999E-2</v>
      </c>
      <c r="F8" s="10">
        <v>4.0999999999999995E-2</v>
      </c>
      <c r="G8" s="10">
        <v>9.9870823308106753E-3</v>
      </c>
      <c r="H8" s="10">
        <v>8.9883740977296078E-3</v>
      </c>
      <c r="I8" s="10">
        <v>2.083124939601072E-2</v>
      </c>
      <c r="J8" s="10">
        <f>ExitPrices[[#This Row],[2019/20 Exit Revenue Recovery Price]]+ExitPrices[[#This Row],[2019/20 Exit Firm Price]]</f>
        <v>3.0818331726821396E-2</v>
      </c>
      <c r="K8" s="10">
        <v>1.0377652977676202E-2</v>
      </c>
      <c r="L8" s="10">
        <v>9.3398876799085824E-3</v>
      </c>
      <c r="M8" s="10">
        <v>2.2190899019019734E-2</v>
      </c>
      <c r="N8" s="10">
        <f>ExitPrices[[#This Row],[2020/21 Exit Revenue Recovery Price]]+ExitPrices[[#This Row],[2020/21 Exit Firm Price]]</f>
        <v>3.2568551996695935E-2</v>
      </c>
      <c r="O8" s="10">
        <v>2.0364503881384777E-2</v>
      </c>
      <c r="P8" s="10">
        <v>1.8328053493246298E-2</v>
      </c>
      <c r="Q8" s="10">
        <v>-1.1620786205164815E-14</v>
      </c>
      <c r="R8" s="10">
        <f>ExitPrices[[#This Row],[2021/22 Exit Revenue Recovery Price]]+ExitPrices[[#This Row],[2021/22 Exit Firm Price]]</f>
        <v>2.0364503881373158E-2</v>
      </c>
    </row>
    <row r="9" spans="1:18" x14ac:dyDescent="0.2">
      <c r="A9" s="1" t="s">
        <v>86</v>
      </c>
      <c r="B9" s="1" t="s">
        <v>307</v>
      </c>
      <c r="C9" s="10">
        <v>1.4E-3</v>
      </c>
      <c r="D9" s="10">
        <v>0</v>
      </c>
      <c r="E9" s="10">
        <v>2.0199999999999999E-2</v>
      </c>
      <c r="F9" s="10">
        <v>2.1599999999999998E-2</v>
      </c>
      <c r="G9" s="10">
        <v>8.6363206867422337E-3</v>
      </c>
      <c r="H9" s="10">
        <v>7.7726886180680098E-3</v>
      </c>
      <c r="I9" s="10">
        <v>2.083124939601072E-2</v>
      </c>
      <c r="J9" s="10">
        <f>ExitPrices[[#This Row],[2019/20 Exit Revenue Recovery Price]]+ExitPrices[[#This Row],[2019/20 Exit Firm Price]]</f>
        <v>2.9467570082752956E-2</v>
      </c>
      <c r="K9" s="10">
        <v>8.9740663110826745E-3</v>
      </c>
      <c r="L9" s="10">
        <v>8.0766596799744066E-3</v>
      </c>
      <c r="M9" s="10">
        <v>2.2190899019019734E-2</v>
      </c>
      <c r="N9" s="10">
        <f>ExitPrices[[#This Row],[2020/21 Exit Revenue Recovery Price]]+ExitPrices[[#This Row],[2020/21 Exit Firm Price]]</f>
        <v>3.1164965330102407E-2</v>
      </c>
      <c r="O9" s="10">
        <v>1.4977192961597054E-2</v>
      </c>
      <c r="P9" s="10">
        <v>1.347947366543735E-2</v>
      </c>
      <c r="Q9" s="10">
        <v>-1.1620786205164815E-14</v>
      </c>
      <c r="R9" s="10">
        <f>ExitPrices[[#This Row],[2021/22 Exit Revenue Recovery Price]]+ExitPrices[[#This Row],[2021/22 Exit Firm Price]]</f>
        <v>1.4977192961585433E-2</v>
      </c>
    </row>
    <row r="10" spans="1:18" x14ac:dyDescent="0.2">
      <c r="A10" s="1" t="s">
        <v>87</v>
      </c>
      <c r="B10" s="1" t="s">
        <v>308</v>
      </c>
      <c r="C10" s="10">
        <v>2.2800000000000001E-2</v>
      </c>
      <c r="D10" s="10">
        <v>0</v>
      </c>
      <c r="E10" s="10">
        <v>2.0199999999999999E-2</v>
      </c>
      <c r="F10" s="10">
        <v>4.2999999999999997E-2</v>
      </c>
      <c r="G10" s="10">
        <v>1.0130649093565376E-2</v>
      </c>
      <c r="H10" s="10">
        <v>9.1175841842088389E-3</v>
      </c>
      <c r="I10" s="10">
        <v>2.083124939601072E-2</v>
      </c>
      <c r="J10" s="10">
        <f>ExitPrices[[#This Row],[2019/20 Exit Revenue Recovery Price]]+ExitPrices[[#This Row],[2019/20 Exit Firm Price]]</f>
        <v>3.0961898489576097E-2</v>
      </c>
      <c r="K10" s="10">
        <v>1.0526834289459351E-2</v>
      </c>
      <c r="L10" s="10">
        <v>9.4741508605134164E-3</v>
      </c>
      <c r="M10" s="10">
        <v>2.2190899019019734E-2</v>
      </c>
      <c r="N10" s="10">
        <f>ExitPrices[[#This Row],[2020/21 Exit Revenue Recovery Price]]+ExitPrices[[#This Row],[2020/21 Exit Firm Price]]</f>
        <v>3.2717733308479088E-2</v>
      </c>
      <c r="O10" s="10">
        <v>2.0510391641461102E-2</v>
      </c>
      <c r="P10" s="10">
        <v>1.8459352477314991E-2</v>
      </c>
      <c r="Q10" s="10">
        <v>-1.1620786205164815E-14</v>
      </c>
      <c r="R10" s="10">
        <f>ExitPrices[[#This Row],[2021/22 Exit Revenue Recovery Price]]+ExitPrices[[#This Row],[2021/22 Exit Firm Price]]</f>
        <v>2.0510391641449483E-2</v>
      </c>
    </row>
    <row r="11" spans="1:18" x14ac:dyDescent="0.2">
      <c r="A11" s="1" t="s">
        <v>88</v>
      </c>
      <c r="B11" s="1" t="s">
        <v>306</v>
      </c>
      <c r="C11" s="10">
        <v>2.2800000000000001E-2</v>
      </c>
      <c r="D11" s="10">
        <v>0</v>
      </c>
      <c r="E11" s="10">
        <v>2.0199999999999999E-2</v>
      </c>
      <c r="F11" s="10">
        <v>4.2999999999999997E-2</v>
      </c>
      <c r="G11" s="10">
        <v>1.0130649093565373E-2</v>
      </c>
      <c r="H11" s="10">
        <v>9.1175841842088354E-3</v>
      </c>
      <c r="I11" s="10">
        <v>2.083124939601072E-2</v>
      </c>
      <c r="J11" s="10">
        <f>ExitPrices[[#This Row],[2019/20 Exit Revenue Recovery Price]]+ExitPrices[[#This Row],[2019/20 Exit Firm Price]]</f>
        <v>3.0961898489576093E-2</v>
      </c>
      <c r="K11" s="10">
        <v>1.0526834289459349E-2</v>
      </c>
      <c r="L11" s="10">
        <v>9.4741508605134146E-3</v>
      </c>
      <c r="M11" s="10">
        <v>2.2190899019019734E-2</v>
      </c>
      <c r="N11" s="10">
        <f>ExitPrices[[#This Row],[2020/21 Exit Revenue Recovery Price]]+ExitPrices[[#This Row],[2020/21 Exit Firm Price]]</f>
        <v>3.2717733308479081E-2</v>
      </c>
      <c r="O11" s="10">
        <v>2.0510391641461102E-2</v>
      </c>
      <c r="P11" s="10">
        <v>1.8459352477314991E-2</v>
      </c>
      <c r="Q11" s="10">
        <v>-1.1620786205164815E-14</v>
      </c>
      <c r="R11" s="10">
        <f>ExitPrices[[#This Row],[2021/22 Exit Revenue Recovery Price]]+ExitPrices[[#This Row],[2021/22 Exit Firm Price]]</f>
        <v>2.0510391641449483E-2</v>
      </c>
    </row>
    <row r="12" spans="1:18" x14ac:dyDescent="0.2">
      <c r="A12" s="1" t="s">
        <v>89</v>
      </c>
      <c r="B12" s="1" t="s">
        <v>306</v>
      </c>
      <c r="C12" s="10">
        <v>1.6500000000000001E-2</v>
      </c>
      <c r="D12" s="10">
        <v>0</v>
      </c>
      <c r="E12" s="10">
        <v>2.0199999999999999E-2</v>
      </c>
      <c r="F12" s="10">
        <v>3.6699999999999997E-2</v>
      </c>
      <c r="G12" s="10">
        <v>9.6742041480754794E-3</v>
      </c>
      <c r="H12" s="10">
        <v>8.7067837332679317E-3</v>
      </c>
      <c r="I12" s="10">
        <v>2.083124939601072E-2</v>
      </c>
      <c r="J12" s="10">
        <f>ExitPrices[[#This Row],[2019/20 Exit Revenue Recovery Price]]+ExitPrices[[#This Row],[2019/20 Exit Firm Price]]</f>
        <v>3.0505453544086202E-2</v>
      </c>
      <c r="K12" s="10">
        <v>1.0052538885575968E-2</v>
      </c>
      <c r="L12" s="10">
        <v>9.0472849970183716E-3</v>
      </c>
      <c r="M12" s="10">
        <v>2.2190899019019734E-2</v>
      </c>
      <c r="N12" s="10">
        <f>ExitPrices[[#This Row],[2020/21 Exit Revenue Recovery Price]]+ExitPrices[[#This Row],[2020/21 Exit Firm Price]]</f>
        <v>3.2243437904595704E-2</v>
      </c>
      <c r="O12" s="10">
        <v>2.0026396516106344E-2</v>
      </c>
      <c r="P12" s="10">
        <v>1.802375686449571E-2</v>
      </c>
      <c r="Q12" s="10">
        <v>-1.1620786205164815E-14</v>
      </c>
      <c r="R12" s="10">
        <f>ExitPrices[[#This Row],[2021/22 Exit Revenue Recovery Price]]+ExitPrices[[#This Row],[2021/22 Exit Firm Price]]</f>
        <v>2.0026396516094724E-2</v>
      </c>
    </row>
    <row r="13" spans="1:18" x14ac:dyDescent="0.2">
      <c r="A13" s="1" t="s">
        <v>90</v>
      </c>
      <c r="B13" s="1" t="s">
        <v>298</v>
      </c>
      <c r="C13" s="10">
        <v>2.75E-2</v>
      </c>
      <c r="D13" s="10">
        <v>0</v>
      </c>
      <c r="E13" s="10">
        <v>0</v>
      </c>
      <c r="F13" s="10">
        <v>2.75E-2</v>
      </c>
      <c r="G13" s="10">
        <v>6.8199881299622006E-3</v>
      </c>
      <c r="H13" s="10">
        <v>6.1379893169659803E-3</v>
      </c>
      <c r="I13" s="10">
        <v>0</v>
      </c>
      <c r="J13" s="10">
        <f>ExitPrices[[#This Row],[2019/20 Exit Revenue Recovery Price]]+ExitPrices[[#This Row],[2019/20 Exit Firm Price]]</f>
        <v>6.8199881299622006E-3</v>
      </c>
      <c r="K13" s="10">
        <v>7.0867013788674322E-3</v>
      </c>
      <c r="L13" s="10">
        <v>6.3780312409806895E-3</v>
      </c>
      <c r="M13" s="10">
        <v>0</v>
      </c>
      <c r="N13" s="10">
        <f>ExitPrices[[#This Row],[2020/21 Exit Revenue Recovery Price]]+ExitPrices[[#This Row],[2020/21 Exit Firm Price]]</f>
        <v>7.0867013788674322E-3</v>
      </c>
      <c r="O13" s="10">
        <v>1.323299407352059E-2</v>
      </c>
      <c r="P13" s="10">
        <v>1.190969466616853E-2</v>
      </c>
      <c r="Q13" s="10">
        <v>0</v>
      </c>
      <c r="R13" s="10">
        <f>ExitPrices[[#This Row],[2021/22 Exit Revenue Recovery Price]]+ExitPrices[[#This Row],[2021/22 Exit Firm Price]]</f>
        <v>1.323299407352059E-2</v>
      </c>
    </row>
    <row r="14" spans="1:18" x14ac:dyDescent="0.2">
      <c r="A14" s="1" t="s">
        <v>91</v>
      </c>
      <c r="B14" s="1" t="s">
        <v>309</v>
      </c>
      <c r="C14" s="10">
        <v>3.5499999999999997E-2</v>
      </c>
      <c r="D14" s="10">
        <v>0</v>
      </c>
      <c r="E14" s="10">
        <v>2.0199999999999999E-2</v>
      </c>
      <c r="F14" s="10">
        <v>5.57E-2</v>
      </c>
      <c r="G14" s="10">
        <v>1.6319890423474273E-2</v>
      </c>
      <c r="H14" s="10">
        <v>1.4687901381126847E-2</v>
      </c>
      <c r="I14" s="10">
        <v>2.083124939601072E-2</v>
      </c>
      <c r="J14" s="10">
        <f>ExitPrices[[#This Row],[2019/20 Exit Revenue Recovery Price]]+ExitPrices[[#This Row],[2019/20 Exit Firm Price]]</f>
        <v>3.7151139819484993E-2</v>
      </c>
      <c r="K14" s="10">
        <v>1.69581218857109E-2</v>
      </c>
      <c r="L14" s="10">
        <v>1.5262309697139811E-2</v>
      </c>
      <c r="M14" s="10">
        <v>2.2190899019019734E-2</v>
      </c>
      <c r="N14" s="10">
        <f>ExitPrices[[#This Row],[2020/21 Exit Revenue Recovery Price]]+ExitPrices[[#This Row],[2020/21 Exit Firm Price]]</f>
        <v>3.914902090473063E-2</v>
      </c>
      <c r="O14" s="10">
        <v>3.1566028518185817E-2</v>
      </c>
      <c r="P14" s="10">
        <v>2.8409425666367234E-2</v>
      </c>
      <c r="Q14" s="10">
        <v>-1.1620786205164815E-14</v>
      </c>
      <c r="R14" s="10">
        <f>ExitPrices[[#This Row],[2021/22 Exit Revenue Recovery Price]]+ExitPrices[[#This Row],[2021/22 Exit Firm Price]]</f>
        <v>3.1566028518174194E-2</v>
      </c>
    </row>
    <row r="15" spans="1:18" x14ac:dyDescent="0.2">
      <c r="A15" s="1" t="s">
        <v>92</v>
      </c>
      <c r="B15" s="1" t="s">
        <v>310</v>
      </c>
      <c r="C15" s="10">
        <v>1E-4</v>
      </c>
      <c r="D15" s="10">
        <v>0</v>
      </c>
      <c r="E15" s="10">
        <v>2.0199999999999999E-2</v>
      </c>
      <c r="F15" s="10">
        <v>2.0299999999999999E-2</v>
      </c>
      <c r="G15" s="10">
        <v>1.0330325376651085E-2</v>
      </c>
      <c r="H15" s="10">
        <v>9.2972928389859766E-3</v>
      </c>
      <c r="I15" s="10">
        <v>2.083124939601072E-2</v>
      </c>
      <c r="J15" s="10">
        <f>ExitPrices[[#This Row],[2019/20 Exit Revenue Recovery Price]]+ExitPrices[[#This Row],[2019/20 Exit Firm Price]]</f>
        <v>3.1161574772661807E-2</v>
      </c>
      <c r="K15" s="10">
        <v>1.0734319429272705E-2</v>
      </c>
      <c r="L15" s="10">
        <v>9.6608874863454344E-3</v>
      </c>
      <c r="M15" s="10">
        <v>2.2190899019019734E-2</v>
      </c>
      <c r="N15" s="10">
        <f>ExitPrices[[#This Row],[2020/21 Exit Revenue Recovery Price]]+ExitPrices[[#This Row],[2020/21 Exit Firm Price]]</f>
        <v>3.2925218448292437E-2</v>
      </c>
      <c r="O15" s="10">
        <v>1.9474068880932137E-2</v>
      </c>
      <c r="P15" s="10">
        <v>1.7526661992838925E-2</v>
      </c>
      <c r="Q15" s="10">
        <v>-1.1620786205164815E-14</v>
      </c>
      <c r="R15" s="10">
        <f>ExitPrices[[#This Row],[2021/22 Exit Revenue Recovery Price]]+ExitPrices[[#This Row],[2021/22 Exit Firm Price]]</f>
        <v>1.9474068880920518E-2</v>
      </c>
    </row>
    <row r="16" spans="1:18" x14ac:dyDescent="0.2">
      <c r="A16" s="1" t="s">
        <v>93</v>
      </c>
      <c r="B16" s="1" t="s">
        <v>298</v>
      </c>
      <c r="C16" s="10">
        <v>1E-4</v>
      </c>
      <c r="D16" s="10">
        <v>0</v>
      </c>
      <c r="E16" s="10">
        <v>0</v>
      </c>
      <c r="F16" s="10">
        <v>1E-4</v>
      </c>
      <c r="G16" s="10">
        <v>5.1651626883255416E-3</v>
      </c>
      <c r="H16" s="10">
        <v>4.6486464194929874E-3</v>
      </c>
      <c r="I16" s="10">
        <v>0</v>
      </c>
      <c r="J16" s="10">
        <f>ExitPrices[[#This Row],[2019/20 Exit Revenue Recovery Price]]+ExitPrices[[#This Row],[2019/20 Exit Firm Price]]</f>
        <v>5.1651626883255416E-3</v>
      </c>
      <c r="K16" s="10">
        <v>5.3671597146363517E-3</v>
      </c>
      <c r="L16" s="10">
        <v>4.8304437431727163E-3</v>
      </c>
      <c r="M16" s="10">
        <v>0</v>
      </c>
      <c r="N16" s="10">
        <f>ExitPrices[[#This Row],[2020/21 Exit Revenue Recovery Price]]+ExitPrices[[#This Row],[2020/21 Exit Firm Price]]</f>
        <v>5.3671597146363517E-3</v>
      </c>
      <c r="O16" s="10">
        <v>9.5175831962453182E-3</v>
      </c>
      <c r="P16" s="10">
        <v>8.565824876620786E-3</v>
      </c>
      <c r="Q16" s="10">
        <v>0</v>
      </c>
      <c r="R16" s="10">
        <f>ExitPrices[[#This Row],[2021/22 Exit Revenue Recovery Price]]+ExitPrices[[#This Row],[2021/22 Exit Firm Price]]</f>
        <v>9.5175831962453182E-3</v>
      </c>
    </row>
    <row r="17" spans="1:18" x14ac:dyDescent="0.2">
      <c r="A17" s="1" t="s">
        <v>94</v>
      </c>
      <c r="B17" s="1" t="s">
        <v>311</v>
      </c>
      <c r="C17" s="10">
        <v>1E-4</v>
      </c>
      <c r="D17" s="10">
        <v>0</v>
      </c>
      <c r="E17" s="10">
        <v>2.0199999999999999E-2</v>
      </c>
      <c r="F17" s="10">
        <v>2.0299999999999999E-2</v>
      </c>
      <c r="G17" s="10">
        <v>1.0330325376651083E-2</v>
      </c>
      <c r="H17" s="10">
        <v>9.2972928389859748E-3</v>
      </c>
      <c r="I17" s="10">
        <v>2.8412709357277671E-2</v>
      </c>
      <c r="J17" s="10">
        <f>ExitPrices[[#This Row],[2019/20 Exit Revenue Recovery Price]]+ExitPrices[[#This Row],[2019/20 Exit Firm Price]]</f>
        <v>3.8743034733928754E-2</v>
      </c>
      <c r="K17" s="10">
        <v>1.0734319429272703E-2</v>
      </c>
      <c r="L17" s="10">
        <v>9.6608874863454326E-3</v>
      </c>
      <c r="M17" s="10">
        <v>2.9594656549791772E-2</v>
      </c>
      <c r="N17" s="10">
        <f>ExitPrices[[#This Row],[2020/21 Exit Revenue Recovery Price]]+ExitPrices[[#This Row],[2020/21 Exit Firm Price]]</f>
        <v>4.0328975979064471E-2</v>
      </c>
      <c r="O17" s="10">
        <v>1.9474068880932137E-2</v>
      </c>
      <c r="P17" s="10">
        <v>1.7526661992838925E-2</v>
      </c>
      <c r="Q17" s="10">
        <v>-1.0131182114526509E-14</v>
      </c>
      <c r="R17" s="10">
        <f>ExitPrices[[#This Row],[2021/22 Exit Revenue Recovery Price]]+ExitPrices[[#This Row],[2021/22 Exit Firm Price]]</f>
        <v>1.9474068880922006E-2</v>
      </c>
    </row>
    <row r="18" spans="1:18" x14ac:dyDescent="0.2">
      <c r="A18" s="1" t="s">
        <v>95</v>
      </c>
      <c r="B18" s="1" t="s">
        <v>304</v>
      </c>
      <c r="C18" s="10">
        <v>1E-4</v>
      </c>
      <c r="D18" s="10">
        <v>0</v>
      </c>
      <c r="E18" s="10">
        <v>2.0199999999999999E-2</v>
      </c>
      <c r="F18" s="10">
        <v>2.0299999999999999E-2</v>
      </c>
      <c r="G18" s="10">
        <v>1.0330325376651083E-2</v>
      </c>
      <c r="H18" s="10">
        <v>9.2972928389859748E-3</v>
      </c>
      <c r="I18" s="10">
        <v>2.083124939601072E-2</v>
      </c>
      <c r="J18" s="10">
        <f>ExitPrices[[#This Row],[2019/20 Exit Revenue Recovery Price]]+ExitPrices[[#This Row],[2019/20 Exit Firm Price]]</f>
        <v>3.1161574772661804E-2</v>
      </c>
      <c r="K18" s="10">
        <v>1.0734319429272703E-2</v>
      </c>
      <c r="L18" s="10">
        <v>9.6608874863454326E-3</v>
      </c>
      <c r="M18" s="10">
        <v>2.2190899019019734E-2</v>
      </c>
      <c r="N18" s="10">
        <f>ExitPrices[[#This Row],[2020/21 Exit Revenue Recovery Price]]+ExitPrices[[#This Row],[2020/21 Exit Firm Price]]</f>
        <v>3.2925218448292437E-2</v>
      </c>
      <c r="O18" s="10">
        <v>1.9474068880932137E-2</v>
      </c>
      <c r="P18" s="10">
        <v>1.7526661992838925E-2</v>
      </c>
      <c r="Q18" s="10">
        <v>-1.1620786205164815E-14</v>
      </c>
      <c r="R18" s="10">
        <f>ExitPrices[[#This Row],[2021/22 Exit Revenue Recovery Price]]+ExitPrices[[#This Row],[2021/22 Exit Firm Price]]</f>
        <v>1.9474068880920518E-2</v>
      </c>
    </row>
    <row r="19" spans="1:18" x14ac:dyDescent="0.2">
      <c r="A19" s="1" t="s">
        <v>96</v>
      </c>
      <c r="B19" s="1" t="s">
        <v>311</v>
      </c>
      <c r="C19" s="10">
        <v>1E-4</v>
      </c>
      <c r="D19" s="10">
        <v>0</v>
      </c>
      <c r="E19" s="10">
        <v>2.0199999999999999E-2</v>
      </c>
      <c r="F19" s="10">
        <v>2.0299999999999999E-2</v>
      </c>
      <c r="G19" s="10">
        <v>1.0330325376651085E-2</v>
      </c>
      <c r="H19" s="10">
        <v>9.2972928389859766E-3</v>
      </c>
      <c r="I19" s="10">
        <v>2.8412709357277671E-2</v>
      </c>
      <c r="J19" s="10">
        <f>ExitPrices[[#This Row],[2019/20 Exit Revenue Recovery Price]]+ExitPrices[[#This Row],[2019/20 Exit Firm Price]]</f>
        <v>3.8743034733928754E-2</v>
      </c>
      <c r="K19" s="10">
        <v>1.0734319429272703E-2</v>
      </c>
      <c r="L19" s="10">
        <v>9.6608874863454326E-3</v>
      </c>
      <c r="M19" s="10">
        <v>2.9594656549791772E-2</v>
      </c>
      <c r="N19" s="10">
        <f>ExitPrices[[#This Row],[2020/21 Exit Revenue Recovery Price]]+ExitPrices[[#This Row],[2020/21 Exit Firm Price]]</f>
        <v>4.0328975979064471E-2</v>
      </c>
      <c r="O19" s="10">
        <v>1.9474068880932137E-2</v>
      </c>
      <c r="P19" s="10">
        <v>1.7526661992838925E-2</v>
      </c>
      <c r="Q19" s="10">
        <v>-1.0131182114526509E-14</v>
      </c>
      <c r="R19" s="10">
        <f>ExitPrices[[#This Row],[2021/22 Exit Revenue Recovery Price]]+ExitPrices[[#This Row],[2021/22 Exit Firm Price]]</f>
        <v>1.9474068880922006E-2</v>
      </c>
    </row>
    <row r="20" spans="1:18" x14ac:dyDescent="0.2">
      <c r="A20" s="1" t="s">
        <v>97</v>
      </c>
      <c r="B20" s="1" t="s">
        <v>307</v>
      </c>
      <c r="C20" s="10">
        <v>3.0999999999999999E-3</v>
      </c>
      <c r="D20" s="10">
        <v>0</v>
      </c>
      <c r="E20" s="10">
        <v>2.0199999999999999E-2</v>
      </c>
      <c r="F20" s="10">
        <v>2.3299999999999998E-2</v>
      </c>
      <c r="G20" s="10">
        <v>9.5603013887893083E-3</v>
      </c>
      <c r="H20" s="10">
        <v>8.6042712499103773E-3</v>
      </c>
      <c r="I20" s="10">
        <v>2.083124939601072E-2</v>
      </c>
      <c r="J20" s="10">
        <f>ExitPrices[[#This Row],[2019/20 Exit Revenue Recovery Price]]+ExitPrices[[#This Row],[2019/20 Exit Firm Price]]</f>
        <v>3.0391550784800027E-2</v>
      </c>
      <c r="K20" s="10">
        <v>9.9341816647262899E-3</v>
      </c>
      <c r="L20" s="10">
        <v>8.9407634982536614E-3</v>
      </c>
      <c r="M20" s="10">
        <v>2.2190899019019734E-2</v>
      </c>
      <c r="N20" s="10">
        <f>ExitPrices[[#This Row],[2020/21 Exit Revenue Recovery Price]]+ExitPrices[[#This Row],[2020/21 Exit Firm Price]]</f>
        <v>3.2125080683746025E-2</v>
      </c>
      <c r="O20" s="10">
        <v>1.558521320881507E-2</v>
      </c>
      <c r="P20" s="10">
        <v>1.4026691887933563E-2</v>
      </c>
      <c r="Q20" s="10">
        <v>-1.1620786205164815E-14</v>
      </c>
      <c r="R20" s="10">
        <f>ExitPrices[[#This Row],[2021/22 Exit Revenue Recovery Price]]+ExitPrices[[#This Row],[2021/22 Exit Firm Price]]</f>
        <v>1.5585213208803449E-2</v>
      </c>
    </row>
    <row r="21" spans="1:18" x14ac:dyDescent="0.2">
      <c r="A21" s="1" t="s">
        <v>98</v>
      </c>
      <c r="B21" s="1" t="s">
        <v>303</v>
      </c>
      <c r="C21" s="10">
        <v>1E-4</v>
      </c>
      <c r="D21" s="10">
        <v>0</v>
      </c>
      <c r="E21" s="10">
        <v>2.0199999999999999E-2</v>
      </c>
      <c r="F21" s="10">
        <v>2.0299999999999999E-2</v>
      </c>
      <c r="G21" s="10">
        <v>1.6048035951381712E-2</v>
      </c>
      <c r="H21" s="10">
        <v>1.444323235624354E-2</v>
      </c>
      <c r="I21" s="10">
        <v>2.083124939601072E-2</v>
      </c>
      <c r="J21" s="10">
        <f>ExitPrices[[#This Row],[2019/20 Exit Revenue Recovery Price]]+ExitPrices[[#This Row],[2019/20 Exit Firm Price]]</f>
        <v>3.6879285347392432E-2</v>
      </c>
      <c r="K21" s="10">
        <v>1.6675635842404501E-2</v>
      </c>
      <c r="L21" s="10">
        <v>1.5008072258164052E-2</v>
      </c>
      <c r="M21" s="10">
        <v>2.2190899019019734E-2</v>
      </c>
      <c r="N21" s="10">
        <f>ExitPrices[[#This Row],[2020/21 Exit Revenue Recovery Price]]+ExitPrices[[#This Row],[2020/21 Exit Firm Price]]</f>
        <v>3.8866534861424232E-2</v>
      </c>
      <c r="O21" s="10">
        <v>2.1786350025192813E-2</v>
      </c>
      <c r="P21" s="10">
        <v>1.9607715022673531E-2</v>
      </c>
      <c r="Q21" s="10">
        <v>-1.1620786205164815E-14</v>
      </c>
      <c r="R21" s="10">
        <f>ExitPrices[[#This Row],[2021/22 Exit Revenue Recovery Price]]+ExitPrices[[#This Row],[2021/22 Exit Firm Price]]</f>
        <v>2.1786350025181193E-2</v>
      </c>
    </row>
    <row r="22" spans="1:18" x14ac:dyDescent="0.2">
      <c r="A22" s="1" t="s">
        <v>99</v>
      </c>
      <c r="B22" s="1" t="s">
        <v>304</v>
      </c>
      <c r="C22" s="10">
        <v>1.2500000000000001E-2</v>
      </c>
      <c r="D22" s="10">
        <v>0</v>
      </c>
      <c r="E22" s="10">
        <v>2.0199999999999999E-2</v>
      </c>
      <c r="F22" s="10">
        <v>3.27E-2</v>
      </c>
      <c r="G22" s="10">
        <v>1.2517712080686166E-2</v>
      </c>
      <c r="H22" s="10">
        <v>1.126594087261755E-2</v>
      </c>
      <c r="I22" s="10">
        <v>2.083124939601072E-2</v>
      </c>
      <c r="J22" s="10">
        <f>ExitPrices[[#This Row],[2019/20 Exit Revenue Recovery Price]]+ExitPrices[[#This Row],[2019/20 Exit Firm Price]]</f>
        <v>3.3348961476696887E-2</v>
      </c>
      <c r="K22" s="10">
        <v>1.3007249539443972E-2</v>
      </c>
      <c r="L22" s="10">
        <v>1.1706524585499575E-2</v>
      </c>
      <c r="M22" s="10">
        <v>2.2190899019019734E-2</v>
      </c>
      <c r="N22" s="10">
        <f>ExitPrices[[#This Row],[2020/21 Exit Revenue Recovery Price]]+ExitPrices[[#This Row],[2020/21 Exit Firm Price]]</f>
        <v>3.5198148558463704E-2</v>
      </c>
      <c r="O22" s="10">
        <v>2.43648456547528E-2</v>
      </c>
      <c r="P22" s="10">
        <v>2.192836108927752E-2</v>
      </c>
      <c r="Q22" s="10">
        <v>-1.1620786205164815E-14</v>
      </c>
      <c r="R22" s="10">
        <f>ExitPrices[[#This Row],[2021/22 Exit Revenue Recovery Price]]+ExitPrices[[#This Row],[2021/22 Exit Firm Price]]</f>
        <v>2.4364845654741181E-2</v>
      </c>
    </row>
    <row r="23" spans="1:18" x14ac:dyDescent="0.2">
      <c r="A23" s="1" t="s">
        <v>100</v>
      </c>
      <c r="B23" s="1" t="s">
        <v>298</v>
      </c>
      <c r="C23" s="10">
        <v>8.3000000000000001E-3</v>
      </c>
      <c r="D23" s="10">
        <v>0</v>
      </c>
      <c r="E23" s="10">
        <v>0</v>
      </c>
      <c r="F23" s="10">
        <v>8.3000000000000001E-3</v>
      </c>
      <c r="G23" s="10">
        <v>5.6962079289562114E-3</v>
      </c>
      <c r="H23" s="10">
        <v>5.1265871360605909E-3</v>
      </c>
      <c r="I23" s="10">
        <v>0</v>
      </c>
      <c r="J23" s="10">
        <f>ExitPrices[[#This Row],[2019/20 Exit Revenue Recovery Price]]+ExitPrices[[#This Row],[2019/20 Exit Firm Price]]</f>
        <v>5.6962079289562114E-3</v>
      </c>
      <c r="K23" s="10">
        <v>5.9189728508623266E-3</v>
      </c>
      <c r="L23" s="10">
        <v>5.3270755657760941E-3</v>
      </c>
      <c r="M23" s="10">
        <v>0</v>
      </c>
      <c r="N23" s="10">
        <f>ExitPrices[[#This Row],[2020/21 Exit Revenue Recovery Price]]+ExitPrices[[#This Row],[2020/21 Exit Firm Price]]</f>
        <v>5.9189728508623266E-3</v>
      </c>
      <c r="O23" s="10">
        <v>9.9281825977671299E-3</v>
      </c>
      <c r="P23" s="10">
        <v>8.9353643379904164E-3</v>
      </c>
      <c r="Q23" s="10">
        <v>0</v>
      </c>
      <c r="R23" s="10">
        <f>ExitPrices[[#This Row],[2021/22 Exit Revenue Recovery Price]]+ExitPrices[[#This Row],[2021/22 Exit Firm Price]]</f>
        <v>9.9281825977671299E-3</v>
      </c>
    </row>
    <row r="24" spans="1:18" x14ac:dyDescent="0.2">
      <c r="A24" s="1" t="s">
        <v>101</v>
      </c>
      <c r="B24" s="1" t="s">
        <v>312</v>
      </c>
      <c r="C24" s="10">
        <v>8.3000000000000001E-3</v>
      </c>
      <c r="D24" s="10">
        <v>0</v>
      </c>
      <c r="E24" s="10">
        <v>2.0199999999999999E-2</v>
      </c>
      <c r="F24" s="10">
        <v>2.8499999999999998E-2</v>
      </c>
      <c r="G24" s="10">
        <v>1.1392415857912423E-2</v>
      </c>
      <c r="H24" s="10">
        <v>1.0253174272121182E-2</v>
      </c>
      <c r="I24" s="10">
        <v>2.083124939601072E-2</v>
      </c>
      <c r="J24" s="10">
        <f>ExitPrices[[#This Row],[2019/20 Exit Revenue Recovery Price]]+ExitPrices[[#This Row],[2019/20 Exit Firm Price]]</f>
        <v>3.2223665253923145E-2</v>
      </c>
      <c r="K24" s="10">
        <v>1.1837945701724653E-2</v>
      </c>
      <c r="L24" s="10">
        <v>1.0654151131552188E-2</v>
      </c>
      <c r="M24" s="10">
        <v>2.2190899019019734E-2</v>
      </c>
      <c r="N24" s="10">
        <f>ExitPrices[[#This Row],[2020/21 Exit Revenue Recovery Price]]+ExitPrices[[#This Row],[2020/21 Exit Firm Price]]</f>
        <v>3.4028844720744383E-2</v>
      </c>
      <c r="O24" s="10">
        <v>1.985636519553426E-2</v>
      </c>
      <c r="P24" s="10">
        <v>1.7870728675980833E-2</v>
      </c>
      <c r="Q24" s="10">
        <v>-1.1620786205164815E-14</v>
      </c>
      <c r="R24" s="10">
        <f>ExitPrices[[#This Row],[2021/22 Exit Revenue Recovery Price]]+ExitPrices[[#This Row],[2021/22 Exit Firm Price]]</f>
        <v>1.9856365195522641E-2</v>
      </c>
    </row>
    <row r="25" spans="1:18" x14ac:dyDescent="0.2">
      <c r="A25" s="1" t="s">
        <v>102</v>
      </c>
      <c r="B25" s="1" t="s">
        <v>298</v>
      </c>
      <c r="C25" s="10">
        <v>8.3000000000000001E-3</v>
      </c>
      <c r="D25" s="10">
        <v>0</v>
      </c>
      <c r="E25" s="10">
        <v>0</v>
      </c>
      <c r="F25" s="10">
        <v>8.3000000000000001E-3</v>
      </c>
      <c r="G25" s="10">
        <v>5.6962079289562114E-3</v>
      </c>
      <c r="H25" s="10">
        <v>5.1265871360605909E-3</v>
      </c>
      <c r="I25" s="10">
        <v>0</v>
      </c>
      <c r="J25" s="10">
        <f>ExitPrices[[#This Row],[2019/20 Exit Revenue Recovery Price]]+ExitPrices[[#This Row],[2019/20 Exit Firm Price]]</f>
        <v>5.6962079289562114E-3</v>
      </c>
      <c r="K25" s="10">
        <v>5.9189728508623266E-3</v>
      </c>
      <c r="L25" s="10">
        <v>5.3270755657760941E-3</v>
      </c>
      <c r="M25" s="10">
        <v>0</v>
      </c>
      <c r="N25" s="10">
        <f>ExitPrices[[#This Row],[2020/21 Exit Revenue Recovery Price]]+ExitPrices[[#This Row],[2020/21 Exit Firm Price]]</f>
        <v>5.9189728508623266E-3</v>
      </c>
      <c r="O25" s="10">
        <v>9.9281825977671299E-3</v>
      </c>
      <c r="P25" s="10">
        <v>8.9353643379904164E-3</v>
      </c>
      <c r="Q25" s="10">
        <v>0</v>
      </c>
      <c r="R25" s="10">
        <f>ExitPrices[[#This Row],[2021/22 Exit Revenue Recovery Price]]+ExitPrices[[#This Row],[2021/22 Exit Firm Price]]</f>
        <v>9.9281825977671299E-3</v>
      </c>
    </row>
    <row r="26" spans="1:18" x14ac:dyDescent="0.2">
      <c r="A26" s="1" t="s">
        <v>103</v>
      </c>
      <c r="B26" s="1" t="s">
        <v>298</v>
      </c>
      <c r="C26" s="10">
        <v>2.4799999999999999E-2</v>
      </c>
      <c r="D26" s="10">
        <v>0</v>
      </c>
      <c r="E26" s="10">
        <v>0</v>
      </c>
      <c r="F26" s="10">
        <v>2.4799999999999999E-2</v>
      </c>
      <c r="G26" s="10">
        <v>7.0395897806671366E-3</v>
      </c>
      <c r="H26" s="10">
        <v>6.3356308026004228E-3</v>
      </c>
      <c r="I26" s="10">
        <v>0</v>
      </c>
      <c r="J26" s="10">
        <f>ExitPrices[[#This Row],[2019/20 Exit Revenue Recovery Price]]+ExitPrices[[#This Row],[2019/20 Exit Firm Price]]</f>
        <v>7.0395897806671366E-3</v>
      </c>
      <c r="K26" s="10">
        <v>7.3148911192593806E-3</v>
      </c>
      <c r="L26" s="10">
        <v>6.5834020073334424E-3</v>
      </c>
      <c r="M26" s="10">
        <v>0</v>
      </c>
      <c r="N26" s="10">
        <f>ExitPrices[[#This Row],[2020/21 Exit Revenue Recovery Price]]+ExitPrices[[#This Row],[2020/21 Exit Firm Price]]</f>
        <v>7.3148911192593806E-3</v>
      </c>
      <c r="O26" s="10">
        <v>1.3446128562881588E-2</v>
      </c>
      <c r="P26" s="10">
        <v>1.2101515706593428E-2</v>
      </c>
      <c r="Q26" s="10">
        <v>0</v>
      </c>
      <c r="R26" s="10">
        <f>ExitPrices[[#This Row],[2021/22 Exit Revenue Recovery Price]]+ExitPrices[[#This Row],[2021/22 Exit Firm Price]]</f>
        <v>1.3446128562881588E-2</v>
      </c>
    </row>
    <row r="27" spans="1:18" x14ac:dyDescent="0.2">
      <c r="A27" s="1" t="s">
        <v>104</v>
      </c>
      <c r="B27" s="1" t="s">
        <v>303</v>
      </c>
      <c r="C27" s="10">
        <v>1E-4</v>
      </c>
      <c r="D27" s="10">
        <v>0</v>
      </c>
      <c r="E27" s="10">
        <v>2.0199999999999999E-2</v>
      </c>
      <c r="F27" s="10">
        <v>2.0299999999999999E-2</v>
      </c>
      <c r="G27" s="10">
        <v>1.3762994579628342E-2</v>
      </c>
      <c r="H27" s="10">
        <v>1.2386695121665507E-2</v>
      </c>
      <c r="I27" s="10">
        <v>2.083124939601072E-2</v>
      </c>
      <c r="J27" s="10">
        <f>ExitPrices[[#This Row],[2019/20 Exit Revenue Recovery Price]]+ExitPrices[[#This Row],[2019/20 Exit Firm Price]]</f>
        <v>3.4594243975639066E-2</v>
      </c>
      <c r="K27" s="10">
        <v>1.4301232026534005E-2</v>
      </c>
      <c r="L27" s="10">
        <v>1.2871108823880604E-2</v>
      </c>
      <c r="M27" s="10">
        <v>2.2190899019019734E-2</v>
      </c>
      <c r="N27" s="10">
        <f>ExitPrices[[#This Row],[2020/21 Exit Revenue Recovery Price]]+ExitPrices[[#This Row],[2020/21 Exit Firm Price]]</f>
        <v>3.6492131045553738E-2</v>
      </c>
      <c r="O27" s="10">
        <v>1.9994184883806818E-2</v>
      </c>
      <c r="P27" s="10">
        <v>1.7994766395426135E-2</v>
      </c>
      <c r="Q27" s="10">
        <v>-1.1620786205164815E-14</v>
      </c>
      <c r="R27" s="10">
        <f>ExitPrices[[#This Row],[2021/22 Exit Revenue Recovery Price]]+ExitPrices[[#This Row],[2021/22 Exit Firm Price]]</f>
        <v>1.9994184883795198E-2</v>
      </c>
    </row>
    <row r="28" spans="1:18" x14ac:dyDescent="0.2">
      <c r="A28" s="1" t="s">
        <v>105</v>
      </c>
      <c r="B28" s="1" t="s">
        <v>312</v>
      </c>
      <c r="C28" s="10">
        <v>1E-4</v>
      </c>
      <c r="D28" s="10">
        <v>0</v>
      </c>
      <c r="E28" s="10">
        <v>2.0199999999999999E-2</v>
      </c>
      <c r="F28" s="10">
        <v>2.0299999999999999E-2</v>
      </c>
      <c r="G28" s="10">
        <v>1.0320404004150421E-2</v>
      </c>
      <c r="H28" s="10">
        <v>9.2883636037353785E-3</v>
      </c>
      <c r="I28" s="10">
        <v>2.083124939601072E-2</v>
      </c>
      <c r="J28" s="10">
        <f>ExitPrices[[#This Row],[2019/20 Exit Revenue Recovery Price]]+ExitPrices[[#This Row],[2019/20 Exit Firm Price]]</f>
        <v>3.1151653400161142E-2</v>
      </c>
      <c r="K28" s="10">
        <v>1.0724010055877782E-2</v>
      </c>
      <c r="L28" s="10">
        <v>9.651609050290005E-3</v>
      </c>
      <c r="M28" s="10">
        <v>2.2190899019019734E-2</v>
      </c>
      <c r="N28" s="10">
        <f>ExitPrices[[#This Row],[2020/21 Exit Revenue Recovery Price]]+ExitPrices[[#This Row],[2020/21 Exit Firm Price]]</f>
        <v>3.2914909074897518E-2</v>
      </c>
      <c r="O28" s="10">
        <v>1.6107309532848071E-2</v>
      </c>
      <c r="P28" s="10">
        <v>1.4496578579563263E-2</v>
      </c>
      <c r="Q28" s="10">
        <v>-1.1620786205164815E-14</v>
      </c>
      <c r="R28" s="10">
        <f>ExitPrices[[#This Row],[2021/22 Exit Revenue Recovery Price]]+ExitPrices[[#This Row],[2021/22 Exit Firm Price]]</f>
        <v>1.6107309532836452E-2</v>
      </c>
    </row>
    <row r="29" spans="1:18" x14ac:dyDescent="0.2">
      <c r="A29" s="1" t="s">
        <v>106</v>
      </c>
      <c r="B29" s="1" t="s">
        <v>313</v>
      </c>
      <c r="C29" s="10">
        <v>8.0000000000000004E-4</v>
      </c>
      <c r="D29" s="10">
        <v>0</v>
      </c>
      <c r="E29" s="10">
        <v>2.0199999999999999E-2</v>
      </c>
      <c r="F29" s="10">
        <v>2.0999999999999998E-2</v>
      </c>
      <c r="G29" s="10">
        <v>1.0202583880894985E-2</v>
      </c>
      <c r="H29" s="10">
        <v>9.1823254928054873E-3</v>
      </c>
      <c r="I29" s="10">
        <v>2.083124939601072E-2</v>
      </c>
      <c r="J29" s="10">
        <f>ExitPrices[[#This Row],[2019/20 Exit Revenue Recovery Price]]+ExitPrices[[#This Row],[2019/20 Exit Firm Price]]</f>
        <v>3.1033833276905703E-2</v>
      </c>
      <c r="K29" s="10">
        <v>1.0601582272423962E-2</v>
      </c>
      <c r="L29" s="10">
        <v>9.5414240451815666E-3</v>
      </c>
      <c r="M29" s="10">
        <v>2.2190899019019734E-2</v>
      </c>
      <c r="N29" s="10">
        <f>ExitPrices[[#This Row],[2020/21 Exit Revenue Recovery Price]]+ExitPrices[[#This Row],[2020/21 Exit Firm Price]]</f>
        <v>3.2792481291443694E-2</v>
      </c>
      <c r="O29" s="10">
        <v>1.5749831619797133E-2</v>
      </c>
      <c r="P29" s="10">
        <v>1.417484845781742E-2</v>
      </c>
      <c r="Q29" s="10">
        <v>-1.1620786205164815E-14</v>
      </c>
      <c r="R29" s="10">
        <f>ExitPrices[[#This Row],[2021/22 Exit Revenue Recovery Price]]+ExitPrices[[#This Row],[2021/22 Exit Firm Price]]</f>
        <v>1.5749831619785513E-2</v>
      </c>
    </row>
    <row r="30" spans="1:18" x14ac:dyDescent="0.2">
      <c r="A30" s="1" t="s">
        <v>107</v>
      </c>
      <c r="B30" s="1" t="s">
        <v>312</v>
      </c>
      <c r="C30" s="10">
        <v>8.0000000000000004E-4</v>
      </c>
      <c r="D30" s="10">
        <v>0</v>
      </c>
      <c r="E30" s="10">
        <v>2.0199999999999999E-2</v>
      </c>
      <c r="F30" s="10">
        <v>2.0999999999999998E-2</v>
      </c>
      <c r="G30" s="10">
        <v>1.0202583880894985E-2</v>
      </c>
      <c r="H30" s="10">
        <v>9.1823254928054873E-3</v>
      </c>
      <c r="I30" s="10">
        <v>2.083124939601072E-2</v>
      </c>
      <c r="J30" s="10">
        <f>ExitPrices[[#This Row],[2019/20 Exit Revenue Recovery Price]]+ExitPrices[[#This Row],[2019/20 Exit Firm Price]]</f>
        <v>3.1033833276905703E-2</v>
      </c>
      <c r="K30" s="10">
        <v>1.0601582272423962E-2</v>
      </c>
      <c r="L30" s="10">
        <v>9.5414240451815666E-3</v>
      </c>
      <c r="M30" s="10">
        <v>2.2190899019019734E-2</v>
      </c>
      <c r="N30" s="10">
        <f>ExitPrices[[#This Row],[2020/21 Exit Revenue Recovery Price]]+ExitPrices[[#This Row],[2020/21 Exit Firm Price]]</f>
        <v>3.2792481291443694E-2</v>
      </c>
      <c r="O30" s="10">
        <v>1.5749831619797136E-2</v>
      </c>
      <c r="P30" s="10">
        <v>1.4174848457817421E-2</v>
      </c>
      <c r="Q30" s="10">
        <v>-1.1620786205164815E-14</v>
      </c>
      <c r="R30" s="10">
        <f>ExitPrices[[#This Row],[2021/22 Exit Revenue Recovery Price]]+ExitPrices[[#This Row],[2021/22 Exit Firm Price]]</f>
        <v>1.5749831619785517E-2</v>
      </c>
    </row>
    <row r="31" spans="1:18" x14ac:dyDescent="0.2">
      <c r="A31" s="1" t="s">
        <v>108</v>
      </c>
      <c r="B31" s="1" t="s">
        <v>305</v>
      </c>
      <c r="C31" s="10">
        <v>1.3100000000000001E-2</v>
      </c>
      <c r="D31" s="10">
        <v>0</v>
      </c>
      <c r="E31" s="10">
        <v>2.0199999999999999E-2</v>
      </c>
      <c r="F31" s="10">
        <v>3.3299999999999996E-2</v>
      </c>
      <c r="G31" s="10">
        <v>9.5847823313974928E-3</v>
      </c>
      <c r="H31" s="10">
        <v>8.6263040982577435E-3</v>
      </c>
      <c r="I31" s="10">
        <v>2.083124939601072E-2</v>
      </c>
      <c r="J31" s="10">
        <f>ExitPrices[[#This Row],[2019/20 Exit Revenue Recovery Price]]+ExitPrices[[#This Row],[2019/20 Exit Firm Price]]</f>
        <v>3.0416031727408213E-2</v>
      </c>
      <c r="K31" s="10">
        <v>9.9596199978188651E-3</v>
      </c>
      <c r="L31" s="10">
        <v>8.9636579980369793E-3</v>
      </c>
      <c r="M31" s="10">
        <v>2.2190899019019734E-2</v>
      </c>
      <c r="N31" s="10">
        <f>ExitPrices[[#This Row],[2020/21 Exit Revenue Recovery Price]]+ExitPrices[[#This Row],[2020/21 Exit Firm Price]]</f>
        <v>3.2150519016838602E-2</v>
      </c>
      <c r="O31" s="10">
        <v>1.9668151195244333E-2</v>
      </c>
      <c r="P31" s="10">
        <v>1.7701336075719901E-2</v>
      </c>
      <c r="Q31" s="10">
        <v>-1.1620786205164815E-14</v>
      </c>
      <c r="R31" s="10">
        <f>ExitPrices[[#This Row],[2021/22 Exit Revenue Recovery Price]]+ExitPrices[[#This Row],[2021/22 Exit Firm Price]]</f>
        <v>1.9668151195232714E-2</v>
      </c>
    </row>
    <row r="32" spans="1:18" x14ac:dyDescent="0.2">
      <c r="A32" s="1" t="s">
        <v>109</v>
      </c>
      <c r="B32" s="1" t="s">
        <v>312</v>
      </c>
      <c r="C32" s="10">
        <v>1E-4</v>
      </c>
      <c r="D32" s="10">
        <v>0</v>
      </c>
      <c r="E32" s="10">
        <v>2.0199999999999999E-2</v>
      </c>
      <c r="F32" s="10">
        <v>2.0299999999999999E-2</v>
      </c>
      <c r="G32" s="10">
        <v>1.4155707846030494E-2</v>
      </c>
      <c r="H32" s="10">
        <v>1.2740137061427445E-2</v>
      </c>
      <c r="I32" s="10">
        <v>2.083124939601072E-2</v>
      </c>
      <c r="J32" s="10">
        <f>ExitPrices[[#This Row],[2019/20 Exit Revenue Recovery Price]]+ExitPrices[[#This Row],[2019/20 Exit Firm Price]]</f>
        <v>3.4986957242041213E-2</v>
      </c>
      <c r="K32" s="10">
        <v>1.4709303359427524E-2</v>
      </c>
      <c r="L32" s="10">
        <v>1.3238373023484771E-2</v>
      </c>
      <c r="M32" s="10">
        <v>2.2190899019019734E-2</v>
      </c>
      <c r="N32" s="10">
        <f>ExitPrices[[#This Row],[2020/21 Exit Revenue Recovery Price]]+ExitPrices[[#This Row],[2020/21 Exit Firm Price]]</f>
        <v>3.690020237844726E-2</v>
      </c>
      <c r="O32" s="10">
        <v>2.0302191134943408E-2</v>
      </c>
      <c r="P32" s="10">
        <v>1.8271972021449069E-2</v>
      </c>
      <c r="Q32" s="10">
        <v>-1.1620786205164815E-14</v>
      </c>
      <c r="R32" s="10">
        <f>ExitPrices[[#This Row],[2021/22 Exit Revenue Recovery Price]]+ExitPrices[[#This Row],[2021/22 Exit Firm Price]]</f>
        <v>2.0302191134931789E-2</v>
      </c>
    </row>
    <row r="33" spans="1:18" x14ac:dyDescent="0.2">
      <c r="A33" s="1" t="s">
        <v>110</v>
      </c>
      <c r="B33" s="1" t="s">
        <v>308</v>
      </c>
      <c r="C33" s="10">
        <v>1.9400000000000001E-2</v>
      </c>
      <c r="D33" s="10">
        <v>0</v>
      </c>
      <c r="E33" s="10">
        <v>2.0199999999999999E-2</v>
      </c>
      <c r="F33" s="10">
        <v>3.9599999999999996E-2</v>
      </c>
      <c r="G33" s="10">
        <v>1.1927314966646072E-2</v>
      </c>
      <c r="H33" s="10">
        <v>1.0734583469981464E-2</v>
      </c>
      <c r="I33" s="10">
        <v>2.083124939601072E-2</v>
      </c>
      <c r="J33" s="10">
        <f>ExitPrices[[#This Row],[2019/20 Exit Revenue Recovery Price]]+ExitPrices[[#This Row],[2019/20 Exit Firm Price]]</f>
        <v>3.275856436265679E-2</v>
      </c>
      <c r="K33" s="10">
        <v>1.2393763421518648E-2</v>
      </c>
      <c r="L33" s="10">
        <v>1.1154387079366784E-2</v>
      </c>
      <c r="M33" s="10">
        <v>2.2190899019019734E-2</v>
      </c>
      <c r="N33" s="10">
        <f>ExitPrices[[#This Row],[2020/21 Exit Revenue Recovery Price]]+ExitPrices[[#This Row],[2020/21 Exit Firm Price]]</f>
        <v>3.4584662440538386E-2</v>
      </c>
      <c r="O33" s="10">
        <v>2.099177966892686E-2</v>
      </c>
      <c r="P33" s="10">
        <v>1.8892601702034176E-2</v>
      </c>
      <c r="Q33" s="10">
        <v>-1.1620786205164815E-14</v>
      </c>
      <c r="R33" s="10">
        <f>ExitPrices[[#This Row],[2021/22 Exit Revenue Recovery Price]]+ExitPrices[[#This Row],[2021/22 Exit Firm Price]]</f>
        <v>2.0991779668915241E-2</v>
      </c>
    </row>
    <row r="34" spans="1:18" x14ac:dyDescent="0.2">
      <c r="A34" s="1" t="s">
        <v>111</v>
      </c>
      <c r="B34" s="1" t="s">
        <v>305</v>
      </c>
      <c r="C34" s="10">
        <v>3.5000000000000001E-3</v>
      </c>
      <c r="D34" s="10">
        <v>0</v>
      </c>
      <c r="E34" s="10">
        <v>2.0199999999999999E-2</v>
      </c>
      <c r="F34" s="10">
        <v>2.3699999999999999E-2</v>
      </c>
      <c r="G34" s="10">
        <v>8.6951003813437698E-3</v>
      </c>
      <c r="H34" s="10">
        <v>7.8255903432093935E-3</v>
      </c>
      <c r="I34" s="10">
        <v>2.083124939601072E-2</v>
      </c>
      <c r="J34" s="10">
        <f>ExitPrices[[#This Row],[2019/20 Exit Revenue Recovery Price]]+ExitPrices[[#This Row],[2019/20 Exit Firm Price]]</f>
        <v>2.952634977735449E-2</v>
      </c>
      <c r="K34" s="10">
        <v>9.0351447374441615E-3</v>
      </c>
      <c r="L34" s="10">
        <v>8.1316302636997451E-3</v>
      </c>
      <c r="M34" s="10">
        <v>2.2190899019019734E-2</v>
      </c>
      <c r="N34" s="10">
        <f>ExitPrices[[#This Row],[2020/21 Exit Revenue Recovery Price]]+ExitPrices[[#This Row],[2020/21 Exit Firm Price]]</f>
        <v>3.1226043756463893E-2</v>
      </c>
      <c r="O34" s="10">
        <v>1.5570927881973741E-2</v>
      </c>
      <c r="P34" s="10">
        <v>1.4013835093776366E-2</v>
      </c>
      <c r="Q34" s="10">
        <v>-1.1620786205164815E-14</v>
      </c>
      <c r="R34" s="10">
        <f>ExitPrices[[#This Row],[2021/22 Exit Revenue Recovery Price]]+ExitPrices[[#This Row],[2021/22 Exit Firm Price]]</f>
        <v>1.557092788196212E-2</v>
      </c>
    </row>
    <row r="35" spans="1:18" x14ac:dyDescent="0.2">
      <c r="A35" s="1" t="s">
        <v>112</v>
      </c>
      <c r="B35" s="1" t="s">
        <v>304</v>
      </c>
      <c r="C35" s="10">
        <v>4.7000000000000002E-3</v>
      </c>
      <c r="D35" s="10">
        <v>0</v>
      </c>
      <c r="E35" s="10">
        <v>2.0199999999999999E-2</v>
      </c>
      <c r="F35" s="10">
        <v>2.4899999999999999E-2</v>
      </c>
      <c r="G35" s="10">
        <v>8.6951003813437698E-3</v>
      </c>
      <c r="H35" s="10">
        <v>7.8255903432093935E-3</v>
      </c>
      <c r="I35" s="10">
        <v>2.083124939601072E-2</v>
      </c>
      <c r="J35" s="10">
        <f>ExitPrices[[#This Row],[2019/20 Exit Revenue Recovery Price]]+ExitPrices[[#This Row],[2019/20 Exit Firm Price]]</f>
        <v>2.952634977735449E-2</v>
      </c>
      <c r="K35" s="10">
        <v>9.0351447374441632E-3</v>
      </c>
      <c r="L35" s="10">
        <v>8.1316302636997469E-3</v>
      </c>
      <c r="M35" s="10">
        <v>2.2190899019019734E-2</v>
      </c>
      <c r="N35" s="10">
        <f>ExitPrices[[#This Row],[2020/21 Exit Revenue Recovery Price]]+ExitPrices[[#This Row],[2020/21 Exit Firm Price]]</f>
        <v>3.1226043756463897E-2</v>
      </c>
      <c r="O35" s="10">
        <v>1.5570927881973741E-2</v>
      </c>
      <c r="P35" s="10">
        <v>1.4013835093776366E-2</v>
      </c>
      <c r="Q35" s="10">
        <v>-1.1620786205164815E-14</v>
      </c>
      <c r="R35" s="10">
        <f>ExitPrices[[#This Row],[2021/22 Exit Revenue Recovery Price]]+ExitPrices[[#This Row],[2021/22 Exit Firm Price]]</f>
        <v>1.557092788196212E-2</v>
      </c>
    </row>
    <row r="36" spans="1:18" x14ac:dyDescent="0.2">
      <c r="A36" s="1" t="s">
        <v>113</v>
      </c>
      <c r="B36" s="1" t="s">
        <v>304</v>
      </c>
      <c r="C36" s="10">
        <v>3.5000000000000001E-3</v>
      </c>
      <c r="D36" s="10">
        <v>0</v>
      </c>
      <c r="E36" s="10">
        <v>2.0199999999999999E-2</v>
      </c>
      <c r="F36" s="10">
        <v>2.3699999999999999E-2</v>
      </c>
      <c r="G36" s="10">
        <v>8.6951003813437698E-3</v>
      </c>
      <c r="H36" s="10">
        <v>7.8255903432093935E-3</v>
      </c>
      <c r="I36" s="10">
        <v>2.083124939601072E-2</v>
      </c>
      <c r="J36" s="10">
        <f>ExitPrices[[#This Row],[2019/20 Exit Revenue Recovery Price]]+ExitPrices[[#This Row],[2019/20 Exit Firm Price]]</f>
        <v>2.952634977735449E-2</v>
      </c>
      <c r="K36" s="10">
        <v>9.0351447374441632E-3</v>
      </c>
      <c r="L36" s="10">
        <v>8.1316302636997469E-3</v>
      </c>
      <c r="M36" s="10">
        <v>2.2190899019019734E-2</v>
      </c>
      <c r="N36" s="10">
        <f>ExitPrices[[#This Row],[2020/21 Exit Revenue Recovery Price]]+ExitPrices[[#This Row],[2020/21 Exit Firm Price]]</f>
        <v>3.1226043756463897E-2</v>
      </c>
      <c r="O36" s="10">
        <v>1.5570927881973741E-2</v>
      </c>
      <c r="P36" s="10">
        <v>1.4013835093776366E-2</v>
      </c>
      <c r="Q36" s="10">
        <v>-1.1620786205164815E-14</v>
      </c>
      <c r="R36" s="10">
        <f>ExitPrices[[#This Row],[2021/22 Exit Revenue Recovery Price]]+ExitPrices[[#This Row],[2021/22 Exit Firm Price]]</f>
        <v>1.557092788196212E-2</v>
      </c>
    </row>
    <row r="37" spans="1:18" x14ac:dyDescent="0.2">
      <c r="A37" s="1" t="s">
        <v>114</v>
      </c>
      <c r="B37" s="1" t="s">
        <v>314</v>
      </c>
      <c r="C37" s="10">
        <v>2.6599999999999999E-2</v>
      </c>
      <c r="D37" s="10">
        <v>0</v>
      </c>
      <c r="E37" s="10">
        <v>2.0199999999999999E-2</v>
      </c>
      <c r="F37" s="10">
        <v>4.6799999999999994E-2</v>
      </c>
      <c r="G37" s="10">
        <v>1.4597342424026714E-2</v>
      </c>
      <c r="H37" s="10">
        <v>1.3137608181624042E-2</v>
      </c>
      <c r="I37" s="10">
        <v>2.083124939601072E-2</v>
      </c>
      <c r="J37" s="10">
        <f>ExitPrices[[#This Row],[2019/20 Exit Revenue Recovery Price]]+ExitPrices[[#This Row],[2019/20 Exit Firm Price]]</f>
        <v>3.5428591820037436E-2</v>
      </c>
      <c r="K37" s="10">
        <v>1.5168209198147611E-2</v>
      </c>
      <c r="L37" s="10">
        <v>1.365138827833285E-2</v>
      </c>
      <c r="M37" s="10">
        <v>2.2190899019019734E-2</v>
      </c>
      <c r="N37" s="10">
        <f>ExitPrices[[#This Row],[2020/21 Exit Revenue Recovery Price]]+ExitPrices[[#This Row],[2020/21 Exit Firm Price]]</f>
        <v>3.7359108217167342E-2</v>
      </c>
      <c r="O37" s="10">
        <v>2.7821849156029636E-2</v>
      </c>
      <c r="P37" s="10">
        <v>2.5039664240426675E-2</v>
      </c>
      <c r="Q37" s="10">
        <v>-1.1620786205164815E-14</v>
      </c>
      <c r="R37" s="10">
        <f>ExitPrices[[#This Row],[2021/22 Exit Revenue Recovery Price]]+ExitPrices[[#This Row],[2021/22 Exit Firm Price]]</f>
        <v>2.7821849156018017E-2</v>
      </c>
    </row>
    <row r="38" spans="1:18" x14ac:dyDescent="0.2">
      <c r="A38" s="1" t="s">
        <v>115</v>
      </c>
      <c r="B38" s="1" t="s">
        <v>314</v>
      </c>
      <c r="C38" s="10">
        <v>2.6599999999999999E-2</v>
      </c>
      <c r="D38" s="10">
        <v>0</v>
      </c>
      <c r="E38" s="10">
        <v>2.0199999999999999E-2</v>
      </c>
      <c r="F38" s="10">
        <v>4.6799999999999994E-2</v>
      </c>
      <c r="G38" s="10">
        <v>1.4597342424026716E-2</v>
      </c>
      <c r="H38" s="10">
        <v>1.3137608181624042E-2</v>
      </c>
      <c r="I38" s="10">
        <v>2.083124939601072E-2</v>
      </c>
      <c r="J38" s="10">
        <f>ExitPrices[[#This Row],[2019/20 Exit Revenue Recovery Price]]+ExitPrices[[#This Row],[2019/20 Exit Firm Price]]</f>
        <v>3.5428591820037436E-2</v>
      </c>
      <c r="K38" s="10">
        <v>1.5168209198147615E-2</v>
      </c>
      <c r="L38" s="10">
        <v>1.3651388278332854E-2</v>
      </c>
      <c r="M38" s="10">
        <v>2.2190899019019734E-2</v>
      </c>
      <c r="N38" s="10">
        <f>ExitPrices[[#This Row],[2020/21 Exit Revenue Recovery Price]]+ExitPrices[[#This Row],[2020/21 Exit Firm Price]]</f>
        <v>3.7359108217167349E-2</v>
      </c>
      <c r="O38" s="10">
        <v>2.7821849156029629E-2</v>
      </c>
      <c r="P38" s="10">
        <v>2.5039664240426664E-2</v>
      </c>
      <c r="Q38" s="10">
        <v>-1.1620786205164815E-14</v>
      </c>
      <c r="R38" s="10">
        <f>ExitPrices[[#This Row],[2021/22 Exit Revenue Recovery Price]]+ExitPrices[[#This Row],[2021/22 Exit Firm Price]]</f>
        <v>2.782184915601801E-2</v>
      </c>
    </row>
    <row r="39" spans="1:18" x14ac:dyDescent="0.2">
      <c r="A39" s="1" t="s">
        <v>116</v>
      </c>
      <c r="B39" s="1" t="s">
        <v>304</v>
      </c>
      <c r="C39" s="10">
        <v>1E-4</v>
      </c>
      <c r="D39" s="10">
        <v>0</v>
      </c>
      <c r="E39" s="10">
        <v>2.0199999999999999E-2</v>
      </c>
      <c r="F39" s="10">
        <v>2.0299999999999999E-2</v>
      </c>
      <c r="G39" s="10">
        <v>1.0383326725659918E-2</v>
      </c>
      <c r="H39" s="10">
        <v>9.3449940530939257E-3</v>
      </c>
      <c r="I39" s="10">
        <v>2.083124939601072E-2</v>
      </c>
      <c r="J39" s="10">
        <f>ExitPrices[[#This Row],[2019/20 Exit Revenue Recovery Price]]+ExitPrices[[#This Row],[2019/20 Exit Firm Price]]</f>
        <v>3.121457612167064E-2</v>
      </c>
      <c r="K39" s="10">
        <v>1.0789393532914117E-2</v>
      </c>
      <c r="L39" s="10">
        <v>9.7104541796227059E-3</v>
      </c>
      <c r="M39" s="10">
        <v>2.2190899019019734E-2</v>
      </c>
      <c r="N39" s="10">
        <f>ExitPrices[[#This Row],[2020/21 Exit Revenue Recovery Price]]+ExitPrices[[#This Row],[2020/21 Exit Firm Price]]</f>
        <v>3.2980292551933854E-2</v>
      </c>
      <c r="O39" s="10">
        <v>1.5830764609929091E-2</v>
      </c>
      <c r="P39" s="10">
        <v>1.4247688148936183E-2</v>
      </c>
      <c r="Q39" s="10">
        <v>-1.1620786205164815E-14</v>
      </c>
      <c r="R39" s="10">
        <f>ExitPrices[[#This Row],[2021/22 Exit Revenue Recovery Price]]+ExitPrices[[#This Row],[2021/22 Exit Firm Price]]</f>
        <v>1.5830764609917471E-2</v>
      </c>
    </row>
    <row r="40" spans="1:18" x14ac:dyDescent="0.2">
      <c r="A40" s="1" t="s">
        <v>117</v>
      </c>
      <c r="B40" s="1" t="s">
        <v>310</v>
      </c>
      <c r="C40" s="10">
        <v>8.0000000000000004E-4</v>
      </c>
      <c r="D40" s="10">
        <v>0</v>
      </c>
      <c r="E40" s="10">
        <v>2.0199999999999999E-2</v>
      </c>
      <c r="F40" s="10">
        <v>2.0999999999999998E-2</v>
      </c>
      <c r="G40" s="10">
        <v>9.687736908171372E-3</v>
      </c>
      <c r="H40" s="10">
        <v>8.718963217354235E-3</v>
      </c>
      <c r="I40" s="10">
        <v>2.083124939601072E-2</v>
      </c>
      <c r="J40" s="10">
        <f>ExitPrices[[#This Row],[2019/20 Exit Revenue Recovery Price]]+ExitPrices[[#This Row],[2019/20 Exit Firm Price]]</f>
        <v>3.0518986304182094E-2</v>
      </c>
      <c r="K40" s="10">
        <v>1.006660087920468E-2</v>
      </c>
      <c r="L40" s="10">
        <v>9.0599407912842125E-3</v>
      </c>
      <c r="M40" s="10">
        <v>2.2190899019019734E-2</v>
      </c>
      <c r="N40" s="10">
        <f>ExitPrices[[#This Row],[2020/21 Exit Revenue Recovery Price]]+ExitPrices[[#This Row],[2020/21 Exit Firm Price]]</f>
        <v>3.2257499898224413E-2</v>
      </c>
      <c r="O40" s="10">
        <v>1.8355152949789844E-2</v>
      </c>
      <c r="P40" s="10">
        <v>1.6519637654810859E-2</v>
      </c>
      <c r="Q40" s="10">
        <v>-1.1620786205164815E-14</v>
      </c>
      <c r="R40" s="10">
        <f>ExitPrices[[#This Row],[2021/22 Exit Revenue Recovery Price]]+ExitPrices[[#This Row],[2021/22 Exit Firm Price]]</f>
        <v>1.8355152949778224E-2</v>
      </c>
    </row>
    <row r="41" spans="1:18" x14ac:dyDescent="0.2">
      <c r="A41" s="1" t="s">
        <v>118</v>
      </c>
      <c r="B41" s="1" t="s">
        <v>303</v>
      </c>
      <c r="C41" s="10">
        <v>1E-4</v>
      </c>
      <c r="D41" s="10">
        <v>0</v>
      </c>
      <c r="E41" s="10">
        <v>2.0199999999999999E-2</v>
      </c>
      <c r="F41" s="10">
        <v>2.0299999999999999E-2</v>
      </c>
      <c r="G41" s="10">
        <v>1.4268944250730994E-2</v>
      </c>
      <c r="H41" s="10">
        <v>1.2842049825657896E-2</v>
      </c>
      <c r="I41" s="10">
        <v>2.083124939601072E-2</v>
      </c>
      <c r="J41" s="10">
        <f>ExitPrices[[#This Row],[2019/20 Exit Revenue Recovery Price]]+ExitPrices[[#This Row],[2019/20 Exit Firm Price]]</f>
        <v>3.5100193646741717E-2</v>
      </c>
      <c r="K41" s="10">
        <v>1.4826968166174554E-2</v>
      </c>
      <c r="L41" s="10">
        <v>1.33442713495571E-2</v>
      </c>
      <c r="M41" s="10">
        <v>2.2190899019019734E-2</v>
      </c>
      <c r="N41" s="10">
        <f>ExitPrices[[#This Row],[2020/21 Exit Revenue Recovery Price]]+ExitPrices[[#This Row],[2020/21 Exit Firm Price]]</f>
        <v>3.7017867185194286E-2</v>
      </c>
      <c r="O41" s="10">
        <v>2.0794201931999788E-2</v>
      </c>
      <c r="P41" s="10">
        <v>1.8714781738799809E-2</v>
      </c>
      <c r="Q41" s="10">
        <v>-1.1620786205164815E-14</v>
      </c>
      <c r="R41" s="10">
        <f>ExitPrices[[#This Row],[2021/22 Exit Revenue Recovery Price]]+ExitPrices[[#This Row],[2021/22 Exit Firm Price]]</f>
        <v>2.0794201931988169E-2</v>
      </c>
    </row>
    <row r="42" spans="1:18" x14ac:dyDescent="0.2">
      <c r="A42" s="1" t="s">
        <v>119</v>
      </c>
      <c r="B42" s="1" t="s">
        <v>307</v>
      </c>
      <c r="C42" s="10">
        <v>5.4999999999999997E-3</v>
      </c>
      <c r="D42" s="10">
        <v>0</v>
      </c>
      <c r="E42" s="10">
        <v>2.0199999999999999E-2</v>
      </c>
      <c r="F42" s="10">
        <v>2.5700000000000001E-2</v>
      </c>
      <c r="G42" s="10">
        <v>9.1466574394576897E-3</v>
      </c>
      <c r="H42" s="10">
        <v>8.2319916955119216E-3</v>
      </c>
      <c r="I42" s="10">
        <v>2.083124939601072E-2</v>
      </c>
      <c r="J42" s="10">
        <f>ExitPrices[[#This Row],[2019/20 Exit Revenue Recovery Price]]+ExitPrices[[#This Row],[2019/20 Exit Firm Price]]</f>
        <v>2.9977906835468408E-2</v>
      </c>
      <c r="K42" s="10">
        <v>9.5043611004924332E-3</v>
      </c>
      <c r="L42" s="10">
        <v>8.5539249904431902E-3</v>
      </c>
      <c r="M42" s="10">
        <v>2.2190899019019734E-2</v>
      </c>
      <c r="N42" s="10">
        <f>ExitPrices[[#This Row],[2020/21 Exit Revenue Recovery Price]]+ExitPrices[[#This Row],[2020/21 Exit Firm Price]]</f>
        <v>3.1695260119512167E-2</v>
      </c>
      <c r="O42" s="10">
        <v>1.556495883804567E-2</v>
      </c>
      <c r="P42" s="10">
        <v>1.4008462954241104E-2</v>
      </c>
      <c r="Q42" s="10">
        <v>-1.1620786205164815E-14</v>
      </c>
      <c r="R42" s="10">
        <f>ExitPrices[[#This Row],[2021/22 Exit Revenue Recovery Price]]+ExitPrices[[#This Row],[2021/22 Exit Firm Price]]</f>
        <v>1.5564958838034049E-2</v>
      </c>
    </row>
    <row r="43" spans="1:18" x14ac:dyDescent="0.2">
      <c r="A43" s="1" t="s">
        <v>120</v>
      </c>
      <c r="B43" s="1" t="s">
        <v>303</v>
      </c>
      <c r="C43" s="10">
        <v>1E-4</v>
      </c>
      <c r="D43" s="10">
        <v>0</v>
      </c>
      <c r="E43" s="10">
        <v>2.0199999999999999E-2</v>
      </c>
      <c r="F43" s="10">
        <v>2.0299999999999999E-2</v>
      </c>
      <c r="G43" s="10">
        <v>1.7261904606419177E-2</v>
      </c>
      <c r="H43" s="10">
        <v>1.5535714145777259E-2</v>
      </c>
      <c r="I43" s="10">
        <v>2.083124939601072E-2</v>
      </c>
      <c r="J43" s="10">
        <f>ExitPrices[[#This Row],[2019/20 Exit Revenue Recovery Price]]+ExitPrices[[#This Row],[2019/20 Exit Firm Price]]</f>
        <v>3.8093154002429894E-2</v>
      </c>
      <c r="K43" s="10">
        <v>1.7936975966095538E-2</v>
      </c>
      <c r="L43" s="10">
        <v>1.6143278369485984E-2</v>
      </c>
      <c r="M43" s="10">
        <v>2.2190899019019734E-2</v>
      </c>
      <c r="N43" s="10">
        <f>ExitPrices[[#This Row],[2020/21 Exit Revenue Recovery Price]]+ExitPrices[[#This Row],[2020/21 Exit Firm Price]]</f>
        <v>4.0127874985115275E-2</v>
      </c>
      <c r="O43" s="10">
        <v>2.1880375975354662E-2</v>
      </c>
      <c r="P43" s="10">
        <v>1.9692338377819196E-2</v>
      </c>
      <c r="Q43" s="10">
        <v>-1.1620786205164815E-14</v>
      </c>
      <c r="R43" s="10">
        <f>ExitPrices[[#This Row],[2021/22 Exit Revenue Recovery Price]]+ExitPrices[[#This Row],[2021/22 Exit Firm Price]]</f>
        <v>2.1880375975343043E-2</v>
      </c>
    </row>
    <row r="44" spans="1:18" x14ac:dyDescent="0.2">
      <c r="A44" s="1" t="s">
        <v>121</v>
      </c>
      <c r="B44" s="1" t="s">
        <v>304</v>
      </c>
      <c r="C44" s="10">
        <v>2.7900000000000001E-2</v>
      </c>
      <c r="D44" s="10">
        <v>0</v>
      </c>
      <c r="E44" s="10">
        <v>2.0199999999999999E-2</v>
      </c>
      <c r="F44" s="10">
        <v>4.8100000000000004E-2</v>
      </c>
      <c r="G44" s="10">
        <v>1.1654107855127261E-2</v>
      </c>
      <c r="H44" s="10">
        <v>1.0488697069614535E-2</v>
      </c>
      <c r="I44" s="10">
        <v>2.083124939601072E-2</v>
      </c>
      <c r="J44" s="10">
        <f>ExitPrices[[#This Row],[2019/20 Exit Revenue Recovery Price]]+ExitPrices[[#This Row],[2019/20 Exit Firm Price]]</f>
        <v>3.2485357251137978E-2</v>
      </c>
      <c r="K44" s="10">
        <v>1.2109871840327949E-2</v>
      </c>
      <c r="L44" s="10">
        <v>1.0898884656295153E-2</v>
      </c>
      <c r="M44" s="10">
        <v>2.2190899019019734E-2</v>
      </c>
      <c r="N44" s="10">
        <f>ExitPrices[[#This Row],[2020/21 Exit Revenue Recovery Price]]+ExitPrices[[#This Row],[2020/21 Exit Firm Price]]</f>
        <v>3.4300770859347685E-2</v>
      </c>
      <c r="O44" s="10">
        <v>2.2929123606746177E-2</v>
      </c>
      <c r="P44" s="10">
        <v>2.063621124607156E-2</v>
      </c>
      <c r="Q44" s="10">
        <v>-1.1620786205164815E-14</v>
      </c>
      <c r="R44" s="10">
        <f>ExitPrices[[#This Row],[2021/22 Exit Revenue Recovery Price]]+ExitPrices[[#This Row],[2021/22 Exit Firm Price]]</f>
        <v>2.2929123606734558E-2</v>
      </c>
    </row>
    <row r="45" spans="1:18" x14ac:dyDescent="0.2">
      <c r="A45" s="1" t="s">
        <v>122</v>
      </c>
      <c r="B45" s="1" t="s">
        <v>305</v>
      </c>
      <c r="C45" s="10">
        <v>1.03E-2</v>
      </c>
      <c r="D45" s="10">
        <v>0</v>
      </c>
      <c r="E45" s="10">
        <v>2.0199999999999999E-2</v>
      </c>
      <c r="F45" s="10">
        <v>3.0499999999999999E-2</v>
      </c>
      <c r="G45" s="10">
        <v>9.0209892618097406E-3</v>
      </c>
      <c r="H45" s="10">
        <v>8.1188903356287662E-3</v>
      </c>
      <c r="I45" s="10">
        <v>2.083124939601072E-2</v>
      </c>
      <c r="J45" s="10">
        <f>ExitPrices[[#This Row],[2019/20 Exit Revenue Recovery Price]]+ExitPrices[[#This Row],[2019/20 Exit Firm Price]]</f>
        <v>2.9852238657820461E-2</v>
      </c>
      <c r="K45" s="10">
        <v>9.3737783442109472E-3</v>
      </c>
      <c r="L45" s="10">
        <v>8.4364005097898528E-3</v>
      </c>
      <c r="M45" s="10">
        <v>2.2190899019019734E-2</v>
      </c>
      <c r="N45" s="10">
        <f>ExitPrices[[#This Row],[2020/21 Exit Revenue Recovery Price]]+ExitPrices[[#This Row],[2020/21 Exit Firm Price]]</f>
        <v>3.1564677363230681E-2</v>
      </c>
      <c r="O45" s="10">
        <v>1.8360764290316373E-2</v>
      </c>
      <c r="P45" s="10">
        <v>1.6524687861284738E-2</v>
      </c>
      <c r="Q45" s="10">
        <v>-1.1620786205164815E-14</v>
      </c>
      <c r="R45" s="10">
        <f>ExitPrices[[#This Row],[2021/22 Exit Revenue Recovery Price]]+ExitPrices[[#This Row],[2021/22 Exit Firm Price]]</f>
        <v>1.8360764290304754E-2</v>
      </c>
    </row>
    <row r="46" spans="1:18" x14ac:dyDescent="0.2">
      <c r="A46" s="1" t="s">
        <v>123</v>
      </c>
      <c r="B46" s="1" t="s">
        <v>304</v>
      </c>
      <c r="C46" s="10">
        <v>1.0699999999999999E-2</v>
      </c>
      <c r="D46" s="10">
        <v>0</v>
      </c>
      <c r="E46" s="10">
        <v>2.0199999999999999E-2</v>
      </c>
      <c r="F46" s="10">
        <v>3.0899999999999997E-2</v>
      </c>
      <c r="G46" s="10">
        <v>9.0209892618097406E-3</v>
      </c>
      <c r="H46" s="10">
        <v>8.1188903356287662E-3</v>
      </c>
      <c r="I46" s="10">
        <v>2.083124939601072E-2</v>
      </c>
      <c r="J46" s="10">
        <f>ExitPrices[[#This Row],[2019/20 Exit Revenue Recovery Price]]+ExitPrices[[#This Row],[2019/20 Exit Firm Price]]</f>
        <v>2.9852238657820461E-2</v>
      </c>
      <c r="K46" s="10">
        <v>9.3737783442109472E-3</v>
      </c>
      <c r="L46" s="10">
        <v>8.4364005097898528E-3</v>
      </c>
      <c r="M46" s="10">
        <v>2.2190899019019734E-2</v>
      </c>
      <c r="N46" s="10">
        <f>ExitPrices[[#This Row],[2020/21 Exit Revenue Recovery Price]]+ExitPrices[[#This Row],[2020/21 Exit Firm Price]]</f>
        <v>3.1564677363230681E-2</v>
      </c>
      <c r="O46" s="10">
        <v>1.8360764290316373E-2</v>
      </c>
      <c r="P46" s="10">
        <v>1.6524687861284738E-2</v>
      </c>
      <c r="Q46" s="10">
        <v>-1.1620786205164815E-14</v>
      </c>
      <c r="R46" s="10">
        <f>ExitPrices[[#This Row],[2021/22 Exit Revenue Recovery Price]]+ExitPrices[[#This Row],[2021/22 Exit Firm Price]]</f>
        <v>1.8360764290304754E-2</v>
      </c>
    </row>
    <row r="47" spans="1:18" x14ac:dyDescent="0.2">
      <c r="A47" s="1" t="s">
        <v>124</v>
      </c>
      <c r="B47" s="1" t="s">
        <v>310</v>
      </c>
      <c r="C47" s="10">
        <v>8.3000000000000001E-3</v>
      </c>
      <c r="D47" s="10">
        <v>0</v>
      </c>
      <c r="E47" s="10">
        <v>2.0199999999999999E-2</v>
      </c>
      <c r="F47" s="10">
        <v>2.8499999999999998E-2</v>
      </c>
      <c r="G47" s="10">
        <v>1.0529474309376547E-2</v>
      </c>
      <c r="H47" s="10">
        <v>9.4765268784388918E-3</v>
      </c>
      <c r="I47" s="10">
        <v>2.083124939601072E-2</v>
      </c>
      <c r="J47" s="10">
        <f>ExitPrices[[#This Row],[2019/20 Exit Revenue Recovery Price]]+ExitPrices[[#This Row],[2019/20 Exit Firm Price]]</f>
        <v>3.1360723705387269E-2</v>
      </c>
      <c r="K47" s="10">
        <v>1.0941256595328058E-2</v>
      </c>
      <c r="L47" s="10">
        <v>9.8471309357952511E-3</v>
      </c>
      <c r="M47" s="10">
        <v>2.2190899019019734E-2</v>
      </c>
      <c r="N47" s="10">
        <f>ExitPrices[[#This Row],[2020/21 Exit Revenue Recovery Price]]+ExitPrices[[#This Row],[2020/21 Exit Firm Price]]</f>
        <v>3.3132155614347791E-2</v>
      </c>
      <c r="O47" s="10">
        <v>2.0252488498604736E-2</v>
      </c>
      <c r="P47" s="10">
        <v>1.8227239648744262E-2</v>
      </c>
      <c r="Q47" s="10">
        <v>-1.1620786205164815E-14</v>
      </c>
      <c r="R47" s="10">
        <f>ExitPrices[[#This Row],[2021/22 Exit Revenue Recovery Price]]+ExitPrices[[#This Row],[2021/22 Exit Firm Price]]</f>
        <v>2.0252488498593117E-2</v>
      </c>
    </row>
    <row r="48" spans="1:18" x14ac:dyDescent="0.2">
      <c r="A48" s="1" t="s">
        <v>125</v>
      </c>
      <c r="B48" s="1" t="s">
        <v>303</v>
      </c>
      <c r="C48" s="10">
        <v>1E-4</v>
      </c>
      <c r="D48" s="10">
        <v>0</v>
      </c>
      <c r="E48" s="10">
        <v>2.0199999999999999E-2</v>
      </c>
      <c r="F48" s="10">
        <v>2.0299999999999999E-2</v>
      </c>
      <c r="G48" s="10">
        <v>1.6677352099454774E-2</v>
      </c>
      <c r="H48" s="10">
        <v>1.5009616889509296E-2</v>
      </c>
      <c r="I48" s="10">
        <v>2.083124939601072E-2</v>
      </c>
      <c r="J48" s="10">
        <f>ExitPrices[[#This Row],[2019/20 Exit Revenue Recovery Price]]+ExitPrices[[#This Row],[2019/20 Exit Firm Price]]</f>
        <v>3.7508601495465491E-2</v>
      </c>
      <c r="K48" s="10">
        <v>1.7329563023699701E-2</v>
      </c>
      <c r="L48" s="10">
        <v>1.5596606721329731E-2</v>
      </c>
      <c r="M48" s="10">
        <v>2.2190899019019734E-2</v>
      </c>
      <c r="N48" s="10">
        <f>ExitPrices[[#This Row],[2020/21 Exit Revenue Recovery Price]]+ExitPrices[[#This Row],[2020/21 Exit Firm Price]]</f>
        <v>3.9520462042719431E-2</v>
      </c>
      <c r="O48" s="10">
        <v>2.2296304718875847E-2</v>
      </c>
      <c r="P48" s="10">
        <v>2.0066674246988259E-2</v>
      </c>
      <c r="Q48" s="10">
        <v>-1.1620786205164815E-14</v>
      </c>
      <c r="R48" s="10">
        <f>ExitPrices[[#This Row],[2021/22 Exit Revenue Recovery Price]]+ExitPrices[[#This Row],[2021/22 Exit Firm Price]]</f>
        <v>2.2296304718864228E-2</v>
      </c>
    </row>
    <row r="49" spans="1:18" x14ac:dyDescent="0.2">
      <c r="A49" s="1" t="s">
        <v>126</v>
      </c>
      <c r="B49" s="1" t="s">
        <v>304</v>
      </c>
      <c r="C49" s="10">
        <v>2.2800000000000001E-2</v>
      </c>
      <c r="D49" s="10">
        <v>0</v>
      </c>
      <c r="E49" s="10">
        <v>2.0199999999999999E-2</v>
      </c>
      <c r="F49" s="10">
        <v>4.2999999999999997E-2</v>
      </c>
      <c r="G49" s="10">
        <v>1.0480065333211618E-2</v>
      </c>
      <c r="H49" s="10">
        <v>9.4320587998904561E-3</v>
      </c>
      <c r="I49" s="10">
        <v>2.083124939601072E-2</v>
      </c>
      <c r="J49" s="10">
        <f>ExitPrices[[#This Row],[2019/20 Exit Revenue Recovery Price]]+ExitPrices[[#This Row],[2019/20 Exit Firm Price]]</f>
        <v>3.1311314729222342E-2</v>
      </c>
      <c r="K49" s="10">
        <v>1.088991535354816E-2</v>
      </c>
      <c r="L49" s="10">
        <v>9.8009238181933425E-3</v>
      </c>
      <c r="M49" s="10">
        <v>2.2190899019019734E-2</v>
      </c>
      <c r="N49" s="10">
        <f>ExitPrices[[#This Row],[2020/21 Exit Revenue Recovery Price]]+ExitPrices[[#This Row],[2020/21 Exit Firm Price]]</f>
        <v>3.3080814372567893E-2</v>
      </c>
      <c r="O49" s="10">
        <v>2.0812312016774418E-2</v>
      </c>
      <c r="P49" s="10">
        <v>1.8731080815096977E-2</v>
      </c>
      <c r="Q49" s="10">
        <v>-1.1620786205164815E-14</v>
      </c>
      <c r="R49" s="10">
        <f>ExitPrices[[#This Row],[2021/22 Exit Revenue Recovery Price]]+ExitPrices[[#This Row],[2021/22 Exit Firm Price]]</f>
        <v>2.0812312016762799E-2</v>
      </c>
    </row>
    <row r="50" spans="1:18" x14ac:dyDescent="0.2">
      <c r="A50" s="1" t="s">
        <v>61</v>
      </c>
      <c r="B50" s="1" t="s">
        <v>298</v>
      </c>
      <c r="C50" s="10">
        <v>1E-4</v>
      </c>
      <c r="D50" s="10">
        <v>0</v>
      </c>
      <c r="E50" s="10">
        <v>0</v>
      </c>
      <c r="F50" s="10">
        <v>1E-4</v>
      </c>
      <c r="G50" s="10">
        <v>4.5412212922536941E-3</v>
      </c>
      <c r="H50" s="10">
        <v>4.0870991630283246E-3</v>
      </c>
      <c r="I50" s="10">
        <v>0</v>
      </c>
      <c r="J50" s="10">
        <f>ExitPrices[[#This Row],[2019/20 Exit Revenue Recovery Price]]+ExitPrices[[#This Row],[2019/20 Exit Firm Price]]</f>
        <v>4.5412212922536941E-3</v>
      </c>
      <c r="K50" s="10">
        <v>4.7188174789000352E-3</v>
      </c>
      <c r="L50" s="10">
        <v>4.2469357310100323E-3</v>
      </c>
      <c r="M50" s="10">
        <v>0</v>
      </c>
      <c r="N50" s="10">
        <f>ExitPrices[[#This Row],[2020/21 Exit Revenue Recovery Price]]+ExitPrices[[#This Row],[2020/21 Exit Firm Price]]</f>
        <v>4.7188174789000352E-3</v>
      </c>
      <c r="O50" s="10">
        <v>7.2631023584062019E-3</v>
      </c>
      <c r="P50" s="10">
        <v>6.5367921225655814E-3</v>
      </c>
      <c r="Q50" s="10">
        <v>0</v>
      </c>
      <c r="R50" s="10">
        <f>ExitPrices[[#This Row],[2021/22 Exit Revenue Recovery Price]]+ExitPrices[[#This Row],[2021/22 Exit Firm Price]]</f>
        <v>7.2631023584062019E-3</v>
      </c>
    </row>
    <row r="51" spans="1:18" x14ac:dyDescent="0.2">
      <c r="A51" s="1" t="s">
        <v>127</v>
      </c>
      <c r="B51" s="1" t="s">
        <v>312</v>
      </c>
      <c r="C51" s="10">
        <v>3.8399999999999997E-2</v>
      </c>
      <c r="D51" s="10">
        <v>0</v>
      </c>
      <c r="E51" s="10">
        <v>2.0199999999999999E-2</v>
      </c>
      <c r="F51" s="10">
        <v>5.8599999999999999E-2</v>
      </c>
      <c r="G51" s="10">
        <v>1.7350934579390766E-2</v>
      </c>
      <c r="H51" s="10">
        <v>1.5615841121451691E-2</v>
      </c>
      <c r="I51" s="10">
        <v>2.083124939601072E-2</v>
      </c>
      <c r="J51" s="10">
        <f>ExitPrices[[#This Row],[2019/20 Exit Revenue Recovery Price]]+ExitPrices[[#This Row],[2019/20 Exit Firm Price]]</f>
        <v>3.818218397540149E-2</v>
      </c>
      <c r="K51" s="10">
        <v>1.8029487686086143E-2</v>
      </c>
      <c r="L51" s="10">
        <v>1.622653891747753E-2</v>
      </c>
      <c r="M51" s="10">
        <v>2.2190899019019734E-2</v>
      </c>
      <c r="N51" s="10">
        <f>ExitPrices[[#This Row],[2020/21 Exit Revenue Recovery Price]]+ExitPrices[[#This Row],[2020/21 Exit Firm Price]]</f>
        <v>4.0220386705105873E-2</v>
      </c>
      <c r="O51" s="10">
        <v>3.322859481527736E-2</v>
      </c>
      <c r="P51" s="10">
        <v>2.9905735333749624E-2</v>
      </c>
      <c r="Q51" s="10">
        <v>-1.1620786205164815E-14</v>
      </c>
      <c r="R51" s="10">
        <f>ExitPrices[[#This Row],[2021/22 Exit Revenue Recovery Price]]+ExitPrices[[#This Row],[2021/22 Exit Firm Price]]</f>
        <v>3.3228594815265737E-2</v>
      </c>
    </row>
    <row r="52" spans="1:18" x14ac:dyDescent="0.2">
      <c r="A52" s="1" t="s">
        <v>128</v>
      </c>
      <c r="B52" s="1" t="s">
        <v>309</v>
      </c>
      <c r="C52" s="10">
        <v>2.2800000000000001E-2</v>
      </c>
      <c r="D52" s="10">
        <v>0</v>
      </c>
      <c r="E52" s="10">
        <v>2.0199999999999999E-2</v>
      </c>
      <c r="F52" s="10">
        <v>4.2999999999999997E-2</v>
      </c>
      <c r="G52" s="10">
        <v>1.2099345418324787E-2</v>
      </c>
      <c r="H52" s="10">
        <v>1.088941087649231E-2</v>
      </c>
      <c r="I52" s="10">
        <v>2.083124939601072E-2</v>
      </c>
      <c r="J52" s="10">
        <f>ExitPrices[[#This Row],[2019/20 Exit Revenue Recovery Price]]+ExitPrices[[#This Row],[2019/20 Exit Firm Price]]</f>
        <v>3.2930594814335509E-2</v>
      </c>
      <c r="K52" s="10">
        <v>1.2572521568290597E-2</v>
      </c>
      <c r="L52" s="10">
        <v>1.1315269411461538E-2</v>
      </c>
      <c r="M52" s="10">
        <v>2.2190899019019734E-2</v>
      </c>
      <c r="N52" s="10">
        <f>ExitPrices[[#This Row],[2020/21 Exit Revenue Recovery Price]]+ExitPrices[[#This Row],[2020/21 Exit Firm Price]]</f>
        <v>3.4763420587310329E-2</v>
      </c>
      <c r="O52" s="10">
        <v>2.4445844923960607E-2</v>
      </c>
      <c r="P52" s="10">
        <v>2.2001260431564543E-2</v>
      </c>
      <c r="Q52" s="10">
        <v>-1.1620786205164815E-14</v>
      </c>
      <c r="R52" s="10">
        <f>ExitPrices[[#This Row],[2021/22 Exit Revenue Recovery Price]]+ExitPrices[[#This Row],[2021/22 Exit Firm Price]]</f>
        <v>2.4445844923948988E-2</v>
      </c>
    </row>
    <row r="53" spans="1:18" x14ac:dyDescent="0.2">
      <c r="A53" s="1" t="s">
        <v>129</v>
      </c>
      <c r="B53" s="1" t="s">
        <v>304</v>
      </c>
      <c r="C53" s="10">
        <v>1E-4</v>
      </c>
      <c r="D53" s="10">
        <v>0</v>
      </c>
      <c r="E53" s="10">
        <v>2.0199999999999999E-2</v>
      </c>
      <c r="F53" s="10">
        <v>2.0299999999999999E-2</v>
      </c>
      <c r="G53" s="10">
        <v>1.4423007889358299E-2</v>
      </c>
      <c r="H53" s="10">
        <v>1.2980707100422468E-2</v>
      </c>
      <c r="I53" s="10">
        <v>2.083124939601072E-2</v>
      </c>
      <c r="J53" s="10">
        <f>ExitPrices[[#This Row],[2019/20 Exit Revenue Recovery Price]]+ExitPrices[[#This Row],[2019/20 Exit Firm Price]]</f>
        <v>3.5254257285369017E-2</v>
      </c>
      <c r="K53" s="10">
        <v>1.4987056861270203E-2</v>
      </c>
      <c r="L53" s="10">
        <v>1.3488351175143182E-2</v>
      </c>
      <c r="M53" s="10">
        <v>2.2190899019019734E-2</v>
      </c>
      <c r="N53" s="10">
        <f>ExitPrices[[#This Row],[2020/21 Exit Revenue Recovery Price]]+ExitPrices[[#This Row],[2020/21 Exit Firm Price]]</f>
        <v>3.7177955880289937E-2</v>
      </c>
      <c r="O53" s="10">
        <v>1.8680883144045184E-2</v>
      </c>
      <c r="P53" s="10">
        <v>1.6812794829640664E-2</v>
      </c>
      <c r="Q53" s="10">
        <v>-1.1620786205164815E-14</v>
      </c>
      <c r="R53" s="10">
        <f>ExitPrices[[#This Row],[2021/22 Exit Revenue Recovery Price]]+ExitPrices[[#This Row],[2021/22 Exit Firm Price]]</f>
        <v>1.8680883144033565E-2</v>
      </c>
    </row>
    <row r="54" spans="1:18" x14ac:dyDescent="0.2">
      <c r="A54" s="1" t="s">
        <v>130</v>
      </c>
      <c r="B54" s="1" t="s">
        <v>309</v>
      </c>
      <c r="C54" s="10">
        <v>3.8600000000000002E-2</v>
      </c>
      <c r="D54" s="10">
        <v>0</v>
      </c>
      <c r="E54" s="10">
        <v>2.0199999999999999E-2</v>
      </c>
      <c r="F54" s="10">
        <v>5.8800000000000005E-2</v>
      </c>
      <c r="G54" s="10">
        <v>1.7434376685540268E-2</v>
      </c>
      <c r="H54" s="10">
        <v>1.569093901698624E-2</v>
      </c>
      <c r="I54" s="10">
        <v>2.083124939601072E-2</v>
      </c>
      <c r="J54" s="10">
        <f>ExitPrices[[#This Row],[2019/20 Exit Revenue Recovery Price]]+ExitPrices[[#This Row],[2019/20 Exit Firm Price]]</f>
        <v>3.8265626081550985E-2</v>
      </c>
      <c r="K54" s="10">
        <v>1.8116193011291533E-2</v>
      </c>
      <c r="L54" s="10">
        <v>1.630457371016238E-2</v>
      </c>
      <c r="M54" s="10">
        <v>2.2190899019019734E-2</v>
      </c>
      <c r="N54" s="10">
        <f>ExitPrices[[#This Row],[2020/21 Exit Revenue Recovery Price]]+ExitPrices[[#This Row],[2020/21 Exit Firm Price]]</f>
        <v>4.030709203031127E-2</v>
      </c>
      <c r="O54" s="10">
        <v>3.3363145826159318E-2</v>
      </c>
      <c r="P54" s="10">
        <v>3.0026831243543387E-2</v>
      </c>
      <c r="Q54" s="10">
        <v>-1.1620786205164815E-14</v>
      </c>
      <c r="R54" s="10">
        <f>ExitPrices[[#This Row],[2021/22 Exit Revenue Recovery Price]]+ExitPrices[[#This Row],[2021/22 Exit Firm Price]]</f>
        <v>3.3363145826147696E-2</v>
      </c>
    </row>
    <row r="55" spans="1:18" x14ac:dyDescent="0.2">
      <c r="A55" s="1" t="s">
        <v>131</v>
      </c>
      <c r="B55" s="1" t="s">
        <v>313</v>
      </c>
      <c r="C55" s="10">
        <v>1E-4</v>
      </c>
      <c r="D55" s="10">
        <v>0</v>
      </c>
      <c r="E55" s="10">
        <v>2.0199999999999999E-2</v>
      </c>
      <c r="F55" s="10">
        <v>2.0299999999999999E-2</v>
      </c>
      <c r="G55" s="10">
        <v>1.3350227455310427E-2</v>
      </c>
      <c r="H55" s="10">
        <v>1.2015204709779386E-2</v>
      </c>
      <c r="I55" s="10">
        <v>2.083124939601072E-2</v>
      </c>
      <c r="J55" s="10">
        <f>ExitPrices[[#This Row],[2019/20 Exit Revenue Recovery Price]]+ExitPrices[[#This Row],[2019/20 Exit Firm Price]]</f>
        <v>3.4181476851321148E-2</v>
      </c>
      <c r="K55" s="10">
        <v>1.3872322577820471E-2</v>
      </c>
      <c r="L55" s="10">
        <v>1.2485090320038424E-2</v>
      </c>
      <c r="M55" s="10">
        <v>2.2190899019019734E-2</v>
      </c>
      <c r="N55" s="10">
        <f>ExitPrices[[#This Row],[2020/21 Exit Revenue Recovery Price]]+ExitPrices[[#This Row],[2020/21 Exit Firm Price]]</f>
        <v>3.6063221596840209E-2</v>
      </c>
      <c r="O55" s="10">
        <v>1.8551874669599851E-2</v>
      </c>
      <c r="P55" s="10">
        <v>1.6696687202639865E-2</v>
      </c>
      <c r="Q55" s="10">
        <v>-1.1620786205164815E-14</v>
      </c>
      <c r="R55" s="10">
        <f>ExitPrices[[#This Row],[2021/22 Exit Revenue Recovery Price]]+ExitPrices[[#This Row],[2021/22 Exit Firm Price]]</f>
        <v>1.8551874669588232E-2</v>
      </c>
    </row>
    <row r="56" spans="1:18" x14ac:dyDescent="0.2">
      <c r="A56" s="1" t="s">
        <v>132</v>
      </c>
      <c r="B56" s="1" t="s">
        <v>313</v>
      </c>
      <c r="C56" s="10">
        <v>1.5E-3</v>
      </c>
      <c r="D56" s="10">
        <v>0</v>
      </c>
      <c r="E56" s="10">
        <v>2.0199999999999999E-2</v>
      </c>
      <c r="F56" s="10">
        <v>2.1700000000000001E-2</v>
      </c>
      <c r="G56" s="10">
        <v>1.1490755710233115E-2</v>
      </c>
      <c r="H56" s="10">
        <v>1.0341680139209804E-2</v>
      </c>
      <c r="I56" s="10">
        <v>2.083124939601072E-2</v>
      </c>
      <c r="J56" s="10">
        <f>ExitPrices[[#This Row],[2019/20 Exit Revenue Recovery Price]]+ExitPrices[[#This Row],[2019/20 Exit Firm Price]]</f>
        <v>3.2322005106243834E-2</v>
      </c>
      <c r="K56" s="10">
        <v>1.1940131387939699E-2</v>
      </c>
      <c r="L56" s="10">
        <v>1.0746118249145729E-2</v>
      </c>
      <c r="M56" s="10">
        <v>2.2190899019019734E-2</v>
      </c>
      <c r="N56" s="10">
        <f>ExitPrices[[#This Row],[2020/21 Exit Revenue Recovery Price]]+ExitPrices[[#This Row],[2020/21 Exit Firm Price]]</f>
        <v>3.4131030406959431E-2</v>
      </c>
      <c r="O56" s="10">
        <v>1.6779614400168487E-2</v>
      </c>
      <c r="P56" s="10">
        <v>1.5101652960151639E-2</v>
      </c>
      <c r="Q56" s="10">
        <v>-1.1620786205164815E-14</v>
      </c>
      <c r="R56" s="10">
        <f>ExitPrices[[#This Row],[2021/22 Exit Revenue Recovery Price]]+ExitPrices[[#This Row],[2021/22 Exit Firm Price]]</f>
        <v>1.6779614400156868E-2</v>
      </c>
    </row>
    <row r="57" spans="1:18" x14ac:dyDescent="0.2">
      <c r="A57" s="1" t="s">
        <v>133</v>
      </c>
      <c r="B57" s="1" t="s">
        <v>304</v>
      </c>
      <c r="C57" s="10">
        <v>1.29E-2</v>
      </c>
      <c r="D57" s="10">
        <v>0</v>
      </c>
      <c r="E57" s="10">
        <v>2.0199999999999999E-2</v>
      </c>
      <c r="F57" s="10">
        <v>3.3099999999999997E-2</v>
      </c>
      <c r="G57" s="10">
        <v>1.2619963043406688E-2</v>
      </c>
      <c r="H57" s="10">
        <v>1.1357966739066019E-2</v>
      </c>
      <c r="I57" s="10">
        <v>2.083124939601072E-2</v>
      </c>
      <c r="J57" s="10">
        <f>ExitPrices[[#This Row],[2019/20 Exit Revenue Recovery Price]]+ExitPrices[[#This Row],[2019/20 Exit Firm Price]]</f>
        <v>3.3451212439417406E-2</v>
      </c>
      <c r="K57" s="10">
        <v>1.3113499290131742E-2</v>
      </c>
      <c r="L57" s="10">
        <v>1.1802149361118569E-2</v>
      </c>
      <c r="M57" s="10">
        <v>2.2190899019019734E-2</v>
      </c>
      <c r="N57" s="10">
        <f>ExitPrices[[#This Row],[2020/21 Exit Revenue Recovery Price]]+ExitPrices[[#This Row],[2020/21 Exit Firm Price]]</f>
        <v>3.5304398309151476E-2</v>
      </c>
      <c r="O57" s="10">
        <v>2.4000406979353923E-2</v>
      </c>
      <c r="P57" s="10">
        <v>2.160036628141853E-2</v>
      </c>
      <c r="Q57" s="10">
        <v>-1.1620786205164815E-14</v>
      </c>
      <c r="R57" s="10">
        <f>ExitPrices[[#This Row],[2021/22 Exit Revenue Recovery Price]]+ExitPrices[[#This Row],[2021/22 Exit Firm Price]]</f>
        <v>2.4000406979342304E-2</v>
      </c>
    </row>
    <row r="58" spans="1:18" x14ac:dyDescent="0.2">
      <c r="A58" s="1" t="s">
        <v>134</v>
      </c>
      <c r="B58" s="1" t="s">
        <v>313</v>
      </c>
      <c r="C58" s="10">
        <v>1E-4</v>
      </c>
      <c r="D58" s="10">
        <v>0</v>
      </c>
      <c r="E58" s="10">
        <v>2.0199999999999999E-2</v>
      </c>
      <c r="F58" s="10">
        <v>2.0299999999999999E-2</v>
      </c>
      <c r="G58" s="10">
        <v>1.0232919719848353E-2</v>
      </c>
      <c r="H58" s="10">
        <v>9.2096277478635174E-3</v>
      </c>
      <c r="I58" s="10">
        <v>2.083124939601072E-2</v>
      </c>
      <c r="J58" s="10">
        <f>ExitPrices[[#This Row],[2019/20 Exit Revenue Recovery Price]]+ExitPrices[[#This Row],[2019/20 Exit Firm Price]]</f>
        <v>3.1064169115859075E-2</v>
      </c>
      <c r="K58" s="10">
        <v>1.0633104472703971E-2</v>
      </c>
      <c r="L58" s="10">
        <v>9.5697940254335732E-3</v>
      </c>
      <c r="M58" s="10">
        <v>2.2190899019019734E-2</v>
      </c>
      <c r="N58" s="10">
        <f>ExitPrices[[#This Row],[2020/21 Exit Revenue Recovery Price]]+ExitPrices[[#This Row],[2020/21 Exit Firm Price]]</f>
        <v>3.2824003491723708E-2</v>
      </c>
      <c r="O58" s="10">
        <v>1.5966240479916478E-2</v>
      </c>
      <c r="P58" s="10">
        <v>1.4369616431924829E-2</v>
      </c>
      <c r="Q58" s="10">
        <v>-1.1620786205164815E-14</v>
      </c>
      <c r="R58" s="10">
        <f>ExitPrices[[#This Row],[2021/22 Exit Revenue Recovery Price]]+ExitPrices[[#This Row],[2021/22 Exit Firm Price]]</f>
        <v>1.5966240479904859E-2</v>
      </c>
    </row>
    <row r="59" spans="1:18" x14ac:dyDescent="0.2">
      <c r="A59" s="1" t="s">
        <v>135</v>
      </c>
      <c r="B59" s="1" t="s">
        <v>314</v>
      </c>
      <c r="C59" s="10">
        <v>2.5100000000000001E-2</v>
      </c>
      <c r="D59" s="10">
        <v>0</v>
      </c>
      <c r="E59" s="10">
        <v>2.0199999999999999E-2</v>
      </c>
      <c r="F59" s="10">
        <v>4.53E-2</v>
      </c>
      <c r="G59" s="10">
        <v>1.4262822449248933E-2</v>
      </c>
      <c r="H59" s="10">
        <v>1.2836540204324041E-2</v>
      </c>
      <c r="I59" s="10">
        <v>2.083124939601072E-2</v>
      </c>
      <c r="J59" s="10">
        <f>ExitPrices[[#This Row],[2019/20 Exit Revenue Recovery Price]]+ExitPrices[[#This Row],[2019/20 Exit Firm Price]]</f>
        <v>3.5094071845259651E-2</v>
      </c>
      <c r="K59" s="10">
        <v>1.4820606955835567E-2</v>
      </c>
      <c r="L59" s="10">
        <v>1.3338546260252011E-2</v>
      </c>
      <c r="M59" s="10">
        <v>2.2190899019019734E-2</v>
      </c>
      <c r="N59" s="10">
        <f>ExitPrices[[#This Row],[2020/21 Exit Revenue Recovery Price]]+ExitPrices[[#This Row],[2020/21 Exit Firm Price]]</f>
        <v>3.7011505974855301E-2</v>
      </c>
      <c r="O59" s="10">
        <v>2.6601326443443752E-2</v>
      </c>
      <c r="P59" s="10">
        <v>2.3941193799099376E-2</v>
      </c>
      <c r="Q59" s="10">
        <v>-1.1620786205164815E-14</v>
      </c>
      <c r="R59" s="10">
        <f>ExitPrices[[#This Row],[2021/22 Exit Revenue Recovery Price]]+ExitPrices[[#This Row],[2021/22 Exit Firm Price]]</f>
        <v>2.6601326443432133E-2</v>
      </c>
    </row>
    <row r="60" spans="1:18" x14ac:dyDescent="0.2">
      <c r="A60" s="1" t="s">
        <v>136</v>
      </c>
      <c r="B60" s="1" t="s">
        <v>298</v>
      </c>
      <c r="C60" s="10">
        <v>1E-4</v>
      </c>
      <c r="D60" s="10">
        <v>0</v>
      </c>
      <c r="E60" s="10">
        <v>0</v>
      </c>
      <c r="F60" s="10">
        <v>1E-4</v>
      </c>
      <c r="G60" s="10">
        <v>5.1651626883255416E-3</v>
      </c>
      <c r="H60" s="10">
        <v>4.6486464194929874E-3</v>
      </c>
      <c r="I60" s="10">
        <v>0</v>
      </c>
      <c r="J60" s="10">
        <f>ExitPrices[[#This Row],[2019/20 Exit Revenue Recovery Price]]+ExitPrices[[#This Row],[2019/20 Exit Firm Price]]</f>
        <v>5.1651626883255416E-3</v>
      </c>
      <c r="K60" s="10">
        <v>5.3671597146363517E-3</v>
      </c>
      <c r="L60" s="10">
        <v>4.8304437431727163E-3</v>
      </c>
      <c r="M60" s="10">
        <v>0</v>
      </c>
      <c r="N60" s="10">
        <f>ExitPrices[[#This Row],[2020/21 Exit Revenue Recovery Price]]+ExitPrices[[#This Row],[2020/21 Exit Firm Price]]</f>
        <v>5.3671597146363517E-3</v>
      </c>
      <c r="O60" s="10">
        <v>9.5175831962453182E-3</v>
      </c>
      <c r="P60" s="10">
        <v>8.565824876620786E-3</v>
      </c>
      <c r="Q60" s="10">
        <v>0</v>
      </c>
      <c r="R60" s="10">
        <f>ExitPrices[[#This Row],[2021/22 Exit Revenue Recovery Price]]+ExitPrices[[#This Row],[2021/22 Exit Firm Price]]</f>
        <v>9.5175831962453182E-3</v>
      </c>
    </row>
    <row r="61" spans="1:18" x14ac:dyDescent="0.2">
      <c r="A61" s="1" t="s">
        <v>137</v>
      </c>
      <c r="B61" s="1" t="s">
        <v>304</v>
      </c>
      <c r="C61" s="10">
        <v>2.8000000000000001E-2</v>
      </c>
      <c r="D61" s="10">
        <v>0</v>
      </c>
      <c r="E61" s="10">
        <v>2.0199999999999999E-2</v>
      </c>
      <c r="F61" s="10">
        <v>4.82E-2</v>
      </c>
      <c r="G61" s="10">
        <v>1.1655078631259341E-2</v>
      </c>
      <c r="H61" s="10">
        <v>1.0489570768133408E-2</v>
      </c>
      <c r="I61" s="10">
        <v>2.083124939601072E-2</v>
      </c>
      <c r="J61" s="10">
        <f>ExitPrices[[#This Row],[2019/20 Exit Revenue Recovery Price]]+ExitPrices[[#This Row],[2019/20 Exit Firm Price]]</f>
        <v>3.2486328027270063E-2</v>
      </c>
      <c r="K61" s="10">
        <v>1.2110880581167773E-2</v>
      </c>
      <c r="L61" s="10">
        <v>1.0899792523050995E-2</v>
      </c>
      <c r="M61" s="10">
        <v>2.2190899019019734E-2</v>
      </c>
      <c r="N61" s="10">
        <f>ExitPrices[[#This Row],[2020/21 Exit Revenue Recovery Price]]+ExitPrices[[#This Row],[2020/21 Exit Firm Price]]</f>
        <v>3.4301779600187508E-2</v>
      </c>
      <c r="O61" s="10">
        <v>2.2930700506254394E-2</v>
      </c>
      <c r="P61" s="10">
        <v>2.0637630455628955E-2</v>
      </c>
      <c r="Q61" s="10">
        <v>-1.1620786205164815E-14</v>
      </c>
      <c r="R61" s="10">
        <f>ExitPrices[[#This Row],[2021/22 Exit Revenue Recovery Price]]+ExitPrices[[#This Row],[2021/22 Exit Firm Price]]</f>
        <v>2.2930700506242775E-2</v>
      </c>
    </row>
    <row r="62" spans="1:18" x14ac:dyDescent="0.2">
      <c r="A62" s="1" t="s">
        <v>138</v>
      </c>
      <c r="B62" s="1" t="s">
        <v>304</v>
      </c>
      <c r="C62" s="10">
        <v>2.0400000000000001E-2</v>
      </c>
      <c r="D62" s="10">
        <v>0</v>
      </c>
      <c r="E62" s="10">
        <v>2.0199999999999999E-2</v>
      </c>
      <c r="F62" s="10">
        <v>4.0599999999999997E-2</v>
      </c>
      <c r="G62" s="10">
        <v>1.2890379598784541E-2</v>
      </c>
      <c r="H62" s="10">
        <v>1.1601341638906087E-2</v>
      </c>
      <c r="I62" s="10">
        <v>2.083124939601072E-2</v>
      </c>
      <c r="J62" s="10">
        <f>ExitPrices[[#This Row],[2019/20 Exit Revenue Recovery Price]]+ExitPrices[[#This Row],[2019/20 Exit Firm Price]]</f>
        <v>3.3721628994795264E-2</v>
      </c>
      <c r="K62" s="10">
        <v>1.3394491183276786E-2</v>
      </c>
      <c r="L62" s="10">
        <v>1.2055042064949107E-2</v>
      </c>
      <c r="M62" s="10">
        <v>2.2190899019019734E-2</v>
      </c>
      <c r="N62" s="10">
        <f>ExitPrices[[#This Row],[2020/21 Exit Revenue Recovery Price]]+ExitPrices[[#This Row],[2020/21 Exit Firm Price]]</f>
        <v>3.5585390202296521E-2</v>
      </c>
      <c r="O62" s="10">
        <v>2.4633668161442884E-2</v>
      </c>
      <c r="P62" s="10">
        <v>2.2170301345298595E-2</v>
      </c>
      <c r="Q62" s="10">
        <v>-1.1620786205164815E-14</v>
      </c>
      <c r="R62" s="10">
        <f>ExitPrices[[#This Row],[2021/22 Exit Revenue Recovery Price]]+ExitPrices[[#This Row],[2021/22 Exit Firm Price]]</f>
        <v>2.4633668161431265E-2</v>
      </c>
    </row>
    <row r="63" spans="1:18" x14ac:dyDescent="0.2">
      <c r="A63" s="1" t="s">
        <v>139</v>
      </c>
      <c r="B63" s="1" t="s">
        <v>315</v>
      </c>
      <c r="C63" s="10">
        <v>9.4999999999999998E-3</v>
      </c>
      <c r="D63" s="10">
        <v>0</v>
      </c>
      <c r="E63" s="10">
        <v>2.0199999999999999E-2</v>
      </c>
      <c r="F63" s="10">
        <v>2.9699999999999997E-2</v>
      </c>
      <c r="G63" s="10">
        <v>1.3522495664642078E-2</v>
      </c>
      <c r="H63" s="10">
        <v>1.2170246098177871E-2</v>
      </c>
      <c r="I63" s="10">
        <v>2.083124939601072E-2</v>
      </c>
      <c r="J63" s="10">
        <f>ExitPrices[[#This Row],[2019/20 Exit Revenue Recovery Price]]+ExitPrices[[#This Row],[2019/20 Exit Firm Price]]</f>
        <v>3.43537450606528E-2</v>
      </c>
      <c r="K63" s="10">
        <v>1.4051327780372403E-2</v>
      </c>
      <c r="L63" s="10">
        <v>1.2646195002335164E-2</v>
      </c>
      <c r="M63" s="10">
        <v>2.2190899019019734E-2</v>
      </c>
      <c r="N63" s="10">
        <f>ExitPrices[[#This Row],[2020/21 Exit Revenue Recovery Price]]+ExitPrices[[#This Row],[2020/21 Exit Firm Price]]</f>
        <v>3.6242226799392138E-2</v>
      </c>
      <c r="O63" s="10">
        <v>2.7008601497249287E-2</v>
      </c>
      <c r="P63" s="10">
        <v>2.4307741347524357E-2</v>
      </c>
      <c r="Q63" s="10">
        <v>-1.1620786205164815E-14</v>
      </c>
      <c r="R63" s="10">
        <f>ExitPrices[[#This Row],[2021/22 Exit Revenue Recovery Price]]+ExitPrices[[#This Row],[2021/22 Exit Firm Price]]</f>
        <v>2.7008601497237668E-2</v>
      </c>
    </row>
    <row r="64" spans="1:18" x14ac:dyDescent="0.2">
      <c r="A64" s="1" t="s">
        <v>140</v>
      </c>
      <c r="B64" s="1" t="s">
        <v>304</v>
      </c>
      <c r="C64" s="10">
        <v>1.67E-2</v>
      </c>
      <c r="D64" s="10">
        <v>0</v>
      </c>
      <c r="E64" s="10">
        <v>2.0199999999999999E-2</v>
      </c>
      <c r="F64" s="10">
        <v>3.6900000000000002E-2</v>
      </c>
      <c r="G64" s="10">
        <v>9.6794061077339049E-3</v>
      </c>
      <c r="H64" s="10">
        <v>8.7114654969605142E-3</v>
      </c>
      <c r="I64" s="10">
        <v>2.083124939601072E-2</v>
      </c>
      <c r="J64" s="10">
        <f>ExitPrices[[#This Row],[2019/20 Exit Revenue Recovery Price]]+ExitPrices[[#This Row],[2019/20 Exit Firm Price]]</f>
        <v>3.0510655503744627E-2</v>
      </c>
      <c r="K64" s="10">
        <v>1.0057944281301249E-2</v>
      </c>
      <c r="L64" s="10">
        <v>9.0521498531711247E-3</v>
      </c>
      <c r="M64" s="10">
        <v>2.2190899019019734E-2</v>
      </c>
      <c r="N64" s="10">
        <f>ExitPrices[[#This Row],[2020/21 Exit Revenue Recovery Price]]+ExitPrices[[#This Row],[2020/21 Exit Firm Price]]</f>
        <v>3.2248843300320983E-2</v>
      </c>
      <c r="O64" s="10">
        <v>1.9522497453137198E-2</v>
      </c>
      <c r="P64" s="10">
        <v>1.7570247707823478E-2</v>
      </c>
      <c r="Q64" s="10">
        <v>-1.1620786205164815E-14</v>
      </c>
      <c r="R64" s="10">
        <f>ExitPrices[[#This Row],[2021/22 Exit Revenue Recovery Price]]+ExitPrices[[#This Row],[2021/22 Exit Firm Price]]</f>
        <v>1.9522497453125578E-2</v>
      </c>
    </row>
    <row r="65" spans="1:18" x14ac:dyDescent="0.2">
      <c r="A65" s="1" t="s">
        <v>141</v>
      </c>
      <c r="B65" s="1" t="s">
        <v>305</v>
      </c>
      <c r="C65" s="10">
        <v>1.8599999999999998E-2</v>
      </c>
      <c r="D65" s="10">
        <v>0</v>
      </c>
      <c r="E65" s="10">
        <v>2.0199999999999999E-2</v>
      </c>
      <c r="F65" s="10">
        <v>3.8800000000000001E-2</v>
      </c>
      <c r="G65" s="10">
        <v>9.8216002043554056E-3</v>
      </c>
      <c r="H65" s="10">
        <v>8.8394401839198659E-3</v>
      </c>
      <c r="I65" s="10">
        <v>2.083124939601072E-2</v>
      </c>
      <c r="J65" s="10">
        <f>ExitPrices[[#This Row],[2019/20 Exit Revenue Recovery Price]]+ExitPrices[[#This Row],[2019/20 Exit Firm Price]]</f>
        <v>3.0652849600366128E-2</v>
      </c>
      <c r="K65" s="10">
        <v>1.0205699245297057E-2</v>
      </c>
      <c r="L65" s="10">
        <v>9.1851293207673504E-3</v>
      </c>
      <c r="M65" s="10">
        <v>2.2190899019019734E-2</v>
      </c>
      <c r="N65" s="10">
        <f>ExitPrices[[#This Row],[2020/21 Exit Revenue Recovery Price]]+ExitPrices[[#This Row],[2020/21 Exit Firm Price]]</f>
        <v>3.2396598264316789E-2</v>
      </c>
      <c r="O65" s="10">
        <v>2.0196346459025988E-2</v>
      </c>
      <c r="P65" s="10">
        <v>1.817671181312339E-2</v>
      </c>
      <c r="Q65" s="10">
        <v>-1.1620786205164815E-14</v>
      </c>
      <c r="R65" s="10">
        <f>ExitPrices[[#This Row],[2021/22 Exit Revenue Recovery Price]]+ExitPrices[[#This Row],[2021/22 Exit Firm Price]]</f>
        <v>2.0196346459014369E-2</v>
      </c>
    </row>
    <row r="66" spans="1:18" x14ac:dyDescent="0.2">
      <c r="A66" s="1" t="s">
        <v>142</v>
      </c>
      <c r="B66" s="1" t="s">
        <v>303</v>
      </c>
      <c r="C66" s="10">
        <v>1E-4</v>
      </c>
      <c r="D66" s="10">
        <v>0</v>
      </c>
      <c r="E66" s="10">
        <v>2.0199999999999999E-2</v>
      </c>
      <c r="F66" s="10">
        <v>2.0299999999999999E-2</v>
      </c>
      <c r="G66" s="10">
        <v>1.4569491573839006E-2</v>
      </c>
      <c r="H66" s="10">
        <v>1.3112542416455106E-2</v>
      </c>
      <c r="I66" s="10">
        <v>2.083124939601072E-2</v>
      </c>
      <c r="J66" s="10">
        <f>ExitPrices[[#This Row],[2019/20 Exit Revenue Recovery Price]]+ExitPrices[[#This Row],[2019/20 Exit Firm Price]]</f>
        <v>3.5400740969849728E-2</v>
      </c>
      <c r="K66" s="10">
        <v>1.51392691685366E-2</v>
      </c>
      <c r="L66" s="10">
        <v>1.3625342251682939E-2</v>
      </c>
      <c r="M66" s="10">
        <v>2.2190899019019734E-2</v>
      </c>
      <c r="N66" s="10">
        <f>ExitPrices[[#This Row],[2020/21 Exit Revenue Recovery Price]]+ExitPrices[[#This Row],[2020/21 Exit Firm Price]]</f>
        <v>3.7330168187556335E-2</v>
      </c>
      <c r="O66" s="10">
        <v>2.0626723015292749E-2</v>
      </c>
      <c r="P66" s="10">
        <v>1.8564050713763474E-2</v>
      </c>
      <c r="Q66" s="10">
        <v>-1.1620786205164815E-14</v>
      </c>
      <c r="R66" s="10">
        <f>ExitPrices[[#This Row],[2021/22 Exit Revenue Recovery Price]]+ExitPrices[[#This Row],[2021/22 Exit Firm Price]]</f>
        <v>2.062672301528113E-2</v>
      </c>
    </row>
    <row r="67" spans="1:18" x14ac:dyDescent="0.2">
      <c r="A67" s="1" t="s">
        <v>143</v>
      </c>
      <c r="B67" s="1" t="s">
        <v>315</v>
      </c>
      <c r="C67" s="10">
        <v>6.7000000000000002E-3</v>
      </c>
      <c r="D67" s="10">
        <v>0</v>
      </c>
      <c r="E67" s="10">
        <v>2.0199999999999999E-2</v>
      </c>
      <c r="F67" s="10">
        <v>2.69E-2</v>
      </c>
      <c r="G67" s="10">
        <v>1.4548161078843316E-2</v>
      </c>
      <c r="H67" s="10">
        <v>1.3093344970958985E-2</v>
      </c>
      <c r="I67" s="10">
        <v>2.083124939601072E-2</v>
      </c>
      <c r="J67" s="10">
        <f>ExitPrices[[#This Row],[2019/20 Exit Revenue Recovery Price]]+ExitPrices[[#This Row],[2019/20 Exit Firm Price]]</f>
        <v>3.5379410474854038E-2</v>
      </c>
      <c r="K67" s="10">
        <v>1.5117104489446646E-2</v>
      </c>
      <c r="L67" s="10">
        <v>1.3605394040501982E-2</v>
      </c>
      <c r="M67" s="10">
        <v>2.2190899019019734E-2</v>
      </c>
      <c r="N67" s="10">
        <f>ExitPrices[[#This Row],[2020/21 Exit Revenue Recovery Price]]+ExitPrices[[#This Row],[2020/21 Exit Firm Price]]</f>
        <v>3.7308003508466379E-2</v>
      </c>
      <c r="O67" s="10">
        <v>2.8772731062234169E-2</v>
      </c>
      <c r="P67" s="10">
        <v>2.589545795601075E-2</v>
      </c>
      <c r="Q67" s="10">
        <v>-1.1620786205164815E-14</v>
      </c>
      <c r="R67" s="10">
        <f>ExitPrices[[#This Row],[2021/22 Exit Revenue Recovery Price]]+ExitPrices[[#This Row],[2021/22 Exit Firm Price]]</f>
        <v>2.8772731062222549E-2</v>
      </c>
    </row>
    <row r="68" spans="1:18" x14ac:dyDescent="0.2">
      <c r="A68" s="1" t="s">
        <v>144</v>
      </c>
      <c r="B68" s="1" t="s">
        <v>298</v>
      </c>
      <c r="C68" s="10">
        <v>8.8999999999999999E-3</v>
      </c>
      <c r="D68" s="10">
        <v>0</v>
      </c>
      <c r="E68" s="10">
        <v>0</v>
      </c>
      <c r="F68" s="10">
        <v>8.8999999999999999E-3</v>
      </c>
      <c r="G68" s="10">
        <v>6.8563855316316922E-3</v>
      </c>
      <c r="H68" s="10">
        <v>6.1707469784685227E-3</v>
      </c>
      <c r="I68" s="10">
        <v>0</v>
      </c>
      <c r="J68" s="10">
        <f>ExitPrices[[#This Row],[2019/20 Exit Revenue Recovery Price]]+ExitPrices[[#This Row],[2019/20 Exit Firm Price]]</f>
        <v>6.8563855316316922E-3</v>
      </c>
      <c r="K68" s="10">
        <v>7.124522194927976E-3</v>
      </c>
      <c r="L68" s="10">
        <v>6.4120699754351782E-3</v>
      </c>
      <c r="M68" s="10">
        <v>0</v>
      </c>
      <c r="N68" s="10">
        <f>ExitPrices[[#This Row],[2020/21 Exit Revenue Recovery Price]]+ExitPrices[[#This Row],[2020/21 Exit Firm Price]]</f>
        <v>7.124522194927976E-3</v>
      </c>
      <c r="O68" s="10">
        <v>1.3362575578345647E-2</v>
      </c>
      <c r="P68" s="10">
        <v>1.2026318020511082E-2</v>
      </c>
      <c r="Q68" s="10">
        <v>0</v>
      </c>
      <c r="R68" s="10">
        <f>ExitPrices[[#This Row],[2021/22 Exit Revenue Recovery Price]]+ExitPrices[[#This Row],[2021/22 Exit Firm Price]]</f>
        <v>1.3362575578345647E-2</v>
      </c>
    </row>
    <row r="69" spans="1:18" x14ac:dyDescent="0.2">
      <c r="A69" s="1" t="s">
        <v>145</v>
      </c>
      <c r="B69" s="1" t="s">
        <v>304</v>
      </c>
      <c r="C69" s="10">
        <v>3.3999999999999998E-3</v>
      </c>
      <c r="D69" s="10">
        <v>0</v>
      </c>
      <c r="E69" s="10">
        <v>2.0199999999999999E-2</v>
      </c>
      <c r="F69" s="10">
        <v>2.3599999999999999E-2</v>
      </c>
      <c r="G69" s="10">
        <v>8.7427212572445453E-3</v>
      </c>
      <c r="H69" s="10">
        <v>7.8684491315200913E-3</v>
      </c>
      <c r="I69" s="10">
        <v>2.083124939601072E-2</v>
      </c>
      <c r="J69" s="10">
        <f>ExitPrices[[#This Row],[2019/20 Exit Revenue Recovery Price]]+ExitPrices[[#This Row],[2019/20 Exit Firm Price]]</f>
        <v>2.9573970653255267E-2</v>
      </c>
      <c r="K69" s="10">
        <v>9.0846279506811862E-3</v>
      </c>
      <c r="L69" s="10">
        <v>8.1761651556130684E-3</v>
      </c>
      <c r="M69" s="10">
        <v>2.2190899019019734E-2</v>
      </c>
      <c r="N69" s="10">
        <f>ExitPrices[[#This Row],[2020/21 Exit Revenue Recovery Price]]+ExitPrices[[#This Row],[2020/21 Exit Firm Price]]</f>
        <v>3.1275526969700922E-2</v>
      </c>
      <c r="O69" s="10">
        <v>1.5031794067237796E-2</v>
      </c>
      <c r="P69" s="10">
        <v>1.3528614660514016E-2</v>
      </c>
      <c r="Q69" s="10">
        <v>-1.1620786205164815E-14</v>
      </c>
      <c r="R69" s="10">
        <f>ExitPrices[[#This Row],[2021/22 Exit Revenue Recovery Price]]+ExitPrices[[#This Row],[2021/22 Exit Firm Price]]</f>
        <v>1.5031794067226175E-2</v>
      </c>
    </row>
    <row r="70" spans="1:18" x14ac:dyDescent="0.2">
      <c r="A70" s="1" t="s">
        <v>146</v>
      </c>
      <c r="B70" s="1" t="s">
        <v>304</v>
      </c>
      <c r="C70" s="10">
        <v>3.3999999999999998E-3</v>
      </c>
      <c r="D70" s="10">
        <v>0</v>
      </c>
      <c r="E70" s="10">
        <v>2.0199999999999999E-2</v>
      </c>
      <c r="F70" s="10">
        <v>2.3599999999999999E-2</v>
      </c>
      <c r="G70" s="10">
        <v>8.7427212572445453E-3</v>
      </c>
      <c r="H70" s="10">
        <v>7.8684491315200913E-3</v>
      </c>
      <c r="I70" s="10">
        <v>2.083124939601072E-2</v>
      </c>
      <c r="J70" s="10">
        <f>ExitPrices[[#This Row],[2019/20 Exit Revenue Recovery Price]]+ExitPrices[[#This Row],[2019/20 Exit Firm Price]]</f>
        <v>2.9573970653255267E-2</v>
      </c>
      <c r="K70" s="10">
        <v>9.0846279506811862E-3</v>
      </c>
      <c r="L70" s="10">
        <v>8.1761651556130684E-3</v>
      </c>
      <c r="M70" s="10">
        <v>2.2190899019019734E-2</v>
      </c>
      <c r="N70" s="10">
        <f>ExitPrices[[#This Row],[2020/21 Exit Revenue Recovery Price]]+ExitPrices[[#This Row],[2020/21 Exit Firm Price]]</f>
        <v>3.1275526969700922E-2</v>
      </c>
      <c r="O70" s="10">
        <v>1.5378388979297695E-2</v>
      </c>
      <c r="P70" s="10">
        <v>1.3840550081367926E-2</v>
      </c>
      <c r="Q70" s="10">
        <v>-1.1620786205164815E-14</v>
      </c>
      <c r="R70" s="10">
        <f>ExitPrices[[#This Row],[2021/22 Exit Revenue Recovery Price]]+ExitPrices[[#This Row],[2021/22 Exit Firm Price]]</f>
        <v>1.5378388979286074E-2</v>
      </c>
    </row>
    <row r="71" spans="1:18" x14ac:dyDescent="0.2">
      <c r="A71" s="1" t="s">
        <v>147</v>
      </c>
      <c r="B71" s="1" t="s">
        <v>309</v>
      </c>
      <c r="C71" s="10">
        <v>2.35E-2</v>
      </c>
      <c r="D71" s="10">
        <v>0</v>
      </c>
      <c r="E71" s="10">
        <v>2.0199999999999999E-2</v>
      </c>
      <c r="F71" s="10">
        <v>4.3700000000000003E-2</v>
      </c>
      <c r="G71" s="10">
        <v>1.2287077984112585E-2</v>
      </c>
      <c r="H71" s="10">
        <v>1.1058370185701327E-2</v>
      </c>
      <c r="I71" s="10">
        <v>2.083124939601072E-2</v>
      </c>
      <c r="J71" s="10">
        <f>ExitPrices[[#This Row],[2019/20 Exit Revenue Recovery Price]]+ExitPrices[[#This Row],[2019/20 Exit Firm Price]]</f>
        <v>3.3118327380123304E-2</v>
      </c>
      <c r="K71" s="10">
        <v>1.2767595900895642E-2</v>
      </c>
      <c r="L71" s="10">
        <v>1.1490836310806078E-2</v>
      </c>
      <c r="M71" s="10">
        <v>2.2190899019019734E-2</v>
      </c>
      <c r="N71" s="10">
        <f>ExitPrices[[#This Row],[2020/21 Exit Revenue Recovery Price]]+ExitPrices[[#This Row],[2020/21 Exit Firm Price]]</f>
        <v>3.4958494919915373E-2</v>
      </c>
      <c r="O71" s="10">
        <v>2.4792512798024191E-2</v>
      </c>
      <c r="P71" s="10">
        <v>2.2313261518221772E-2</v>
      </c>
      <c r="Q71" s="10">
        <v>-1.1620786205164815E-14</v>
      </c>
      <c r="R71" s="10">
        <f>ExitPrices[[#This Row],[2021/22 Exit Revenue Recovery Price]]+ExitPrices[[#This Row],[2021/22 Exit Firm Price]]</f>
        <v>2.4792512798012572E-2</v>
      </c>
    </row>
    <row r="72" spans="1:18" x14ac:dyDescent="0.2">
      <c r="A72" s="1" t="s">
        <v>148</v>
      </c>
      <c r="B72" s="1" t="s">
        <v>308</v>
      </c>
      <c r="C72" s="10">
        <v>2.6700000000000002E-2</v>
      </c>
      <c r="D72" s="10">
        <v>0</v>
      </c>
      <c r="E72" s="10">
        <v>2.0199999999999999E-2</v>
      </c>
      <c r="F72" s="10">
        <v>4.6899999999999997E-2</v>
      </c>
      <c r="G72" s="10">
        <v>1.1297809231324771E-2</v>
      </c>
      <c r="H72" s="10">
        <v>1.0168028308192294E-2</v>
      </c>
      <c r="I72" s="10">
        <v>2.083124939601072E-2</v>
      </c>
      <c r="J72" s="10">
        <f>ExitPrices[[#This Row],[2019/20 Exit Revenue Recovery Price]]+ExitPrices[[#This Row],[2019/20 Exit Firm Price]]</f>
        <v>3.2129058627335491E-2</v>
      </c>
      <c r="K72" s="10">
        <v>1.1739639238676242E-2</v>
      </c>
      <c r="L72" s="10">
        <v>1.0565675314808618E-2</v>
      </c>
      <c r="M72" s="10">
        <v>2.2190899019019734E-2</v>
      </c>
      <c r="N72" s="10">
        <f>ExitPrices[[#This Row],[2020/21 Exit Revenue Recovery Price]]+ExitPrices[[#This Row],[2020/21 Exit Firm Price]]</f>
        <v>3.3930538257695972E-2</v>
      </c>
      <c r="O72" s="10">
        <v>2.2368828287117205E-2</v>
      </c>
      <c r="P72" s="10">
        <v>2.0131945458405485E-2</v>
      </c>
      <c r="Q72" s="10">
        <v>-1.1620786205164815E-14</v>
      </c>
      <c r="R72" s="10">
        <f>ExitPrices[[#This Row],[2021/22 Exit Revenue Recovery Price]]+ExitPrices[[#This Row],[2021/22 Exit Firm Price]]</f>
        <v>2.2368828287105586E-2</v>
      </c>
    </row>
    <row r="73" spans="1:18" x14ac:dyDescent="0.2">
      <c r="A73" s="1" t="s">
        <v>149</v>
      </c>
      <c r="B73" s="1" t="s">
        <v>313</v>
      </c>
      <c r="C73" s="10">
        <v>1E-4</v>
      </c>
      <c r="D73" s="10">
        <v>0</v>
      </c>
      <c r="E73" s="10">
        <v>2.0199999999999999E-2</v>
      </c>
      <c r="F73" s="10">
        <v>2.0299999999999999E-2</v>
      </c>
      <c r="G73" s="10">
        <v>9.842333643696426E-3</v>
      </c>
      <c r="H73" s="10">
        <v>8.8581002793267846E-3</v>
      </c>
      <c r="I73" s="10">
        <v>2.083124939601072E-2</v>
      </c>
      <c r="J73" s="10">
        <f>ExitPrices[[#This Row],[2019/20 Exit Revenue Recovery Price]]+ExitPrices[[#This Row],[2019/20 Exit Firm Price]]</f>
        <v>3.0673583039707145E-2</v>
      </c>
      <c r="K73" s="10">
        <v>1.0227243519329025E-2</v>
      </c>
      <c r="L73" s="10">
        <v>9.2045191673961226E-3</v>
      </c>
      <c r="M73" s="10">
        <v>2.2190899019019734E-2</v>
      </c>
      <c r="N73" s="10">
        <f>ExitPrices[[#This Row],[2020/21 Exit Revenue Recovery Price]]+ExitPrices[[#This Row],[2020/21 Exit Firm Price]]</f>
        <v>3.2418142538348758E-2</v>
      </c>
      <c r="O73" s="10">
        <v>1.5452492832880622E-2</v>
      </c>
      <c r="P73" s="10">
        <v>1.390724354959256E-2</v>
      </c>
      <c r="Q73" s="10">
        <v>-1.1620786205164815E-14</v>
      </c>
      <c r="R73" s="10">
        <f>ExitPrices[[#This Row],[2021/22 Exit Revenue Recovery Price]]+ExitPrices[[#This Row],[2021/22 Exit Firm Price]]</f>
        <v>1.5452492832869001E-2</v>
      </c>
    </row>
    <row r="74" spans="1:18" x14ac:dyDescent="0.2">
      <c r="A74" s="1" t="s">
        <v>150</v>
      </c>
      <c r="B74" s="1" t="s">
        <v>304</v>
      </c>
      <c r="C74" s="10">
        <v>1E-4</v>
      </c>
      <c r="D74" s="10">
        <v>0</v>
      </c>
      <c r="E74" s="10">
        <v>2.0199999999999999E-2</v>
      </c>
      <c r="F74" s="10">
        <v>2.0299999999999999E-2</v>
      </c>
      <c r="G74" s="10">
        <v>1.0323868728281196E-2</v>
      </c>
      <c r="H74" s="10">
        <v>9.2914818554530772E-3</v>
      </c>
      <c r="I74" s="10">
        <v>2.083124939601072E-2</v>
      </c>
      <c r="J74" s="10">
        <f>ExitPrices[[#This Row],[2019/20 Exit Revenue Recovery Price]]+ExitPrices[[#This Row],[2019/20 Exit Firm Price]]</f>
        <v>3.1155118124291916E-2</v>
      </c>
      <c r="K74" s="10">
        <v>1.0727610276993578E-2</v>
      </c>
      <c r="L74" s="10">
        <v>9.654849249294219E-3</v>
      </c>
      <c r="M74" s="10">
        <v>2.2190899019019734E-2</v>
      </c>
      <c r="N74" s="10">
        <f>ExitPrices[[#This Row],[2020/21 Exit Revenue Recovery Price]]+ExitPrices[[#This Row],[2020/21 Exit Firm Price]]</f>
        <v>3.291850929601331E-2</v>
      </c>
      <c r="O74" s="10">
        <v>1.574974733887426E-2</v>
      </c>
      <c r="P74" s="10">
        <v>1.4174772604986834E-2</v>
      </c>
      <c r="Q74" s="10">
        <v>-1.1620786205164815E-14</v>
      </c>
      <c r="R74" s="10">
        <f>ExitPrices[[#This Row],[2021/22 Exit Revenue Recovery Price]]+ExitPrices[[#This Row],[2021/22 Exit Firm Price]]</f>
        <v>1.5749747338862641E-2</v>
      </c>
    </row>
    <row r="75" spans="1:18" x14ac:dyDescent="0.2">
      <c r="A75" s="1" t="s">
        <v>151</v>
      </c>
      <c r="B75" s="1" t="s">
        <v>304</v>
      </c>
      <c r="C75" s="10">
        <v>1.3100000000000001E-2</v>
      </c>
      <c r="D75" s="10">
        <v>0</v>
      </c>
      <c r="E75" s="10">
        <v>2.0199999999999999E-2</v>
      </c>
      <c r="F75" s="10">
        <v>3.3299999999999996E-2</v>
      </c>
      <c r="G75" s="10">
        <v>1.2071376220455532E-2</v>
      </c>
      <c r="H75" s="10">
        <v>1.086423859840998E-2</v>
      </c>
      <c r="I75" s="10">
        <v>2.083124939601072E-2</v>
      </c>
      <c r="J75" s="10">
        <f>ExitPrices[[#This Row],[2019/20 Exit Revenue Recovery Price]]+ExitPrices[[#This Row],[2019/20 Exit Firm Price]]</f>
        <v>3.2902625616466251E-2</v>
      </c>
      <c r="K75" s="10">
        <v>1.2543458562706309E-2</v>
      </c>
      <c r="L75" s="10">
        <v>1.1289112706435678E-2</v>
      </c>
      <c r="M75" s="10">
        <v>2.2190899019019734E-2</v>
      </c>
      <c r="N75" s="10">
        <f>ExitPrices[[#This Row],[2020/21 Exit Revenue Recovery Price]]+ExitPrices[[#This Row],[2020/21 Exit Firm Price]]</f>
        <v>3.4734357581726043E-2</v>
      </c>
      <c r="O75" s="10">
        <v>2.3475765614916832E-2</v>
      </c>
      <c r="P75" s="10">
        <v>2.1128189053425152E-2</v>
      </c>
      <c r="Q75" s="10">
        <v>-1.1620786205164815E-14</v>
      </c>
      <c r="R75" s="10">
        <f>ExitPrices[[#This Row],[2021/22 Exit Revenue Recovery Price]]+ExitPrices[[#This Row],[2021/22 Exit Firm Price]]</f>
        <v>2.3475765614905213E-2</v>
      </c>
    </row>
    <row r="76" spans="1:18" x14ac:dyDescent="0.2">
      <c r="A76" s="1" t="s">
        <v>152</v>
      </c>
      <c r="B76" s="1" t="s">
        <v>309</v>
      </c>
      <c r="C76" s="10">
        <v>1.8599999999999998E-2</v>
      </c>
      <c r="D76" s="10">
        <v>0</v>
      </c>
      <c r="E76" s="10">
        <v>2.0199999999999999E-2</v>
      </c>
      <c r="F76" s="10">
        <v>3.8800000000000001E-2</v>
      </c>
      <c r="G76" s="10">
        <v>1.0718061486434763E-2</v>
      </c>
      <c r="H76" s="10">
        <v>9.6462553377912874E-3</v>
      </c>
      <c r="I76" s="10">
        <v>2.083124939601072E-2</v>
      </c>
      <c r="J76" s="10">
        <f>ExitPrices[[#This Row],[2019/20 Exit Revenue Recovery Price]]+ExitPrices[[#This Row],[2019/20 Exit Firm Price]]</f>
        <v>3.1549310882445482E-2</v>
      </c>
      <c r="K76" s="10">
        <v>1.1137218960984342E-2</v>
      </c>
      <c r="L76" s="10">
        <v>1.0023497064885907E-2</v>
      </c>
      <c r="M76" s="10">
        <v>2.2190899019019734E-2</v>
      </c>
      <c r="N76" s="10">
        <f>ExitPrices[[#This Row],[2020/21 Exit Revenue Recovery Price]]+ExitPrices[[#This Row],[2020/21 Exit Firm Price]]</f>
        <v>3.3328117980004075E-2</v>
      </c>
      <c r="O76" s="10">
        <v>2.2092072739480571E-2</v>
      </c>
      <c r="P76" s="10">
        <v>1.9882865465532515E-2</v>
      </c>
      <c r="Q76" s="10">
        <v>-1.1620786205164815E-14</v>
      </c>
      <c r="R76" s="10">
        <f>ExitPrices[[#This Row],[2021/22 Exit Revenue Recovery Price]]+ExitPrices[[#This Row],[2021/22 Exit Firm Price]]</f>
        <v>2.2092072739468952E-2</v>
      </c>
    </row>
    <row r="77" spans="1:18" x14ac:dyDescent="0.2">
      <c r="A77" s="1" t="s">
        <v>153</v>
      </c>
      <c r="B77" s="1" t="s">
        <v>316</v>
      </c>
      <c r="C77" s="10">
        <v>1.3299999999999999E-2</v>
      </c>
      <c r="D77" s="10">
        <v>0</v>
      </c>
      <c r="E77" s="10">
        <v>2.0199999999999999E-2</v>
      </c>
      <c r="F77" s="10">
        <v>3.3500000000000002E-2</v>
      </c>
      <c r="G77" s="10">
        <v>1.3263340862297641E-2</v>
      </c>
      <c r="H77" s="10">
        <v>1.1937006776067878E-2</v>
      </c>
      <c r="I77" s="10">
        <v>2.083124939601072E-2</v>
      </c>
      <c r="J77" s="10">
        <f>ExitPrices[[#This Row],[2019/20 Exit Revenue Recovery Price]]+ExitPrices[[#This Row],[2019/20 Exit Firm Price]]</f>
        <v>3.4094590258308362E-2</v>
      </c>
      <c r="K77" s="10">
        <v>1.3782038060197387E-2</v>
      </c>
      <c r="L77" s="10">
        <v>1.2403834254177648E-2</v>
      </c>
      <c r="M77" s="10">
        <v>2.2190899019019734E-2</v>
      </c>
      <c r="N77" s="10">
        <f>ExitPrices[[#This Row],[2020/21 Exit Revenue Recovery Price]]+ExitPrices[[#This Row],[2020/21 Exit Firm Price]]</f>
        <v>3.5972937079217122E-2</v>
      </c>
      <c r="O77" s="10">
        <v>2.5644009266876967E-2</v>
      </c>
      <c r="P77" s="10">
        <v>2.3079608340189274E-2</v>
      </c>
      <c r="Q77" s="10">
        <v>-1.1620786205164815E-14</v>
      </c>
      <c r="R77" s="10">
        <f>ExitPrices[[#This Row],[2021/22 Exit Revenue Recovery Price]]+ExitPrices[[#This Row],[2021/22 Exit Firm Price]]</f>
        <v>2.5644009266865348E-2</v>
      </c>
    </row>
    <row r="78" spans="1:18" x14ac:dyDescent="0.2">
      <c r="A78" s="1" t="s">
        <v>154</v>
      </c>
      <c r="B78" s="1" t="s">
        <v>316</v>
      </c>
      <c r="C78" s="10">
        <v>1.3299999999999999E-2</v>
      </c>
      <c r="D78" s="10">
        <v>0</v>
      </c>
      <c r="E78" s="10">
        <v>2.0199999999999999E-2</v>
      </c>
      <c r="F78" s="10">
        <v>3.3500000000000002E-2</v>
      </c>
      <c r="G78" s="10">
        <v>1.3263340862297641E-2</v>
      </c>
      <c r="H78" s="10">
        <v>1.1937006776067878E-2</v>
      </c>
      <c r="I78" s="10">
        <v>2.083124939601072E-2</v>
      </c>
      <c r="J78" s="10">
        <f>ExitPrices[[#This Row],[2019/20 Exit Revenue Recovery Price]]+ExitPrices[[#This Row],[2019/20 Exit Firm Price]]</f>
        <v>3.4094590258308362E-2</v>
      </c>
      <c r="K78" s="10">
        <v>1.3782038060197387E-2</v>
      </c>
      <c r="L78" s="10">
        <v>1.2403834254177648E-2</v>
      </c>
      <c r="M78" s="10">
        <v>2.2190899019019734E-2</v>
      </c>
      <c r="N78" s="10">
        <f>ExitPrices[[#This Row],[2020/21 Exit Revenue Recovery Price]]+ExitPrices[[#This Row],[2020/21 Exit Firm Price]]</f>
        <v>3.5972937079217122E-2</v>
      </c>
      <c r="O78" s="10">
        <v>2.5644009266876964E-2</v>
      </c>
      <c r="P78" s="10">
        <v>2.3079608340189267E-2</v>
      </c>
      <c r="Q78" s="10">
        <v>-1.1620786205164815E-14</v>
      </c>
      <c r="R78" s="10">
        <f>ExitPrices[[#This Row],[2021/22 Exit Revenue Recovery Price]]+ExitPrices[[#This Row],[2021/22 Exit Firm Price]]</f>
        <v>2.5644009266865345E-2</v>
      </c>
    </row>
    <row r="79" spans="1:18" x14ac:dyDescent="0.2">
      <c r="A79" s="1" t="s">
        <v>155</v>
      </c>
      <c r="B79" s="1" t="s">
        <v>312</v>
      </c>
      <c r="C79" s="10">
        <v>1.9599999999999999E-2</v>
      </c>
      <c r="D79" s="10">
        <v>0</v>
      </c>
      <c r="E79" s="10">
        <v>2.0199999999999999E-2</v>
      </c>
      <c r="F79" s="10">
        <v>3.9800000000000002E-2</v>
      </c>
      <c r="G79" s="10">
        <v>1.0385174258814939E-2</v>
      </c>
      <c r="H79" s="10">
        <v>9.3466568329334445E-3</v>
      </c>
      <c r="I79" s="10">
        <v>2.083124939601072E-2</v>
      </c>
      <c r="J79" s="10">
        <f>ExitPrices[[#This Row],[2019/20 Exit Revenue Recovery Price]]+ExitPrices[[#This Row],[2019/20 Exit Firm Price]]</f>
        <v>3.1216423654825659E-2</v>
      </c>
      <c r="K79" s="10">
        <v>1.0791313318624544E-2</v>
      </c>
      <c r="L79" s="10">
        <v>9.712181986762089E-3</v>
      </c>
      <c r="M79" s="10">
        <v>2.2190899019019734E-2</v>
      </c>
      <c r="N79" s="10">
        <f>ExitPrices[[#This Row],[2020/21 Exit Revenue Recovery Price]]+ExitPrices[[#This Row],[2020/21 Exit Firm Price]]</f>
        <v>3.2982212337644277E-2</v>
      </c>
      <c r="O79" s="10">
        <v>2.0059557634670593E-2</v>
      </c>
      <c r="P79" s="10">
        <v>1.8053601871203532E-2</v>
      </c>
      <c r="Q79" s="10">
        <v>-1.1620786205164815E-14</v>
      </c>
      <c r="R79" s="10">
        <f>ExitPrices[[#This Row],[2021/22 Exit Revenue Recovery Price]]+ExitPrices[[#This Row],[2021/22 Exit Firm Price]]</f>
        <v>2.0059557634658973E-2</v>
      </c>
    </row>
    <row r="80" spans="1:18" x14ac:dyDescent="0.2">
      <c r="A80" s="1" t="s">
        <v>156</v>
      </c>
      <c r="B80" s="1" t="s">
        <v>309</v>
      </c>
      <c r="C80" s="10">
        <v>1.78E-2</v>
      </c>
      <c r="D80" s="10">
        <v>0</v>
      </c>
      <c r="E80" s="10">
        <v>2.0199999999999999E-2</v>
      </c>
      <c r="F80" s="10">
        <v>3.7999999999999999E-2</v>
      </c>
      <c r="G80" s="10">
        <v>1.1146312077094527E-2</v>
      </c>
      <c r="H80" s="10">
        <v>1.0031680869385074E-2</v>
      </c>
      <c r="I80" s="10">
        <v>2.083124939601072E-2</v>
      </c>
      <c r="J80" s="10">
        <f>ExitPrices[[#This Row],[2019/20 Exit Revenue Recovery Price]]+ExitPrices[[#This Row],[2019/20 Exit Firm Price]]</f>
        <v>3.1977561473105251E-2</v>
      </c>
      <c r="K80" s="10">
        <v>1.1582217396978123E-2</v>
      </c>
      <c r="L80" s="10">
        <v>1.0423995657280312E-2</v>
      </c>
      <c r="M80" s="10">
        <v>2.2190899019019734E-2</v>
      </c>
      <c r="N80" s="10">
        <f>ExitPrices[[#This Row],[2020/21 Exit Revenue Recovery Price]]+ExitPrices[[#This Row],[2020/21 Exit Firm Price]]</f>
        <v>3.3773116415997853E-2</v>
      </c>
      <c r="O80" s="10">
        <v>2.28523768085944E-2</v>
      </c>
      <c r="P80" s="10">
        <v>2.056713912773496E-2</v>
      </c>
      <c r="Q80" s="10">
        <v>-1.1620786205164815E-14</v>
      </c>
      <c r="R80" s="10">
        <f>ExitPrices[[#This Row],[2021/22 Exit Revenue Recovery Price]]+ExitPrices[[#This Row],[2021/22 Exit Firm Price]]</f>
        <v>2.2852376808582781E-2</v>
      </c>
    </row>
    <row r="81" spans="1:18" x14ac:dyDescent="0.2">
      <c r="A81" s="1" t="s">
        <v>157</v>
      </c>
      <c r="B81" s="1" t="s">
        <v>307</v>
      </c>
      <c r="C81" s="10">
        <v>1E-4</v>
      </c>
      <c r="D81" s="10">
        <v>0</v>
      </c>
      <c r="E81" s="10">
        <v>2.0199999999999999E-2</v>
      </c>
      <c r="F81" s="10">
        <v>2.0299999999999999E-2</v>
      </c>
      <c r="G81" s="10">
        <v>8.6115836619151311E-3</v>
      </c>
      <c r="H81" s="10">
        <v>7.7504252957236175E-3</v>
      </c>
      <c r="I81" s="10">
        <v>2.083124939601072E-2</v>
      </c>
      <c r="J81" s="10">
        <f>ExitPrices[[#This Row],[2019/20 Exit Revenue Recovery Price]]+ExitPrices[[#This Row],[2019/20 Exit Firm Price]]</f>
        <v>2.9442833057925853E-2</v>
      </c>
      <c r="K81" s="10">
        <v>8.9483618810146607E-3</v>
      </c>
      <c r="L81" s="10">
        <v>8.0535256929131945E-3</v>
      </c>
      <c r="M81" s="10">
        <v>2.2190899019019734E-2</v>
      </c>
      <c r="N81" s="10">
        <f>ExitPrices[[#This Row],[2020/21 Exit Revenue Recovery Price]]+ExitPrices[[#This Row],[2020/21 Exit Firm Price]]</f>
        <v>3.1139260900034396E-2</v>
      </c>
      <c r="O81" s="10">
        <v>1.4589627135311855E-2</v>
      </c>
      <c r="P81" s="10">
        <v>1.313066442178067E-2</v>
      </c>
      <c r="Q81" s="10">
        <v>-1.1620786205164815E-14</v>
      </c>
      <c r="R81" s="10">
        <f>ExitPrices[[#This Row],[2021/22 Exit Revenue Recovery Price]]+ExitPrices[[#This Row],[2021/22 Exit Firm Price]]</f>
        <v>1.4589627135300234E-2</v>
      </c>
    </row>
    <row r="82" spans="1:18" x14ac:dyDescent="0.2">
      <c r="A82" s="1" t="s">
        <v>158</v>
      </c>
      <c r="B82" s="1" t="s">
        <v>298</v>
      </c>
      <c r="C82" s="10">
        <v>1E-4</v>
      </c>
      <c r="D82" s="10">
        <v>0</v>
      </c>
      <c r="E82" s="10">
        <v>0</v>
      </c>
      <c r="F82" s="10">
        <v>1E-4</v>
      </c>
      <c r="G82" s="10">
        <v>4.3921292282819054E-3</v>
      </c>
      <c r="H82" s="10">
        <v>3.9529163054537152E-3</v>
      </c>
      <c r="I82" s="10">
        <v>0</v>
      </c>
      <c r="J82" s="10">
        <f>ExitPrices[[#This Row],[2019/20 Exit Revenue Recovery Price]]+ExitPrices[[#This Row],[2019/20 Exit Firm Price]]</f>
        <v>4.3921292282819054E-3</v>
      </c>
      <c r="K82" s="10">
        <v>4.5638947847262377E-3</v>
      </c>
      <c r="L82" s="10">
        <v>4.1075053062536136E-3</v>
      </c>
      <c r="M82" s="10">
        <v>0</v>
      </c>
      <c r="N82" s="10">
        <f>ExitPrices[[#This Row],[2020/21 Exit Revenue Recovery Price]]+ExitPrices[[#This Row],[2020/21 Exit Firm Price]]</f>
        <v>4.5638947847262377E-3</v>
      </c>
      <c r="O82" s="10">
        <v>7.4762118826072407E-3</v>
      </c>
      <c r="P82" s="10">
        <v>6.7285906943465165E-3</v>
      </c>
      <c r="Q82" s="10">
        <v>0</v>
      </c>
      <c r="R82" s="10">
        <f>ExitPrices[[#This Row],[2021/22 Exit Revenue Recovery Price]]+ExitPrices[[#This Row],[2021/22 Exit Firm Price]]</f>
        <v>7.4762118826072407E-3</v>
      </c>
    </row>
    <row r="83" spans="1:18" x14ac:dyDescent="0.2">
      <c r="A83" s="1" t="s">
        <v>159</v>
      </c>
      <c r="B83" s="1" t="s">
        <v>315</v>
      </c>
      <c r="C83" s="10">
        <v>1.09E-2</v>
      </c>
      <c r="D83" s="10">
        <v>0</v>
      </c>
      <c r="E83" s="10">
        <v>2.0199999999999999E-2</v>
      </c>
      <c r="F83" s="10">
        <v>3.1099999999999999E-2</v>
      </c>
      <c r="G83" s="10">
        <v>1.3126600077188067E-2</v>
      </c>
      <c r="H83" s="10">
        <v>1.181394006946926E-2</v>
      </c>
      <c r="I83" s="10">
        <v>2.083124939601072E-2</v>
      </c>
      <c r="J83" s="10">
        <f>ExitPrices[[#This Row],[2019/20 Exit Revenue Recovery Price]]+ExitPrices[[#This Row],[2019/20 Exit Firm Price]]</f>
        <v>3.3957849473198784E-2</v>
      </c>
      <c r="K83" s="10">
        <v>1.363994967354373E-2</v>
      </c>
      <c r="L83" s="10">
        <v>1.2275954706189356E-2</v>
      </c>
      <c r="M83" s="10">
        <v>2.2190899019019734E-2</v>
      </c>
      <c r="N83" s="10">
        <f>ExitPrices[[#This Row],[2020/21 Exit Revenue Recovery Price]]+ExitPrices[[#This Row],[2020/21 Exit Firm Price]]</f>
        <v>3.5830848692563463E-2</v>
      </c>
      <c r="O83" s="10">
        <v>2.6316238473348751E-2</v>
      </c>
      <c r="P83" s="10">
        <v>2.3684614626013879E-2</v>
      </c>
      <c r="Q83" s="10">
        <v>-1.1620786205164815E-14</v>
      </c>
      <c r="R83" s="10">
        <f>ExitPrices[[#This Row],[2021/22 Exit Revenue Recovery Price]]+ExitPrices[[#This Row],[2021/22 Exit Firm Price]]</f>
        <v>2.6316238473337132E-2</v>
      </c>
    </row>
    <row r="84" spans="1:18" x14ac:dyDescent="0.2">
      <c r="A84" s="1" t="s">
        <v>65</v>
      </c>
      <c r="B84" s="1" t="s">
        <v>303</v>
      </c>
      <c r="C84" s="10">
        <v>1E-4</v>
      </c>
      <c r="D84" s="10">
        <v>0</v>
      </c>
      <c r="E84" s="10">
        <v>2.0199999999999999E-2</v>
      </c>
      <c r="F84" s="10">
        <v>2.0299999999999999E-2</v>
      </c>
      <c r="G84" s="10">
        <v>1.4282383277911441E-2</v>
      </c>
      <c r="H84" s="10">
        <v>1.2854144950120296E-2</v>
      </c>
      <c r="I84" s="10">
        <v>2.083124939601072E-2</v>
      </c>
      <c r="J84" s="10">
        <f>ExitPrices[[#This Row],[2019/20 Exit Revenue Recovery Price]]+ExitPrices[[#This Row],[2019/20 Exit Firm Price]]</f>
        <v>3.511363267392216E-2</v>
      </c>
      <c r="K84" s="10">
        <v>1.484093276122009E-2</v>
      </c>
      <c r="L84" s="10">
        <v>1.335683948509808E-2</v>
      </c>
      <c r="M84" s="10">
        <v>2.2190899019019734E-2</v>
      </c>
      <c r="N84" s="10">
        <f>ExitPrices[[#This Row],[2020/21 Exit Revenue Recovery Price]]+ExitPrices[[#This Row],[2020/21 Exit Firm Price]]</f>
        <v>3.7031831780239825E-2</v>
      </c>
      <c r="O84" s="10">
        <v>2.0847117243446046E-2</v>
      </c>
      <c r="P84" s="10">
        <v>1.8762405519101442E-2</v>
      </c>
      <c r="Q84" s="10">
        <v>-1.1620786205164815E-14</v>
      </c>
      <c r="R84" s="10">
        <f>ExitPrices[[#This Row],[2021/22 Exit Revenue Recovery Price]]+ExitPrices[[#This Row],[2021/22 Exit Firm Price]]</f>
        <v>2.0847117243434427E-2</v>
      </c>
    </row>
    <row r="85" spans="1:18" x14ac:dyDescent="0.2">
      <c r="A85" s="1" t="s">
        <v>160</v>
      </c>
      <c r="B85" s="1" t="s">
        <v>298</v>
      </c>
      <c r="C85" s="10">
        <v>1E-4</v>
      </c>
      <c r="D85" s="10">
        <v>0</v>
      </c>
      <c r="E85" s="10">
        <v>0</v>
      </c>
      <c r="F85" s="10">
        <v>1E-4</v>
      </c>
      <c r="G85" s="10">
        <v>7.1411916389557207E-3</v>
      </c>
      <c r="H85" s="10">
        <v>6.4270724750601482E-3</v>
      </c>
      <c r="I85" s="10">
        <v>0</v>
      </c>
      <c r="J85" s="10">
        <f>ExitPrices[[#This Row],[2019/20 Exit Revenue Recovery Price]]+ExitPrices[[#This Row],[2019/20 Exit Firm Price]]</f>
        <v>7.1411916389557207E-3</v>
      </c>
      <c r="K85" s="10">
        <v>7.4204663806100458E-3</v>
      </c>
      <c r="L85" s="10">
        <v>6.678419742549041E-3</v>
      </c>
      <c r="M85" s="10">
        <v>0</v>
      </c>
      <c r="N85" s="10">
        <f>ExitPrices[[#This Row],[2020/21 Exit Revenue Recovery Price]]+ExitPrices[[#This Row],[2020/21 Exit Firm Price]]</f>
        <v>7.4204663806100458E-3</v>
      </c>
      <c r="O85" s="10">
        <v>1.0188634639197235E-2</v>
      </c>
      <c r="P85" s="10">
        <v>9.1697711752775114E-3</v>
      </c>
      <c r="Q85" s="10">
        <v>0</v>
      </c>
      <c r="R85" s="10">
        <f>ExitPrices[[#This Row],[2021/22 Exit Revenue Recovery Price]]+ExitPrices[[#This Row],[2021/22 Exit Firm Price]]</f>
        <v>1.0188634639197235E-2</v>
      </c>
    </row>
    <row r="86" spans="1:18" x14ac:dyDescent="0.2">
      <c r="A86" s="1" t="s">
        <v>161</v>
      </c>
      <c r="B86" s="1" t="s">
        <v>312</v>
      </c>
      <c r="C86" s="10">
        <v>2E-3</v>
      </c>
      <c r="D86" s="10">
        <v>0</v>
      </c>
      <c r="E86" s="10">
        <v>2.0199999999999999E-2</v>
      </c>
      <c r="F86" s="10">
        <v>2.2199999999999998E-2</v>
      </c>
      <c r="G86" s="10">
        <v>8.6665068719550195E-3</v>
      </c>
      <c r="H86" s="10">
        <v>7.7998561847595176E-3</v>
      </c>
      <c r="I86" s="10">
        <v>2.083124939601072E-2</v>
      </c>
      <c r="J86" s="10">
        <f>ExitPrices[[#This Row],[2019/20 Exit Revenue Recovery Price]]+ExitPrices[[#This Row],[2019/20 Exit Firm Price]]</f>
        <v>2.949775626796574E-2</v>
      </c>
      <c r="K86" s="10">
        <v>9.0054330050260839E-3</v>
      </c>
      <c r="L86" s="10">
        <v>8.1048897045234766E-3</v>
      </c>
      <c r="M86" s="10">
        <v>2.2190899019019734E-2</v>
      </c>
      <c r="N86" s="10">
        <f>ExitPrices[[#This Row],[2020/21 Exit Revenue Recovery Price]]+ExitPrices[[#This Row],[2020/21 Exit Firm Price]]</f>
        <v>3.1196332024045818E-2</v>
      </c>
      <c r="O86" s="10">
        <v>1.5088175013910524E-2</v>
      </c>
      <c r="P86" s="10">
        <v>1.3579357512519472E-2</v>
      </c>
      <c r="Q86" s="10">
        <v>-1.1620786205164815E-14</v>
      </c>
      <c r="R86" s="10">
        <f>ExitPrices[[#This Row],[2021/22 Exit Revenue Recovery Price]]+ExitPrices[[#This Row],[2021/22 Exit Firm Price]]</f>
        <v>1.5088175013898903E-2</v>
      </c>
    </row>
    <row r="87" spans="1:18" x14ac:dyDescent="0.2">
      <c r="A87" s="1" t="s">
        <v>162</v>
      </c>
      <c r="B87" s="1" t="s">
        <v>305</v>
      </c>
      <c r="C87" s="10">
        <v>4.7999999999999996E-3</v>
      </c>
      <c r="D87" s="10">
        <v>0</v>
      </c>
      <c r="E87" s="10">
        <v>2.0199999999999999E-2</v>
      </c>
      <c r="F87" s="10">
        <v>2.4999999999999998E-2</v>
      </c>
      <c r="G87" s="10">
        <v>8.7017441743013485E-3</v>
      </c>
      <c r="H87" s="10">
        <v>7.8315697568712133E-3</v>
      </c>
      <c r="I87" s="10">
        <v>2.083124939601072E-2</v>
      </c>
      <c r="J87" s="10">
        <f>ExitPrices[[#This Row],[2019/20 Exit Revenue Recovery Price]]+ExitPrices[[#This Row],[2019/20 Exit Firm Price]]</f>
        <v>2.9532993570312069E-2</v>
      </c>
      <c r="K87" s="10">
        <v>9.0420483530833928E-3</v>
      </c>
      <c r="L87" s="10">
        <v>8.1378435177750542E-3</v>
      </c>
      <c r="M87" s="10">
        <v>2.2190899019019734E-2</v>
      </c>
      <c r="N87" s="10">
        <f>ExitPrices[[#This Row],[2020/21 Exit Revenue Recovery Price]]+ExitPrices[[#This Row],[2020/21 Exit Firm Price]]</f>
        <v>3.1232947372103127E-2</v>
      </c>
      <c r="O87" s="10">
        <v>1.6301747116981496E-2</v>
      </c>
      <c r="P87" s="10">
        <v>1.4671572405283346E-2</v>
      </c>
      <c r="Q87" s="10">
        <v>-1.1620786205164815E-14</v>
      </c>
      <c r="R87" s="10">
        <f>ExitPrices[[#This Row],[2021/22 Exit Revenue Recovery Price]]+ExitPrices[[#This Row],[2021/22 Exit Firm Price]]</f>
        <v>1.6301747116969877E-2</v>
      </c>
    </row>
    <row r="88" spans="1:18" x14ac:dyDescent="0.2">
      <c r="A88" s="1" t="s">
        <v>163</v>
      </c>
      <c r="B88" s="1" t="s">
        <v>304</v>
      </c>
      <c r="C88" s="10">
        <v>1E-4</v>
      </c>
      <c r="D88" s="10">
        <v>0</v>
      </c>
      <c r="E88" s="10">
        <v>2.0199999999999999E-2</v>
      </c>
      <c r="F88" s="10">
        <v>2.0299999999999999E-2</v>
      </c>
      <c r="G88" s="10">
        <v>1.4350573824740136E-2</v>
      </c>
      <c r="H88" s="10">
        <v>1.2915516442266121E-2</v>
      </c>
      <c r="I88" s="10">
        <v>2.083124939601072E-2</v>
      </c>
      <c r="J88" s="10">
        <f>ExitPrices[[#This Row],[2019/20 Exit Revenue Recovery Price]]+ExitPrices[[#This Row],[2019/20 Exit Firm Price]]</f>
        <v>3.5181823220750856E-2</v>
      </c>
      <c r="K88" s="10">
        <v>1.4911790075489246E-2</v>
      </c>
      <c r="L88" s="10">
        <v>1.3420611067940322E-2</v>
      </c>
      <c r="M88" s="10">
        <v>2.2190899019019734E-2</v>
      </c>
      <c r="N88" s="10">
        <f>ExitPrices[[#This Row],[2020/21 Exit Revenue Recovery Price]]+ExitPrices[[#This Row],[2020/21 Exit Firm Price]]</f>
        <v>3.7102689094508978E-2</v>
      </c>
      <c r="O88" s="10">
        <v>1.9995650209378858E-2</v>
      </c>
      <c r="P88" s="10">
        <v>1.7996085188440973E-2</v>
      </c>
      <c r="Q88" s="10">
        <v>-1.1620786205164815E-14</v>
      </c>
      <c r="R88" s="10">
        <f>ExitPrices[[#This Row],[2021/22 Exit Revenue Recovery Price]]+ExitPrices[[#This Row],[2021/22 Exit Firm Price]]</f>
        <v>1.9995650209367239E-2</v>
      </c>
    </row>
    <row r="89" spans="1:18" x14ac:dyDescent="0.2">
      <c r="A89" s="1" t="s">
        <v>164</v>
      </c>
      <c r="B89" s="1" t="s">
        <v>304</v>
      </c>
      <c r="C89" s="10">
        <v>1.0500000000000001E-2</v>
      </c>
      <c r="D89" s="10">
        <v>0</v>
      </c>
      <c r="E89" s="10">
        <v>2.0199999999999999E-2</v>
      </c>
      <c r="F89" s="10">
        <v>3.0699999999999998E-2</v>
      </c>
      <c r="G89" s="10">
        <v>1.3337986429407226E-2</v>
      </c>
      <c r="H89" s="10">
        <v>1.2004187786466504E-2</v>
      </c>
      <c r="I89" s="10">
        <v>2.083124939601072E-2</v>
      </c>
      <c r="J89" s="10">
        <f>ExitPrices[[#This Row],[2019/20 Exit Revenue Recovery Price]]+ExitPrices[[#This Row],[2019/20 Exit Firm Price]]</f>
        <v>3.4169235825417948E-2</v>
      </c>
      <c r="K89" s="10">
        <v>1.3859602834986046E-2</v>
      </c>
      <c r="L89" s="10">
        <v>1.2473642551487441E-2</v>
      </c>
      <c r="M89" s="10">
        <v>2.2190899019019734E-2</v>
      </c>
      <c r="N89" s="10">
        <f>ExitPrices[[#This Row],[2020/21 Exit Revenue Recovery Price]]+ExitPrices[[#This Row],[2020/21 Exit Firm Price]]</f>
        <v>3.6050501854005781E-2</v>
      </c>
      <c r="O89" s="10">
        <v>2.5880631180214188E-2</v>
      </c>
      <c r="P89" s="10">
        <v>2.3292568062192771E-2</v>
      </c>
      <c r="Q89" s="10">
        <v>-1.1620786205164815E-14</v>
      </c>
      <c r="R89" s="10">
        <f>ExitPrices[[#This Row],[2021/22 Exit Revenue Recovery Price]]+ExitPrices[[#This Row],[2021/22 Exit Firm Price]]</f>
        <v>2.5880631180202569E-2</v>
      </c>
    </row>
    <row r="90" spans="1:18" x14ac:dyDescent="0.2">
      <c r="A90" s="1" t="s">
        <v>165</v>
      </c>
      <c r="B90" s="1" t="s">
        <v>310</v>
      </c>
      <c r="C90" s="10">
        <v>7.1000000000000004E-3</v>
      </c>
      <c r="D90" s="10">
        <v>0</v>
      </c>
      <c r="E90" s="10">
        <v>2.0199999999999999E-2</v>
      </c>
      <c r="F90" s="10">
        <v>2.7299999999999998E-2</v>
      </c>
      <c r="G90" s="10">
        <v>1.0798008485803947E-2</v>
      </c>
      <c r="H90" s="10">
        <v>9.718207637223553E-3</v>
      </c>
      <c r="I90" s="10">
        <v>2.083124939601072E-2</v>
      </c>
      <c r="J90" s="10">
        <f>ExitPrices[[#This Row],[2019/20 Exit Revenue Recovery Price]]+ExitPrices[[#This Row],[2019/20 Exit Firm Price]]</f>
        <v>3.1629257881814671E-2</v>
      </c>
      <c r="K90" s="10">
        <v>1.1220292494232419E-2</v>
      </c>
      <c r="L90" s="10">
        <v>1.0098263244809176E-2</v>
      </c>
      <c r="M90" s="10">
        <v>2.2190899019019734E-2</v>
      </c>
      <c r="N90" s="10">
        <f>ExitPrices[[#This Row],[2020/21 Exit Revenue Recovery Price]]+ExitPrices[[#This Row],[2020/21 Exit Firm Price]]</f>
        <v>3.3411191513252156E-2</v>
      </c>
      <c r="O90" s="10">
        <v>2.1097860247868201E-2</v>
      </c>
      <c r="P90" s="10">
        <v>1.898807422308138E-2</v>
      </c>
      <c r="Q90" s="10">
        <v>-1.1620786205164815E-14</v>
      </c>
      <c r="R90" s="10">
        <f>ExitPrices[[#This Row],[2021/22 Exit Revenue Recovery Price]]+ExitPrices[[#This Row],[2021/22 Exit Firm Price]]</f>
        <v>2.1097860247856582E-2</v>
      </c>
    </row>
    <row r="91" spans="1:18" x14ac:dyDescent="0.2">
      <c r="A91" s="1" t="s">
        <v>166</v>
      </c>
      <c r="B91" s="1" t="s">
        <v>313</v>
      </c>
      <c r="C91" s="10">
        <v>1E-4</v>
      </c>
      <c r="D91" s="10">
        <v>0</v>
      </c>
      <c r="E91" s="10">
        <v>2.0199999999999999E-2</v>
      </c>
      <c r="F91" s="10">
        <v>2.0299999999999999E-2</v>
      </c>
      <c r="G91" s="10">
        <v>1.2204355215276729E-2</v>
      </c>
      <c r="H91" s="10">
        <v>1.0983919693749056E-2</v>
      </c>
      <c r="I91" s="10">
        <v>2.083124939601072E-2</v>
      </c>
      <c r="J91" s="10">
        <f>ExitPrices[[#This Row],[2019/20 Exit Revenue Recovery Price]]+ExitPrices[[#This Row],[2019/20 Exit Firm Price]]</f>
        <v>3.3035604611287447E-2</v>
      </c>
      <c r="K91" s="10">
        <v>1.2681638044547283E-2</v>
      </c>
      <c r="L91" s="10">
        <v>1.1413474240092553E-2</v>
      </c>
      <c r="M91" s="10">
        <v>2.2190899019019734E-2</v>
      </c>
      <c r="N91" s="10">
        <f>ExitPrices[[#This Row],[2020/21 Exit Revenue Recovery Price]]+ExitPrices[[#This Row],[2020/21 Exit Firm Price]]</f>
        <v>3.4872537063567015E-2</v>
      </c>
      <c r="O91" s="10">
        <v>1.7354234135937372E-2</v>
      </c>
      <c r="P91" s="10">
        <v>1.5618810722343635E-2</v>
      </c>
      <c r="Q91" s="10">
        <v>-1.1620786205164815E-14</v>
      </c>
      <c r="R91" s="10">
        <f>ExitPrices[[#This Row],[2021/22 Exit Revenue Recovery Price]]+ExitPrices[[#This Row],[2021/22 Exit Firm Price]]</f>
        <v>1.7354234135925753E-2</v>
      </c>
    </row>
    <row r="92" spans="1:18" x14ac:dyDescent="0.2">
      <c r="A92" s="1" t="s">
        <v>167</v>
      </c>
      <c r="B92" s="1" t="s">
        <v>314</v>
      </c>
      <c r="C92" s="10">
        <v>1.6199999999999999E-2</v>
      </c>
      <c r="D92" s="10">
        <v>0</v>
      </c>
      <c r="E92" s="10">
        <v>2.0199999999999999E-2</v>
      </c>
      <c r="F92" s="10">
        <v>3.6400000000000002E-2</v>
      </c>
      <c r="G92" s="10">
        <v>1.149061545028672E-2</v>
      </c>
      <c r="H92" s="10">
        <v>1.0341553905258047E-2</v>
      </c>
      <c r="I92" s="10">
        <v>2.083124939601072E-2</v>
      </c>
      <c r="J92" s="10">
        <f>ExitPrices[[#This Row],[2019/20 Exit Revenue Recovery Price]]+ExitPrices[[#This Row],[2019/20 Exit Firm Price]]</f>
        <v>3.2321864846297441E-2</v>
      </c>
      <c r="K92" s="10">
        <v>1.193998564276587E-2</v>
      </c>
      <c r="L92" s="10">
        <v>1.0745987078489283E-2</v>
      </c>
      <c r="M92" s="10">
        <v>2.2190899019019734E-2</v>
      </c>
      <c r="N92" s="10">
        <f>ExitPrices[[#This Row],[2020/21 Exit Revenue Recovery Price]]+ExitPrices[[#This Row],[2020/21 Exit Firm Price]]</f>
        <v>3.4130884661785606E-2</v>
      </c>
      <c r="O92" s="10">
        <v>2.2288082348990042E-2</v>
      </c>
      <c r="P92" s="10">
        <v>2.0059274114091041E-2</v>
      </c>
      <c r="Q92" s="10">
        <v>-1.1620786205164815E-14</v>
      </c>
      <c r="R92" s="10">
        <f>ExitPrices[[#This Row],[2021/22 Exit Revenue Recovery Price]]+ExitPrices[[#This Row],[2021/22 Exit Firm Price]]</f>
        <v>2.2288082348978423E-2</v>
      </c>
    </row>
    <row r="93" spans="1:18" x14ac:dyDescent="0.2">
      <c r="A93" s="1" t="s">
        <v>168</v>
      </c>
      <c r="B93" s="1" t="s">
        <v>312</v>
      </c>
      <c r="C93" s="10">
        <v>2.7799999999999998E-2</v>
      </c>
      <c r="D93" s="10">
        <v>0</v>
      </c>
      <c r="E93" s="10">
        <v>2.0199999999999999E-2</v>
      </c>
      <c r="F93" s="10">
        <v>4.8000000000000001E-2</v>
      </c>
      <c r="G93" s="10">
        <v>1.1614513271679665E-2</v>
      </c>
      <c r="H93" s="10">
        <v>1.0453061944511699E-2</v>
      </c>
      <c r="I93" s="10">
        <v>2.083124939601072E-2</v>
      </c>
      <c r="J93" s="10">
        <f>ExitPrices[[#This Row],[2019/20 Exit Revenue Recovery Price]]+ExitPrices[[#This Row],[2019/20 Exit Firm Price]]</f>
        <v>3.2445762667690385E-2</v>
      </c>
      <c r="K93" s="10">
        <v>1.2068728808438936E-2</v>
      </c>
      <c r="L93" s="10">
        <v>1.0861855927595043E-2</v>
      </c>
      <c r="M93" s="10">
        <v>2.2190899019019734E-2</v>
      </c>
      <c r="N93" s="10">
        <f>ExitPrices[[#This Row],[2020/21 Exit Revenue Recovery Price]]+ExitPrices[[#This Row],[2020/21 Exit Firm Price]]</f>
        <v>3.4259627827458672E-2</v>
      </c>
      <c r="O93" s="10">
        <v>2.2350002170008227E-2</v>
      </c>
      <c r="P93" s="10">
        <v>2.0115001953007403E-2</v>
      </c>
      <c r="Q93" s="10">
        <v>-1.1620786205164815E-14</v>
      </c>
      <c r="R93" s="10">
        <f>ExitPrices[[#This Row],[2021/22 Exit Revenue Recovery Price]]+ExitPrices[[#This Row],[2021/22 Exit Firm Price]]</f>
        <v>2.2350002169996608E-2</v>
      </c>
    </row>
    <row r="94" spans="1:18" x14ac:dyDescent="0.2">
      <c r="A94" s="1" t="s">
        <v>169</v>
      </c>
      <c r="B94" s="1" t="s">
        <v>298</v>
      </c>
      <c r="C94" s="10">
        <v>2.5000000000000001E-3</v>
      </c>
      <c r="D94" s="10">
        <v>0</v>
      </c>
      <c r="E94" s="10">
        <v>0</v>
      </c>
      <c r="F94" s="10">
        <v>2.5000000000000001E-3</v>
      </c>
      <c r="G94" s="10">
        <v>4.3825502293524544E-3</v>
      </c>
      <c r="H94" s="10">
        <v>3.9442952064172084E-3</v>
      </c>
      <c r="I94" s="10">
        <v>0</v>
      </c>
      <c r="J94" s="10">
        <f>ExitPrices[[#This Row],[2019/20 Exit Revenue Recovery Price]]+ExitPrices[[#This Row],[2019/20 Exit Firm Price]]</f>
        <v>4.3825502293524544E-3</v>
      </c>
      <c r="K94" s="10">
        <v>4.553941174305234E-3</v>
      </c>
      <c r="L94" s="10">
        <v>4.0985470568747108E-3</v>
      </c>
      <c r="M94" s="10">
        <v>0</v>
      </c>
      <c r="N94" s="10">
        <f>ExitPrices[[#This Row],[2020/21 Exit Revenue Recovery Price]]+ExitPrices[[#This Row],[2020/21 Exit Firm Price]]</f>
        <v>4.553941174305234E-3</v>
      </c>
      <c r="O94" s="10">
        <v>7.7511111167561904E-3</v>
      </c>
      <c r="P94" s="10">
        <v>6.9760000050805718E-3</v>
      </c>
      <c r="Q94" s="10">
        <v>0</v>
      </c>
      <c r="R94" s="10">
        <f>ExitPrices[[#This Row],[2021/22 Exit Revenue Recovery Price]]+ExitPrices[[#This Row],[2021/22 Exit Firm Price]]</f>
        <v>7.7511111167561904E-3</v>
      </c>
    </row>
    <row r="95" spans="1:18" x14ac:dyDescent="0.2">
      <c r="A95" s="1" t="s">
        <v>170</v>
      </c>
      <c r="B95" s="1" t="s">
        <v>304</v>
      </c>
      <c r="C95" s="10">
        <v>1.6000000000000001E-3</v>
      </c>
      <c r="D95" s="10">
        <v>0</v>
      </c>
      <c r="E95" s="10">
        <v>2.0199999999999999E-2</v>
      </c>
      <c r="F95" s="10">
        <v>2.18E-2</v>
      </c>
      <c r="G95" s="10">
        <v>8.7651004587049088E-3</v>
      </c>
      <c r="H95" s="10">
        <v>7.8885904128344168E-3</v>
      </c>
      <c r="I95" s="10">
        <v>2.083124939601072E-2</v>
      </c>
      <c r="J95" s="10">
        <f>ExitPrices[[#This Row],[2019/20 Exit Revenue Recovery Price]]+ExitPrices[[#This Row],[2019/20 Exit Firm Price]]</f>
        <v>2.9596349854715629E-2</v>
      </c>
      <c r="K95" s="10">
        <v>9.1078823486104681E-3</v>
      </c>
      <c r="L95" s="10">
        <v>8.1970941137494216E-3</v>
      </c>
      <c r="M95" s="10">
        <v>2.2190899019019734E-2</v>
      </c>
      <c r="N95" s="10">
        <f>ExitPrices[[#This Row],[2020/21 Exit Revenue Recovery Price]]+ExitPrices[[#This Row],[2020/21 Exit Firm Price]]</f>
        <v>3.1298781367630202E-2</v>
      </c>
      <c r="O95" s="10">
        <v>1.5152836393487763E-2</v>
      </c>
      <c r="P95" s="10">
        <v>1.3637552754138986E-2</v>
      </c>
      <c r="Q95" s="10">
        <v>-1.1620786205164815E-14</v>
      </c>
      <c r="R95" s="10">
        <f>ExitPrices[[#This Row],[2021/22 Exit Revenue Recovery Price]]+ExitPrices[[#This Row],[2021/22 Exit Firm Price]]</f>
        <v>1.5152836393476142E-2</v>
      </c>
    </row>
    <row r="96" spans="1:18" x14ac:dyDescent="0.2">
      <c r="A96" s="1" t="s">
        <v>171</v>
      </c>
      <c r="B96" s="1" t="s">
        <v>298</v>
      </c>
      <c r="C96" s="10">
        <v>2.4E-2</v>
      </c>
      <c r="D96" s="10">
        <v>0</v>
      </c>
      <c r="E96" s="10">
        <v>0</v>
      </c>
      <c r="F96" s="10">
        <v>2.4E-2</v>
      </c>
      <c r="G96" s="10">
        <v>5.1227648475081896E-3</v>
      </c>
      <c r="H96" s="10">
        <v>4.6104883627573704E-3</v>
      </c>
      <c r="I96" s="10">
        <v>0</v>
      </c>
      <c r="J96" s="10">
        <f>ExitPrices[[#This Row],[2019/20 Exit Revenue Recovery Price]]+ExitPrices[[#This Row],[2019/20 Exit Firm Price]]</f>
        <v>5.1227648475081896E-3</v>
      </c>
      <c r="K96" s="10">
        <v>5.3231037967585307E-3</v>
      </c>
      <c r="L96" s="10">
        <v>4.7907934170826781E-3</v>
      </c>
      <c r="M96" s="10">
        <v>0</v>
      </c>
      <c r="N96" s="10">
        <f>ExitPrices[[#This Row],[2020/21 Exit Revenue Recovery Price]]+ExitPrices[[#This Row],[2020/21 Exit Firm Price]]</f>
        <v>5.3231037967585307E-3</v>
      </c>
      <c r="O96" s="10">
        <v>1.0330115699156123E-2</v>
      </c>
      <c r="P96" s="10">
        <v>9.2971041292405094E-3</v>
      </c>
      <c r="Q96" s="10">
        <v>0</v>
      </c>
      <c r="R96" s="10">
        <f>ExitPrices[[#This Row],[2021/22 Exit Revenue Recovery Price]]+ExitPrices[[#This Row],[2021/22 Exit Firm Price]]</f>
        <v>1.0330115699156123E-2</v>
      </c>
    </row>
    <row r="97" spans="1:18" x14ac:dyDescent="0.2">
      <c r="A97" s="1" t="s">
        <v>172</v>
      </c>
      <c r="B97" s="1" t="s">
        <v>298</v>
      </c>
      <c r="C97" s="10">
        <v>2.4E-2</v>
      </c>
      <c r="D97" s="10">
        <v>0</v>
      </c>
      <c r="E97" s="10">
        <v>0</v>
      </c>
      <c r="F97" s="10">
        <v>2.4E-2</v>
      </c>
      <c r="G97" s="10">
        <v>5.1227648475081896E-3</v>
      </c>
      <c r="H97" s="10">
        <v>4.6104883627573704E-3</v>
      </c>
      <c r="I97" s="10">
        <v>0</v>
      </c>
      <c r="J97" s="10">
        <f>ExitPrices[[#This Row],[2019/20 Exit Revenue Recovery Price]]+ExitPrices[[#This Row],[2019/20 Exit Firm Price]]</f>
        <v>5.1227648475081896E-3</v>
      </c>
      <c r="K97" s="10">
        <v>5.3231037967585307E-3</v>
      </c>
      <c r="L97" s="10">
        <v>4.7907934170826781E-3</v>
      </c>
      <c r="M97" s="10">
        <v>0</v>
      </c>
      <c r="N97" s="10">
        <f>ExitPrices[[#This Row],[2020/21 Exit Revenue Recovery Price]]+ExitPrices[[#This Row],[2020/21 Exit Firm Price]]</f>
        <v>5.3231037967585307E-3</v>
      </c>
      <c r="O97" s="10">
        <v>1.0330115699156123E-2</v>
      </c>
      <c r="P97" s="10">
        <v>9.2971041292405094E-3</v>
      </c>
      <c r="Q97" s="10">
        <v>0</v>
      </c>
      <c r="R97" s="10">
        <f>ExitPrices[[#This Row],[2021/22 Exit Revenue Recovery Price]]+ExitPrices[[#This Row],[2021/22 Exit Firm Price]]</f>
        <v>1.0330115699156123E-2</v>
      </c>
    </row>
    <row r="98" spans="1:18" x14ac:dyDescent="0.2">
      <c r="A98" s="1" t="s">
        <v>173</v>
      </c>
      <c r="B98" s="1" t="s">
        <v>298</v>
      </c>
      <c r="C98" s="10">
        <v>2.3400000000000001E-2</v>
      </c>
      <c r="D98" s="10">
        <v>0</v>
      </c>
      <c r="E98" s="10">
        <v>0</v>
      </c>
      <c r="F98" s="10">
        <v>2.3400000000000001E-2</v>
      </c>
      <c r="G98" s="10">
        <v>5.1601948576422496E-3</v>
      </c>
      <c r="H98" s="10">
        <v>4.6441753718780253E-3</v>
      </c>
      <c r="I98" s="10">
        <v>0</v>
      </c>
      <c r="J98" s="10">
        <f>ExitPrices[[#This Row],[2019/20 Exit Revenue Recovery Price]]+ExitPrices[[#This Row],[2019/20 Exit Firm Price]]</f>
        <v>5.1601948576422496E-3</v>
      </c>
      <c r="K98" s="10">
        <v>5.3619976041044291E-3</v>
      </c>
      <c r="L98" s="10">
        <v>4.8257978436939859E-3</v>
      </c>
      <c r="M98" s="10">
        <v>0</v>
      </c>
      <c r="N98" s="10">
        <f>ExitPrices[[#This Row],[2020/21 Exit Revenue Recovery Price]]+ExitPrices[[#This Row],[2020/21 Exit Firm Price]]</f>
        <v>5.3619976041044291E-3</v>
      </c>
      <c r="O98" s="10">
        <v>1.0363208720598092E-2</v>
      </c>
      <c r="P98" s="10">
        <v>9.3268878485382838E-3</v>
      </c>
      <c r="Q98" s="10">
        <v>0</v>
      </c>
      <c r="R98" s="10">
        <f>ExitPrices[[#This Row],[2021/22 Exit Revenue Recovery Price]]+ExitPrices[[#This Row],[2021/22 Exit Firm Price]]</f>
        <v>1.0363208720598092E-2</v>
      </c>
    </row>
    <row r="99" spans="1:18" x14ac:dyDescent="0.2">
      <c r="A99" s="1" t="s">
        <v>174</v>
      </c>
      <c r="B99" s="1" t="s">
        <v>312</v>
      </c>
      <c r="C99" s="10">
        <v>2.41E-2</v>
      </c>
      <c r="D99" s="10">
        <v>0</v>
      </c>
      <c r="E99" s="10">
        <v>2.0199999999999999E-2</v>
      </c>
      <c r="F99" s="10">
        <v>4.4299999999999999E-2</v>
      </c>
      <c r="G99" s="10">
        <v>1.0257685308703728E-2</v>
      </c>
      <c r="H99" s="10">
        <v>9.2319167778333548E-3</v>
      </c>
      <c r="I99" s="10">
        <v>2.083124939601072E-2</v>
      </c>
      <c r="J99" s="10">
        <f>ExitPrices[[#This Row],[2019/20 Exit Revenue Recovery Price]]+ExitPrices[[#This Row],[2019/20 Exit Firm Price]]</f>
        <v>3.1088934704714449E-2</v>
      </c>
      <c r="K99" s="10">
        <v>1.0658838583870353E-2</v>
      </c>
      <c r="L99" s="10">
        <v>9.5929547254833183E-3</v>
      </c>
      <c r="M99" s="10">
        <v>2.2190899019019734E-2</v>
      </c>
      <c r="N99" s="10">
        <f>ExitPrices[[#This Row],[2020/21 Exit Revenue Recovery Price]]+ExitPrices[[#This Row],[2020/21 Exit Firm Price]]</f>
        <v>3.2849737602890089E-2</v>
      </c>
      <c r="O99" s="10">
        <v>2.0670706920834742E-2</v>
      </c>
      <c r="P99" s="10">
        <v>1.8603636228751268E-2</v>
      </c>
      <c r="Q99" s="10">
        <v>-1.1620786205164815E-14</v>
      </c>
      <c r="R99" s="10">
        <f>ExitPrices[[#This Row],[2021/22 Exit Revenue Recovery Price]]+ExitPrices[[#This Row],[2021/22 Exit Firm Price]]</f>
        <v>2.0670706920823123E-2</v>
      </c>
    </row>
    <row r="100" spans="1:18" x14ac:dyDescent="0.2">
      <c r="A100" s="1" t="s">
        <v>175</v>
      </c>
      <c r="B100" s="1" t="s">
        <v>308</v>
      </c>
      <c r="C100" s="10">
        <v>2.4299999999999999E-2</v>
      </c>
      <c r="D100" s="10">
        <v>0</v>
      </c>
      <c r="E100" s="10">
        <v>2.0199999999999999E-2</v>
      </c>
      <c r="F100" s="10">
        <v>4.4499999999999998E-2</v>
      </c>
      <c r="G100" s="10">
        <v>1.0325376005065888E-2</v>
      </c>
      <c r="H100" s="10">
        <v>9.2928384045592987E-3</v>
      </c>
      <c r="I100" s="10">
        <v>2.083124939601072E-2</v>
      </c>
      <c r="J100" s="10">
        <f>ExitPrices[[#This Row],[2019/20 Exit Revenue Recovery Price]]+ExitPrices[[#This Row],[2019/20 Exit Firm Price]]</f>
        <v>3.115662540107661E-2</v>
      </c>
      <c r="K100" s="10">
        <v>1.0729176499729581E-2</v>
      </c>
      <c r="L100" s="10">
        <v>9.6562588497566219E-3</v>
      </c>
      <c r="M100" s="10">
        <v>2.2190899019019734E-2</v>
      </c>
      <c r="N100" s="10">
        <f>ExitPrices[[#This Row],[2020/21 Exit Revenue Recovery Price]]+ExitPrices[[#This Row],[2020/21 Exit Firm Price]]</f>
        <v>3.2920075518749314E-2</v>
      </c>
      <c r="O100" s="10">
        <v>2.0677248556237527E-2</v>
      </c>
      <c r="P100" s="10">
        <v>1.8609523700613775E-2</v>
      </c>
      <c r="Q100" s="10">
        <v>-1.1620786205164815E-14</v>
      </c>
      <c r="R100" s="10">
        <f>ExitPrices[[#This Row],[2021/22 Exit Revenue Recovery Price]]+ExitPrices[[#This Row],[2021/22 Exit Firm Price]]</f>
        <v>2.0677248556225908E-2</v>
      </c>
    </row>
    <row r="101" spans="1:18" x14ac:dyDescent="0.2">
      <c r="A101" s="1" t="s">
        <v>176</v>
      </c>
      <c r="B101" s="1" t="s">
        <v>317</v>
      </c>
      <c r="C101" s="10">
        <v>1.2500000000000001E-2</v>
      </c>
      <c r="D101" s="10">
        <v>0</v>
      </c>
      <c r="E101" s="10">
        <v>2.0199999999999999E-2</v>
      </c>
      <c r="F101" s="10">
        <v>3.27E-2</v>
      </c>
      <c r="G101" s="10">
        <v>1.2517712080686166E-2</v>
      </c>
      <c r="H101" s="10">
        <v>1.126594087261755E-2</v>
      </c>
      <c r="I101" s="10">
        <v>2.083124939601072E-2</v>
      </c>
      <c r="J101" s="10">
        <f>ExitPrices[[#This Row],[2019/20 Exit Revenue Recovery Price]]+ExitPrices[[#This Row],[2019/20 Exit Firm Price]]</f>
        <v>3.3348961476696887E-2</v>
      </c>
      <c r="K101" s="10">
        <v>1.3007249539443969E-2</v>
      </c>
      <c r="L101" s="10">
        <v>1.1706524585499572E-2</v>
      </c>
      <c r="M101" s="10">
        <v>2.2190899019019734E-2</v>
      </c>
      <c r="N101" s="10">
        <f>ExitPrices[[#This Row],[2020/21 Exit Revenue Recovery Price]]+ExitPrices[[#This Row],[2020/21 Exit Firm Price]]</f>
        <v>3.5198148558463704E-2</v>
      </c>
      <c r="O101" s="10">
        <v>2.43648456547528E-2</v>
      </c>
      <c r="P101" s="10">
        <v>2.192836108927752E-2</v>
      </c>
      <c r="Q101" s="10">
        <v>-1.1620786205164815E-14</v>
      </c>
      <c r="R101" s="10">
        <f>ExitPrices[[#This Row],[2021/22 Exit Revenue Recovery Price]]+ExitPrices[[#This Row],[2021/22 Exit Firm Price]]</f>
        <v>2.4364845654741181E-2</v>
      </c>
    </row>
    <row r="102" spans="1:18" x14ac:dyDescent="0.2">
      <c r="A102" s="1" t="s">
        <v>177</v>
      </c>
      <c r="B102" s="1" t="s">
        <v>298</v>
      </c>
      <c r="C102" s="10">
        <v>1E-4</v>
      </c>
      <c r="D102" s="10">
        <v>0</v>
      </c>
      <c r="E102" s="10">
        <v>0</v>
      </c>
      <c r="F102" s="10">
        <v>1E-4</v>
      </c>
      <c r="G102" s="10">
        <v>4.4725914736782309E-3</v>
      </c>
      <c r="H102" s="10">
        <v>4.0253323263104079E-3</v>
      </c>
      <c r="I102" s="10">
        <v>0</v>
      </c>
      <c r="J102" s="10">
        <f>ExitPrices[[#This Row],[2019/20 Exit Revenue Recovery Price]]+ExitPrices[[#This Row],[2019/20 Exit Firm Price]]</f>
        <v>4.4725914736782309E-3</v>
      </c>
      <c r="K102" s="10">
        <v>4.6475037140280059E-3</v>
      </c>
      <c r="L102" s="10">
        <v>4.1827533426252051E-3</v>
      </c>
      <c r="M102" s="10">
        <v>0</v>
      </c>
      <c r="N102" s="10">
        <f>ExitPrices[[#This Row],[2020/21 Exit Revenue Recovery Price]]+ExitPrices[[#This Row],[2020/21 Exit Firm Price]]</f>
        <v>4.6475037140280059E-3</v>
      </c>
      <c r="O102" s="10">
        <v>7.4414846882115771E-3</v>
      </c>
      <c r="P102" s="10">
        <v>6.6973362193904198E-3</v>
      </c>
      <c r="Q102" s="10">
        <v>0</v>
      </c>
      <c r="R102" s="10">
        <f>ExitPrices[[#This Row],[2021/22 Exit Revenue Recovery Price]]+ExitPrices[[#This Row],[2021/22 Exit Firm Price]]</f>
        <v>7.4414846882115771E-3</v>
      </c>
    </row>
    <row r="103" spans="1:18" x14ac:dyDescent="0.2">
      <c r="A103" s="1" t="s">
        <v>178</v>
      </c>
      <c r="B103" s="1" t="s">
        <v>313</v>
      </c>
      <c r="C103" s="10">
        <v>1E-4</v>
      </c>
      <c r="D103" s="10">
        <v>0</v>
      </c>
      <c r="E103" s="10">
        <v>2.0199999999999999E-2</v>
      </c>
      <c r="F103" s="10">
        <v>2.0299999999999999E-2</v>
      </c>
      <c r="G103" s="10">
        <v>1.3150637274362392E-2</v>
      </c>
      <c r="H103" s="10">
        <v>1.1835573546926152E-2</v>
      </c>
      <c r="I103" s="10">
        <v>2.083124939601072E-2</v>
      </c>
      <c r="J103" s="10">
        <f>ExitPrices[[#This Row],[2019/20 Exit Revenue Recovery Price]]+ExitPrices[[#This Row],[2019/20 Exit Firm Price]]</f>
        <v>3.3981886670373114E-2</v>
      </c>
      <c r="K103" s="10">
        <v>1.3664926907391255E-2</v>
      </c>
      <c r="L103" s="10">
        <v>1.2298434216652131E-2</v>
      </c>
      <c r="M103" s="10">
        <v>2.2190899019019734E-2</v>
      </c>
      <c r="N103" s="10">
        <f>ExitPrices[[#This Row],[2020/21 Exit Revenue Recovery Price]]+ExitPrices[[#This Row],[2020/21 Exit Firm Price]]</f>
        <v>3.585582592641099E-2</v>
      </c>
      <c r="O103" s="10">
        <v>1.8213646703749493E-2</v>
      </c>
      <c r="P103" s="10">
        <v>1.6392282033374544E-2</v>
      </c>
      <c r="Q103" s="10">
        <v>-1.1620786205164815E-14</v>
      </c>
      <c r="R103" s="10">
        <f>ExitPrices[[#This Row],[2021/22 Exit Revenue Recovery Price]]+ExitPrices[[#This Row],[2021/22 Exit Firm Price]]</f>
        <v>1.8213646703737874E-2</v>
      </c>
    </row>
    <row r="104" spans="1:18" x14ac:dyDescent="0.2">
      <c r="A104" s="1" t="s">
        <v>179</v>
      </c>
      <c r="B104" s="1" t="s">
        <v>303</v>
      </c>
      <c r="C104" s="10">
        <v>1E-4</v>
      </c>
      <c r="D104" s="10">
        <v>0</v>
      </c>
      <c r="E104" s="10">
        <v>2.0199999999999999E-2</v>
      </c>
      <c r="F104" s="10">
        <v>2.0299999999999999E-2</v>
      </c>
      <c r="G104" s="10">
        <v>1.3589839014619918E-2</v>
      </c>
      <c r="H104" s="10">
        <v>1.2230855113157926E-2</v>
      </c>
      <c r="I104" s="10">
        <v>2.083124939601072E-2</v>
      </c>
      <c r="J104" s="10">
        <f>ExitPrices[[#This Row],[2019/20 Exit Revenue Recovery Price]]+ExitPrices[[#This Row],[2019/20 Exit Firm Price]]</f>
        <v>3.4421088410630636E-2</v>
      </c>
      <c r="K104" s="10">
        <v>1.4121304765969905E-2</v>
      </c>
      <c r="L104" s="10">
        <v>1.2709174289372915E-2</v>
      </c>
      <c r="M104" s="10">
        <v>2.2190899019019734E-2</v>
      </c>
      <c r="N104" s="10">
        <f>ExitPrices[[#This Row],[2020/21 Exit Revenue Recovery Price]]+ExitPrices[[#This Row],[2020/21 Exit Firm Price]]</f>
        <v>3.6312203784989637E-2</v>
      </c>
      <c r="O104" s="10">
        <v>1.9151679638380398E-2</v>
      </c>
      <c r="P104" s="10">
        <v>1.7236511674542359E-2</v>
      </c>
      <c r="Q104" s="10">
        <v>-1.1620786205164815E-14</v>
      </c>
      <c r="R104" s="10">
        <f>ExitPrices[[#This Row],[2021/22 Exit Revenue Recovery Price]]+ExitPrices[[#This Row],[2021/22 Exit Firm Price]]</f>
        <v>1.9151679638368779E-2</v>
      </c>
    </row>
    <row r="105" spans="1:18" x14ac:dyDescent="0.2">
      <c r="A105" s="1" t="s">
        <v>180</v>
      </c>
      <c r="B105" s="1" t="s">
        <v>309</v>
      </c>
      <c r="C105" s="10">
        <v>3.04E-2</v>
      </c>
      <c r="D105" s="10">
        <v>0</v>
      </c>
      <c r="E105" s="10">
        <v>2.0199999999999999E-2</v>
      </c>
      <c r="F105" s="10">
        <v>5.0599999999999999E-2</v>
      </c>
      <c r="G105" s="10">
        <v>1.4531226590961616E-2</v>
      </c>
      <c r="H105" s="10">
        <v>1.3078103931865455E-2</v>
      </c>
      <c r="I105" s="10">
        <v>2.083124939601072E-2</v>
      </c>
      <c r="J105" s="10">
        <f>ExitPrices[[#This Row],[2019/20 Exit Revenue Recovery Price]]+ExitPrices[[#This Row],[2019/20 Exit Firm Price]]</f>
        <v>3.5362475986972335E-2</v>
      </c>
      <c r="K105" s="10">
        <v>1.5099507734681869E-2</v>
      </c>
      <c r="L105" s="10">
        <v>1.3589556961213682E-2</v>
      </c>
      <c r="M105" s="10">
        <v>2.2190899019019734E-2</v>
      </c>
      <c r="N105" s="10">
        <f>ExitPrices[[#This Row],[2020/21 Exit Revenue Recovery Price]]+ExitPrices[[#This Row],[2020/21 Exit Firm Price]]</f>
        <v>3.7290406753701599E-2</v>
      </c>
      <c r="O105" s="10">
        <v>2.8681794911218007E-2</v>
      </c>
      <c r="P105" s="10">
        <v>2.5813615420096206E-2</v>
      </c>
      <c r="Q105" s="10">
        <v>-1.1620786205164815E-14</v>
      </c>
      <c r="R105" s="10">
        <f>ExitPrices[[#This Row],[2021/22 Exit Revenue Recovery Price]]+ExitPrices[[#This Row],[2021/22 Exit Firm Price]]</f>
        <v>2.8681794911206388E-2</v>
      </c>
    </row>
    <row r="106" spans="1:18" x14ac:dyDescent="0.2">
      <c r="A106" s="1" t="s">
        <v>181</v>
      </c>
      <c r="B106" s="1" t="s">
        <v>314</v>
      </c>
      <c r="C106" s="10">
        <v>0.02</v>
      </c>
      <c r="D106" s="10">
        <v>0</v>
      </c>
      <c r="E106" s="10">
        <v>2.0199999999999999E-2</v>
      </c>
      <c r="F106" s="10">
        <v>4.02E-2</v>
      </c>
      <c r="G106" s="10">
        <v>1.2751480862873022E-2</v>
      </c>
      <c r="H106" s="10">
        <v>1.147633277658572E-2</v>
      </c>
      <c r="I106" s="10">
        <v>2.083124939601072E-2</v>
      </c>
      <c r="J106" s="10">
        <f>ExitPrices[[#This Row],[2019/20 Exit Revenue Recovery Price]]+ExitPrices[[#This Row],[2019/20 Exit Firm Price]]</f>
        <v>3.3582730258883739E-2</v>
      </c>
      <c r="K106" s="10">
        <v>1.3250160453582018E-2</v>
      </c>
      <c r="L106" s="10">
        <v>1.1925144408223816E-2</v>
      </c>
      <c r="M106" s="10">
        <v>2.2190899019019734E-2</v>
      </c>
      <c r="N106" s="10">
        <f>ExitPrices[[#This Row],[2020/21 Exit Revenue Recovery Price]]+ExitPrices[[#This Row],[2020/21 Exit Firm Price]]</f>
        <v>3.5441059472601753E-2</v>
      </c>
      <c r="O106" s="10">
        <v>2.4442233457889092E-2</v>
      </c>
      <c r="P106" s="10">
        <v>2.1998010112100182E-2</v>
      </c>
      <c r="Q106" s="10">
        <v>-1.1620786205164815E-14</v>
      </c>
      <c r="R106" s="10">
        <f>ExitPrices[[#This Row],[2021/22 Exit Revenue Recovery Price]]+ExitPrices[[#This Row],[2021/22 Exit Firm Price]]</f>
        <v>2.4442233457877473E-2</v>
      </c>
    </row>
    <row r="107" spans="1:18" x14ac:dyDescent="0.2">
      <c r="A107" s="1" t="s">
        <v>182</v>
      </c>
      <c r="B107" s="1" t="s">
        <v>314</v>
      </c>
      <c r="C107" s="10">
        <v>0.02</v>
      </c>
      <c r="D107" s="10">
        <v>0</v>
      </c>
      <c r="E107" s="10">
        <v>2.0199999999999999E-2</v>
      </c>
      <c r="F107" s="10">
        <v>4.02E-2</v>
      </c>
      <c r="G107" s="10">
        <v>1.2751480862873022E-2</v>
      </c>
      <c r="H107" s="10">
        <v>1.147633277658572E-2</v>
      </c>
      <c r="I107" s="10">
        <v>2.083124939601072E-2</v>
      </c>
      <c r="J107" s="10">
        <f>ExitPrices[[#This Row],[2019/20 Exit Revenue Recovery Price]]+ExitPrices[[#This Row],[2019/20 Exit Firm Price]]</f>
        <v>3.3582730258883739E-2</v>
      </c>
      <c r="K107" s="10">
        <v>1.3250160453582014E-2</v>
      </c>
      <c r="L107" s="10">
        <v>1.1925144408223813E-2</v>
      </c>
      <c r="M107" s="10">
        <v>2.2190899019019734E-2</v>
      </c>
      <c r="N107" s="10">
        <f>ExitPrices[[#This Row],[2020/21 Exit Revenue Recovery Price]]+ExitPrices[[#This Row],[2020/21 Exit Firm Price]]</f>
        <v>3.5441059472601746E-2</v>
      </c>
      <c r="O107" s="10">
        <v>2.4442233457889099E-2</v>
      </c>
      <c r="P107" s="10">
        <v>2.1998010112100189E-2</v>
      </c>
      <c r="Q107" s="10">
        <v>-1.1620786205164815E-14</v>
      </c>
      <c r="R107" s="10">
        <f>ExitPrices[[#This Row],[2021/22 Exit Revenue Recovery Price]]+ExitPrices[[#This Row],[2021/22 Exit Firm Price]]</f>
        <v>2.444223345787748E-2</v>
      </c>
    </row>
    <row r="108" spans="1:18" x14ac:dyDescent="0.2">
      <c r="A108" s="1" t="s">
        <v>183</v>
      </c>
      <c r="B108" s="1" t="s">
        <v>313</v>
      </c>
      <c r="C108" s="10">
        <v>9.4999999999999998E-3</v>
      </c>
      <c r="D108" s="10">
        <v>0</v>
      </c>
      <c r="E108" s="10">
        <v>2.0199999999999999E-2</v>
      </c>
      <c r="F108" s="10">
        <v>2.9699999999999997E-2</v>
      </c>
      <c r="G108" s="10">
        <v>1.0712718034299636E-2</v>
      </c>
      <c r="H108" s="10">
        <v>9.641446230869672E-3</v>
      </c>
      <c r="I108" s="10">
        <v>2.083124939601072E-2</v>
      </c>
      <c r="J108" s="10">
        <f>ExitPrices[[#This Row],[2019/20 Exit Revenue Recovery Price]]+ExitPrices[[#This Row],[2019/20 Exit Firm Price]]</f>
        <v>3.1543967430310356E-2</v>
      </c>
      <c r="K108" s="10">
        <v>1.1131666539353642E-2</v>
      </c>
      <c r="L108" s="10">
        <v>1.0018499885418277E-2</v>
      </c>
      <c r="M108" s="10">
        <v>2.2190899019019734E-2</v>
      </c>
      <c r="N108" s="10">
        <f>ExitPrices[[#This Row],[2020/21 Exit Revenue Recovery Price]]+ExitPrices[[#This Row],[2020/21 Exit Firm Price]]</f>
        <v>3.3322565558373374E-2</v>
      </c>
      <c r="O108" s="10">
        <v>1.8446528427349087E-2</v>
      </c>
      <c r="P108" s="10">
        <v>1.6601875584614179E-2</v>
      </c>
      <c r="Q108" s="10">
        <v>-1.1620786205164815E-14</v>
      </c>
      <c r="R108" s="10">
        <f>ExitPrices[[#This Row],[2021/22 Exit Revenue Recovery Price]]+ExitPrices[[#This Row],[2021/22 Exit Firm Price]]</f>
        <v>1.8446528427337468E-2</v>
      </c>
    </row>
    <row r="109" spans="1:18" x14ac:dyDescent="0.2">
      <c r="A109" s="1" t="s">
        <v>184</v>
      </c>
      <c r="B109" s="1" t="s">
        <v>309</v>
      </c>
      <c r="C109" s="10">
        <v>3.6700000000000003E-2</v>
      </c>
      <c r="D109" s="10">
        <v>0</v>
      </c>
      <c r="E109" s="10">
        <v>2.0199999999999999E-2</v>
      </c>
      <c r="F109" s="10">
        <v>5.6900000000000006E-2</v>
      </c>
      <c r="G109" s="10">
        <v>1.6772614376562221E-2</v>
      </c>
      <c r="H109" s="10">
        <v>1.5095352938905999E-2</v>
      </c>
      <c r="I109" s="10">
        <v>2.083124939601072E-2</v>
      </c>
      <c r="J109" s="10">
        <f>ExitPrices[[#This Row],[2019/20 Exit Revenue Recovery Price]]+ExitPrices[[#This Row],[2019/20 Exit Firm Price]]</f>
        <v>3.7603863772572937E-2</v>
      </c>
      <c r="K109" s="10">
        <v>1.7428550778174741E-2</v>
      </c>
      <c r="L109" s="10">
        <v>1.5685695700357268E-2</v>
      </c>
      <c r="M109" s="10">
        <v>2.2190899019019734E-2</v>
      </c>
      <c r="N109" s="10">
        <f>ExitPrices[[#This Row],[2020/21 Exit Revenue Recovery Price]]+ExitPrices[[#This Row],[2020/21 Exit Firm Price]]</f>
        <v>3.9619449797194478E-2</v>
      </c>
      <c r="O109" s="10">
        <v>3.2296049227746038E-2</v>
      </c>
      <c r="P109" s="10">
        <v>2.9066444304971434E-2</v>
      </c>
      <c r="Q109" s="10">
        <v>-1.1620786205164815E-14</v>
      </c>
      <c r="R109" s="10">
        <f>ExitPrices[[#This Row],[2021/22 Exit Revenue Recovery Price]]+ExitPrices[[#This Row],[2021/22 Exit Firm Price]]</f>
        <v>3.2296049227734415E-2</v>
      </c>
    </row>
    <row r="110" spans="1:18" x14ac:dyDescent="0.2">
      <c r="A110" s="1" t="s">
        <v>185</v>
      </c>
      <c r="B110" s="1" t="s">
        <v>303</v>
      </c>
      <c r="C110" s="10">
        <v>1E-4</v>
      </c>
      <c r="D110" s="10">
        <v>0</v>
      </c>
      <c r="E110" s="10">
        <v>2.0199999999999999E-2</v>
      </c>
      <c r="F110" s="10">
        <v>2.0299999999999999E-2</v>
      </c>
      <c r="G110" s="10">
        <v>1.7758469729025218E-2</v>
      </c>
      <c r="H110" s="10">
        <v>1.5982622756122694E-2</v>
      </c>
      <c r="I110" s="10">
        <v>2.083124939601072E-2</v>
      </c>
      <c r="J110" s="10">
        <f>ExitPrices[[#This Row],[2019/20 Exit Revenue Recovery Price]]+ExitPrices[[#This Row],[2019/20 Exit Firm Price]]</f>
        <v>3.8589719125035934E-2</v>
      </c>
      <c r="K110" s="10">
        <v>1.8452960550234279E-2</v>
      </c>
      <c r="L110" s="10">
        <v>1.6607664495210853E-2</v>
      </c>
      <c r="M110" s="10">
        <v>2.2190899019019734E-2</v>
      </c>
      <c r="N110" s="10">
        <f>ExitPrices[[#This Row],[2020/21 Exit Revenue Recovery Price]]+ExitPrices[[#This Row],[2020/21 Exit Firm Price]]</f>
        <v>4.0643859569254009E-2</v>
      </c>
      <c r="O110" s="10">
        <v>2.2096826678454865E-2</v>
      </c>
      <c r="P110" s="10">
        <v>1.988714401060938E-2</v>
      </c>
      <c r="Q110" s="10">
        <v>-1.1620786205164815E-14</v>
      </c>
      <c r="R110" s="10">
        <f>ExitPrices[[#This Row],[2021/22 Exit Revenue Recovery Price]]+ExitPrices[[#This Row],[2021/22 Exit Firm Price]]</f>
        <v>2.2096826678443246E-2</v>
      </c>
    </row>
    <row r="111" spans="1:18" x14ac:dyDescent="0.2">
      <c r="A111" s="1" t="s">
        <v>186</v>
      </c>
      <c r="B111" s="1" t="s">
        <v>305</v>
      </c>
      <c r="C111" s="10">
        <v>2.3E-3</v>
      </c>
      <c r="D111" s="10">
        <v>0</v>
      </c>
      <c r="E111" s="10">
        <v>2.0199999999999999E-2</v>
      </c>
      <c r="F111" s="10">
        <v>2.2499999999999999E-2</v>
      </c>
      <c r="G111" s="10">
        <v>8.6213890263545402E-3</v>
      </c>
      <c r="H111" s="10">
        <v>7.7592501237190858E-3</v>
      </c>
      <c r="I111" s="10">
        <v>2.083124939601072E-2</v>
      </c>
      <c r="J111" s="10">
        <f>ExitPrices[[#This Row],[2019/20 Exit Revenue Recovery Price]]+ExitPrices[[#This Row],[2019/20 Exit Firm Price]]</f>
        <v>2.9452638422365261E-2</v>
      </c>
      <c r="K111" s="10">
        <v>8.9585507095534915E-3</v>
      </c>
      <c r="L111" s="10">
        <v>8.0626956385981413E-3</v>
      </c>
      <c r="M111" s="10">
        <v>2.2190899019019734E-2</v>
      </c>
      <c r="N111" s="10">
        <f>ExitPrices[[#This Row],[2020/21 Exit Revenue Recovery Price]]+ExitPrices[[#This Row],[2020/21 Exit Firm Price]]</f>
        <v>3.1149449728573225E-2</v>
      </c>
      <c r="O111" s="10">
        <v>1.5747788043723576E-2</v>
      </c>
      <c r="P111" s="10">
        <v>1.4173009239351218E-2</v>
      </c>
      <c r="Q111" s="10">
        <v>-1.1620786205164815E-14</v>
      </c>
      <c r="R111" s="10">
        <f>ExitPrices[[#This Row],[2021/22 Exit Revenue Recovery Price]]+ExitPrices[[#This Row],[2021/22 Exit Firm Price]]</f>
        <v>1.5747788043711956E-2</v>
      </c>
    </row>
    <row r="112" spans="1:18" x14ac:dyDescent="0.2">
      <c r="A112" s="1" t="s">
        <v>187</v>
      </c>
      <c r="B112" s="1" t="s">
        <v>304</v>
      </c>
      <c r="C112" s="10">
        <v>4.19E-2</v>
      </c>
      <c r="D112" s="10">
        <v>0</v>
      </c>
      <c r="E112" s="10">
        <v>2.0199999999999999E-2</v>
      </c>
      <c r="F112" s="10">
        <v>6.2100000000000002E-2</v>
      </c>
      <c r="G112" s="10">
        <v>1.8578890556739648E-2</v>
      </c>
      <c r="H112" s="10">
        <v>1.6721001501065685E-2</v>
      </c>
      <c r="I112" s="10">
        <v>2.083124939601072E-2</v>
      </c>
      <c r="J112" s="10">
        <f>ExitPrices[[#This Row],[2019/20 Exit Revenue Recovery Price]]+ExitPrices[[#This Row],[2019/20 Exit Firm Price]]</f>
        <v>3.9410139952750368E-2</v>
      </c>
      <c r="K112" s="10">
        <v>1.9305466053209059E-2</v>
      </c>
      <c r="L112" s="10">
        <v>1.7374919447888153E-2</v>
      </c>
      <c r="M112" s="10">
        <v>2.2190899019019734E-2</v>
      </c>
      <c r="N112" s="10">
        <f>ExitPrices[[#This Row],[2020/21 Exit Revenue Recovery Price]]+ExitPrices[[#This Row],[2020/21 Exit Firm Price]]</f>
        <v>4.1496365072228793E-2</v>
      </c>
      <c r="O112" s="10">
        <v>3.5208682875073026E-2</v>
      </c>
      <c r="P112" s="10">
        <v>3.1687814587565727E-2</v>
      </c>
      <c r="Q112" s="10">
        <v>-1.1620786205164815E-14</v>
      </c>
      <c r="R112" s="10">
        <f>ExitPrices[[#This Row],[2021/22 Exit Revenue Recovery Price]]+ExitPrices[[#This Row],[2021/22 Exit Firm Price]]</f>
        <v>3.5208682875061403E-2</v>
      </c>
    </row>
    <row r="113" spans="1:18" x14ac:dyDescent="0.2">
      <c r="A113" s="1" t="s">
        <v>188</v>
      </c>
      <c r="B113" s="1" t="s">
        <v>303</v>
      </c>
      <c r="C113" s="10">
        <v>2.7000000000000001E-3</v>
      </c>
      <c r="D113" s="10">
        <v>0</v>
      </c>
      <c r="E113" s="10">
        <v>2.0199999999999999E-2</v>
      </c>
      <c r="F113" s="10">
        <v>2.29E-2</v>
      </c>
      <c r="G113" s="10">
        <v>1.1498083304787084E-2</v>
      </c>
      <c r="H113" s="10">
        <v>1.0348274974308376E-2</v>
      </c>
      <c r="I113" s="10">
        <v>2.083124939601072E-2</v>
      </c>
      <c r="J113" s="10">
        <f>ExitPrices[[#This Row],[2019/20 Exit Revenue Recovery Price]]+ExitPrices[[#This Row],[2019/20 Exit Firm Price]]</f>
        <v>3.2329332700797804E-2</v>
      </c>
      <c r="K113" s="10">
        <v>1.1947745547002711E-2</v>
      </c>
      <c r="L113" s="10">
        <v>1.075297099230244E-2</v>
      </c>
      <c r="M113" s="10">
        <v>2.2190899019019734E-2</v>
      </c>
      <c r="N113" s="10">
        <f>ExitPrices[[#This Row],[2020/21 Exit Revenue Recovery Price]]+ExitPrices[[#This Row],[2020/21 Exit Firm Price]]</f>
        <v>3.4138644566022447E-2</v>
      </c>
      <c r="O113" s="10">
        <v>1.8170384966499274E-2</v>
      </c>
      <c r="P113" s="10">
        <v>1.6353346469849345E-2</v>
      </c>
      <c r="Q113" s="10">
        <v>-1.1620786205164815E-14</v>
      </c>
      <c r="R113" s="10">
        <f>ExitPrices[[#This Row],[2021/22 Exit Revenue Recovery Price]]+ExitPrices[[#This Row],[2021/22 Exit Firm Price]]</f>
        <v>1.8170384966487655E-2</v>
      </c>
    </row>
    <row r="114" spans="1:18" x14ac:dyDescent="0.2">
      <c r="A114" s="1" t="s">
        <v>189</v>
      </c>
      <c r="B114" s="1" t="s">
        <v>303</v>
      </c>
      <c r="C114" s="10">
        <v>1E-4</v>
      </c>
      <c r="D114" s="10">
        <v>0</v>
      </c>
      <c r="E114" s="10">
        <v>2.0199999999999999E-2</v>
      </c>
      <c r="F114" s="10">
        <v>2.0299999999999999E-2</v>
      </c>
      <c r="G114" s="10">
        <v>1.3868297211234957E-2</v>
      </c>
      <c r="H114" s="10">
        <v>1.2481467490111461E-2</v>
      </c>
      <c r="I114" s="10">
        <v>2.083124939601072E-2</v>
      </c>
      <c r="J114" s="10">
        <f>ExitPrices[[#This Row],[2019/20 Exit Revenue Recovery Price]]+ExitPrices[[#This Row],[2019/20 Exit Firm Price]]</f>
        <v>3.4699546607245675E-2</v>
      </c>
      <c r="K114" s="10">
        <v>1.4410652789500801E-2</v>
      </c>
      <c r="L114" s="10">
        <v>1.2969587510550723E-2</v>
      </c>
      <c r="M114" s="10">
        <v>2.2190899019019734E-2</v>
      </c>
      <c r="N114" s="10">
        <f>ExitPrices[[#This Row],[2020/21 Exit Revenue Recovery Price]]+ExitPrices[[#This Row],[2020/21 Exit Firm Price]]</f>
        <v>3.6601551808520538E-2</v>
      </c>
      <c r="O114" s="10">
        <v>1.9401380564449629E-2</v>
      </c>
      <c r="P114" s="10">
        <v>1.7461242508004668E-2</v>
      </c>
      <c r="Q114" s="10">
        <v>-1.1620786205164815E-14</v>
      </c>
      <c r="R114" s="10">
        <f>ExitPrices[[#This Row],[2021/22 Exit Revenue Recovery Price]]+ExitPrices[[#This Row],[2021/22 Exit Firm Price]]</f>
        <v>1.940138056443801E-2</v>
      </c>
    </row>
    <row r="115" spans="1:18" x14ac:dyDescent="0.2">
      <c r="A115" s="1" t="s">
        <v>190</v>
      </c>
      <c r="B115" s="1" t="s">
        <v>306</v>
      </c>
      <c r="C115" s="10">
        <v>1.55E-2</v>
      </c>
      <c r="D115" s="10">
        <v>0</v>
      </c>
      <c r="E115" s="10">
        <v>2.0199999999999999E-2</v>
      </c>
      <c r="F115" s="10">
        <v>3.5699999999999996E-2</v>
      </c>
      <c r="G115" s="10">
        <v>9.9012507284014922E-3</v>
      </c>
      <c r="H115" s="10">
        <v>8.911125655561342E-3</v>
      </c>
      <c r="I115" s="10">
        <v>2.083124939601072E-2</v>
      </c>
      <c r="J115" s="10">
        <f>ExitPrices[[#This Row],[2019/20 Exit Revenue Recovery Price]]+ExitPrices[[#This Row],[2019/20 Exit Firm Price]]</f>
        <v>3.0732500124412213E-2</v>
      </c>
      <c r="K115" s="10">
        <v>1.0288464708788858E-2</v>
      </c>
      <c r="L115" s="10">
        <v>9.2596182379099719E-3</v>
      </c>
      <c r="M115" s="10">
        <v>2.2190899019019734E-2</v>
      </c>
      <c r="N115" s="10">
        <f>ExitPrices[[#This Row],[2020/21 Exit Revenue Recovery Price]]+ExitPrices[[#This Row],[2020/21 Exit Firm Price]]</f>
        <v>3.2479363727808588E-2</v>
      </c>
      <c r="O115" s="10">
        <v>2.0553722068515478E-2</v>
      </c>
      <c r="P115" s="10">
        <v>1.8498349861663928E-2</v>
      </c>
      <c r="Q115" s="10">
        <v>-1.1620786205164815E-14</v>
      </c>
      <c r="R115" s="10">
        <f>ExitPrices[[#This Row],[2021/22 Exit Revenue Recovery Price]]+ExitPrices[[#This Row],[2021/22 Exit Firm Price]]</f>
        <v>2.0553722068503859E-2</v>
      </c>
    </row>
    <row r="116" spans="1:18" x14ac:dyDescent="0.2">
      <c r="A116" s="1" t="s">
        <v>191</v>
      </c>
      <c r="B116" s="1" t="s">
        <v>313</v>
      </c>
      <c r="C116" s="10">
        <v>2.9999999999999997E-4</v>
      </c>
      <c r="D116" s="10">
        <v>0</v>
      </c>
      <c r="E116" s="10">
        <v>2.0199999999999999E-2</v>
      </c>
      <c r="F116" s="10">
        <v>2.0500000000000001E-2</v>
      </c>
      <c r="G116" s="10">
        <v>9.9007009268573323E-3</v>
      </c>
      <c r="H116" s="10">
        <v>8.9106308341715991E-3</v>
      </c>
      <c r="I116" s="10">
        <v>2.083124939601072E-2</v>
      </c>
      <c r="J116" s="10">
        <f>ExitPrices[[#This Row],[2019/20 Exit Revenue Recovery Price]]+ExitPrices[[#This Row],[2019/20 Exit Firm Price]]</f>
        <v>3.0731950322868053E-2</v>
      </c>
      <c r="K116" s="10">
        <v>1.0287893405835415E-2</v>
      </c>
      <c r="L116" s="10">
        <v>9.2591040652518723E-3</v>
      </c>
      <c r="M116" s="10">
        <v>2.2190899019019734E-2</v>
      </c>
      <c r="N116" s="10">
        <f>ExitPrices[[#This Row],[2020/21 Exit Revenue Recovery Price]]+ExitPrices[[#This Row],[2020/21 Exit Firm Price]]</f>
        <v>3.247879242485515E-2</v>
      </c>
      <c r="O116" s="10">
        <v>1.5552404254935016E-2</v>
      </c>
      <c r="P116" s="10">
        <v>1.3997163829441515E-2</v>
      </c>
      <c r="Q116" s="10">
        <v>-1.1620786205164815E-14</v>
      </c>
      <c r="R116" s="10">
        <f>ExitPrices[[#This Row],[2021/22 Exit Revenue Recovery Price]]+ExitPrices[[#This Row],[2021/22 Exit Firm Price]]</f>
        <v>1.5552404254923395E-2</v>
      </c>
    </row>
    <row r="117" spans="1:18" x14ac:dyDescent="0.2">
      <c r="A117" s="1" t="s">
        <v>192</v>
      </c>
      <c r="B117" s="1" t="s">
        <v>309</v>
      </c>
      <c r="C117" s="10">
        <v>2.4400000000000002E-2</v>
      </c>
      <c r="D117" s="10">
        <v>0</v>
      </c>
      <c r="E117" s="10">
        <v>2.0199999999999999E-2</v>
      </c>
      <c r="F117" s="10">
        <v>4.4600000000000001E-2</v>
      </c>
      <c r="G117" s="10">
        <v>1.2596058261941597E-2</v>
      </c>
      <c r="H117" s="10">
        <v>1.1336452435747437E-2</v>
      </c>
      <c r="I117" s="10">
        <v>2.083124939601072E-2</v>
      </c>
      <c r="J117" s="10">
        <f>ExitPrices[[#This Row],[2019/20 Exit Revenue Recovery Price]]+ExitPrices[[#This Row],[2019/20 Exit Firm Price]]</f>
        <v>3.3427307657952321E-2</v>
      </c>
      <c r="K117" s="10">
        <v>1.3088659650451735E-2</v>
      </c>
      <c r="L117" s="10">
        <v>1.1779793685406562E-2</v>
      </c>
      <c r="M117" s="10">
        <v>2.2190899019019734E-2</v>
      </c>
      <c r="N117" s="10">
        <f>ExitPrices[[#This Row],[2020/21 Exit Revenue Recovery Price]]+ExitPrices[[#This Row],[2020/21 Exit Firm Price]]</f>
        <v>3.5279558669471467E-2</v>
      </c>
      <c r="O117" s="10">
        <v>2.5321138281684627E-2</v>
      </c>
      <c r="P117" s="10">
        <v>2.2789024453516164E-2</v>
      </c>
      <c r="Q117" s="10">
        <v>-1.1620786205164815E-14</v>
      </c>
      <c r="R117" s="10">
        <f>ExitPrices[[#This Row],[2021/22 Exit Revenue Recovery Price]]+ExitPrices[[#This Row],[2021/22 Exit Firm Price]]</f>
        <v>2.5321138281673008E-2</v>
      </c>
    </row>
    <row r="118" spans="1:18" x14ac:dyDescent="0.2">
      <c r="A118" s="1" t="s">
        <v>193</v>
      </c>
      <c r="B118" s="1" t="s">
        <v>303</v>
      </c>
      <c r="C118" s="10">
        <v>1.6000000000000001E-3</v>
      </c>
      <c r="D118" s="10">
        <v>0</v>
      </c>
      <c r="E118" s="10">
        <v>2.0199999999999999E-2</v>
      </c>
      <c r="F118" s="10">
        <v>2.18E-2</v>
      </c>
      <c r="G118" s="10">
        <v>1.1794920185393914E-2</v>
      </c>
      <c r="H118" s="10">
        <v>1.0615428166854523E-2</v>
      </c>
      <c r="I118" s="10">
        <v>2.083124939601072E-2</v>
      </c>
      <c r="J118" s="10">
        <f>ExitPrices[[#This Row],[2019/20 Exit Revenue Recovery Price]]+ExitPrices[[#This Row],[2019/20 Exit Firm Price]]</f>
        <v>3.2626169581404636E-2</v>
      </c>
      <c r="K118" s="10">
        <v>1.2256191000427101E-2</v>
      </c>
      <c r="L118" s="10">
        <v>1.1030571900384391E-2</v>
      </c>
      <c r="M118" s="10">
        <v>2.2190899019019734E-2</v>
      </c>
      <c r="N118" s="10">
        <f>ExitPrices[[#This Row],[2020/21 Exit Revenue Recovery Price]]+ExitPrices[[#This Row],[2020/21 Exit Firm Price]]</f>
        <v>3.4447090019446833E-2</v>
      </c>
      <c r="O118" s="10">
        <v>1.8430270877254466E-2</v>
      </c>
      <c r="P118" s="10">
        <v>1.6587243789529017E-2</v>
      </c>
      <c r="Q118" s="10">
        <v>-1.1620786205164815E-14</v>
      </c>
      <c r="R118" s="10">
        <f>ExitPrices[[#This Row],[2021/22 Exit Revenue Recovery Price]]+ExitPrices[[#This Row],[2021/22 Exit Firm Price]]</f>
        <v>1.8430270877242846E-2</v>
      </c>
    </row>
    <row r="119" spans="1:18" x14ac:dyDescent="0.2">
      <c r="A119" s="1" t="s">
        <v>194</v>
      </c>
      <c r="B119" s="1" t="s">
        <v>306</v>
      </c>
      <c r="C119" s="10">
        <v>1.77E-2</v>
      </c>
      <c r="D119" s="10">
        <v>0</v>
      </c>
      <c r="E119" s="10">
        <v>2.0199999999999999E-2</v>
      </c>
      <c r="F119" s="10">
        <v>3.7900000000000003E-2</v>
      </c>
      <c r="G119" s="10">
        <v>1.0495065437375117E-2</v>
      </c>
      <c r="H119" s="10">
        <v>9.4455588936376046E-3</v>
      </c>
      <c r="I119" s="10">
        <v>2.083124939601072E-2</v>
      </c>
      <c r="J119" s="10">
        <f>ExitPrices[[#This Row],[2019/20 Exit Revenue Recovery Price]]+ExitPrices[[#This Row],[2019/20 Exit Firm Price]]</f>
        <v>3.132631483338584E-2</v>
      </c>
      <c r="K119" s="10">
        <v>1.090550207552376E-2</v>
      </c>
      <c r="L119" s="10">
        <v>9.8149518679713846E-3</v>
      </c>
      <c r="M119" s="10">
        <v>2.2190899019019734E-2</v>
      </c>
      <c r="N119" s="10">
        <f>ExitPrices[[#This Row],[2020/21 Exit Revenue Recovery Price]]+ExitPrices[[#This Row],[2020/21 Exit Firm Price]]</f>
        <v>3.3096401094543496E-2</v>
      </c>
      <c r="O119" s="10">
        <v>2.1654220941858031E-2</v>
      </c>
      <c r="P119" s="10">
        <v>1.9488798847672229E-2</v>
      </c>
      <c r="Q119" s="10">
        <v>-1.1620786205164815E-14</v>
      </c>
      <c r="R119" s="10">
        <f>ExitPrices[[#This Row],[2021/22 Exit Revenue Recovery Price]]+ExitPrices[[#This Row],[2021/22 Exit Firm Price]]</f>
        <v>2.1654220941846412E-2</v>
      </c>
    </row>
    <row r="120" spans="1:18" x14ac:dyDescent="0.2">
      <c r="A120" s="1" t="s">
        <v>195</v>
      </c>
      <c r="B120" s="1" t="s">
        <v>308</v>
      </c>
      <c r="C120" s="10">
        <v>1.2500000000000001E-2</v>
      </c>
      <c r="D120" s="10">
        <v>0</v>
      </c>
      <c r="E120" s="10">
        <v>2.0199999999999999E-2</v>
      </c>
      <c r="F120" s="10">
        <v>3.27E-2</v>
      </c>
      <c r="G120" s="10">
        <v>1.0007240934828573E-2</v>
      </c>
      <c r="H120" s="10">
        <v>9.0065168413457145E-3</v>
      </c>
      <c r="I120" s="10">
        <v>2.083124939601072E-2</v>
      </c>
      <c r="J120" s="10">
        <f>ExitPrices[[#This Row],[2019/20 Exit Revenue Recovery Price]]+ExitPrices[[#This Row],[2019/20 Exit Firm Price]]</f>
        <v>3.0838490330839293E-2</v>
      </c>
      <c r="K120" s="10">
        <v>1.0398599935965185E-2</v>
      </c>
      <c r="L120" s="10">
        <v>9.3587399423686671E-3</v>
      </c>
      <c r="M120" s="10">
        <v>2.2190899019019734E-2</v>
      </c>
      <c r="N120" s="10">
        <f>ExitPrices[[#This Row],[2020/21 Exit Revenue Recovery Price]]+ExitPrices[[#This Row],[2020/21 Exit Firm Price]]</f>
        <v>3.2589498954984919E-2</v>
      </c>
      <c r="O120" s="10">
        <v>1.7951667170429338E-2</v>
      </c>
      <c r="P120" s="10">
        <v>1.6156500453386406E-2</v>
      </c>
      <c r="Q120" s="10">
        <v>-1.1620786205164815E-14</v>
      </c>
      <c r="R120" s="10">
        <f>ExitPrices[[#This Row],[2021/22 Exit Revenue Recovery Price]]+ExitPrices[[#This Row],[2021/22 Exit Firm Price]]</f>
        <v>1.7951667170417719E-2</v>
      </c>
    </row>
    <row r="121" spans="1:18" x14ac:dyDescent="0.2">
      <c r="A121" s="1" t="s">
        <v>196</v>
      </c>
      <c r="B121" s="1" t="s">
        <v>317</v>
      </c>
      <c r="C121" s="10">
        <v>1.2800000000000001E-2</v>
      </c>
      <c r="D121" s="10">
        <v>0</v>
      </c>
      <c r="E121" s="10">
        <v>2.0199999999999999E-2</v>
      </c>
      <c r="F121" s="10">
        <v>3.3000000000000002E-2</v>
      </c>
      <c r="G121" s="10">
        <v>1.227342734278344E-2</v>
      </c>
      <c r="H121" s="10">
        <v>1.1046084608505096E-2</v>
      </c>
      <c r="I121" s="10">
        <v>2.083124939601072E-2</v>
      </c>
      <c r="J121" s="10">
        <f>ExitPrices[[#This Row],[2019/20 Exit Revenue Recovery Price]]+ExitPrices[[#This Row],[2019/20 Exit Firm Price]]</f>
        <v>3.3104676738794164E-2</v>
      </c>
      <c r="K121" s="10">
        <v>1.2753411415983613E-2</v>
      </c>
      <c r="L121" s="10">
        <v>1.1478070274385252E-2</v>
      </c>
      <c r="M121" s="10">
        <v>2.2190899019019734E-2</v>
      </c>
      <c r="N121" s="10">
        <f>ExitPrices[[#This Row],[2020/21 Exit Revenue Recovery Price]]+ExitPrices[[#This Row],[2020/21 Exit Firm Price]]</f>
        <v>3.4944310435003345E-2</v>
      </c>
      <c r="O121" s="10">
        <v>2.3857694416734465E-2</v>
      </c>
      <c r="P121" s="10">
        <v>2.1471924975061018E-2</v>
      </c>
      <c r="Q121" s="10">
        <v>-1.1620786205164815E-14</v>
      </c>
      <c r="R121" s="10">
        <f>ExitPrices[[#This Row],[2021/22 Exit Revenue Recovery Price]]+ExitPrices[[#This Row],[2021/22 Exit Firm Price]]</f>
        <v>2.3857694416722846E-2</v>
      </c>
    </row>
    <row r="122" spans="1:18" x14ac:dyDescent="0.2">
      <c r="A122" s="1" t="s">
        <v>197</v>
      </c>
      <c r="B122" s="1" t="s">
        <v>309</v>
      </c>
      <c r="C122" s="10">
        <v>4.19E-2</v>
      </c>
      <c r="D122" s="10">
        <v>0</v>
      </c>
      <c r="E122" s="10">
        <v>2.0199999999999999E-2</v>
      </c>
      <c r="F122" s="10">
        <v>6.2100000000000002E-2</v>
      </c>
      <c r="G122" s="10">
        <v>1.8578890556739648E-2</v>
      </c>
      <c r="H122" s="10">
        <v>1.6721001501065685E-2</v>
      </c>
      <c r="I122" s="10">
        <v>2.083124939601072E-2</v>
      </c>
      <c r="J122" s="10">
        <f>ExitPrices[[#This Row],[2019/20 Exit Revenue Recovery Price]]+ExitPrices[[#This Row],[2019/20 Exit Firm Price]]</f>
        <v>3.9410139952750368E-2</v>
      </c>
      <c r="K122" s="10">
        <v>1.9305466053209056E-2</v>
      </c>
      <c r="L122" s="10">
        <v>1.7374919447888149E-2</v>
      </c>
      <c r="M122" s="10">
        <v>2.2190899019019734E-2</v>
      </c>
      <c r="N122" s="10">
        <f>ExitPrices[[#This Row],[2020/21 Exit Revenue Recovery Price]]+ExitPrices[[#This Row],[2020/21 Exit Firm Price]]</f>
        <v>4.1496365072228786E-2</v>
      </c>
      <c r="O122" s="10">
        <v>3.5208682875073026E-2</v>
      </c>
      <c r="P122" s="10">
        <v>3.1687814587565727E-2</v>
      </c>
      <c r="Q122" s="10">
        <v>-1.1620786205164815E-14</v>
      </c>
      <c r="R122" s="10">
        <f>ExitPrices[[#This Row],[2021/22 Exit Revenue Recovery Price]]+ExitPrices[[#This Row],[2021/22 Exit Firm Price]]</f>
        <v>3.5208682875061403E-2</v>
      </c>
    </row>
    <row r="123" spans="1:18" x14ac:dyDescent="0.2">
      <c r="A123" s="1" t="s">
        <v>198</v>
      </c>
      <c r="B123" s="1" t="s">
        <v>318</v>
      </c>
      <c r="C123" s="10">
        <v>2.5999999999999999E-2</v>
      </c>
      <c r="D123" s="10">
        <v>0</v>
      </c>
      <c r="E123" s="10">
        <v>2.0199999999999999E-2</v>
      </c>
      <c r="F123" s="10">
        <v>4.6199999999999998E-2</v>
      </c>
      <c r="G123" s="10">
        <v>1.125347602948782E-2</v>
      </c>
      <c r="H123" s="10">
        <v>1.0128128426539039E-2</v>
      </c>
      <c r="I123" s="10">
        <v>2.083124939601072E-2</v>
      </c>
      <c r="J123" s="10">
        <f>ExitPrices[[#This Row],[2019/20 Exit Revenue Recovery Price]]+ExitPrices[[#This Row],[2019/20 Exit Firm Price]]</f>
        <v>3.2084725425498541E-2</v>
      </c>
      <c r="K123" s="10">
        <v>1.169357227248795E-2</v>
      </c>
      <c r="L123" s="10">
        <v>1.0524215045239156E-2</v>
      </c>
      <c r="M123" s="10">
        <v>2.2190899019019734E-2</v>
      </c>
      <c r="N123" s="10">
        <f>ExitPrices[[#This Row],[2020/21 Exit Revenue Recovery Price]]+ExitPrices[[#This Row],[2020/21 Exit Firm Price]]</f>
        <v>3.3884471291507685E-2</v>
      </c>
      <c r="O123" s="10">
        <v>2.2319810388476146E-2</v>
      </c>
      <c r="P123" s="10">
        <v>2.0087829349628529E-2</v>
      </c>
      <c r="Q123" s="10">
        <v>-1.1620786205164815E-14</v>
      </c>
      <c r="R123" s="10">
        <f>ExitPrices[[#This Row],[2021/22 Exit Revenue Recovery Price]]+ExitPrices[[#This Row],[2021/22 Exit Firm Price]]</f>
        <v>2.2319810388464527E-2</v>
      </c>
    </row>
    <row r="124" spans="1:18" x14ac:dyDescent="0.2">
      <c r="A124" s="1" t="s">
        <v>199</v>
      </c>
      <c r="B124" s="1" t="s">
        <v>308</v>
      </c>
      <c r="C124" s="10">
        <v>2.5100000000000001E-2</v>
      </c>
      <c r="D124" s="10">
        <v>0</v>
      </c>
      <c r="E124" s="10">
        <v>2.0199999999999999E-2</v>
      </c>
      <c r="F124" s="10">
        <v>4.53E-2</v>
      </c>
      <c r="G124" s="10">
        <v>1.0917429862788401E-2</v>
      </c>
      <c r="H124" s="10">
        <v>9.8256868765095613E-3</v>
      </c>
      <c r="I124" s="10">
        <v>2.083124939601072E-2</v>
      </c>
      <c r="J124" s="10">
        <f>ExitPrices[[#This Row],[2019/20 Exit Revenue Recovery Price]]+ExitPrices[[#This Row],[2019/20 Exit Firm Price]]</f>
        <v>3.1748679258799123E-2</v>
      </c>
      <c r="K124" s="10">
        <v>1.1344384152577675E-2</v>
      </c>
      <c r="L124" s="10">
        <v>1.0209945737319908E-2</v>
      </c>
      <c r="M124" s="10">
        <v>2.2190899019019734E-2</v>
      </c>
      <c r="N124" s="10">
        <f>ExitPrices[[#This Row],[2020/21 Exit Revenue Recovery Price]]+ExitPrices[[#This Row],[2020/21 Exit Firm Price]]</f>
        <v>3.3535283171597409E-2</v>
      </c>
      <c r="O124" s="10">
        <v>2.177815952077362E-2</v>
      </c>
      <c r="P124" s="10">
        <v>1.9600343568696259E-2</v>
      </c>
      <c r="Q124" s="10">
        <v>-1.1620786205164815E-14</v>
      </c>
      <c r="R124" s="10">
        <f>ExitPrices[[#This Row],[2021/22 Exit Revenue Recovery Price]]+ExitPrices[[#This Row],[2021/22 Exit Firm Price]]</f>
        <v>2.1778159520762001E-2</v>
      </c>
    </row>
    <row r="125" spans="1:18" x14ac:dyDescent="0.2">
      <c r="A125" s="1" t="s">
        <v>200</v>
      </c>
      <c r="B125" s="1" t="s">
        <v>314</v>
      </c>
      <c r="C125" s="10">
        <v>3.2399999999999998E-2</v>
      </c>
      <c r="D125" s="10">
        <v>0</v>
      </c>
      <c r="E125" s="10">
        <v>2.0199999999999999E-2</v>
      </c>
      <c r="F125" s="10">
        <v>5.2599999999999994E-2</v>
      </c>
      <c r="G125" s="10">
        <v>1.5241831385989363E-2</v>
      </c>
      <c r="H125" s="10">
        <v>1.3717648247390427E-2</v>
      </c>
      <c r="I125" s="10">
        <v>2.083124939601072E-2</v>
      </c>
      <c r="J125" s="10">
        <f>ExitPrices[[#This Row],[2019/20 Exit Revenue Recovery Price]]+ExitPrices[[#This Row],[2019/20 Exit Firm Price]]</f>
        <v>3.6073080782000083E-2</v>
      </c>
      <c r="K125" s="10">
        <v>1.5837902565404377E-2</v>
      </c>
      <c r="L125" s="10">
        <v>1.4254112308863941E-2</v>
      </c>
      <c r="M125" s="10">
        <v>2.2190899019019734E-2</v>
      </c>
      <c r="N125" s="10">
        <f>ExitPrices[[#This Row],[2020/21 Exit Revenue Recovery Price]]+ExitPrices[[#This Row],[2020/21 Exit Firm Price]]</f>
        <v>3.8028801584424107E-2</v>
      </c>
      <c r="O125" s="10">
        <v>3.0031548550753257E-2</v>
      </c>
      <c r="P125" s="10">
        <v>2.7028393695677933E-2</v>
      </c>
      <c r="Q125" s="10">
        <v>-1.1620786205164815E-14</v>
      </c>
      <c r="R125" s="10">
        <f>ExitPrices[[#This Row],[2021/22 Exit Revenue Recovery Price]]+ExitPrices[[#This Row],[2021/22 Exit Firm Price]]</f>
        <v>3.0031548550741638E-2</v>
      </c>
    </row>
    <row r="126" spans="1:18" x14ac:dyDescent="0.2">
      <c r="A126" s="1" t="s">
        <v>201</v>
      </c>
      <c r="B126" s="1" t="s">
        <v>304</v>
      </c>
      <c r="C126" s="10">
        <v>2.69E-2</v>
      </c>
      <c r="D126" s="10">
        <v>0</v>
      </c>
      <c r="E126" s="10">
        <v>2.0199999999999999E-2</v>
      </c>
      <c r="F126" s="10">
        <v>4.7100000000000003E-2</v>
      </c>
      <c r="G126" s="10">
        <v>1.4631670549349302E-2</v>
      </c>
      <c r="H126" s="10">
        <v>1.3168503494414372E-2</v>
      </c>
      <c r="I126" s="10">
        <v>2.083124939601072E-2</v>
      </c>
      <c r="J126" s="10">
        <f>ExitPrices[[#This Row],[2019/20 Exit Revenue Recovery Price]]+ExitPrices[[#This Row],[2019/20 Exit Firm Price]]</f>
        <v>3.5462919945360022E-2</v>
      </c>
      <c r="K126" s="10">
        <v>1.5203879813465658E-2</v>
      </c>
      <c r="L126" s="10">
        <v>1.3683491832119093E-2</v>
      </c>
      <c r="M126" s="10">
        <v>2.2190899019019734E-2</v>
      </c>
      <c r="N126" s="10">
        <f>ExitPrices[[#This Row],[2020/21 Exit Revenue Recovery Price]]+ExitPrices[[#This Row],[2020/21 Exit Firm Price]]</f>
        <v>3.739477883248539E-2</v>
      </c>
      <c r="O126" s="10">
        <v>2.7948032361289347E-2</v>
      </c>
      <c r="P126" s="10">
        <v>2.5153229125160412E-2</v>
      </c>
      <c r="Q126" s="10">
        <v>-1.1620786205164815E-14</v>
      </c>
      <c r="R126" s="10">
        <f>ExitPrices[[#This Row],[2021/22 Exit Revenue Recovery Price]]+ExitPrices[[#This Row],[2021/22 Exit Firm Price]]</f>
        <v>2.7948032361277728E-2</v>
      </c>
    </row>
    <row r="127" spans="1:18" x14ac:dyDescent="0.2">
      <c r="A127" s="1" t="s">
        <v>202</v>
      </c>
      <c r="B127" s="1" t="s">
        <v>305</v>
      </c>
      <c r="C127" s="10">
        <v>1.1599999999999999E-2</v>
      </c>
      <c r="D127" s="10">
        <v>0</v>
      </c>
      <c r="E127" s="10">
        <v>2.0199999999999999E-2</v>
      </c>
      <c r="F127" s="10">
        <v>3.1799999999999995E-2</v>
      </c>
      <c r="G127" s="10">
        <v>9.2009694414855823E-3</v>
      </c>
      <c r="H127" s="10">
        <v>8.2808724973370239E-3</v>
      </c>
      <c r="I127" s="10">
        <v>2.083124939601072E-2</v>
      </c>
      <c r="J127" s="10">
        <f>ExitPrices[[#This Row],[2019/20 Exit Revenue Recovery Price]]+ExitPrices[[#This Row],[2019/20 Exit Firm Price]]</f>
        <v>3.0032218837496301E-2</v>
      </c>
      <c r="K127" s="10">
        <v>9.5607971136240644E-3</v>
      </c>
      <c r="L127" s="10">
        <v>8.6047174022616576E-3</v>
      </c>
      <c r="M127" s="10">
        <v>2.2190899019019734E-2</v>
      </c>
      <c r="N127" s="10">
        <f>ExitPrices[[#This Row],[2020/21 Exit Revenue Recovery Price]]+ExitPrices[[#This Row],[2020/21 Exit Firm Price]]</f>
        <v>3.1751696132643795E-2</v>
      </c>
      <c r="O127" s="10">
        <v>1.8980695379320633E-2</v>
      </c>
      <c r="P127" s="10">
        <v>1.7082625841388571E-2</v>
      </c>
      <c r="Q127" s="10">
        <v>-1.1620786205164815E-14</v>
      </c>
      <c r="R127" s="10">
        <f>ExitPrices[[#This Row],[2021/22 Exit Revenue Recovery Price]]+ExitPrices[[#This Row],[2021/22 Exit Firm Price]]</f>
        <v>1.8980695379309014E-2</v>
      </c>
    </row>
    <row r="128" spans="1:18" x14ac:dyDescent="0.2">
      <c r="A128" s="1" t="s">
        <v>203</v>
      </c>
      <c r="B128" s="1" t="s">
        <v>310</v>
      </c>
      <c r="C128" s="10">
        <v>1.2E-2</v>
      </c>
      <c r="D128" s="10">
        <v>0</v>
      </c>
      <c r="E128" s="10">
        <v>2.0199999999999999E-2</v>
      </c>
      <c r="F128" s="10">
        <v>3.2199999999999999E-2</v>
      </c>
      <c r="G128" s="10">
        <v>1.1676397669547168E-2</v>
      </c>
      <c r="H128" s="10">
        <v>1.0508757902592451E-2</v>
      </c>
      <c r="I128" s="10">
        <v>2.083124939601072E-2</v>
      </c>
      <c r="J128" s="10">
        <f>ExitPrices[[#This Row],[2019/20 Exit Revenue Recovery Price]]+ExitPrices[[#This Row],[2019/20 Exit Firm Price]]</f>
        <v>3.2507647065557886E-2</v>
      </c>
      <c r="K128" s="10">
        <v>1.2133033355505708E-2</v>
      </c>
      <c r="L128" s="10">
        <v>1.0919730019955136E-2</v>
      </c>
      <c r="M128" s="10">
        <v>2.2190899019019734E-2</v>
      </c>
      <c r="N128" s="10">
        <f>ExitPrices[[#This Row],[2020/21 Exit Revenue Recovery Price]]+ExitPrices[[#This Row],[2020/21 Exit Firm Price]]</f>
        <v>3.432393237452544E-2</v>
      </c>
      <c r="O128" s="10">
        <v>2.2838859791780117E-2</v>
      </c>
      <c r="P128" s="10">
        <v>2.0554973812602104E-2</v>
      </c>
      <c r="Q128" s="10">
        <v>-1.1620786205164815E-14</v>
      </c>
      <c r="R128" s="10">
        <f>ExitPrices[[#This Row],[2021/22 Exit Revenue Recovery Price]]+ExitPrices[[#This Row],[2021/22 Exit Firm Price]]</f>
        <v>2.2838859791768498E-2</v>
      </c>
    </row>
    <row r="129" spans="1:18" x14ac:dyDescent="0.2">
      <c r="A129" s="1" t="s">
        <v>204</v>
      </c>
      <c r="B129" s="1" t="s">
        <v>304</v>
      </c>
      <c r="C129" s="10">
        <v>1.06E-2</v>
      </c>
      <c r="D129" s="10">
        <v>0</v>
      </c>
      <c r="E129" s="10">
        <v>2.0199999999999999E-2</v>
      </c>
      <c r="F129" s="10">
        <v>3.0800000000000001E-2</v>
      </c>
      <c r="G129" s="10">
        <v>1.3375232213813057E-2</v>
      </c>
      <c r="H129" s="10">
        <v>1.2037708992431751E-2</v>
      </c>
      <c r="I129" s="10">
        <v>2.083124939601072E-2</v>
      </c>
      <c r="J129" s="10">
        <f>ExitPrices[[#This Row],[2019/20 Exit Revenue Recovery Price]]+ExitPrices[[#This Row],[2019/20 Exit Firm Price]]</f>
        <v>3.4206481609823779E-2</v>
      </c>
      <c r="K129" s="10">
        <v>1.3898305211980837E-2</v>
      </c>
      <c r="L129" s="10">
        <v>1.2508474690782754E-2</v>
      </c>
      <c r="M129" s="10">
        <v>2.2190899019019734E-2</v>
      </c>
      <c r="N129" s="10">
        <f>ExitPrices[[#This Row],[2020/21 Exit Revenue Recovery Price]]+ExitPrices[[#This Row],[2020/21 Exit Firm Price]]</f>
        <v>3.6089204231000573E-2</v>
      </c>
      <c r="O129" s="10">
        <v>2.5940690281957335E-2</v>
      </c>
      <c r="P129" s="10">
        <v>2.33466212537616E-2</v>
      </c>
      <c r="Q129" s="10">
        <v>-1.1620786205164815E-14</v>
      </c>
      <c r="R129" s="10">
        <f>ExitPrices[[#This Row],[2021/22 Exit Revenue Recovery Price]]+ExitPrices[[#This Row],[2021/22 Exit Firm Price]]</f>
        <v>2.5940690281945716E-2</v>
      </c>
    </row>
    <row r="130" spans="1:18" x14ac:dyDescent="0.2">
      <c r="A130" s="1" t="s">
        <v>205</v>
      </c>
      <c r="B130" s="1" t="s">
        <v>313</v>
      </c>
      <c r="C130" s="10">
        <v>8.6E-3</v>
      </c>
      <c r="D130" s="10">
        <v>0</v>
      </c>
      <c r="E130" s="10">
        <v>2.0199999999999999E-2</v>
      </c>
      <c r="F130" s="10">
        <v>2.8799999999999999E-2</v>
      </c>
      <c r="G130" s="10">
        <v>1.0870509932698644E-2</v>
      </c>
      <c r="H130" s="10">
        <v>9.7834589394287796E-3</v>
      </c>
      <c r="I130" s="10">
        <v>2.083124939601072E-2</v>
      </c>
      <c r="J130" s="10">
        <f>ExitPrices[[#This Row],[2019/20 Exit Revenue Recovery Price]]+ExitPrices[[#This Row],[2019/20 Exit Firm Price]]</f>
        <v>3.1701759328709361E-2</v>
      </c>
      <c r="K130" s="10">
        <v>1.1295629297447853E-2</v>
      </c>
      <c r="L130" s="10">
        <v>1.0166066367703069E-2</v>
      </c>
      <c r="M130" s="10">
        <v>2.2190899019019734E-2</v>
      </c>
      <c r="N130" s="10">
        <f>ExitPrices[[#This Row],[2020/21 Exit Revenue Recovery Price]]+ExitPrices[[#This Row],[2020/21 Exit Firm Price]]</f>
        <v>3.348652831646759E-2</v>
      </c>
      <c r="O130" s="10">
        <v>1.8518535999883824E-2</v>
      </c>
      <c r="P130" s="10">
        <v>1.6666682399895442E-2</v>
      </c>
      <c r="Q130" s="10">
        <v>-1.1620786205164815E-14</v>
      </c>
      <c r="R130" s="10">
        <f>ExitPrices[[#This Row],[2021/22 Exit Revenue Recovery Price]]+ExitPrices[[#This Row],[2021/22 Exit Firm Price]]</f>
        <v>1.8518535999872205E-2</v>
      </c>
    </row>
    <row r="131" spans="1:18" x14ac:dyDescent="0.2">
      <c r="A131" s="1" t="s">
        <v>206</v>
      </c>
      <c r="B131" s="1" t="s">
        <v>308</v>
      </c>
      <c r="C131" s="10">
        <v>2.6499999999999999E-2</v>
      </c>
      <c r="D131" s="10">
        <v>0</v>
      </c>
      <c r="E131" s="10">
        <v>2.0199999999999999E-2</v>
      </c>
      <c r="F131" s="10">
        <v>4.6699999999999998E-2</v>
      </c>
      <c r="G131" s="10">
        <v>1.1149348129450015E-2</v>
      </c>
      <c r="H131" s="10">
        <v>1.0034413316505014E-2</v>
      </c>
      <c r="I131" s="10">
        <v>2.083124939601072E-2</v>
      </c>
      <c r="J131" s="10">
        <f>ExitPrices[[#This Row],[2019/20 Exit Revenue Recovery Price]]+ExitPrices[[#This Row],[2019/20 Exit Firm Price]]</f>
        <v>3.1980597525460737E-2</v>
      </c>
      <c r="K131" s="10">
        <v>1.1585372182001787E-2</v>
      </c>
      <c r="L131" s="10">
        <v>1.0426834963801607E-2</v>
      </c>
      <c r="M131" s="10">
        <v>2.2190899019019734E-2</v>
      </c>
      <c r="N131" s="10">
        <f>ExitPrices[[#This Row],[2020/21 Exit Revenue Recovery Price]]+ExitPrices[[#This Row],[2020/21 Exit Firm Price]]</f>
        <v>3.3776271201021522E-2</v>
      </c>
      <c r="O131" s="10">
        <v>2.2115950611086999E-2</v>
      </c>
      <c r="P131" s="10">
        <v>1.9904355549978298E-2</v>
      </c>
      <c r="Q131" s="10">
        <v>-1.1620786205164815E-14</v>
      </c>
      <c r="R131" s="10">
        <f>ExitPrices[[#This Row],[2021/22 Exit Revenue Recovery Price]]+ExitPrices[[#This Row],[2021/22 Exit Firm Price]]</f>
        <v>2.211595061107538E-2</v>
      </c>
    </row>
    <row r="132" spans="1:18" x14ac:dyDescent="0.2">
      <c r="A132" s="1" t="s">
        <v>207</v>
      </c>
      <c r="B132" s="1" t="s">
        <v>304</v>
      </c>
      <c r="C132" s="10">
        <v>1.0500000000000001E-2</v>
      </c>
      <c r="D132" s="10">
        <v>0</v>
      </c>
      <c r="E132" s="10">
        <v>2.0199999999999999E-2</v>
      </c>
      <c r="F132" s="10">
        <v>3.0699999999999998E-2</v>
      </c>
      <c r="G132" s="10">
        <v>1.3219365238664941E-2</v>
      </c>
      <c r="H132" s="10">
        <v>1.1897428714798446E-2</v>
      </c>
      <c r="I132" s="10">
        <v>2.083124939601072E-2</v>
      </c>
      <c r="J132" s="10">
        <f>ExitPrices[[#This Row],[2019/20 Exit Revenue Recovery Price]]+ExitPrices[[#This Row],[2019/20 Exit Firm Price]]</f>
        <v>3.4050614634675659E-2</v>
      </c>
      <c r="K132" s="10">
        <v>1.3736342656232492E-2</v>
      </c>
      <c r="L132" s="10">
        <v>1.2362708390609243E-2</v>
      </c>
      <c r="M132" s="10">
        <v>2.2190899019019734E-2</v>
      </c>
      <c r="N132" s="10">
        <f>ExitPrices[[#This Row],[2020/21 Exit Revenue Recovery Price]]+ExitPrices[[#This Row],[2020/21 Exit Firm Price]]</f>
        <v>3.5927241675252228E-2</v>
      </c>
      <c r="O132" s="10">
        <v>2.5661431001370982E-2</v>
      </c>
      <c r="P132" s="10">
        <v>2.3095287901233882E-2</v>
      </c>
      <c r="Q132" s="10">
        <v>-1.1620786205164815E-14</v>
      </c>
      <c r="R132" s="10">
        <f>ExitPrices[[#This Row],[2021/22 Exit Revenue Recovery Price]]+ExitPrices[[#This Row],[2021/22 Exit Firm Price]]</f>
        <v>2.5661431001359362E-2</v>
      </c>
    </row>
    <row r="133" spans="1:18" x14ac:dyDescent="0.2">
      <c r="A133" s="1" t="s">
        <v>208</v>
      </c>
      <c r="B133" s="1" t="s">
        <v>306</v>
      </c>
      <c r="C133" s="10">
        <v>1.9400000000000001E-2</v>
      </c>
      <c r="D133" s="10">
        <v>0</v>
      </c>
      <c r="E133" s="10">
        <v>2.0199999999999999E-2</v>
      </c>
      <c r="F133" s="10">
        <v>3.9599999999999996E-2</v>
      </c>
      <c r="G133" s="10">
        <v>9.877324393599559E-3</v>
      </c>
      <c r="H133" s="10">
        <v>8.8895919542396028E-3</v>
      </c>
      <c r="I133" s="10">
        <v>2.083124939601072E-2</v>
      </c>
      <c r="J133" s="10">
        <f>ExitPrices[[#This Row],[2019/20 Exit Revenue Recovery Price]]+ExitPrices[[#This Row],[2019/20 Exit Firm Price]]</f>
        <v>3.0708573789610279E-2</v>
      </c>
      <c r="K133" s="10">
        <v>1.0263602672873108E-2</v>
      </c>
      <c r="L133" s="10">
        <v>9.2372424055857973E-3</v>
      </c>
      <c r="M133" s="10">
        <v>2.2190899019019734E-2</v>
      </c>
      <c r="N133" s="10">
        <f>ExitPrices[[#This Row],[2020/21 Exit Revenue Recovery Price]]+ExitPrices[[#This Row],[2020/21 Exit Firm Price]]</f>
        <v>3.2454501691892845E-2</v>
      </c>
      <c r="O133" s="10">
        <v>2.0252971523176726E-2</v>
      </c>
      <c r="P133" s="10">
        <v>1.8227674370859051E-2</v>
      </c>
      <c r="Q133" s="10">
        <v>-1.1620786205164815E-14</v>
      </c>
      <c r="R133" s="10">
        <f>ExitPrices[[#This Row],[2021/22 Exit Revenue Recovery Price]]+ExitPrices[[#This Row],[2021/22 Exit Firm Price]]</f>
        <v>2.0252971523165107E-2</v>
      </c>
    </row>
    <row r="134" spans="1:18" x14ac:dyDescent="0.2">
      <c r="A134" s="1" t="s">
        <v>74</v>
      </c>
      <c r="B134" s="1" t="s">
        <v>311</v>
      </c>
      <c r="C134" s="10">
        <v>2.9999999999999997E-4</v>
      </c>
      <c r="D134" s="10">
        <v>0</v>
      </c>
      <c r="E134" s="10">
        <v>2.0199999999999999E-2</v>
      </c>
      <c r="F134" s="10">
        <v>2.0500000000000001E-2</v>
      </c>
      <c r="G134" s="10">
        <v>1.2079947376689257E-2</v>
      </c>
      <c r="H134" s="10">
        <v>1.087195263902033E-2</v>
      </c>
      <c r="I134" s="10">
        <v>2.8412709357277671E-2</v>
      </c>
      <c r="J134" s="10">
        <f>ExitPrices[[#This Row],[2019/20 Exit Revenue Recovery Price]]+ExitPrices[[#This Row],[2019/20 Exit Firm Price]]</f>
        <v>4.0492656733966931E-2</v>
      </c>
      <c r="K134" s="10">
        <v>1.2552364916140148E-2</v>
      </c>
      <c r="L134" s="10">
        <v>1.1297128424526133E-2</v>
      </c>
      <c r="M134" s="10">
        <v>2.9594656549791772E-2</v>
      </c>
      <c r="N134" s="10">
        <f>ExitPrices[[#This Row],[2020/21 Exit Revenue Recovery Price]]+ExitPrices[[#This Row],[2020/21 Exit Firm Price]]</f>
        <v>4.2147021465931918E-2</v>
      </c>
      <c r="O134" s="10">
        <v>1.8638925901416817E-2</v>
      </c>
      <c r="P134" s="10">
        <v>1.6775033311275136E-2</v>
      </c>
      <c r="Q134" s="10">
        <v>-1.0131182114526509E-14</v>
      </c>
      <c r="R134" s="10">
        <f>ExitPrices[[#This Row],[2021/22 Exit Revenue Recovery Price]]+ExitPrices[[#This Row],[2021/22 Exit Firm Price]]</f>
        <v>1.8638925901406686E-2</v>
      </c>
    </row>
    <row r="135" spans="1:18" x14ac:dyDescent="0.2">
      <c r="A135" s="1" t="s">
        <v>209</v>
      </c>
      <c r="B135" s="1" t="s">
        <v>303</v>
      </c>
      <c r="C135" s="10">
        <v>1E-4</v>
      </c>
      <c r="D135" s="10">
        <v>0</v>
      </c>
      <c r="E135" s="10">
        <v>2.0199999999999999E-2</v>
      </c>
      <c r="F135" s="10">
        <v>2.0299999999999999E-2</v>
      </c>
      <c r="G135" s="10">
        <v>1.2295085301607486E-2</v>
      </c>
      <c r="H135" s="10">
        <v>1.1065576771446737E-2</v>
      </c>
      <c r="I135" s="10">
        <v>2.083124939601072E-2</v>
      </c>
      <c r="J135" s="10">
        <f>ExitPrices[[#This Row],[2019/20 Exit Revenue Recovery Price]]+ExitPrices[[#This Row],[2019/20 Exit Firm Price]]</f>
        <v>3.3126334697618207E-2</v>
      </c>
      <c r="K135" s="10">
        <v>1.2775916365220623E-2</v>
      </c>
      <c r="L135" s="10">
        <v>1.1498324728698561E-2</v>
      </c>
      <c r="M135" s="10">
        <v>2.2190899019019734E-2</v>
      </c>
      <c r="N135" s="10">
        <f>ExitPrices[[#This Row],[2020/21 Exit Revenue Recovery Price]]+ExitPrices[[#This Row],[2020/21 Exit Firm Price]]</f>
        <v>3.496681538424036E-2</v>
      </c>
      <c r="O135" s="10">
        <v>1.8822768945615045E-2</v>
      </c>
      <c r="P135" s="10">
        <v>1.6940492051053538E-2</v>
      </c>
      <c r="Q135" s="10">
        <v>-1.1620786205164815E-14</v>
      </c>
      <c r="R135" s="10">
        <f>ExitPrices[[#This Row],[2021/22 Exit Revenue Recovery Price]]+ExitPrices[[#This Row],[2021/22 Exit Firm Price]]</f>
        <v>1.8822768945603426E-2</v>
      </c>
    </row>
    <row r="136" spans="1:18" x14ac:dyDescent="0.2">
      <c r="A136" s="1" t="s">
        <v>210</v>
      </c>
      <c r="B136" s="1" t="s">
        <v>307</v>
      </c>
      <c r="C136" s="10">
        <v>6.0000000000000001E-3</v>
      </c>
      <c r="D136" s="10">
        <v>0</v>
      </c>
      <c r="E136" s="10">
        <v>2.0199999999999999E-2</v>
      </c>
      <c r="F136" s="10">
        <v>2.6200000000000001E-2</v>
      </c>
      <c r="G136" s="10">
        <v>9.0384730613331313E-3</v>
      </c>
      <c r="H136" s="10">
        <v>8.1346257551998188E-3</v>
      </c>
      <c r="I136" s="10">
        <v>2.083124939601072E-2</v>
      </c>
      <c r="J136" s="10">
        <f>ExitPrices[[#This Row],[2019/20 Exit Revenue Recovery Price]]+ExitPrices[[#This Row],[2019/20 Exit Firm Price]]</f>
        <v>2.9869722457343852E-2</v>
      </c>
      <c r="K136" s="10">
        <v>9.3919458928677993E-3</v>
      </c>
      <c r="L136" s="10">
        <v>8.4527513035810194E-3</v>
      </c>
      <c r="M136" s="10">
        <v>2.2190899019019734E-2</v>
      </c>
      <c r="N136" s="10">
        <f>ExitPrices[[#This Row],[2020/21 Exit Revenue Recovery Price]]+ExitPrices[[#This Row],[2020/21 Exit Firm Price]]</f>
        <v>3.1582844911887537E-2</v>
      </c>
      <c r="O136" s="10">
        <v>1.5504167747499251E-2</v>
      </c>
      <c r="P136" s="10">
        <v>1.3953750972749326E-2</v>
      </c>
      <c r="Q136" s="10">
        <v>-1.1620786205164815E-14</v>
      </c>
      <c r="R136" s="10">
        <f>ExitPrices[[#This Row],[2021/22 Exit Revenue Recovery Price]]+ExitPrices[[#This Row],[2021/22 Exit Firm Price]]</f>
        <v>1.550416774748763E-2</v>
      </c>
    </row>
    <row r="137" spans="1:18" x14ac:dyDescent="0.2">
      <c r="A137" s="1" t="s">
        <v>73</v>
      </c>
      <c r="B137" s="1" t="s">
        <v>308</v>
      </c>
      <c r="C137" s="10">
        <v>2.2800000000000001E-2</v>
      </c>
      <c r="D137" s="10">
        <v>0</v>
      </c>
      <c r="E137" s="10">
        <v>2.0199999999999999E-2</v>
      </c>
      <c r="F137" s="10">
        <v>4.2999999999999997E-2</v>
      </c>
      <c r="G137" s="10">
        <v>1.0480065333211615E-2</v>
      </c>
      <c r="H137" s="10">
        <v>9.4320587998904543E-3</v>
      </c>
      <c r="I137" s="10">
        <v>2.083124939601072E-2</v>
      </c>
      <c r="J137" s="10">
        <f>ExitPrices[[#This Row],[2019/20 Exit Revenue Recovery Price]]+ExitPrices[[#This Row],[2019/20 Exit Firm Price]]</f>
        <v>3.1311314729222335E-2</v>
      </c>
      <c r="K137" s="10">
        <v>1.0889915353548156E-2</v>
      </c>
      <c r="L137" s="10">
        <v>9.8009238181933408E-3</v>
      </c>
      <c r="M137" s="10">
        <v>2.2190899019019734E-2</v>
      </c>
      <c r="N137" s="10">
        <f>ExitPrices[[#This Row],[2020/21 Exit Revenue Recovery Price]]+ExitPrices[[#This Row],[2020/21 Exit Firm Price]]</f>
        <v>3.3080814372567893E-2</v>
      </c>
      <c r="O137" s="10">
        <v>2.0812312016774418E-2</v>
      </c>
      <c r="P137" s="10">
        <v>1.8731080815096977E-2</v>
      </c>
      <c r="Q137" s="10">
        <v>-1.1620786205164815E-14</v>
      </c>
      <c r="R137" s="10">
        <f>ExitPrices[[#This Row],[2021/22 Exit Revenue Recovery Price]]+ExitPrices[[#This Row],[2021/22 Exit Firm Price]]</f>
        <v>2.0812312016762799E-2</v>
      </c>
    </row>
    <row r="138" spans="1:18" x14ac:dyDescent="0.2">
      <c r="A138" s="1" t="s">
        <v>211</v>
      </c>
      <c r="B138" s="1" t="s">
        <v>298</v>
      </c>
      <c r="C138" s="10">
        <v>2.2800000000000001E-2</v>
      </c>
      <c r="D138" s="10">
        <v>0</v>
      </c>
      <c r="E138" s="10">
        <v>0</v>
      </c>
      <c r="F138" s="10">
        <v>2.2800000000000001E-2</v>
      </c>
      <c r="G138" s="10">
        <v>5.2400326666058091E-3</v>
      </c>
      <c r="H138" s="10">
        <v>4.716029399945228E-3</v>
      </c>
      <c r="I138" s="10">
        <v>0</v>
      </c>
      <c r="J138" s="10">
        <f>ExitPrices[[#This Row],[2019/20 Exit Revenue Recovery Price]]+ExitPrices[[#This Row],[2019/20 Exit Firm Price]]</f>
        <v>5.2400326666058091E-3</v>
      </c>
      <c r="K138" s="10">
        <v>5.444957676774078E-3</v>
      </c>
      <c r="L138" s="10">
        <v>4.9004619090966704E-3</v>
      </c>
      <c r="M138" s="10">
        <v>0</v>
      </c>
      <c r="N138" s="10">
        <f>ExitPrices[[#This Row],[2020/21 Exit Revenue Recovery Price]]+ExitPrices[[#This Row],[2020/21 Exit Firm Price]]</f>
        <v>5.444957676774078E-3</v>
      </c>
      <c r="O138" s="10">
        <v>1.017162424231835E-2</v>
      </c>
      <c r="P138" s="10">
        <v>9.1544618180865144E-3</v>
      </c>
      <c r="Q138" s="10">
        <v>0</v>
      </c>
      <c r="R138" s="10">
        <f>ExitPrices[[#This Row],[2021/22 Exit Revenue Recovery Price]]+ExitPrices[[#This Row],[2021/22 Exit Firm Price]]</f>
        <v>1.017162424231835E-2</v>
      </c>
    </row>
    <row r="139" spans="1:18" x14ac:dyDescent="0.2">
      <c r="A139" s="1" t="s">
        <v>212</v>
      </c>
      <c r="B139" s="1" t="s">
        <v>307</v>
      </c>
      <c r="C139" s="10">
        <v>1E-4</v>
      </c>
      <c r="D139" s="10">
        <v>0</v>
      </c>
      <c r="E139" s="10">
        <v>2.0199999999999999E-2</v>
      </c>
      <c r="F139" s="10">
        <v>2.0299999999999999E-2</v>
      </c>
      <c r="G139" s="10">
        <v>8.5211899728198197E-3</v>
      </c>
      <c r="H139" s="10">
        <v>7.6690709755378372E-3</v>
      </c>
      <c r="I139" s="10">
        <v>2.083124939601072E-2</v>
      </c>
      <c r="J139" s="10">
        <f>ExitPrices[[#This Row],[2019/20 Exit Revenue Recovery Price]]+ExitPrices[[#This Row],[2019/20 Exit Firm Price]]</f>
        <v>2.935243936883054E-2</v>
      </c>
      <c r="K139" s="10">
        <v>8.8544331132594297E-3</v>
      </c>
      <c r="L139" s="10">
        <v>7.9689898019334876E-3</v>
      </c>
      <c r="M139" s="10">
        <v>2.2190899019019734E-2</v>
      </c>
      <c r="N139" s="10">
        <f>ExitPrices[[#This Row],[2020/21 Exit Revenue Recovery Price]]+ExitPrices[[#This Row],[2020/21 Exit Firm Price]]</f>
        <v>3.1045332132279162E-2</v>
      </c>
      <c r="O139" s="10">
        <v>1.454272181982871E-2</v>
      </c>
      <c r="P139" s="10">
        <v>1.3088449637845839E-2</v>
      </c>
      <c r="Q139" s="10">
        <v>-1.1620786205164815E-14</v>
      </c>
      <c r="R139" s="10">
        <f>ExitPrices[[#This Row],[2021/22 Exit Revenue Recovery Price]]+ExitPrices[[#This Row],[2021/22 Exit Firm Price]]</f>
        <v>1.4542721819817089E-2</v>
      </c>
    </row>
    <row r="140" spans="1:18" x14ac:dyDescent="0.2">
      <c r="A140" s="1" t="s">
        <v>213</v>
      </c>
      <c r="B140" s="1" t="s">
        <v>304</v>
      </c>
      <c r="C140" s="10">
        <v>1E-4</v>
      </c>
      <c r="D140" s="10">
        <v>0</v>
      </c>
      <c r="E140" s="10">
        <v>2.0199999999999999E-2</v>
      </c>
      <c r="F140" s="10">
        <v>2.0299999999999999E-2</v>
      </c>
      <c r="G140" s="10">
        <v>1.7153478804937887E-2</v>
      </c>
      <c r="H140" s="10">
        <v>1.5438130924444097E-2</v>
      </c>
      <c r="I140" s="10">
        <v>2.083124939601072E-2</v>
      </c>
      <c r="J140" s="10">
        <f>ExitPrices[[#This Row],[2019/20 Exit Revenue Recovery Price]]+ExitPrices[[#This Row],[2019/20 Exit Firm Price]]</f>
        <v>3.7984728200948607E-2</v>
      </c>
      <c r="K140" s="10">
        <v>1.7824309893630319E-2</v>
      </c>
      <c r="L140" s="10">
        <v>1.6041878904267289E-2</v>
      </c>
      <c r="M140" s="10">
        <v>2.2190899019019734E-2</v>
      </c>
      <c r="N140" s="10">
        <f>ExitPrices[[#This Row],[2020/21 Exit Revenue Recovery Price]]+ExitPrices[[#This Row],[2020/21 Exit Firm Price]]</f>
        <v>4.0015208912650049E-2</v>
      </c>
      <c r="O140" s="10">
        <v>3.3293540264594378E-2</v>
      </c>
      <c r="P140" s="10">
        <v>2.9964186238134939E-2</v>
      </c>
      <c r="Q140" s="10">
        <v>-1.1620786205164815E-14</v>
      </c>
      <c r="R140" s="10">
        <f>ExitPrices[[#This Row],[2021/22 Exit Revenue Recovery Price]]+ExitPrices[[#This Row],[2021/22 Exit Firm Price]]</f>
        <v>3.3293540264582755E-2</v>
      </c>
    </row>
    <row r="141" spans="1:18" x14ac:dyDescent="0.2">
      <c r="A141" s="1" t="s">
        <v>214</v>
      </c>
      <c r="B141" s="1" t="s">
        <v>304</v>
      </c>
      <c r="C141" s="10">
        <v>7.4999999999999997E-3</v>
      </c>
      <c r="D141" s="10">
        <v>0</v>
      </c>
      <c r="E141" s="10">
        <v>2.0199999999999999E-2</v>
      </c>
      <c r="F141" s="10">
        <v>2.7699999999999999E-2</v>
      </c>
      <c r="G141" s="10">
        <v>8.9966114617229965E-3</v>
      </c>
      <c r="H141" s="10">
        <v>8.096950315550697E-3</v>
      </c>
      <c r="I141" s="10">
        <v>2.083124939601072E-2</v>
      </c>
      <c r="J141" s="10">
        <f>ExitPrices[[#This Row],[2019/20 Exit Revenue Recovery Price]]+ExitPrices[[#This Row],[2019/20 Exit Firm Price]]</f>
        <v>2.9827860857733715E-2</v>
      </c>
      <c r="K141" s="10">
        <v>9.3484471872944865E-3</v>
      </c>
      <c r="L141" s="10">
        <v>8.4136024685650384E-3</v>
      </c>
      <c r="M141" s="10">
        <v>2.2190899019019734E-2</v>
      </c>
      <c r="N141" s="10">
        <f>ExitPrices[[#This Row],[2020/21 Exit Revenue Recovery Price]]+ExitPrices[[#This Row],[2020/21 Exit Firm Price]]</f>
        <v>3.1539346206314219E-2</v>
      </c>
      <c r="O141" s="10">
        <v>1.775684464866522E-2</v>
      </c>
      <c r="P141" s="10">
        <v>1.5981160183798696E-2</v>
      </c>
      <c r="Q141" s="10">
        <v>-1.1620786205164815E-14</v>
      </c>
      <c r="R141" s="10">
        <f>ExitPrices[[#This Row],[2021/22 Exit Revenue Recovery Price]]+ExitPrices[[#This Row],[2021/22 Exit Firm Price]]</f>
        <v>1.77568446486536E-2</v>
      </c>
    </row>
    <row r="142" spans="1:18" x14ac:dyDescent="0.2">
      <c r="A142" s="1" t="s">
        <v>215</v>
      </c>
      <c r="B142" s="1" t="s">
        <v>310</v>
      </c>
      <c r="C142" s="10">
        <v>7.1000000000000004E-3</v>
      </c>
      <c r="D142" s="10">
        <v>0</v>
      </c>
      <c r="E142" s="10">
        <v>2.0199999999999999E-2</v>
      </c>
      <c r="F142" s="10">
        <v>2.7299999999999998E-2</v>
      </c>
      <c r="G142" s="10">
        <v>8.9966114617229965E-3</v>
      </c>
      <c r="H142" s="10">
        <v>8.096950315550697E-3</v>
      </c>
      <c r="I142" s="10">
        <v>2.083124939601072E-2</v>
      </c>
      <c r="J142" s="10">
        <f>ExitPrices[[#This Row],[2019/20 Exit Revenue Recovery Price]]+ExitPrices[[#This Row],[2019/20 Exit Firm Price]]</f>
        <v>2.9827860857733715E-2</v>
      </c>
      <c r="K142" s="10">
        <v>9.3484471872944831E-3</v>
      </c>
      <c r="L142" s="10">
        <v>8.4136024685650349E-3</v>
      </c>
      <c r="M142" s="10">
        <v>2.2190899019019734E-2</v>
      </c>
      <c r="N142" s="10">
        <f>ExitPrices[[#This Row],[2020/21 Exit Revenue Recovery Price]]+ExitPrices[[#This Row],[2020/21 Exit Firm Price]]</f>
        <v>3.1539346206314219E-2</v>
      </c>
      <c r="O142" s="10">
        <v>1.7756844648665223E-2</v>
      </c>
      <c r="P142" s="10">
        <v>1.5981160183798703E-2</v>
      </c>
      <c r="Q142" s="10">
        <v>-1.1620786205164815E-14</v>
      </c>
      <c r="R142" s="10">
        <f>ExitPrices[[#This Row],[2021/22 Exit Revenue Recovery Price]]+ExitPrices[[#This Row],[2021/22 Exit Firm Price]]</f>
        <v>1.7756844648653604E-2</v>
      </c>
    </row>
    <row r="143" spans="1:18" x14ac:dyDescent="0.2">
      <c r="A143" s="1" t="s">
        <v>216</v>
      </c>
      <c r="B143" s="1" t="s">
        <v>317</v>
      </c>
      <c r="C143" s="10">
        <v>1.21E-2</v>
      </c>
      <c r="D143" s="10">
        <v>0</v>
      </c>
      <c r="E143" s="10">
        <v>2.0199999999999999E-2</v>
      </c>
      <c r="F143" s="10">
        <v>3.2299999999999995E-2</v>
      </c>
      <c r="G143" s="10">
        <v>1.1165286510422237E-2</v>
      </c>
      <c r="H143" s="10">
        <v>1.0048757859380014E-2</v>
      </c>
      <c r="I143" s="10">
        <v>2.083124939601072E-2</v>
      </c>
      <c r="J143" s="10">
        <f>ExitPrices[[#This Row],[2019/20 Exit Revenue Recovery Price]]+ExitPrices[[#This Row],[2019/20 Exit Firm Price]]</f>
        <v>3.1996535906432956E-2</v>
      </c>
      <c r="K143" s="10">
        <v>1.1601933874523879E-2</v>
      </c>
      <c r="L143" s="10">
        <v>1.0441740487071492E-2</v>
      </c>
      <c r="M143" s="10">
        <v>2.2190899019019734E-2</v>
      </c>
      <c r="N143" s="10">
        <f>ExitPrices[[#This Row],[2020/21 Exit Revenue Recovery Price]]+ExitPrices[[#This Row],[2020/21 Exit Firm Price]]</f>
        <v>3.3792832893543609E-2</v>
      </c>
      <c r="O143" s="10">
        <v>2.1742802036459112E-2</v>
      </c>
      <c r="P143" s="10">
        <v>1.9568521832813202E-2</v>
      </c>
      <c r="Q143" s="10">
        <v>-1.1620786205164815E-14</v>
      </c>
      <c r="R143" s="10">
        <f>ExitPrices[[#This Row],[2021/22 Exit Revenue Recovery Price]]+ExitPrices[[#This Row],[2021/22 Exit Firm Price]]</f>
        <v>2.1742802036447493E-2</v>
      </c>
    </row>
    <row r="144" spans="1:18" x14ac:dyDescent="0.2">
      <c r="A144" s="1" t="s">
        <v>217</v>
      </c>
      <c r="B144" s="1" t="s">
        <v>317</v>
      </c>
      <c r="C144" s="10">
        <v>1.21E-2</v>
      </c>
      <c r="D144" s="10">
        <v>0</v>
      </c>
      <c r="E144" s="10">
        <v>2.0199999999999999E-2</v>
      </c>
      <c r="F144" s="10">
        <v>3.2299999999999995E-2</v>
      </c>
      <c r="G144" s="10">
        <v>1.1165286510422237E-2</v>
      </c>
      <c r="H144" s="10">
        <v>1.0048757859380014E-2</v>
      </c>
      <c r="I144" s="10">
        <v>2.083124939601072E-2</v>
      </c>
      <c r="J144" s="10">
        <f>ExitPrices[[#This Row],[2019/20 Exit Revenue Recovery Price]]+ExitPrices[[#This Row],[2019/20 Exit Firm Price]]</f>
        <v>3.1996535906432956E-2</v>
      </c>
      <c r="K144" s="10">
        <v>1.1601933874523879E-2</v>
      </c>
      <c r="L144" s="10">
        <v>1.0441740487071492E-2</v>
      </c>
      <c r="M144" s="10">
        <v>2.2190899019019734E-2</v>
      </c>
      <c r="N144" s="10">
        <f>ExitPrices[[#This Row],[2020/21 Exit Revenue Recovery Price]]+ExitPrices[[#This Row],[2020/21 Exit Firm Price]]</f>
        <v>3.3792832893543609E-2</v>
      </c>
      <c r="O144" s="10">
        <v>2.1742802036459112E-2</v>
      </c>
      <c r="P144" s="10">
        <v>1.9568521832813202E-2</v>
      </c>
      <c r="Q144" s="10">
        <v>-1.1620786205164815E-14</v>
      </c>
      <c r="R144" s="10">
        <f>ExitPrices[[#This Row],[2021/22 Exit Revenue Recovery Price]]+ExitPrices[[#This Row],[2021/22 Exit Firm Price]]</f>
        <v>2.1742802036447493E-2</v>
      </c>
    </row>
    <row r="145" spans="1:18" x14ac:dyDescent="0.2">
      <c r="A145" s="1" t="s">
        <v>218</v>
      </c>
      <c r="B145" s="1" t="s">
        <v>312</v>
      </c>
      <c r="C145" s="10">
        <v>1E-4</v>
      </c>
      <c r="D145" s="10">
        <v>0</v>
      </c>
      <c r="E145" s="10">
        <v>2.0199999999999999E-2</v>
      </c>
      <c r="F145" s="10">
        <v>2.0299999999999999E-2</v>
      </c>
      <c r="G145" s="10">
        <v>1.0383326725659918E-2</v>
      </c>
      <c r="H145" s="10">
        <v>9.3449940530939257E-3</v>
      </c>
      <c r="I145" s="10">
        <v>2.083124939601072E-2</v>
      </c>
      <c r="J145" s="10">
        <f>ExitPrices[[#This Row],[2019/20 Exit Revenue Recovery Price]]+ExitPrices[[#This Row],[2019/20 Exit Firm Price]]</f>
        <v>3.121457612167064E-2</v>
      </c>
      <c r="K145" s="10">
        <v>1.0789393532914117E-2</v>
      </c>
      <c r="L145" s="10">
        <v>9.7104541796227059E-3</v>
      </c>
      <c r="M145" s="10">
        <v>2.2190899019019734E-2</v>
      </c>
      <c r="N145" s="10">
        <f>ExitPrices[[#This Row],[2020/21 Exit Revenue Recovery Price]]+ExitPrices[[#This Row],[2020/21 Exit Firm Price]]</f>
        <v>3.2980292551933854E-2</v>
      </c>
      <c r="O145" s="10">
        <v>1.6195781749152548E-2</v>
      </c>
      <c r="P145" s="10">
        <v>1.4576203574237294E-2</v>
      </c>
      <c r="Q145" s="10">
        <v>-1.1620786205164815E-14</v>
      </c>
      <c r="R145" s="10">
        <f>ExitPrices[[#This Row],[2021/22 Exit Revenue Recovery Price]]+ExitPrices[[#This Row],[2021/22 Exit Firm Price]]</f>
        <v>1.6195781749140929E-2</v>
      </c>
    </row>
    <row r="146" spans="1:18" x14ac:dyDescent="0.2">
      <c r="A146" s="1" t="s">
        <v>219</v>
      </c>
      <c r="B146" s="1" t="s">
        <v>307</v>
      </c>
      <c r="C146" s="10">
        <v>2.7000000000000001E-3</v>
      </c>
      <c r="D146" s="10">
        <v>0</v>
      </c>
      <c r="E146" s="10">
        <v>2.0199999999999999E-2</v>
      </c>
      <c r="F146" s="10">
        <v>2.29E-2</v>
      </c>
      <c r="G146" s="10">
        <v>9.5682007651430607E-3</v>
      </c>
      <c r="H146" s="10">
        <v>8.6113806886287548E-3</v>
      </c>
      <c r="I146" s="10">
        <v>2.083124939601072E-2</v>
      </c>
      <c r="J146" s="10">
        <f>ExitPrices[[#This Row],[2019/20 Exit Revenue Recovery Price]]+ExitPrices[[#This Row],[2019/20 Exit Firm Price]]</f>
        <v>3.0399450161153779E-2</v>
      </c>
      <c r="K146" s="10">
        <v>9.942389966593029E-3</v>
      </c>
      <c r="L146" s="10">
        <v>8.9481509699337256E-3</v>
      </c>
      <c r="M146" s="10">
        <v>2.2190899019019734E-2</v>
      </c>
      <c r="N146" s="10">
        <f>ExitPrices[[#This Row],[2020/21 Exit Revenue Recovery Price]]+ExitPrices[[#This Row],[2020/21 Exit Firm Price]]</f>
        <v>3.2133288985612761E-2</v>
      </c>
      <c r="O146" s="10">
        <v>1.5186769206666246E-2</v>
      </c>
      <c r="P146" s="10">
        <v>1.3668092285999623E-2</v>
      </c>
      <c r="Q146" s="10">
        <v>-1.1620786205164815E-14</v>
      </c>
      <c r="R146" s="10">
        <f>ExitPrices[[#This Row],[2021/22 Exit Revenue Recovery Price]]+ExitPrices[[#This Row],[2021/22 Exit Firm Price]]</f>
        <v>1.5186769206654625E-2</v>
      </c>
    </row>
    <row r="147" spans="1:18" x14ac:dyDescent="0.2">
      <c r="A147" s="1" t="s">
        <v>220</v>
      </c>
      <c r="B147" s="1" t="s">
        <v>312</v>
      </c>
      <c r="C147" s="10">
        <v>2.3400000000000001E-2</v>
      </c>
      <c r="D147" s="10">
        <v>0</v>
      </c>
      <c r="E147" s="10">
        <v>2.0199999999999999E-2</v>
      </c>
      <c r="F147" s="10">
        <v>4.36E-2</v>
      </c>
      <c r="G147" s="10">
        <v>1.0405700268338298E-2</v>
      </c>
      <c r="H147" s="10">
        <v>9.3651302415044685E-3</v>
      </c>
      <c r="I147" s="10">
        <v>2.083124939601072E-2</v>
      </c>
      <c r="J147" s="10">
        <f>ExitPrices[[#This Row],[2019/20 Exit Revenue Recovery Price]]+ExitPrices[[#This Row],[2019/20 Exit Firm Price]]</f>
        <v>3.123694966434902E-2</v>
      </c>
      <c r="K147" s="10">
        <v>1.0812642050760131E-2</v>
      </c>
      <c r="L147" s="10">
        <v>9.7313778456841176E-3</v>
      </c>
      <c r="M147" s="10">
        <v>2.2190899019019734E-2</v>
      </c>
      <c r="N147" s="10">
        <f>ExitPrices[[#This Row],[2020/21 Exit Revenue Recovery Price]]+ExitPrices[[#This Row],[2020/21 Exit Firm Price]]</f>
        <v>3.3003541069779867E-2</v>
      </c>
      <c r="O147" s="10">
        <v>2.0805654418702732E-2</v>
      </c>
      <c r="P147" s="10">
        <v>1.872508897683246E-2</v>
      </c>
      <c r="Q147" s="10">
        <v>-1.1620786205164815E-14</v>
      </c>
      <c r="R147" s="10">
        <f>ExitPrices[[#This Row],[2021/22 Exit Revenue Recovery Price]]+ExitPrices[[#This Row],[2021/22 Exit Firm Price]]</f>
        <v>2.0805654418691113E-2</v>
      </c>
    </row>
    <row r="148" spans="1:18" x14ac:dyDescent="0.2">
      <c r="A148" s="1" t="s">
        <v>221</v>
      </c>
      <c r="B148" s="1" t="s">
        <v>303</v>
      </c>
      <c r="C148" s="10">
        <v>1E-4</v>
      </c>
      <c r="D148" s="10">
        <v>0</v>
      </c>
      <c r="E148" s="10">
        <v>2.0199999999999999E-2</v>
      </c>
      <c r="F148" s="10">
        <v>2.0299999999999999E-2</v>
      </c>
      <c r="G148" s="10">
        <v>1.5465191101062255E-2</v>
      </c>
      <c r="H148" s="10">
        <v>1.3918671990956031E-2</v>
      </c>
      <c r="I148" s="10">
        <v>2.083124939601072E-2</v>
      </c>
      <c r="J148" s="10">
        <f>ExitPrices[[#This Row],[2019/20 Exit Revenue Recovery Price]]+ExitPrices[[#This Row],[2019/20 Exit Firm Price]]</f>
        <v>3.6296440497072979E-2</v>
      </c>
      <c r="K148" s="10">
        <v>1.6069997338976849E-2</v>
      </c>
      <c r="L148" s="10">
        <v>1.4462997605079164E-2</v>
      </c>
      <c r="M148" s="10">
        <v>2.2190899019019734E-2</v>
      </c>
      <c r="N148" s="10">
        <f>ExitPrices[[#This Row],[2020/21 Exit Revenue Recovery Price]]+ExitPrices[[#This Row],[2020/21 Exit Firm Price]]</f>
        <v>3.8260896357996579E-2</v>
      </c>
      <c r="O148" s="10">
        <v>2.137310239862367E-2</v>
      </c>
      <c r="P148" s="10">
        <v>1.9235792158761301E-2</v>
      </c>
      <c r="Q148" s="10">
        <v>-1.1620786205164815E-14</v>
      </c>
      <c r="R148" s="10">
        <f>ExitPrices[[#This Row],[2021/22 Exit Revenue Recovery Price]]+ExitPrices[[#This Row],[2021/22 Exit Firm Price]]</f>
        <v>2.1373102398612051E-2</v>
      </c>
    </row>
    <row r="149" spans="1:18" x14ac:dyDescent="0.2">
      <c r="A149" s="1" t="s">
        <v>222</v>
      </c>
      <c r="B149" s="1" t="s">
        <v>309</v>
      </c>
      <c r="C149" s="10">
        <v>2.5399999999999999E-2</v>
      </c>
      <c r="D149" s="10">
        <v>0</v>
      </c>
      <c r="E149" s="10">
        <v>2.0199999999999999E-2</v>
      </c>
      <c r="F149" s="10">
        <v>4.5600000000000002E-2</v>
      </c>
      <c r="G149" s="10">
        <v>1.2927261812047971E-2</v>
      </c>
      <c r="H149" s="10">
        <v>1.1634535630843174E-2</v>
      </c>
      <c r="I149" s="10">
        <v>2.083124939601072E-2</v>
      </c>
      <c r="J149" s="10">
        <f>ExitPrices[[#This Row],[2019/20 Exit Revenue Recovery Price]]+ExitPrices[[#This Row],[2019/20 Exit Firm Price]]</f>
        <v>3.3758511208058693E-2</v>
      </c>
      <c r="K149" s="10">
        <v>1.3432815770740705E-2</v>
      </c>
      <c r="L149" s="10">
        <v>1.2089534193666634E-2</v>
      </c>
      <c r="M149" s="10">
        <v>2.2190899019019734E-2</v>
      </c>
      <c r="N149" s="10">
        <f>ExitPrices[[#This Row],[2020/21 Exit Revenue Recovery Price]]+ExitPrices[[#This Row],[2020/21 Exit Firm Price]]</f>
        <v>3.5623714789760438E-2</v>
      </c>
      <c r="O149" s="10">
        <v>2.5888080521348271E-2</v>
      </c>
      <c r="P149" s="10">
        <v>2.3299272469213442E-2</v>
      </c>
      <c r="Q149" s="10">
        <v>-1.1620786205164815E-14</v>
      </c>
      <c r="R149" s="10">
        <f>ExitPrices[[#This Row],[2021/22 Exit Revenue Recovery Price]]+ExitPrices[[#This Row],[2021/22 Exit Firm Price]]</f>
        <v>2.5888080521336652E-2</v>
      </c>
    </row>
    <row r="150" spans="1:18" x14ac:dyDescent="0.2">
      <c r="A150" s="1" t="s">
        <v>223</v>
      </c>
      <c r="B150" s="1" t="s">
        <v>307</v>
      </c>
      <c r="C150" s="10">
        <v>1.6000000000000001E-3</v>
      </c>
      <c r="D150" s="10">
        <v>0</v>
      </c>
      <c r="E150" s="10">
        <v>2.0199999999999999E-2</v>
      </c>
      <c r="F150" s="10">
        <v>2.18E-2</v>
      </c>
      <c r="G150" s="10">
        <v>8.6507782807125674E-3</v>
      </c>
      <c r="H150" s="10">
        <v>7.7857004526413112E-3</v>
      </c>
      <c r="I150" s="10">
        <v>2.083124939601072E-2</v>
      </c>
      <c r="J150" s="10">
        <f>ExitPrices[[#This Row],[2019/20 Exit Revenue Recovery Price]]+ExitPrices[[#This Row],[2019/20 Exit Firm Price]]</f>
        <v>2.9482027676723289E-2</v>
      </c>
      <c r="K150" s="10">
        <v>8.9890893066029397E-3</v>
      </c>
      <c r="L150" s="10">
        <v>8.0901803759426457E-3</v>
      </c>
      <c r="M150" s="10">
        <v>2.2190899019019734E-2</v>
      </c>
      <c r="N150" s="10">
        <f>ExitPrices[[#This Row],[2020/21 Exit Revenue Recovery Price]]+ExitPrices[[#This Row],[2020/21 Exit Firm Price]]</f>
        <v>3.1179988325622673E-2</v>
      </c>
      <c r="O150" s="10">
        <v>1.5030347523494558E-2</v>
      </c>
      <c r="P150" s="10">
        <v>1.3527312771145101E-2</v>
      </c>
      <c r="Q150" s="10">
        <v>-1.1620786205164815E-14</v>
      </c>
      <c r="R150" s="10">
        <f>ExitPrices[[#This Row],[2021/22 Exit Revenue Recovery Price]]+ExitPrices[[#This Row],[2021/22 Exit Firm Price]]</f>
        <v>1.5030347523482937E-2</v>
      </c>
    </row>
    <row r="151" spans="1:18" x14ac:dyDescent="0.2">
      <c r="A151" s="1" t="s">
        <v>224</v>
      </c>
      <c r="B151" s="1" t="s">
        <v>312</v>
      </c>
      <c r="C151" s="10">
        <v>1E-4</v>
      </c>
      <c r="D151" s="10">
        <v>0</v>
      </c>
      <c r="E151" s="10">
        <v>2.0199999999999999E-2</v>
      </c>
      <c r="F151" s="10">
        <v>2.0299999999999999E-2</v>
      </c>
      <c r="G151" s="10">
        <v>1.678802447796705E-2</v>
      </c>
      <c r="H151" s="10">
        <v>1.5109222030170344E-2</v>
      </c>
      <c r="I151" s="10">
        <v>2.083124939601072E-2</v>
      </c>
      <c r="J151" s="10">
        <f>ExitPrices[[#This Row],[2019/20 Exit Revenue Recovery Price]]+ExitPrices[[#This Row],[2019/20 Exit Firm Price]]</f>
        <v>3.7619273873977774E-2</v>
      </c>
      <c r="K151" s="10">
        <v>1.7444563531392638E-2</v>
      </c>
      <c r="L151" s="10">
        <v>1.5700107178253375E-2</v>
      </c>
      <c r="M151" s="10">
        <v>2.2190899019019734E-2</v>
      </c>
      <c r="N151" s="10">
        <f>ExitPrices[[#This Row],[2020/21 Exit Revenue Recovery Price]]+ExitPrices[[#This Row],[2020/21 Exit Firm Price]]</f>
        <v>3.9635462550412372E-2</v>
      </c>
      <c r="O151" s="10">
        <v>2.0854843795121265E-2</v>
      </c>
      <c r="P151" s="10">
        <v>1.876935941560914E-2</v>
      </c>
      <c r="Q151" s="10">
        <v>-1.1620786205164815E-14</v>
      </c>
      <c r="R151" s="10">
        <f>ExitPrices[[#This Row],[2021/22 Exit Revenue Recovery Price]]+ExitPrices[[#This Row],[2021/22 Exit Firm Price]]</f>
        <v>2.0854843795109646E-2</v>
      </c>
    </row>
    <row r="152" spans="1:18" x14ac:dyDescent="0.2">
      <c r="A152" s="1" t="s">
        <v>225</v>
      </c>
      <c r="B152" s="1" t="s">
        <v>304</v>
      </c>
      <c r="C152" s="10">
        <v>8.3000000000000001E-3</v>
      </c>
      <c r="D152" s="10">
        <v>0</v>
      </c>
      <c r="E152" s="10">
        <v>2.0199999999999999E-2</v>
      </c>
      <c r="F152" s="10">
        <v>2.8499999999999998E-2</v>
      </c>
      <c r="G152" s="10">
        <v>1.1392415857912426E-2</v>
      </c>
      <c r="H152" s="10">
        <v>1.0253174272121184E-2</v>
      </c>
      <c r="I152" s="10">
        <v>2.083124939601072E-2</v>
      </c>
      <c r="J152" s="10">
        <f>ExitPrices[[#This Row],[2019/20 Exit Revenue Recovery Price]]+ExitPrices[[#This Row],[2019/20 Exit Firm Price]]</f>
        <v>3.2223665253923145E-2</v>
      </c>
      <c r="K152" s="10">
        <v>1.1837945701724653E-2</v>
      </c>
      <c r="L152" s="10">
        <v>1.0654151131552188E-2</v>
      </c>
      <c r="M152" s="10">
        <v>2.2190899019019734E-2</v>
      </c>
      <c r="N152" s="10">
        <f>ExitPrices[[#This Row],[2020/21 Exit Revenue Recovery Price]]+ExitPrices[[#This Row],[2020/21 Exit Firm Price]]</f>
        <v>3.4028844720744383E-2</v>
      </c>
      <c r="O152" s="10">
        <v>1.985636519553426E-2</v>
      </c>
      <c r="P152" s="10">
        <v>1.7870728675980833E-2</v>
      </c>
      <c r="Q152" s="10">
        <v>-1.1620786205164815E-14</v>
      </c>
      <c r="R152" s="10">
        <f>ExitPrices[[#This Row],[2021/22 Exit Revenue Recovery Price]]+ExitPrices[[#This Row],[2021/22 Exit Firm Price]]</f>
        <v>1.9856365195522641E-2</v>
      </c>
    </row>
    <row r="153" spans="1:18" x14ac:dyDescent="0.2">
      <c r="A153" s="1" t="s">
        <v>226</v>
      </c>
      <c r="B153" s="1" t="s">
        <v>304</v>
      </c>
      <c r="C153" s="10">
        <v>1E-4</v>
      </c>
      <c r="D153" s="10">
        <v>0</v>
      </c>
      <c r="E153" s="10">
        <v>2.0199999999999999E-2</v>
      </c>
      <c r="F153" s="10">
        <v>2.0299999999999999E-2</v>
      </c>
      <c r="G153" s="10">
        <v>8.5308236028580637E-3</v>
      </c>
      <c r="H153" s="10">
        <v>7.6777412425722566E-3</v>
      </c>
      <c r="I153" s="10">
        <v>2.083124939601072E-2</v>
      </c>
      <c r="J153" s="10">
        <f>ExitPrices[[#This Row],[2019/20 Exit Revenue Recovery Price]]+ExitPrices[[#This Row],[2019/20 Exit Firm Price]]</f>
        <v>2.9362072998868782E-2</v>
      </c>
      <c r="K153" s="10">
        <v>8.864443491279822E-3</v>
      </c>
      <c r="L153" s="10">
        <v>7.9779991421518384E-3</v>
      </c>
      <c r="M153" s="10">
        <v>2.2190899019019734E-2</v>
      </c>
      <c r="N153" s="10">
        <f>ExitPrices[[#This Row],[2020/21 Exit Revenue Recovery Price]]+ExitPrices[[#This Row],[2020/21 Exit Firm Price]]</f>
        <v>3.1055342510299556E-2</v>
      </c>
      <c r="O153" s="10">
        <v>1.4555093076953209E-2</v>
      </c>
      <c r="P153" s="10">
        <v>1.3099583769257888E-2</v>
      </c>
      <c r="Q153" s="10">
        <v>-1.1620786205164815E-14</v>
      </c>
      <c r="R153" s="10">
        <f>ExitPrices[[#This Row],[2021/22 Exit Revenue Recovery Price]]+ExitPrices[[#This Row],[2021/22 Exit Firm Price]]</f>
        <v>1.4555093076941588E-2</v>
      </c>
    </row>
    <row r="154" spans="1:18" x14ac:dyDescent="0.2">
      <c r="A154" s="1" t="s">
        <v>227</v>
      </c>
      <c r="B154" s="1" t="s">
        <v>309</v>
      </c>
      <c r="C154" s="10">
        <v>1.44E-2</v>
      </c>
      <c r="D154" s="10">
        <v>0</v>
      </c>
      <c r="E154" s="10">
        <v>2.0199999999999999E-2</v>
      </c>
      <c r="F154" s="10">
        <v>3.4599999999999999E-2</v>
      </c>
      <c r="G154" s="10">
        <v>1.2111771913291255E-2</v>
      </c>
      <c r="H154" s="10">
        <v>1.0900594721962129E-2</v>
      </c>
      <c r="I154" s="10">
        <v>2.083124939601072E-2</v>
      </c>
      <c r="J154" s="10">
        <f>ExitPrices[[#This Row],[2019/20 Exit Revenue Recovery Price]]+ExitPrices[[#This Row],[2019/20 Exit Firm Price]]</f>
        <v>3.2943021309301976E-2</v>
      </c>
      <c r="K154" s="10">
        <v>1.2585434033434999E-2</v>
      </c>
      <c r="L154" s="10">
        <v>1.1326890630091499E-2</v>
      </c>
      <c r="M154" s="10">
        <v>2.2190899019019734E-2</v>
      </c>
      <c r="N154" s="10">
        <f>ExitPrices[[#This Row],[2020/21 Exit Revenue Recovery Price]]+ExitPrices[[#This Row],[2020/21 Exit Firm Price]]</f>
        <v>3.4776333052454735E-2</v>
      </c>
      <c r="O154" s="10">
        <v>2.4541414242907723E-2</v>
      </c>
      <c r="P154" s="10">
        <v>2.208727281861695E-2</v>
      </c>
      <c r="Q154" s="10">
        <v>-1.1620786205164815E-14</v>
      </c>
      <c r="R154" s="10">
        <f>ExitPrices[[#This Row],[2021/22 Exit Revenue Recovery Price]]+ExitPrices[[#This Row],[2021/22 Exit Firm Price]]</f>
        <v>2.4541414242896104E-2</v>
      </c>
    </row>
    <row r="155" spans="1:18" x14ac:dyDescent="0.2">
      <c r="A155" s="1" t="s">
        <v>228</v>
      </c>
      <c r="B155" s="1" t="s">
        <v>306</v>
      </c>
      <c r="C155" s="10">
        <v>1.44E-2</v>
      </c>
      <c r="D155" s="10">
        <v>0</v>
      </c>
      <c r="E155" s="10">
        <v>2.0199999999999999E-2</v>
      </c>
      <c r="F155" s="10">
        <v>3.4599999999999999E-2</v>
      </c>
      <c r="G155" s="10">
        <v>1.2111771913291259E-2</v>
      </c>
      <c r="H155" s="10">
        <v>1.0900594721962134E-2</v>
      </c>
      <c r="I155" s="10">
        <v>2.083124939601072E-2</v>
      </c>
      <c r="J155" s="10">
        <f>ExitPrices[[#This Row],[2019/20 Exit Revenue Recovery Price]]+ExitPrices[[#This Row],[2019/20 Exit Firm Price]]</f>
        <v>3.2943021309301976E-2</v>
      </c>
      <c r="K155" s="10">
        <v>1.2585434033435001E-2</v>
      </c>
      <c r="L155" s="10">
        <v>1.1326890630091502E-2</v>
      </c>
      <c r="M155" s="10">
        <v>2.2190899019019734E-2</v>
      </c>
      <c r="N155" s="10">
        <f>ExitPrices[[#This Row],[2020/21 Exit Revenue Recovery Price]]+ExitPrices[[#This Row],[2020/21 Exit Firm Price]]</f>
        <v>3.4776333052454735E-2</v>
      </c>
      <c r="O155" s="10">
        <v>2.4541414242907716E-2</v>
      </c>
      <c r="P155" s="10">
        <v>2.2087272818616947E-2</v>
      </c>
      <c r="Q155" s="10">
        <v>-1.1620786205164815E-14</v>
      </c>
      <c r="R155" s="10">
        <f>ExitPrices[[#This Row],[2021/22 Exit Revenue Recovery Price]]+ExitPrices[[#This Row],[2021/22 Exit Firm Price]]</f>
        <v>2.4541414242896097E-2</v>
      </c>
    </row>
    <row r="156" spans="1:18" x14ac:dyDescent="0.2">
      <c r="A156" s="1" t="s">
        <v>229</v>
      </c>
      <c r="B156" s="1" t="s">
        <v>310</v>
      </c>
      <c r="C156" s="10">
        <v>2.7000000000000001E-3</v>
      </c>
      <c r="D156" s="10">
        <v>0</v>
      </c>
      <c r="E156" s="10">
        <v>2.0199999999999999E-2</v>
      </c>
      <c r="F156" s="10">
        <v>2.29E-2</v>
      </c>
      <c r="G156" s="10">
        <v>1.1744385376725603E-2</v>
      </c>
      <c r="H156" s="10">
        <v>1.0569946839053044E-2</v>
      </c>
      <c r="I156" s="10">
        <v>2.083124939601072E-2</v>
      </c>
      <c r="J156" s="10">
        <f>ExitPrices[[#This Row],[2019/20 Exit Revenue Recovery Price]]+ExitPrices[[#This Row],[2019/20 Exit Firm Price]]</f>
        <v>3.2575634772736325E-2</v>
      </c>
      <c r="K156" s="10">
        <v>1.2203679897556234E-2</v>
      </c>
      <c r="L156" s="10">
        <v>1.098331190780061E-2</v>
      </c>
      <c r="M156" s="10">
        <v>2.2190899019019734E-2</v>
      </c>
      <c r="N156" s="10">
        <f>ExitPrices[[#This Row],[2020/21 Exit Revenue Recovery Price]]+ExitPrices[[#This Row],[2020/21 Exit Firm Price]]</f>
        <v>3.439457891657597E-2</v>
      </c>
      <c r="O156" s="10">
        <v>2.2340295294860594E-2</v>
      </c>
      <c r="P156" s="10">
        <v>2.0106265765374536E-2</v>
      </c>
      <c r="Q156" s="10">
        <v>-1.1620786205164815E-14</v>
      </c>
      <c r="R156" s="10">
        <f>ExitPrices[[#This Row],[2021/22 Exit Revenue Recovery Price]]+ExitPrices[[#This Row],[2021/22 Exit Firm Price]]</f>
        <v>2.2340295294848975E-2</v>
      </c>
    </row>
    <row r="157" spans="1:18" x14ac:dyDescent="0.2">
      <c r="A157" s="1" t="s">
        <v>230</v>
      </c>
      <c r="B157" s="1" t="s">
        <v>310</v>
      </c>
      <c r="C157" s="10">
        <v>9.2999999999999992E-3</v>
      </c>
      <c r="D157" s="10">
        <v>0</v>
      </c>
      <c r="E157" s="10">
        <v>2.0199999999999999E-2</v>
      </c>
      <c r="F157" s="10">
        <v>2.9499999999999998E-2</v>
      </c>
      <c r="G157" s="10">
        <v>1.0890252033443945E-2</v>
      </c>
      <c r="H157" s="10">
        <v>9.8012268300995513E-3</v>
      </c>
      <c r="I157" s="10">
        <v>2.083124939601072E-2</v>
      </c>
      <c r="J157" s="10">
        <f>ExitPrices[[#This Row],[2019/20 Exit Revenue Recovery Price]]+ExitPrices[[#This Row],[2019/20 Exit Firm Price]]</f>
        <v>3.1721501429454665E-2</v>
      </c>
      <c r="K157" s="10">
        <v>1.1316143464028114E-2</v>
      </c>
      <c r="L157" s="10">
        <v>1.0184529117625303E-2</v>
      </c>
      <c r="M157" s="10">
        <v>2.2190899019019734E-2</v>
      </c>
      <c r="N157" s="10">
        <f>ExitPrices[[#This Row],[2020/21 Exit Revenue Recovery Price]]+ExitPrices[[#This Row],[2020/21 Exit Firm Price]]</f>
        <v>3.3507042483047846E-2</v>
      </c>
      <c r="O157" s="10">
        <v>2.131599157215408E-2</v>
      </c>
      <c r="P157" s="10">
        <v>1.9184392414938675E-2</v>
      </c>
      <c r="Q157" s="10">
        <v>-1.1620786205164815E-14</v>
      </c>
      <c r="R157" s="10">
        <f>ExitPrices[[#This Row],[2021/22 Exit Revenue Recovery Price]]+ExitPrices[[#This Row],[2021/22 Exit Firm Price]]</f>
        <v>2.1315991572142461E-2</v>
      </c>
    </row>
    <row r="158" spans="1:18" x14ac:dyDescent="0.2">
      <c r="A158" s="1" t="s">
        <v>231</v>
      </c>
      <c r="B158" s="1" t="s">
        <v>306</v>
      </c>
      <c r="C158" s="10">
        <v>1.4200000000000001E-2</v>
      </c>
      <c r="D158" s="10">
        <v>0</v>
      </c>
      <c r="E158" s="10">
        <v>2.0199999999999999E-2</v>
      </c>
      <c r="F158" s="10">
        <v>3.44E-2</v>
      </c>
      <c r="G158" s="10">
        <v>9.5502097442160452E-3</v>
      </c>
      <c r="H158" s="10">
        <v>8.5951887697944401E-3</v>
      </c>
      <c r="I158" s="10">
        <v>2.083124939601072E-2</v>
      </c>
      <c r="J158" s="10">
        <f>ExitPrices[[#This Row],[2019/20 Exit Revenue Recovery Price]]+ExitPrices[[#This Row],[2019/20 Exit Firm Price]]</f>
        <v>3.0381459140226767E-2</v>
      </c>
      <c r="K158" s="10">
        <v>9.9236953603296287E-3</v>
      </c>
      <c r="L158" s="10">
        <v>8.931325824296666E-3</v>
      </c>
      <c r="M158" s="10">
        <v>2.2190899019019734E-2</v>
      </c>
      <c r="N158" s="10">
        <f>ExitPrices[[#This Row],[2020/21 Exit Revenue Recovery Price]]+ExitPrices[[#This Row],[2020/21 Exit Firm Price]]</f>
        <v>3.2114594379349361E-2</v>
      </c>
      <c r="O158" s="10">
        <v>1.9907277119352307E-2</v>
      </c>
      <c r="P158" s="10">
        <v>1.7916549407417076E-2</v>
      </c>
      <c r="Q158" s="10">
        <v>-1.1620786205164815E-14</v>
      </c>
      <c r="R158" s="10">
        <f>ExitPrices[[#This Row],[2021/22 Exit Revenue Recovery Price]]+ExitPrices[[#This Row],[2021/22 Exit Firm Price]]</f>
        <v>1.9907277119340688E-2</v>
      </c>
    </row>
    <row r="159" spans="1:18" x14ac:dyDescent="0.2">
      <c r="A159" s="1" t="s">
        <v>232</v>
      </c>
      <c r="B159" s="1" t="s">
        <v>304</v>
      </c>
      <c r="C159" s="10">
        <v>1.3599999999999999E-2</v>
      </c>
      <c r="D159" s="10">
        <v>0</v>
      </c>
      <c r="E159" s="10">
        <v>2.0199999999999999E-2</v>
      </c>
      <c r="F159" s="10">
        <v>3.3799999999999997E-2</v>
      </c>
      <c r="G159" s="10">
        <v>1.2257893869495594E-2</v>
      </c>
      <c r="H159" s="10">
        <v>1.1032104482546035E-2</v>
      </c>
      <c r="I159" s="10">
        <v>2.083124939601072E-2</v>
      </c>
      <c r="J159" s="10">
        <f>ExitPrices[[#This Row],[2019/20 Exit Revenue Recovery Price]]+ExitPrices[[#This Row],[2019/20 Exit Firm Price]]</f>
        <v>3.3089143265506313E-2</v>
      </c>
      <c r="K159" s="10">
        <v>1.2737270466106593E-2</v>
      </c>
      <c r="L159" s="10">
        <v>1.1463543419495934E-2</v>
      </c>
      <c r="M159" s="10">
        <v>2.2190899019019734E-2</v>
      </c>
      <c r="N159" s="10">
        <f>ExitPrices[[#This Row],[2020/21 Exit Revenue Recovery Price]]+ExitPrices[[#This Row],[2020/21 Exit Firm Price]]</f>
        <v>3.4928169485126323E-2</v>
      </c>
      <c r="O159" s="10">
        <v>2.377652669806473E-2</v>
      </c>
      <c r="P159" s="10">
        <v>2.1398874028258259E-2</v>
      </c>
      <c r="Q159" s="10">
        <v>-1.1620786205164815E-14</v>
      </c>
      <c r="R159" s="10">
        <f>ExitPrices[[#This Row],[2021/22 Exit Revenue Recovery Price]]+ExitPrices[[#This Row],[2021/22 Exit Firm Price]]</f>
        <v>2.3776526698053111E-2</v>
      </c>
    </row>
    <row r="160" spans="1:18" x14ac:dyDescent="0.2">
      <c r="A160" s="1" t="s">
        <v>233</v>
      </c>
      <c r="B160" s="1" t="s">
        <v>304</v>
      </c>
      <c r="C160" s="10">
        <v>3.5000000000000001E-3</v>
      </c>
      <c r="D160" s="10">
        <v>0</v>
      </c>
      <c r="E160" s="10">
        <v>2.0199999999999999E-2</v>
      </c>
      <c r="F160" s="10">
        <v>2.3699999999999999E-2</v>
      </c>
      <c r="G160" s="10">
        <v>9.1059178743550361E-3</v>
      </c>
      <c r="H160" s="10">
        <v>8.1953260869195316E-3</v>
      </c>
      <c r="I160" s="10">
        <v>2.083124939601072E-2</v>
      </c>
      <c r="J160" s="10">
        <f>ExitPrices[[#This Row],[2019/20 Exit Revenue Recovery Price]]+ExitPrices[[#This Row],[2019/20 Exit Firm Price]]</f>
        <v>2.9937167270365758E-2</v>
      </c>
      <c r="K160" s="10">
        <v>9.4620283094837415E-3</v>
      </c>
      <c r="L160" s="10">
        <v>8.515825478535367E-3</v>
      </c>
      <c r="M160" s="10">
        <v>2.2190899019019734E-2</v>
      </c>
      <c r="N160" s="10">
        <f>ExitPrices[[#This Row],[2020/21 Exit Revenue Recovery Price]]+ExitPrices[[#This Row],[2020/21 Exit Firm Price]]</f>
        <v>3.1652927328503472E-2</v>
      </c>
      <c r="O160" s="10">
        <v>1.7457358671345031E-2</v>
      </c>
      <c r="P160" s="10">
        <v>1.5711622804210526E-2</v>
      </c>
      <c r="Q160" s="10">
        <v>-1.1620786205164815E-14</v>
      </c>
      <c r="R160" s="10">
        <f>ExitPrices[[#This Row],[2021/22 Exit Revenue Recovery Price]]+ExitPrices[[#This Row],[2021/22 Exit Firm Price]]</f>
        <v>1.7457358671333412E-2</v>
      </c>
    </row>
    <row r="161" spans="1:18" x14ac:dyDescent="0.2">
      <c r="A161" s="1" t="s">
        <v>234</v>
      </c>
      <c r="B161" s="1" t="s">
        <v>312</v>
      </c>
      <c r="C161" s="10">
        <v>1E-4</v>
      </c>
      <c r="D161" s="10">
        <v>0</v>
      </c>
      <c r="E161" s="10">
        <v>2.0199999999999999E-2</v>
      </c>
      <c r="F161" s="10">
        <v>2.0299999999999999E-2</v>
      </c>
      <c r="G161" s="10">
        <v>8.6306175099501344E-3</v>
      </c>
      <c r="H161" s="10">
        <v>7.7675557589551216E-3</v>
      </c>
      <c r="I161" s="10">
        <v>2.083124939601072E-2</v>
      </c>
      <c r="J161" s="10">
        <f>ExitPrices[[#This Row],[2019/20 Exit Revenue Recovery Price]]+ExitPrices[[#This Row],[2019/20 Exit Firm Price]]</f>
        <v>2.9461866905960855E-2</v>
      </c>
      <c r="K161" s="10">
        <v>8.9681400968332787E-3</v>
      </c>
      <c r="L161" s="10">
        <v>8.0713260871499506E-3</v>
      </c>
      <c r="M161" s="10">
        <v>2.2190899019019734E-2</v>
      </c>
      <c r="N161" s="10">
        <f>ExitPrices[[#This Row],[2020/21 Exit Revenue Recovery Price]]+ExitPrices[[#This Row],[2020/21 Exit Firm Price]]</f>
        <v>3.1159039115853014E-2</v>
      </c>
      <c r="O161" s="10">
        <v>1.4719174529601239E-2</v>
      </c>
      <c r="P161" s="10">
        <v>1.3247257076641115E-2</v>
      </c>
      <c r="Q161" s="10">
        <v>-1.1620786205164815E-14</v>
      </c>
      <c r="R161" s="10">
        <f>ExitPrices[[#This Row],[2021/22 Exit Revenue Recovery Price]]+ExitPrices[[#This Row],[2021/22 Exit Firm Price]]</f>
        <v>1.4719174529589618E-2</v>
      </c>
    </row>
    <row r="162" spans="1:18" x14ac:dyDescent="0.2">
      <c r="A162" s="1" t="s">
        <v>235</v>
      </c>
      <c r="B162" s="1" t="s">
        <v>298</v>
      </c>
      <c r="C162" s="10">
        <v>1E-4</v>
      </c>
      <c r="D162" s="10">
        <v>0</v>
      </c>
      <c r="E162" s="10">
        <v>0</v>
      </c>
      <c r="F162" s="10">
        <v>1E-4</v>
      </c>
      <c r="G162" s="10">
        <v>4.605863453366262E-3</v>
      </c>
      <c r="H162" s="10">
        <v>4.1452771080296357E-3</v>
      </c>
      <c r="I162" s="10">
        <v>0</v>
      </c>
      <c r="J162" s="10">
        <f>ExitPrices[[#This Row],[2019/20 Exit Revenue Recovery Price]]+ExitPrices[[#This Row],[2019/20 Exit Firm Price]]</f>
        <v>4.605863453366262E-3</v>
      </c>
      <c r="K162" s="10">
        <v>4.7859876386656865E-3</v>
      </c>
      <c r="L162" s="10">
        <v>4.3073888747991182E-3</v>
      </c>
      <c r="M162" s="10">
        <v>0</v>
      </c>
      <c r="N162" s="10">
        <f>ExitPrices[[#This Row],[2020/21 Exit Revenue Recovery Price]]+ExitPrices[[#This Row],[2020/21 Exit Firm Price]]</f>
        <v>4.7859876386656865E-3</v>
      </c>
      <c r="O162" s="10">
        <v>8.2179617795675158E-3</v>
      </c>
      <c r="P162" s="10">
        <v>7.3961656016107644E-3</v>
      </c>
      <c r="Q162" s="10">
        <v>0</v>
      </c>
      <c r="R162" s="10">
        <f>ExitPrices[[#This Row],[2021/22 Exit Revenue Recovery Price]]+ExitPrices[[#This Row],[2021/22 Exit Firm Price]]</f>
        <v>8.2179617795675158E-3</v>
      </c>
    </row>
    <row r="163" spans="1:18" x14ac:dyDescent="0.2">
      <c r="A163" s="1" t="s">
        <v>236</v>
      </c>
      <c r="B163" s="1" t="s">
        <v>313</v>
      </c>
      <c r="C163" s="10">
        <v>1E-4</v>
      </c>
      <c r="D163" s="10">
        <v>0</v>
      </c>
      <c r="E163" s="10">
        <v>2.0199999999999999E-2</v>
      </c>
      <c r="F163" s="10">
        <v>2.0299999999999999E-2</v>
      </c>
      <c r="G163" s="10">
        <v>1.4775592891695924E-2</v>
      </c>
      <c r="H163" s="10">
        <v>1.3298033602526332E-2</v>
      </c>
      <c r="I163" s="10">
        <v>2.083124939601072E-2</v>
      </c>
      <c r="J163" s="10">
        <f>ExitPrices[[#This Row],[2019/20 Exit Revenue Recovery Price]]+ExitPrices[[#This Row],[2019/20 Exit Firm Price]]</f>
        <v>3.5606842287706643E-2</v>
      </c>
      <c r="K163" s="10">
        <v>1.535343061069898E-2</v>
      </c>
      <c r="L163" s="10">
        <v>1.3818087549629083E-2</v>
      </c>
      <c r="M163" s="10">
        <v>2.2190899019019734E-2</v>
      </c>
      <c r="N163" s="10">
        <f>ExitPrices[[#This Row],[2020/21 Exit Revenue Recovery Price]]+ExitPrices[[#This Row],[2020/21 Exit Firm Price]]</f>
        <v>3.7544329629718716E-2</v>
      </c>
      <c r="O163" s="10">
        <v>2.0833899607706693E-2</v>
      </c>
      <c r="P163" s="10">
        <v>1.8750509646936024E-2</v>
      </c>
      <c r="Q163" s="10">
        <v>-1.1620786205164815E-14</v>
      </c>
      <c r="R163" s="10">
        <f>ExitPrices[[#This Row],[2021/22 Exit Revenue Recovery Price]]+ExitPrices[[#This Row],[2021/22 Exit Firm Price]]</f>
        <v>2.0833899607695074E-2</v>
      </c>
    </row>
    <row r="164" spans="1:18" x14ac:dyDescent="0.2">
      <c r="A164" s="1" t="s">
        <v>237</v>
      </c>
      <c r="B164" s="1" t="s">
        <v>313</v>
      </c>
      <c r="C164" s="10">
        <v>1E-4</v>
      </c>
      <c r="D164" s="10">
        <v>0</v>
      </c>
      <c r="E164" s="10">
        <v>2.0199999999999999E-2</v>
      </c>
      <c r="F164" s="10">
        <v>2.0299999999999999E-2</v>
      </c>
      <c r="G164" s="10">
        <v>1.4775592891695921E-2</v>
      </c>
      <c r="H164" s="10">
        <v>1.3298033602526328E-2</v>
      </c>
      <c r="I164" s="10">
        <v>2.083124939601072E-2</v>
      </c>
      <c r="J164" s="10">
        <f>ExitPrices[[#This Row],[2019/20 Exit Revenue Recovery Price]]+ExitPrices[[#This Row],[2019/20 Exit Firm Price]]</f>
        <v>3.5606842287706643E-2</v>
      </c>
      <c r="K164" s="10">
        <v>1.5353430610698975E-2</v>
      </c>
      <c r="L164" s="10">
        <v>1.3818087549629076E-2</v>
      </c>
      <c r="M164" s="10">
        <v>2.2190899019019734E-2</v>
      </c>
      <c r="N164" s="10">
        <f>ExitPrices[[#This Row],[2020/21 Exit Revenue Recovery Price]]+ExitPrices[[#This Row],[2020/21 Exit Firm Price]]</f>
        <v>3.7544329629718709E-2</v>
      </c>
      <c r="O164" s="10">
        <v>2.0833899607706693E-2</v>
      </c>
      <c r="P164" s="10">
        <v>1.8750509646936024E-2</v>
      </c>
      <c r="Q164" s="10">
        <v>-1.1620786205164815E-14</v>
      </c>
      <c r="R164" s="10">
        <f>ExitPrices[[#This Row],[2021/22 Exit Revenue Recovery Price]]+ExitPrices[[#This Row],[2021/22 Exit Firm Price]]</f>
        <v>2.0833899607695074E-2</v>
      </c>
    </row>
    <row r="165" spans="1:18" x14ac:dyDescent="0.2">
      <c r="A165" s="1" t="s">
        <v>238</v>
      </c>
      <c r="B165" s="1" t="s">
        <v>308</v>
      </c>
      <c r="C165" s="10">
        <v>1.77E-2</v>
      </c>
      <c r="D165" s="10">
        <v>0</v>
      </c>
      <c r="E165" s="10">
        <v>2.0199999999999999E-2</v>
      </c>
      <c r="F165" s="10">
        <v>3.7900000000000003E-2</v>
      </c>
      <c r="G165" s="10">
        <v>1.1331093689141859E-2</v>
      </c>
      <c r="H165" s="10">
        <v>1.0197984320227673E-2</v>
      </c>
      <c r="I165" s="10">
        <v>2.083124939601072E-2</v>
      </c>
      <c r="J165" s="10">
        <f>ExitPrices[[#This Row],[2019/20 Exit Revenue Recovery Price]]+ExitPrices[[#This Row],[2019/20 Exit Firm Price]]</f>
        <v>3.2162343085152575E-2</v>
      </c>
      <c r="K165" s="10">
        <v>1.1774225371175645E-2</v>
      </c>
      <c r="L165" s="10">
        <v>1.0596802834058082E-2</v>
      </c>
      <c r="M165" s="10">
        <v>2.2190899019019734E-2</v>
      </c>
      <c r="N165" s="10">
        <f>ExitPrices[[#This Row],[2020/21 Exit Revenue Recovery Price]]+ExitPrices[[#This Row],[2020/21 Exit Firm Price]]</f>
        <v>3.3965124390195375E-2</v>
      </c>
      <c r="O165" s="10">
        <v>2.0030368466604245E-2</v>
      </c>
      <c r="P165" s="10">
        <v>1.8027331619943819E-2</v>
      </c>
      <c r="Q165" s="10">
        <v>-1.1620786205164815E-14</v>
      </c>
      <c r="R165" s="10">
        <f>ExitPrices[[#This Row],[2021/22 Exit Revenue Recovery Price]]+ExitPrices[[#This Row],[2021/22 Exit Firm Price]]</f>
        <v>2.0030368466592625E-2</v>
      </c>
    </row>
    <row r="166" spans="1:18" x14ac:dyDescent="0.2">
      <c r="A166" s="1" t="s">
        <v>239</v>
      </c>
      <c r="B166" s="1" t="s">
        <v>312</v>
      </c>
      <c r="C166" s="10">
        <v>1.8200000000000001E-2</v>
      </c>
      <c r="D166" s="10">
        <v>0</v>
      </c>
      <c r="E166" s="10">
        <v>2.0199999999999999E-2</v>
      </c>
      <c r="F166" s="10">
        <v>3.8400000000000004E-2</v>
      </c>
      <c r="G166" s="10">
        <v>1.1498266628451756E-2</v>
      </c>
      <c r="H166" s="10">
        <v>1.034843996560658E-2</v>
      </c>
      <c r="I166" s="10">
        <v>2.083124939601072E-2</v>
      </c>
      <c r="J166" s="10">
        <f>ExitPrices[[#This Row],[2019/20 Exit Revenue Recovery Price]]+ExitPrices[[#This Row],[2019/20 Exit Firm Price]]</f>
        <v>3.2329516024462476E-2</v>
      </c>
      <c r="K166" s="10">
        <v>1.1947936040012739E-2</v>
      </c>
      <c r="L166" s="10">
        <v>1.0753142436011465E-2</v>
      </c>
      <c r="M166" s="10">
        <v>2.2190899019019734E-2</v>
      </c>
      <c r="N166" s="10">
        <f>ExitPrices[[#This Row],[2020/21 Exit Revenue Recovery Price]]+ExitPrices[[#This Row],[2020/21 Exit Firm Price]]</f>
        <v>3.4138835059032473E-2</v>
      </c>
      <c r="O166" s="10">
        <v>2.0299936062800273E-2</v>
      </c>
      <c r="P166" s="10">
        <v>1.8269942456520246E-2</v>
      </c>
      <c r="Q166" s="10">
        <v>-1.1620786205164815E-14</v>
      </c>
      <c r="R166" s="10">
        <f>ExitPrices[[#This Row],[2021/22 Exit Revenue Recovery Price]]+ExitPrices[[#This Row],[2021/22 Exit Firm Price]]</f>
        <v>2.0299936062788654E-2</v>
      </c>
    </row>
    <row r="167" spans="1:18" x14ac:dyDescent="0.2">
      <c r="A167" s="1" t="s">
        <v>240</v>
      </c>
      <c r="B167" s="1" t="s">
        <v>309</v>
      </c>
      <c r="C167" s="10">
        <v>2.7699999999999999E-2</v>
      </c>
      <c r="D167" s="10">
        <v>0</v>
      </c>
      <c r="E167" s="10">
        <v>2.0199999999999999E-2</v>
      </c>
      <c r="F167" s="10">
        <v>4.7899999999999998E-2</v>
      </c>
      <c r="G167" s="10">
        <v>1.3704073656343742E-2</v>
      </c>
      <c r="H167" s="10">
        <v>1.2333666290709368E-2</v>
      </c>
      <c r="I167" s="10">
        <v>2.083124939601072E-2</v>
      </c>
      <c r="J167" s="10">
        <f>ExitPrices[[#This Row],[2019/20 Exit Revenue Recovery Price]]+ExitPrices[[#This Row],[2019/20 Exit Firm Price]]</f>
        <v>3.4535323052354461E-2</v>
      </c>
      <c r="K167" s="10">
        <v>1.4240006848377068E-2</v>
      </c>
      <c r="L167" s="10">
        <v>1.2816006163539362E-2</v>
      </c>
      <c r="M167" s="10">
        <v>2.2190899019019734E-2</v>
      </c>
      <c r="N167" s="10">
        <f>ExitPrices[[#This Row],[2020/21 Exit Revenue Recovery Price]]+ExitPrices[[#This Row],[2020/21 Exit Firm Price]]</f>
        <v>3.64309058673968E-2</v>
      </c>
      <c r="O167" s="10">
        <v>2.7179583996042176E-2</v>
      </c>
      <c r="P167" s="10">
        <v>2.4461625596437959E-2</v>
      </c>
      <c r="Q167" s="10">
        <v>-1.1620786205164815E-14</v>
      </c>
      <c r="R167" s="10">
        <f>ExitPrices[[#This Row],[2021/22 Exit Revenue Recovery Price]]+ExitPrices[[#This Row],[2021/22 Exit Firm Price]]</f>
        <v>2.7179583996030557E-2</v>
      </c>
    </row>
    <row r="168" spans="1:18" x14ac:dyDescent="0.2">
      <c r="A168" s="1" t="s">
        <v>241</v>
      </c>
      <c r="B168" s="1" t="s">
        <v>304</v>
      </c>
      <c r="C168" s="10">
        <v>2.75E-2</v>
      </c>
      <c r="D168" s="10">
        <v>0</v>
      </c>
      <c r="E168" s="10">
        <v>2.0199999999999999E-2</v>
      </c>
      <c r="F168" s="10">
        <v>4.7699999999999999E-2</v>
      </c>
      <c r="G168" s="10">
        <v>1.3651814067371214E-2</v>
      </c>
      <c r="H168" s="10">
        <v>1.2286632660634093E-2</v>
      </c>
      <c r="I168" s="10">
        <v>2.083124939601072E-2</v>
      </c>
      <c r="J168" s="10">
        <f>ExitPrices[[#This Row],[2019/20 Exit Revenue Recovery Price]]+ExitPrices[[#This Row],[2019/20 Exit Firm Price]]</f>
        <v>3.4483063463381938E-2</v>
      </c>
      <c r="K168" s="10">
        <v>1.418570351321383E-2</v>
      </c>
      <c r="L168" s="10">
        <v>1.2767133161892447E-2</v>
      </c>
      <c r="M168" s="10">
        <v>2.2190899019019734E-2</v>
      </c>
      <c r="N168" s="10">
        <f>ExitPrices[[#This Row],[2020/21 Exit Revenue Recovery Price]]+ExitPrices[[#This Row],[2020/21 Exit Firm Price]]</f>
        <v>3.6376602532233564E-2</v>
      </c>
      <c r="O168" s="10">
        <v>2.7095315023828909E-2</v>
      </c>
      <c r="P168" s="10">
        <v>2.4385783521446019E-2</v>
      </c>
      <c r="Q168" s="10">
        <v>-1.1620786205164815E-14</v>
      </c>
      <c r="R168" s="10">
        <f>ExitPrices[[#This Row],[2021/22 Exit Revenue Recovery Price]]+ExitPrices[[#This Row],[2021/22 Exit Firm Price]]</f>
        <v>2.709531502381729E-2</v>
      </c>
    </row>
    <row r="169" spans="1:18" x14ac:dyDescent="0.2">
      <c r="A169" s="1" t="s">
        <v>242</v>
      </c>
      <c r="B169" s="1" t="s">
        <v>312</v>
      </c>
      <c r="C169" s="10">
        <v>1E-4</v>
      </c>
      <c r="D169" s="10">
        <v>0</v>
      </c>
      <c r="E169" s="10">
        <v>2.0199999999999999E-2</v>
      </c>
      <c r="F169" s="10">
        <v>2.0299999999999999E-2</v>
      </c>
      <c r="G169" s="10">
        <v>1.0383326725659918E-2</v>
      </c>
      <c r="H169" s="10">
        <v>9.3449940530939257E-3</v>
      </c>
      <c r="I169" s="10">
        <v>2.083124939601072E-2</v>
      </c>
      <c r="J169" s="10">
        <f>ExitPrices[[#This Row],[2019/20 Exit Revenue Recovery Price]]+ExitPrices[[#This Row],[2019/20 Exit Firm Price]]</f>
        <v>3.121457612167064E-2</v>
      </c>
      <c r="K169" s="10">
        <v>1.0789393532914117E-2</v>
      </c>
      <c r="L169" s="10">
        <v>9.7104541796227059E-3</v>
      </c>
      <c r="M169" s="10">
        <v>2.2190899019019734E-2</v>
      </c>
      <c r="N169" s="10">
        <f>ExitPrices[[#This Row],[2020/21 Exit Revenue Recovery Price]]+ExitPrices[[#This Row],[2020/21 Exit Firm Price]]</f>
        <v>3.2980292551933854E-2</v>
      </c>
      <c r="O169" s="10">
        <v>1.5830764609929091E-2</v>
      </c>
      <c r="P169" s="10">
        <v>1.4247688148936183E-2</v>
      </c>
      <c r="Q169" s="10">
        <v>-1.1620786205164815E-14</v>
      </c>
      <c r="R169" s="10">
        <f>ExitPrices[[#This Row],[2021/22 Exit Revenue Recovery Price]]+ExitPrices[[#This Row],[2021/22 Exit Firm Price]]</f>
        <v>1.5830764609917471E-2</v>
      </c>
    </row>
    <row r="170" spans="1:18" x14ac:dyDescent="0.2">
      <c r="A170" s="1" t="s">
        <v>243</v>
      </c>
      <c r="B170" s="1" t="s">
        <v>304</v>
      </c>
      <c r="C170" s="10">
        <v>1.3100000000000001E-2</v>
      </c>
      <c r="D170" s="10">
        <v>0</v>
      </c>
      <c r="E170" s="10">
        <v>2.0199999999999999E-2</v>
      </c>
      <c r="F170" s="10">
        <v>3.3299999999999996E-2</v>
      </c>
      <c r="G170" s="10">
        <v>1.2305322299900575E-2</v>
      </c>
      <c r="H170" s="10">
        <v>1.1074790069910518E-2</v>
      </c>
      <c r="I170" s="10">
        <v>2.083124939601072E-2</v>
      </c>
      <c r="J170" s="10">
        <f>ExitPrices[[#This Row],[2019/20 Exit Revenue Recovery Price]]+ExitPrices[[#This Row],[2019/20 Exit Firm Price]]</f>
        <v>3.3136571695911297E-2</v>
      </c>
      <c r="K170" s="10">
        <v>1.2786553707769707E-2</v>
      </c>
      <c r="L170" s="10">
        <v>1.1507898336992737E-2</v>
      </c>
      <c r="M170" s="10">
        <v>2.2190899019019734E-2</v>
      </c>
      <c r="N170" s="10">
        <f>ExitPrices[[#This Row],[2020/21 Exit Revenue Recovery Price]]+ExitPrices[[#This Row],[2020/21 Exit Firm Price]]</f>
        <v>3.497745272678944E-2</v>
      </c>
      <c r="O170" s="10">
        <v>2.1751007112315684E-2</v>
      </c>
      <c r="P170" s="10">
        <v>1.9575906401084114E-2</v>
      </c>
      <c r="Q170" s="10">
        <v>-1.1620786205164815E-14</v>
      </c>
      <c r="R170" s="10">
        <f>ExitPrices[[#This Row],[2021/22 Exit Revenue Recovery Price]]+ExitPrices[[#This Row],[2021/22 Exit Firm Price]]</f>
        <v>2.1751007112304065E-2</v>
      </c>
    </row>
    <row r="171" spans="1:18" x14ac:dyDescent="0.2">
      <c r="A171" s="1" t="s">
        <v>244</v>
      </c>
      <c r="B171" s="1" t="s">
        <v>312</v>
      </c>
      <c r="C171" s="10">
        <v>2.7199999999999998E-2</v>
      </c>
      <c r="D171" s="10">
        <v>0</v>
      </c>
      <c r="E171" s="10">
        <v>2.0199999999999999E-2</v>
      </c>
      <c r="F171" s="10">
        <v>4.7399999999999998E-2</v>
      </c>
      <c r="G171" s="10">
        <v>1.139101263757158E-2</v>
      </c>
      <c r="H171" s="10">
        <v>1.0251911373814421E-2</v>
      </c>
      <c r="I171" s="10">
        <v>2.083124939601072E-2</v>
      </c>
      <c r="J171" s="10">
        <f>ExitPrices[[#This Row],[2019/20 Exit Revenue Recovery Price]]+ExitPrices[[#This Row],[2019/20 Exit Firm Price]]</f>
        <v>3.2222262033582298E-2</v>
      </c>
      <c r="K171" s="10">
        <v>1.1836487604828467E-2</v>
      </c>
      <c r="L171" s="10">
        <v>1.0652838844345621E-2</v>
      </c>
      <c r="M171" s="10">
        <v>2.2190899019019734E-2</v>
      </c>
      <c r="N171" s="10">
        <f>ExitPrices[[#This Row],[2020/21 Exit Revenue Recovery Price]]+ExitPrices[[#This Row],[2020/21 Exit Firm Price]]</f>
        <v>3.4027386623848202E-2</v>
      </c>
      <c r="O171" s="10">
        <v>2.2505636410769331E-2</v>
      </c>
      <c r="P171" s="10">
        <v>2.0255072769692396E-2</v>
      </c>
      <c r="Q171" s="10">
        <v>-1.1620786205164815E-14</v>
      </c>
      <c r="R171" s="10">
        <f>ExitPrices[[#This Row],[2021/22 Exit Revenue Recovery Price]]+ExitPrices[[#This Row],[2021/22 Exit Firm Price]]</f>
        <v>2.2505636410757712E-2</v>
      </c>
    </row>
    <row r="172" spans="1:18" x14ac:dyDescent="0.2">
      <c r="A172" s="1" t="s">
        <v>245</v>
      </c>
      <c r="B172" s="1" t="s">
        <v>316</v>
      </c>
      <c r="C172" s="10">
        <v>1.21E-2</v>
      </c>
      <c r="D172" s="10">
        <v>0</v>
      </c>
      <c r="E172" s="10">
        <v>2.0199999999999999E-2</v>
      </c>
      <c r="F172" s="10">
        <v>3.2299999999999995E-2</v>
      </c>
      <c r="G172" s="10">
        <v>1.2844109242473851E-2</v>
      </c>
      <c r="H172" s="10">
        <v>1.1559698318226466E-2</v>
      </c>
      <c r="I172" s="10">
        <v>2.083124939601072E-2</v>
      </c>
      <c r="J172" s="10">
        <f>ExitPrices[[#This Row],[2019/20 Exit Revenue Recovery Price]]+ExitPrices[[#This Row],[2019/20 Exit Firm Price]]</f>
        <v>3.3675358638484573E-2</v>
      </c>
      <c r="K172" s="10">
        <v>1.3346411305186223E-2</v>
      </c>
      <c r="L172" s="10">
        <v>1.20117701746676E-2</v>
      </c>
      <c r="M172" s="10">
        <v>2.2190899019019734E-2</v>
      </c>
      <c r="N172" s="10">
        <f>ExitPrices[[#This Row],[2020/21 Exit Revenue Recovery Price]]+ExitPrices[[#This Row],[2020/21 Exit Firm Price]]</f>
        <v>3.5537310324205956E-2</v>
      </c>
      <c r="O172" s="10">
        <v>2.4967995191442376E-2</v>
      </c>
      <c r="P172" s="10">
        <v>2.247119567229814E-2</v>
      </c>
      <c r="Q172" s="10">
        <v>-1.1620786205164815E-14</v>
      </c>
      <c r="R172" s="10">
        <f>ExitPrices[[#This Row],[2021/22 Exit Revenue Recovery Price]]+ExitPrices[[#This Row],[2021/22 Exit Firm Price]]</f>
        <v>2.4967995191430756E-2</v>
      </c>
    </row>
    <row r="173" spans="1:18" x14ac:dyDescent="0.2">
      <c r="A173" s="1" t="s">
        <v>246</v>
      </c>
      <c r="B173" s="1" t="s">
        <v>312</v>
      </c>
      <c r="C173" s="10">
        <v>2.75E-2</v>
      </c>
      <c r="D173" s="10">
        <v>0</v>
      </c>
      <c r="E173" s="10">
        <v>2.0199999999999999E-2</v>
      </c>
      <c r="F173" s="10">
        <v>4.7699999999999999E-2</v>
      </c>
      <c r="G173" s="10">
        <v>1.1498043211316634E-2</v>
      </c>
      <c r="H173" s="10">
        <v>1.034823889018497E-2</v>
      </c>
      <c r="I173" s="10">
        <v>2.083124939601072E-2</v>
      </c>
      <c r="J173" s="10">
        <f>ExitPrices[[#This Row],[2019/20 Exit Revenue Recovery Price]]+ExitPrices[[#This Row],[2019/20 Exit Firm Price]]</f>
        <v>3.2329292607327351E-2</v>
      </c>
      <c r="K173" s="10">
        <v>1.1947703885573556E-2</v>
      </c>
      <c r="L173" s="10">
        <v>1.07529334970162E-2</v>
      </c>
      <c r="M173" s="10">
        <v>2.2190899019019734E-2</v>
      </c>
      <c r="N173" s="10">
        <f>ExitPrices[[#This Row],[2020/21 Exit Revenue Recovery Price]]+ExitPrices[[#This Row],[2020/21 Exit Firm Price]]</f>
        <v>3.4138602904593293E-2</v>
      </c>
      <c r="O173" s="10">
        <v>2.2677705786464716E-2</v>
      </c>
      <c r="P173" s="10">
        <v>2.0409935207818246E-2</v>
      </c>
      <c r="Q173" s="10">
        <v>-1.1620786205164815E-14</v>
      </c>
      <c r="R173" s="10">
        <f>ExitPrices[[#This Row],[2021/22 Exit Revenue Recovery Price]]+ExitPrices[[#This Row],[2021/22 Exit Firm Price]]</f>
        <v>2.2677705786453096E-2</v>
      </c>
    </row>
    <row r="174" spans="1:18" x14ac:dyDescent="0.2">
      <c r="A174" s="1" t="s">
        <v>247</v>
      </c>
      <c r="B174" s="1" t="s">
        <v>306</v>
      </c>
      <c r="C174" s="10">
        <v>1.7899999999999999E-2</v>
      </c>
      <c r="D174" s="10">
        <v>0</v>
      </c>
      <c r="E174" s="10">
        <v>2.0199999999999999E-2</v>
      </c>
      <c r="F174" s="10">
        <v>3.8099999999999995E-2</v>
      </c>
      <c r="G174" s="10">
        <v>1.0174856784972482E-2</v>
      </c>
      <c r="H174" s="10">
        <v>9.1573711064752341E-3</v>
      </c>
      <c r="I174" s="10">
        <v>2.083124939601072E-2</v>
      </c>
      <c r="J174" s="10">
        <f>ExitPrices[[#This Row],[2019/20 Exit Revenue Recovery Price]]+ExitPrices[[#This Row],[2019/20 Exit Firm Price]]</f>
        <v>3.1006106180983203E-2</v>
      </c>
      <c r="K174" s="10">
        <v>1.0572770836808302E-2</v>
      </c>
      <c r="L174" s="10">
        <v>9.5154937531274717E-3</v>
      </c>
      <c r="M174" s="10">
        <v>2.2190899019019734E-2</v>
      </c>
      <c r="N174" s="10">
        <f>ExitPrices[[#This Row],[2020/21 Exit Revenue Recovery Price]]+ExitPrices[[#This Row],[2020/21 Exit Firm Price]]</f>
        <v>3.2763669855828036E-2</v>
      </c>
      <c r="O174" s="10">
        <v>2.0833702581398068E-2</v>
      </c>
      <c r="P174" s="10">
        <v>1.8750332323258262E-2</v>
      </c>
      <c r="Q174" s="10">
        <v>-1.1620786205164815E-14</v>
      </c>
      <c r="R174" s="10">
        <f>ExitPrices[[#This Row],[2021/22 Exit Revenue Recovery Price]]+ExitPrices[[#This Row],[2021/22 Exit Firm Price]]</f>
        <v>2.0833702581386448E-2</v>
      </c>
    </row>
    <row r="175" spans="1:18" x14ac:dyDescent="0.2">
      <c r="A175" s="1" t="s">
        <v>248</v>
      </c>
      <c r="B175" s="1" t="s">
        <v>305</v>
      </c>
      <c r="C175" s="10">
        <v>3.8E-3</v>
      </c>
      <c r="D175" s="10">
        <v>0</v>
      </c>
      <c r="E175" s="10">
        <v>2.0199999999999999E-2</v>
      </c>
      <c r="F175" s="10">
        <v>2.4E-2</v>
      </c>
      <c r="G175" s="10">
        <v>8.5806839773711549E-3</v>
      </c>
      <c r="H175" s="10">
        <v>7.7226155796340391E-3</v>
      </c>
      <c r="I175" s="10">
        <v>2.083124939601072E-2</v>
      </c>
      <c r="J175" s="10">
        <f>ExitPrices[[#This Row],[2019/20 Exit Revenue Recovery Price]]+ExitPrices[[#This Row],[2019/20 Exit Firm Price]]</f>
        <v>2.9411933373381875E-2</v>
      </c>
      <c r="K175" s="10">
        <v>8.9162537845060563E-3</v>
      </c>
      <c r="L175" s="10">
        <v>8.0246284060554503E-3</v>
      </c>
      <c r="M175" s="10">
        <v>2.2190899019019734E-2</v>
      </c>
      <c r="N175" s="10">
        <f>ExitPrices[[#This Row],[2020/21 Exit Revenue Recovery Price]]+ExitPrices[[#This Row],[2020/21 Exit Firm Price]]</f>
        <v>3.110715280352579E-2</v>
      </c>
      <c r="O175" s="10">
        <v>1.6266947876259156E-2</v>
      </c>
      <c r="P175" s="10">
        <v>1.4640253088633239E-2</v>
      </c>
      <c r="Q175" s="10">
        <v>-1.1620786205164815E-14</v>
      </c>
      <c r="R175" s="10">
        <f>ExitPrices[[#This Row],[2021/22 Exit Revenue Recovery Price]]+ExitPrices[[#This Row],[2021/22 Exit Firm Price]]</f>
        <v>1.6266947876247537E-2</v>
      </c>
    </row>
    <row r="176" spans="1:18" x14ac:dyDescent="0.2">
      <c r="A176" s="1" t="s">
        <v>249</v>
      </c>
      <c r="B176" s="1" t="s">
        <v>303</v>
      </c>
      <c r="C176" s="10">
        <v>1E-4</v>
      </c>
      <c r="D176" s="10">
        <v>0</v>
      </c>
      <c r="E176" s="10">
        <v>2.0199999999999999E-2</v>
      </c>
      <c r="F176" s="10">
        <v>2.0299999999999999E-2</v>
      </c>
      <c r="G176" s="10">
        <v>1.4097575188994274E-2</v>
      </c>
      <c r="H176" s="10">
        <v>1.2687817670094848E-2</v>
      </c>
      <c r="I176" s="10">
        <v>2.083124939601072E-2</v>
      </c>
      <c r="J176" s="10">
        <f>ExitPrices[[#This Row],[2019/20 Exit Revenue Recovery Price]]+ExitPrices[[#This Row],[2019/20 Exit Firm Price]]</f>
        <v>3.4928824585004993E-2</v>
      </c>
      <c r="K176" s="10">
        <v>1.4648897274706363E-2</v>
      </c>
      <c r="L176" s="10">
        <v>1.3184007547235725E-2</v>
      </c>
      <c r="M176" s="10">
        <v>2.2190899019019734E-2</v>
      </c>
      <c r="N176" s="10">
        <f>ExitPrices[[#This Row],[2020/21 Exit Revenue Recovery Price]]+ExitPrices[[#This Row],[2020/21 Exit Firm Price]]</f>
        <v>3.6839796293726093E-2</v>
      </c>
      <c r="O176" s="10">
        <v>2.0391465028344234E-2</v>
      </c>
      <c r="P176" s="10">
        <v>1.8352318525509809E-2</v>
      </c>
      <c r="Q176" s="10">
        <v>-1.1620786205164815E-14</v>
      </c>
      <c r="R176" s="10">
        <f>ExitPrices[[#This Row],[2021/22 Exit Revenue Recovery Price]]+ExitPrices[[#This Row],[2021/22 Exit Firm Price]]</f>
        <v>2.0391465028332615E-2</v>
      </c>
    </row>
    <row r="177" spans="1:18" x14ac:dyDescent="0.2">
      <c r="A177" s="1" t="s">
        <v>250</v>
      </c>
      <c r="B177" s="1" t="s">
        <v>304</v>
      </c>
      <c r="C177" s="10">
        <v>5.1999999999999998E-3</v>
      </c>
      <c r="D177" s="10">
        <v>0</v>
      </c>
      <c r="E177" s="10">
        <v>2.0199999999999999E-2</v>
      </c>
      <c r="F177" s="10">
        <v>2.5399999999999999E-2</v>
      </c>
      <c r="G177" s="10">
        <v>8.7352435108780917E-3</v>
      </c>
      <c r="H177" s="10">
        <v>7.8617191597902831E-3</v>
      </c>
      <c r="I177" s="10">
        <v>2.083124939601072E-2</v>
      </c>
      <c r="J177" s="10">
        <f>ExitPrices[[#This Row],[2019/20 Exit Revenue Recovery Price]]+ExitPrices[[#This Row],[2019/20 Exit Firm Price]]</f>
        <v>2.9566492906888814E-2</v>
      </c>
      <c r="K177" s="10">
        <v>9.0768577677312872E-3</v>
      </c>
      <c r="L177" s="10">
        <v>8.1691719909581587E-3</v>
      </c>
      <c r="M177" s="10">
        <v>2.2190899019019734E-2</v>
      </c>
      <c r="N177" s="10">
        <f>ExitPrices[[#This Row],[2020/21 Exit Revenue Recovery Price]]+ExitPrices[[#This Row],[2020/21 Exit Firm Price]]</f>
        <v>3.1267756786751019E-2</v>
      </c>
      <c r="O177" s="10">
        <v>1.6160077405188003E-2</v>
      </c>
      <c r="P177" s="10">
        <v>1.4544069664669203E-2</v>
      </c>
      <c r="Q177" s="10">
        <v>-1.1620786205164815E-14</v>
      </c>
      <c r="R177" s="10">
        <f>ExitPrices[[#This Row],[2021/22 Exit Revenue Recovery Price]]+ExitPrices[[#This Row],[2021/22 Exit Firm Price]]</f>
        <v>1.6160077405176384E-2</v>
      </c>
    </row>
    <row r="178" spans="1:18" x14ac:dyDescent="0.2">
      <c r="A178" s="1" t="s">
        <v>75</v>
      </c>
      <c r="B178" s="1" t="s">
        <v>303</v>
      </c>
      <c r="C178" s="10">
        <v>1E-4</v>
      </c>
      <c r="D178" s="10">
        <v>0</v>
      </c>
      <c r="E178" s="10">
        <v>2.0199999999999999E-2</v>
      </c>
      <c r="F178" s="10">
        <v>2.0299999999999999E-2</v>
      </c>
      <c r="G178" s="10">
        <v>1.807031255783919E-2</v>
      </c>
      <c r="H178" s="10">
        <v>1.6263281302055271E-2</v>
      </c>
      <c r="I178" s="10">
        <v>2.083124939601072E-2</v>
      </c>
      <c r="J178" s="10">
        <f>ExitPrices[[#This Row],[2019/20 Exit Revenue Recovery Price]]+ExitPrices[[#This Row],[2019/20 Exit Firm Price]]</f>
        <v>3.890156195384991E-2</v>
      </c>
      <c r="K178" s="10">
        <v>1.8776998798224333E-2</v>
      </c>
      <c r="L178" s="10">
        <v>1.68992989184019E-2</v>
      </c>
      <c r="M178" s="10">
        <v>2.2190899019019734E-2</v>
      </c>
      <c r="N178" s="10">
        <f>ExitPrices[[#This Row],[2020/21 Exit Revenue Recovery Price]]+ExitPrices[[#This Row],[2020/21 Exit Firm Price]]</f>
        <v>4.0967897817244067E-2</v>
      </c>
      <c r="O178" s="10">
        <v>2.2341405990803493E-2</v>
      </c>
      <c r="P178" s="10">
        <v>2.0107265391723143E-2</v>
      </c>
      <c r="Q178" s="10">
        <v>-1.1620786205164815E-14</v>
      </c>
      <c r="R178" s="10">
        <f>ExitPrices[[#This Row],[2021/22 Exit Revenue Recovery Price]]+ExitPrices[[#This Row],[2021/22 Exit Firm Price]]</f>
        <v>2.2341405990791874E-2</v>
      </c>
    </row>
    <row r="179" spans="1:18" x14ac:dyDescent="0.2">
      <c r="A179" s="1" t="s">
        <v>251</v>
      </c>
      <c r="B179" s="1" t="s">
        <v>304</v>
      </c>
      <c r="C179" s="10">
        <v>1E-4</v>
      </c>
      <c r="D179" s="10">
        <v>0</v>
      </c>
      <c r="E179" s="10">
        <v>2.0199999999999999E-2</v>
      </c>
      <c r="F179" s="10">
        <v>2.0299999999999999E-2</v>
      </c>
      <c r="G179" s="10">
        <v>1.807031255783919E-2</v>
      </c>
      <c r="H179" s="10">
        <v>1.6263281302055271E-2</v>
      </c>
      <c r="I179" s="10">
        <v>2.083124939601072E-2</v>
      </c>
      <c r="J179" s="10">
        <f>ExitPrices[[#This Row],[2019/20 Exit Revenue Recovery Price]]+ExitPrices[[#This Row],[2019/20 Exit Firm Price]]</f>
        <v>3.890156195384991E-2</v>
      </c>
      <c r="K179" s="10">
        <v>1.8776998798224333E-2</v>
      </c>
      <c r="L179" s="10">
        <v>1.68992989184019E-2</v>
      </c>
      <c r="M179" s="10">
        <v>2.2190899019019734E-2</v>
      </c>
      <c r="N179" s="10">
        <f>ExitPrices[[#This Row],[2020/21 Exit Revenue Recovery Price]]+ExitPrices[[#This Row],[2020/21 Exit Firm Price]]</f>
        <v>4.0967897817244067E-2</v>
      </c>
      <c r="O179" s="10">
        <v>2.2341405990803496E-2</v>
      </c>
      <c r="P179" s="10">
        <v>2.010726539172315E-2</v>
      </c>
      <c r="Q179" s="10">
        <v>-1.1620786205164815E-14</v>
      </c>
      <c r="R179" s="10">
        <f>ExitPrices[[#This Row],[2021/22 Exit Revenue Recovery Price]]+ExitPrices[[#This Row],[2021/22 Exit Firm Price]]</f>
        <v>2.2341405990791877E-2</v>
      </c>
    </row>
    <row r="180" spans="1:18" x14ac:dyDescent="0.2">
      <c r="A180" s="1" t="s">
        <v>252</v>
      </c>
      <c r="B180" s="1" t="s">
        <v>312</v>
      </c>
      <c r="C180" s="10">
        <v>1E-4</v>
      </c>
      <c r="D180" s="10">
        <v>0</v>
      </c>
      <c r="E180" s="10">
        <v>2.0199999999999999E-2</v>
      </c>
      <c r="F180" s="10">
        <v>2.0299999999999999E-2</v>
      </c>
      <c r="G180" s="10">
        <v>1.807031255783919E-2</v>
      </c>
      <c r="H180" s="10">
        <v>1.6263281302055271E-2</v>
      </c>
      <c r="I180" s="10">
        <v>2.083124939601072E-2</v>
      </c>
      <c r="J180" s="10">
        <f>ExitPrices[[#This Row],[2019/20 Exit Revenue Recovery Price]]+ExitPrices[[#This Row],[2019/20 Exit Firm Price]]</f>
        <v>3.890156195384991E-2</v>
      </c>
      <c r="K180" s="10">
        <v>1.8776998798224337E-2</v>
      </c>
      <c r="L180" s="10">
        <v>1.6899298918401903E-2</v>
      </c>
      <c r="M180" s="10">
        <v>2.2190899019019734E-2</v>
      </c>
      <c r="N180" s="10">
        <f>ExitPrices[[#This Row],[2020/21 Exit Revenue Recovery Price]]+ExitPrices[[#This Row],[2020/21 Exit Firm Price]]</f>
        <v>4.0967897817244067E-2</v>
      </c>
      <c r="O180" s="10">
        <v>2.1837880058724318E-2</v>
      </c>
      <c r="P180" s="10">
        <v>1.9654092052851888E-2</v>
      </c>
      <c r="Q180" s="10">
        <v>-1.1620786205164815E-14</v>
      </c>
      <c r="R180" s="10">
        <f>ExitPrices[[#This Row],[2021/22 Exit Revenue Recovery Price]]+ExitPrices[[#This Row],[2021/22 Exit Firm Price]]</f>
        <v>2.1837880058712698E-2</v>
      </c>
    </row>
    <row r="181" spans="1:18" x14ac:dyDescent="0.2">
      <c r="A181" s="1" t="s">
        <v>253</v>
      </c>
      <c r="B181" s="1" t="s">
        <v>304</v>
      </c>
      <c r="C181" s="10">
        <v>1.17E-2</v>
      </c>
      <c r="D181" s="10">
        <v>0</v>
      </c>
      <c r="E181" s="10">
        <v>2.0199999999999999E-2</v>
      </c>
      <c r="F181" s="10">
        <v>3.1899999999999998E-2</v>
      </c>
      <c r="G181" s="10">
        <v>9.9458509146978791E-3</v>
      </c>
      <c r="H181" s="10">
        <v>8.9512658232280915E-3</v>
      </c>
      <c r="I181" s="10">
        <v>2.083124939601072E-2</v>
      </c>
      <c r="J181" s="10">
        <f>ExitPrices[[#This Row],[2019/20 Exit Revenue Recovery Price]]+ExitPrices[[#This Row],[2019/20 Exit Firm Price]]</f>
        <v>3.0777100310708599E-2</v>
      </c>
      <c r="K181" s="10">
        <v>1.0334809100553378E-2</v>
      </c>
      <c r="L181" s="10">
        <v>9.3013281904980403E-3</v>
      </c>
      <c r="M181" s="10">
        <v>2.2190899019019734E-2</v>
      </c>
      <c r="N181" s="10">
        <f>ExitPrices[[#This Row],[2020/21 Exit Revenue Recovery Price]]+ExitPrices[[#This Row],[2020/21 Exit Firm Price]]</f>
        <v>3.2525708119573116E-2</v>
      </c>
      <c r="O181" s="10">
        <v>1.968462344773898E-2</v>
      </c>
      <c r="P181" s="10">
        <v>1.7716161102965082E-2</v>
      </c>
      <c r="Q181" s="10">
        <v>-1.1620786205164815E-14</v>
      </c>
      <c r="R181" s="10">
        <f>ExitPrices[[#This Row],[2021/22 Exit Revenue Recovery Price]]+ExitPrices[[#This Row],[2021/22 Exit Firm Price]]</f>
        <v>1.968462344772736E-2</v>
      </c>
    </row>
    <row r="182" spans="1:18" x14ac:dyDescent="0.2">
      <c r="A182" s="1" t="s">
        <v>254</v>
      </c>
      <c r="B182" s="1" t="s">
        <v>304</v>
      </c>
      <c r="C182" s="10">
        <v>1E-4</v>
      </c>
      <c r="D182" s="10">
        <v>0</v>
      </c>
      <c r="E182" s="10">
        <v>2.0199999999999999E-2</v>
      </c>
      <c r="F182" s="10">
        <v>2.0299999999999999E-2</v>
      </c>
      <c r="G182" s="10">
        <v>8.8106281255085992E-3</v>
      </c>
      <c r="H182" s="10">
        <v>7.9295653129577391E-3</v>
      </c>
      <c r="I182" s="10">
        <v>2.083124939601072E-2</v>
      </c>
      <c r="J182" s="10">
        <f>ExitPrices[[#This Row],[2019/20 Exit Revenue Recovery Price]]+ExitPrices[[#This Row],[2019/20 Exit Firm Price]]</f>
        <v>2.9641877521519318E-2</v>
      </c>
      <c r="K182" s="10">
        <v>9.1551904924028135E-3</v>
      </c>
      <c r="L182" s="10">
        <v>8.2396714431625315E-3</v>
      </c>
      <c r="M182" s="10">
        <v>2.2190899019019734E-2</v>
      </c>
      <c r="N182" s="10">
        <f>ExitPrices[[#This Row],[2020/21 Exit Revenue Recovery Price]]+ExitPrices[[#This Row],[2020/21 Exit Firm Price]]</f>
        <v>3.1346089511422551E-2</v>
      </c>
      <c r="O182" s="10">
        <v>1.5287979829068708E-2</v>
      </c>
      <c r="P182" s="10">
        <v>1.3759181846161837E-2</v>
      </c>
      <c r="Q182" s="10">
        <v>-1.1620786205164815E-14</v>
      </c>
      <c r="R182" s="10">
        <f>ExitPrices[[#This Row],[2021/22 Exit Revenue Recovery Price]]+ExitPrices[[#This Row],[2021/22 Exit Firm Price]]</f>
        <v>1.5287979829057087E-2</v>
      </c>
    </row>
    <row r="183" spans="1:18" x14ac:dyDescent="0.2">
      <c r="A183" s="1" t="s">
        <v>255</v>
      </c>
      <c r="B183" s="1" t="s">
        <v>304</v>
      </c>
      <c r="C183" s="10">
        <v>1.29E-2</v>
      </c>
      <c r="D183" s="10">
        <v>0</v>
      </c>
      <c r="E183" s="10">
        <v>2.0199999999999999E-2</v>
      </c>
      <c r="F183" s="10">
        <v>3.3099999999999997E-2</v>
      </c>
      <c r="G183" s="10">
        <v>1.2619963043406688E-2</v>
      </c>
      <c r="H183" s="10">
        <v>1.1357966739066019E-2</v>
      </c>
      <c r="I183" s="10">
        <v>2.083124939601072E-2</v>
      </c>
      <c r="J183" s="10">
        <f>ExitPrices[[#This Row],[2019/20 Exit Revenue Recovery Price]]+ExitPrices[[#This Row],[2019/20 Exit Firm Price]]</f>
        <v>3.3451212439417406E-2</v>
      </c>
      <c r="K183" s="10">
        <v>1.3113499290131742E-2</v>
      </c>
      <c r="L183" s="10">
        <v>1.1802149361118569E-2</v>
      </c>
      <c r="M183" s="10">
        <v>2.2190899019019734E-2</v>
      </c>
      <c r="N183" s="10">
        <f>ExitPrices[[#This Row],[2020/21 Exit Revenue Recovery Price]]+ExitPrices[[#This Row],[2020/21 Exit Firm Price]]</f>
        <v>3.5304398309151476E-2</v>
      </c>
      <c r="O183" s="10">
        <v>2.4553795278129325E-2</v>
      </c>
      <c r="P183" s="10">
        <v>2.2098415750316392E-2</v>
      </c>
      <c r="Q183" s="10">
        <v>-1.1620786205164815E-14</v>
      </c>
      <c r="R183" s="10">
        <f>ExitPrices[[#This Row],[2021/22 Exit Revenue Recovery Price]]+ExitPrices[[#This Row],[2021/22 Exit Firm Price]]</f>
        <v>2.4553795278117706E-2</v>
      </c>
    </row>
    <row r="184" spans="1:18" x14ac:dyDescent="0.2">
      <c r="A184" s="1" t="s">
        <v>256</v>
      </c>
      <c r="B184" s="1" t="s">
        <v>304</v>
      </c>
      <c r="C184" s="10">
        <v>7.0000000000000001E-3</v>
      </c>
      <c r="D184" s="10">
        <v>0</v>
      </c>
      <c r="E184" s="10">
        <v>2.0199999999999999E-2</v>
      </c>
      <c r="F184" s="10">
        <v>2.7199999999999998E-2</v>
      </c>
      <c r="G184" s="10">
        <v>9.6914167882954788E-3</v>
      </c>
      <c r="H184" s="10">
        <v>8.7222751094659309E-3</v>
      </c>
      <c r="I184" s="10">
        <v>2.083124939601072E-2</v>
      </c>
      <c r="J184" s="10">
        <f>ExitPrices[[#This Row],[2019/20 Exit Revenue Recovery Price]]+ExitPrices[[#This Row],[2019/20 Exit Firm Price]]</f>
        <v>3.0522666184306199E-2</v>
      </c>
      <c r="K184" s="10">
        <v>1.0070424670544583E-2</v>
      </c>
      <c r="L184" s="10">
        <v>9.0633822034901241E-3</v>
      </c>
      <c r="M184" s="10">
        <v>2.2190899019019734E-2</v>
      </c>
      <c r="N184" s="10">
        <f>ExitPrices[[#This Row],[2020/21 Exit Revenue Recovery Price]]+ExitPrices[[#This Row],[2020/21 Exit Firm Price]]</f>
        <v>3.2261323689564317E-2</v>
      </c>
      <c r="O184" s="10">
        <v>1.8058012716615113E-2</v>
      </c>
      <c r="P184" s="10">
        <v>1.6252211444953601E-2</v>
      </c>
      <c r="Q184" s="10">
        <v>-1.1620786205164815E-14</v>
      </c>
      <c r="R184" s="10">
        <f>ExitPrices[[#This Row],[2021/22 Exit Revenue Recovery Price]]+ExitPrices[[#This Row],[2021/22 Exit Firm Price]]</f>
        <v>1.8058012716603494E-2</v>
      </c>
    </row>
    <row r="185" spans="1:18" x14ac:dyDescent="0.2">
      <c r="A185" s="1" t="s">
        <v>257</v>
      </c>
      <c r="B185" s="1" t="s">
        <v>303</v>
      </c>
      <c r="C185" s="10">
        <v>2.9999999999999997E-4</v>
      </c>
      <c r="D185" s="10">
        <v>0</v>
      </c>
      <c r="E185" s="10">
        <v>2.0199999999999999E-2</v>
      </c>
      <c r="F185" s="10">
        <v>2.0500000000000001E-2</v>
      </c>
      <c r="G185" s="10">
        <v>1.207994737668926E-2</v>
      </c>
      <c r="H185" s="10">
        <v>1.0871952639020334E-2</v>
      </c>
      <c r="I185" s="10">
        <v>2.083124939601072E-2</v>
      </c>
      <c r="J185" s="10">
        <f>ExitPrices[[#This Row],[2019/20 Exit Revenue Recovery Price]]+ExitPrices[[#This Row],[2019/20 Exit Firm Price]]</f>
        <v>3.2911196772699977E-2</v>
      </c>
      <c r="K185" s="10">
        <v>1.255236491614015E-2</v>
      </c>
      <c r="L185" s="10">
        <v>1.1297128424526135E-2</v>
      </c>
      <c r="M185" s="10">
        <v>2.2190899019019734E-2</v>
      </c>
      <c r="N185" s="10">
        <f>ExitPrices[[#This Row],[2020/21 Exit Revenue Recovery Price]]+ExitPrices[[#This Row],[2020/21 Exit Firm Price]]</f>
        <v>3.4743263935159883E-2</v>
      </c>
      <c r="O185" s="10">
        <v>1.863892590141682E-2</v>
      </c>
      <c r="P185" s="10">
        <v>1.6775033311275139E-2</v>
      </c>
      <c r="Q185" s="10">
        <v>-1.1620786205164815E-14</v>
      </c>
      <c r="R185" s="10">
        <f>ExitPrices[[#This Row],[2021/22 Exit Revenue Recovery Price]]+ExitPrices[[#This Row],[2021/22 Exit Firm Price]]</f>
        <v>1.8638925901405201E-2</v>
      </c>
    </row>
    <row r="186" spans="1:18" x14ac:dyDescent="0.2">
      <c r="A186" s="1" t="s">
        <v>258</v>
      </c>
      <c r="B186" s="1" t="s">
        <v>306</v>
      </c>
      <c r="C186" s="10">
        <v>1.72E-2</v>
      </c>
      <c r="D186" s="10">
        <v>0</v>
      </c>
      <c r="E186" s="10">
        <v>2.0199999999999999E-2</v>
      </c>
      <c r="F186" s="10">
        <v>3.7400000000000003E-2</v>
      </c>
      <c r="G186" s="10">
        <v>1.0329000481410933E-2</v>
      </c>
      <c r="H186" s="10">
        <v>9.29610043326984E-3</v>
      </c>
      <c r="I186" s="10">
        <v>2.083124939601072E-2</v>
      </c>
      <c r="J186" s="10">
        <f>ExitPrices[[#This Row],[2019/20 Exit Revenue Recovery Price]]+ExitPrices[[#This Row],[2019/20 Exit Firm Price]]</f>
        <v>3.1160249877421654E-2</v>
      </c>
      <c r="K186" s="10">
        <v>1.0732942720582556E-2</v>
      </c>
      <c r="L186" s="10">
        <v>9.6596484485243009E-3</v>
      </c>
      <c r="M186" s="10">
        <v>2.2190899019019734E-2</v>
      </c>
      <c r="N186" s="10">
        <f>ExitPrices[[#This Row],[2020/21 Exit Revenue Recovery Price]]+ExitPrices[[#This Row],[2020/21 Exit Firm Price]]</f>
        <v>3.2923841739602291E-2</v>
      </c>
      <c r="O186" s="10">
        <v>2.1359329870660047E-2</v>
      </c>
      <c r="P186" s="10">
        <v>1.9223396883594042E-2</v>
      </c>
      <c r="Q186" s="10">
        <v>-1.1620786205164815E-14</v>
      </c>
      <c r="R186" s="10">
        <f>ExitPrices[[#This Row],[2021/22 Exit Revenue Recovery Price]]+ExitPrices[[#This Row],[2021/22 Exit Firm Price]]</f>
        <v>2.1359329870648428E-2</v>
      </c>
    </row>
    <row r="187" spans="1:18" x14ac:dyDescent="0.2">
      <c r="A187" s="1" t="s">
        <v>259</v>
      </c>
      <c r="B187" s="1" t="s">
        <v>298</v>
      </c>
      <c r="C187" s="10">
        <v>2.3400000000000001E-2</v>
      </c>
      <c r="D187" s="10">
        <v>0</v>
      </c>
      <c r="E187" s="10">
        <v>0</v>
      </c>
      <c r="F187" s="10">
        <v>2.3400000000000001E-2</v>
      </c>
      <c r="G187" s="10">
        <v>5.1607306051258146E-3</v>
      </c>
      <c r="H187" s="10">
        <v>4.6446575446132329E-3</v>
      </c>
      <c r="I187" s="10">
        <v>0</v>
      </c>
      <c r="J187" s="10">
        <f>ExitPrices[[#This Row],[2019/20 Exit Revenue Recovery Price]]+ExitPrices[[#This Row],[2019/20 Exit Firm Price]]</f>
        <v>5.1607306051258146E-3</v>
      </c>
      <c r="K187" s="10">
        <v>5.3625543033769428E-3</v>
      </c>
      <c r="L187" s="10">
        <v>4.8262988730392482E-3</v>
      </c>
      <c r="M187" s="10">
        <v>0</v>
      </c>
      <c r="N187" s="10">
        <f>ExitPrices[[#This Row],[2020/21 Exit Revenue Recovery Price]]+ExitPrices[[#This Row],[2020/21 Exit Firm Price]]</f>
        <v>5.3625543033769428E-3</v>
      </c>
      <c r="O187" s="10">
        <v>1.0363668154114998E-2</v>
      </c>
      <c r="P187" s="10">
        <v>9.3273013387034989E-3</v>
      </c>
      <c r="Q187" s="10">
        <v>0</v>
      </c>
      <c r="R187" s="10">
        <f>ExitPrices[[#This Row],[2021/22 Exit Revenue Recovery Price]]+ExitPrices[[#This Row],[2021/22 Exit Firm Price]]</f>
        <v>1.0363668154114998E-2</v>
      </c>
    </row>
    <row r="188" spans="1:18" x14ac:dyDescent="0.2">
      <c r="A188" s="1" t="s">
        <v>260</v>
      </c>
      <c r="B188" s="1" t="s">
        <v>305</v>
      </c>
      <c r="C188" s="10">
        <v>5.7000000000000002E-3</v>
      </c>
      <c r="D188" s="10">
        <v>0</v>
      </c>
      <c r="E188" s="10">
        <v>2.0199999999999999E-2</v>
      </c>
      <c r="F188" s="10">
        <v>2.5899999999999999E-2</v>
      </c>
      <c r="G188" s="10">
        <v>8.7509469892825473E-3</v>
      </c>
      <c r="H188" s="10">
        <v>7.8758522903542919E-3</v>
      </c>
      <c r="I188" s="10">
        <v>2.083124939601072E-2</v>
      </c>
      <c r="J188" s="10">
        <f>ExitPrices[[#This Row],[2019/20 Exit Revenue Recovery Price]]+ExitPrices[[#This Row],[2019/20 Exit Firm Price]]</f>
        <v>2.9582196385293268E-2</v>
      </c>
      <c r="K188" s="10">
        <v>9.0931753712140476E-3</v>
      </c>
      <c r="L188" s="10">
        <v>8.1838578340926432E-3</v>
      </c>
      <c r="M188" s="10">
        <v>2.2190899019019734E-2</v>
      </c>
      <c r="N188" s="10">
        <f>ExitPrices[[#This Row],[2020/21 Exit Revenue Recovery Price]]+ExitPrices[[#This Row],[2020/21 Exit Firm Price]]</f>
        <v>3.1284074390233785E-2</v>
      </c>
      <c r="O188" s="10">
        <v>1.6785249753600278E-2</v>
      </c>
      <c r="P188" s="10">
        <v>1.510672477824025E-2</v>
      </c>
      <c r="Q188" s="10">
        <v>-1.1620786205164815E-14</v>
      </c>
      <c r="R188" s="10">
        <f>ExitPrices[[#This Row],[2021/22 Exit Revenue Recovery Price]]+ExitPrices[[#This Row],[2021/22 Exit Firm Price]]</f>
        <v>1.6785249753588659E-2</v>
      </c>
    </row>
    <row r="189" spans="1:18" x14ac:dyDescent="0.2">
      <c r="A189" s="1" t="s">
        <v>261</v>
      </c>
      <c r="B189" s="1" t="s">
        <v>304</v>
      </c>
      <c r="C189" s="10">
        <v>5.4999999999999997E-3</v>
      </c>
      <c r="D189" s="10">
        <v>0</v>
      </c>
      <c r="E189" s="10">
        <v>2.0199999999999999E-2</v>
      </c>
      <c r="F189" s="10">
        <v>2.5700000000000001E-2</v>
      </c>
      <c r="G189" s="10">
        <v>8.750946989282549E-3</v>
      </c>
      <c r="H189" s="10">
        <v>7.8758522903542936E-3</v>
      </c>
      <c r="I189" s="10">
        <v>2.083124939601072E-2</v>
      </c>
      <c r="J189" s="10">
        <f>ExitPrices[[#This Row],[2019/20 Exit Revenue Recovery Price]]+ExitPrices[[#This Row],[2019/20 Exit Firm Price]]</f>
        <v>2.9582196385293268E-2</v>
      </c>
      <c r="K189" s="10">
        <v>9.0931753712140493E-3</v>
      </c>
      <c r="L189" s="10">
        <v>8.1838578340926449E-3</v>
      </c>
      <c r="M189" s="10">
        <v>2.2190899019019734E-2</v>
      </c>
      <c r="N189" s="10">
        <f>ExitPrices[[#This Row],[2020/21 Exit Revenue Recovery Price]]+ExitPrices[[#This Row],[2020/21 Exit Firm Price]]</f>
        <v>3.1284074390233785E-2</v>
      </c>
      <c r="O189" s="10">
        <v>1.6785249753600278E-2</v>
      </c>
      <c r="P189" s="10">
        <v>1.510672477824025E-2</v>
      </c>
      <c r="Q189" s="10">
        <v>-1.1620786205164815E-14</v>
      </c>
      <c r="R189" s="10">
        <f>ExitPrices[[#This Row],[2021/22 Exit Revenue Recovery Price]]+ExitPrices[[#This Row],[2021/22 Exit Firm Price]]</f>
        <v>1.6785249753588659E-2</v>
      </c>
    </row>
    <row r="190" spans="1:18" x14ac:dyDescent="0.2">
      <c r="A190" s="1" t="s">
        <v>262</v>
      </c>
      <c r="B190" s="1" t="s">
        <v>316</v>
      </c>
      <c r="C190" s="10">
        <v>1.54E-2</v>
      </c>
      <c r="D190" s="10">
        <v>0</v>
      </c>
      <c r="E190" s="10">
        <v>2.0199999999999999E-2</v>
      </c>
      <c r="F190" s="10">
        <v>3.56E-2</v>
      </c>
      <c r="G190" s="10">
        <v>1.3986024570575151E-2</v>
      </c>
      <c r="H190" s="10">
        <v>1.2587422113517637E-2</v>
      </c>
      <c r="I190" s="10">
        <v>2.083124939601072E-2</v>
      </c>
      <c r="J190" s="10">
        <f>ExitPrices[[#This Row],[2019/20 Exit Revenue Recovery Price]]+ExitPrices[[#This Row],[2019/20 Exit Firm Price]]</f>
        <v>3.481727396658587E-2</v>
      </c>
      <c r="K190" s="10">
        <v>1.4532984181266903E-2</v>
      </c>
      <c r="L190" s="10">
        <v>1.3079685763140211E-2</v>
      </c>
      <c r="M190" s="10">
        <v>2.2190899019019734E-2</v>
      </c>
      <c r="N190" s="10">
        <f>ExitPrices[[#This Row],[2020/21 Exit Revenue Recovery Price]]+ExitPrices[[#This Row],[2020/21 Exit Firm Price]]</f>
        <v>3.6723883200286633E-2</v>
      </c>
      <c r="O190" s="10">
        <v>2.6809342070467028E-2</v>
      </c>
      <c r="P190" s="10">
        <v>2.4128407863420326E-2</v>
      </c>
      <c r="Q190" s="10">
        <v>-1.1620786205164815E-14</v>
      </c>
      <c r="R190" s="10">
        <f>ExitPrices[[#This Row],[2021/22 Exit Revenue Recovery Price]]+ExitPrices[[#This Row],[2021/22 Exit Firm Price]]</f>
        <v>2.6809342070455409E-2</v>
      </c>
    </row>
    <row r="191" spans="1:18" x14ac:dyDescent="0.2">
      <c r="A191" s="1" t="s">
        <v>263</v>
      </c>
      <c r="B191" s="1" t="s">
        <v>312</v>
      </c>
      <c r="C191" s="10">
        <v>1E-4</v>
      </c>
      <c r="D191" s="10">
        <v>0</v>
      </c>
      <c r="E191" s="10">
        <v>2.0199999999999999E-2</v>
      </c>
      <c r="F191" s="10">
        <v>2.0299999999999999E-2</v>
      </c>
      <c r="G191" s="10">
        <v>1.0396319441150324E-2</v>
      </c>
      <c r="H191" s="10">
        <v>9.3566874970352921E-3</v>
      </c>
      <c r="I191" s="10">
        <v>2.083124939601072E-2</v>
      </c>
      <c r="J191" s="10">
        <f>ExitPrices[[#This Row],[2019/20 Exit Revenue Recovery Price]]+ExitPrices[[#This Row],[2019/20 Exit Firm Price]]</f>
        <v>3.1227568837161046E-2</v>
      </c>
      <c r="K191" s="10">
        <v>1.0802894362098346E-2</v>
      </c>
      <c r="L191" s="10">
        <v>9.722604925888511E-3</v>
      </c>
      <c r="M191" s="10">
        <v>2.2190899019019734E-2</v>
      </c>
      <c r="N191" s="10">
        <f>ExitPrices[[#This Row],[2020/21 Exit Revenue Recovery Price]]+ExitPrices[[#This Row],[2020/21 Exit Firm Price]]</f>
        <v>3.2993793381118082E-2</v>
      </c>
      <c r="O191" s="10">
        <v>1.6216732598597832E-2</v>
      </c>
      <c r="P191" s="10">
        <v>1.4595059338738049E-2</v>
      </c>
      <c r="Q191" s="10">
        <v>-1.1620786205164815E-14</v>
      </c>
      <c r="R191" s="10">
        <f>ExitPrices[[#This Row],[2021/22 Exit Revenue Recovery Price]]+ExitPrices[[#This Row],[2021/22 Exit Firm Price]]</f>
        <v>1.6216732598586213E-2</v>
      </c>
    </row>
    <row r="192" spans="1:18" x14ac:dyDescent="0.2">
      <c r="A192" s="1" t="s">
        <v>264</v>
      </c>
      <c r="B192" s="1" t="s">
        <v>312</v>
      </c>
      <c r="C192" s="10">
        <v>1E-4</v>
      </c>
      <c r="D192" s="10">
        <v>0</v>
      </c>
      <c r="E192" s="10">
        <v>2.0199999999999999E-2</v>
      </c>
      <c r="F192" s="10">
        <v>2.0299999999999999E-2</v>
      </c>
      <c r="G192" s="10">
        <v>1.0383326725659918E-2</v>
      </c>
      <c r="H192" s="10">
        <v>9.3449940530939257E-3</v>
      </c>
      <c r="I192" s="10">
        <v>2.083124939601072E-2</v>
      </c>
      <c r="J192" s="10">
        <f>ExitPrices[[#This Row],[2019/20 Exit Revenue Recovery Price]]+ExitPrices[[#This Row],[2019/20 Exit Firm Price]]</f>
        <v>3.121457612167064E-2</v>
      </c>
      <c r="K192" s="10">
        <v>1.0789393532914119E-2</v>
      </c>
      <c r="L192" s="10">
        <v>9.7104541796227076E-3</v>
      </c>
      <c r="M192" s="10">
        <v>2.2190899019019734E-2</v>
      </c>
      <c r="N192" s="10">
        <f>ExitPrices[[#This Row],[2020/21 Exit Revenue Recovery Price]]+ExitPrices[[#This Row],[2020/21 Exit Firm Price]]</f>
        <v>3.2980292551933854E-2</v>
      </c>
      <c r="O192" s="10">
        <v>1.6195781749152548E-2</v>
      </c>
      <c r="P192" s="10">
        <v>1.4576203574237294E-2</v>
      </c>
      <c r="Q192" s="10">
        <v>-1.1620786205164815E-14</v>
      </c>
      <c r="R192" s="10">
        <f>ExitPrices[[#This Row],[2021/22 Exit Revenue Recovery Price]]+ExitPrices[[#This Row],[2021/22 Exit Firm Price]]</f>
        <v>1.6195781749140929E-2</v>
      </c>
    </row>
    <row r="193" spans="1:18" x14ac:dyDescent="0.2">
      <c r="A193" s="1" t="s">
        <v>265</v>
      </c>
      <c r="B193" s="1" t="s">
        <v>312</v>
      </c>
      <c r="C193" s="10">
        <v>2.7400000000000001E-2</v>
      </c>
      <c r="D193" s="10">
        <v>0</v>
      </c>
      <c r="E193" s="10">
        <v>2.0199999999999999E-2</v>
      </c>
      <c r="F193" s="10">
        <v>4.7600000000000003E-2</v>
      </c>
      <c r="G193" s="10">
        <v>1.3605625210908412E-2</v>
      </c>
      <c r="H193" s="10">
        <v>1.2245062689817572E-2</v>
      </c>
      <c r="I193" s="10">
        <v>2.083124939601072E-2</v>
      </c>
      <c r="J193" s="10">
        <f>ExitPrices[[#This Row],[2019/20 Exit Revenue Recovery Price]]+ExitPrices[[#This Row],[2019/20 Exit Firm Price]]</f>
        <v>3.4436874606919132E-2</v>
      </c>
      <c r="K193" s="10">
        <v>1.4137708322233183E-2</v>
      </c>
      <c r="L193" s="10">
        <v>1.2723937490009864E-2</v>
      </c>
      <c r="M193" s="10">
        <v>2.2190899019019734E-2</v>
      </c>
      <c r="N193" s="10">
        <f>ExitPrices[[#This Row],[2020/21 Exit Revenue Recovery Price]]+ExitPrices[[#This Row],[2020/21 Exit Firm Price]]</f>
        <v>3.6328607341252914E-2</v>
      </c>
      <c r="O193" s="10">
        <v>2.6410013133240599E-2</v>
      </c>
      <c r="P193" s="10">
        <v>2.3769011819916541E-2</v>
      </c>
      <c r="Q193" s="10">
        <v>-1.1620786205164815E-14</v>
      </c>
      <c r="R193" s="10">
        <f>ExitPrices[[#This Row],[2021/22 Exit Revenue Recovery Price]]+ExitPrices[[#This Row],[2021/22 Exit Firm Price]]</f>
        <v>2.6410013133228979E-2</v>
      </c>
    </row>
    <row r="194" spans="1:18" x14ac:dyDescent="0.2">
      <c r="A194" s="1" t="s">
        <v>266</v>
      </c>
      <c r="B194" s="1" t="s">
        <v>305</v>
      </c>
      <c r="C194" s="10">
        <v>1E-4</v>
      </c>
      <c r="D194" s="10">
        <v>0</v>
      </c>
      <c r="E194" s="10">
        <v>2.0199999999999999E-2</v>
      </c>
      <c r="F194" s="10">
        <v>2.0299999999999999E-2</v>
      </c>
      <c r="G194" s="10">
        <v>8.5173710207430437E-3</v>
      </c>
      <c r="H194" s="10">
        <v>7.6656339186687399E-3</v>
      </c>
      <c r="I194" s="10">
        <v>2.083124939601072E-2</v>
      </c>
      <c r="J194" s="10">
        <f>ExitPrices[[#This Row],[2019/20 Exit Revenue Recovery Price]]+ExitPrices[[#This Row],[2019/20 Exit Firm Price]]</f>
        <v>2.9348620416753762E-2</v>
      </c>
      <c r="K194" s="10">
        <v>8.8504648111989871E-3</v>
      </c>
      <c r="L194" s="10">
        <v>7.9654183300790875E-3</v>
      </c>
      <c r="M194" s="10">
        <v>2.2190899019019734E-2</v>
      </c>
      <c r="N194" s="10">
        <f>ExitPrices[[#This Row],[2020/21 Exit Revenue Recovery Price]]+ExitPrices[[#This Row],[2020/21 Exit Firm Price]]</f>
        <v>3.1041363830218723E-2</v>
      </c>
      <c r="O194" s="10">
        <v>1.4766332280915244E-2</v>
      </c>
      <c r="P194" s="10">
        <v>1.328969905282372E-2</v>
      </c>
      <c r="Q194" s="10">
        <v>-1.1620786205164815E-14</v>
      </c>
      <c r="R194" s="10">
        <f>ExitPrices[[#This Row],[2021/22 Exit Revenue Recovery Price]]+ExitPrices[[#This Row],[2021/22 Exit Firm Price]]</f>
        <v>1.4766332280903623E-2</v>
      </c>
    </row>
    <row r="195" spans="1:18" x14ac:dyDescent="0.2">
      <c r="A195" s="1" t="s">
        <v>267</v>
      </c>
      <c r="B195" s="1" t="s">
        <v>312</v>
      </c>
      <c r="C195" s="10">
        <v>1E-4</v>
      </c>
      <c r="D195" s="10">
        <v>0</v>
      </c>
      <c r="E195" s="10">
        <v>2.0199999999999999E-2</v>
      </c>
      <c r="F195" s="10">
        <v>2.0299999999999999E-2</v>
      </c>
      <c r="G195" s="10">
        <v>8.5173710207430437E-3</v>
      </c>
      <c r="H195" s="10">
        <v>7.6656339186687399E-3</v>
      </c>
      <c r="I195" s="10">
        <v>2.083124939601072E-2</v>
      </c>
      <c r="J195" s="10">
        <f>ExitPrices[[#This Row],[2019/20 Exit Revenue Recovery Price]]+ExitPrices[[#This Row],[2019/20 Exit Firm Price]]</f>
        <v>2.9348620416753762E-2</v>
      </c>
      <c r="K195" s="10">
        <v>8.8504648111989871E-3</v>
      </c>
      <c r="L195" s="10">
        <v>7.9654183300790875E-3</v>
      </c>
      <c r="M195" s="10">
        <v>2.2190899019019734E-2</v>
      </c>
      <c r="N195" s="10">
        <f>ExitPrices[[#This Row],[2020/21 Exit Revenue Recovery Price]]+ExitPrices[[#This Row],[2020/21 Exit Firm Price]]</f>
        <v>3.1041363830218723E-2</v>
      </c>
      <c r="O195" s="10">
        <v>1.4766332280915246E-2</v>
      </c>
      <c r="P195" s="10">
        <v>1.3289699052823723E-2</v>
      </c>
      <c r="Q195" s="10">
        <v>-1.1620786205164815E-14</v>
      </c>
      <c r="R195" s="10">
        <f>ExitPrices[[#This Row],[2021/22 Exit Revenue Recovery Price]]+ExitPrices[[#This Row],[2021/22 Exit Firm Price]]</f>
        <v>1.4766332280903625E-2</v>
      </c>
    </row>
    <row r="196" spans="1:18" x14ac:dyDescent="0.2">
      <c r="A196" s="1" t="s">
        <v>268</v>
      </c>
      <c r="B196" s="1" t="s">
        <v>304</v>
      </c>
      <c r="C196" s="10">
        <v>1E-4</v>
      </c>
      <c r="D196" s="10">
        <v>0</v>
      </c>
      <c r="E196" s="10">
        <v>2.0199999999999999E-2</v>
      </c>
      <c r="F196" s="10">
        <v>2.0299999999999999E-2</v>
      </c>
      <c r="G196" s="10">
        <v>8.517371020743042E-3</v>
      </c>
      <c r="H196" s="10">
        <v>7.6656339186687373E-3</v>
      </c>
      <c r="I196" s="10">
        <v>2.083124939601072E-2</v>
      </c>
      <c r="J196" s="10">
        <f>ExitPrices[[#This Row],[2019/20 Exit Revenue Recovery Price]]+ExitPrices[[#This Row],[2019/20 Exit Firm Price]]</f>
        <v>2.9348620416753762E-2</v>
      </c>
      <c r="K196" s="10">
        <v>8.8504648111989871E-3</v>
      </c>
      <c r="L196" s="10">
        <v>7.9654183300790875E-3</v>
      </c>
      <c r="M196" s="10">
        <v>2.2190899019019734E-2</v>
      </c>
      <c r="N196" s="10">
        <f>ExitPrices[[#This Row],[2020/21 Exit Revenue Recovery Price]]+ExitPrices[[#This Row],[2020/21 Exit Firm Price]]</f>
        <v>3.1041363830218723E-2</v>
      </c>
      <c r="O196" s="10">
        <v>1.4766332280915244E-2</v>
      </c>
      <c r="P196" s="10">
        <v>1.328969905282372E-2</v>
      </c>
      <c r="Q196" s="10">
        <v>-1.1620786205164815E-14</v>
      </c>
      <c r="R196" s="10">
        <f>ExitPrices[[#This Row],[2021/22 Exit Revenue Recovery Price]]+ExitPrices[[#This Row],[2021/22 Exit Firm Price]]</f>
        <v>1.4766332280903623E-2</v>
      </c>
    </row>
    <row r="197" spans="1:18" x14ac:dyDescent="0.2">
      <c r="A197" s="1" t="s">
        <v>269</v>
      </c>
      <c r="B197" s="1" t="s">
        <v>313</v>
      </c>
      <c r="C197" s="10">
        <v>2.3E-3</v>
      </c>
      <c r="D197" s="10">
        <v>0</v>
      </c>
      <c r="E197" s="10">
        <v>2.0199999999999999E-2</v>
      </c>
      <c r="F197" s="10">
        <v>2.2499999999999999E-2</v>
      </c>
      <c r="G197" s="10">
        <v>9.7952188359915291E-3</v>
      </c>
      <c r="H197" s="10">
        <v>8.8156969523923764E-3</v>
      </c>
      <c r="I197" s="10">
        <v>2.083124939601072E-2</v>
      </c>
      <c r="J197" s="10">
        <f>ExitPrices[[#This Row],[2019/20 Exit Revenue Recovery Price]]+ExitPrices[[#This Row],[2019/20 Exit Firm Price]]</f>
        <v>3.0626468232002248E-2</v>
      </c>
      <c r="K197" s="10">
        <v>1.0178286165391633E-2</v>
      </c>
      <c r="L197" s="10">
        <v>9.160457548852469E-3</v>
      </c>
      <c r="M197" s="10">
        <v>2.2190899019019734E-2</v>
      </c>
      <c r="N197" s="10">
        <f>ExitPrices[[#This Row],[2020/21 Exit Revenue Recovery Price]]+ExitPrices[[#This Row],[2020/21 Exit Firm Price]]</f>
        <v>3.236918518441137E-2</v>
      </c>
      <c r="O197" s="10">
        <v>1.5935561559163119E-2</v>
      </c>
      <c r="P197" s="10">
        <v>1.4342005403246807E-2</v>
      </c>
      <c r="Q197" s="10">
        <v>-1.1620786205164815E-14</v>
      </c>
      <c r="R197" s="10">
        <f>ExitPrices[[#This Row],[2021/22 Exit Revenue Recovery Price]]+ExitPrices[[#This Row],[2021/22 Exit Firm Price]]</f>
        <v>1.59355615591515E-2</v>
      </c>
    </row>
    <row r="198" spans="1:18" x14ac:dyDescent="0.2">
      <c r="A198" s="1" t="s">
        <v>270</v>
      </c>
      <c r="B198" s="1" t="s">
        <v>304</v>
      </c>
      <c r="C198" s="10">
        <v>1.24E-2</v>
      </c>
      <c r="D198" s="10">
        <v>0</v>
      </c>
      <c r="E198" s="10">
        <v>2.0199999999999999E-2</v>
      </c>
      <c r="F198" s="10">
        <v>3.2599999999999997E-2</v>
      </c>
      <c r="G198" s="10">
        <v>1.2756213710480097E-2</v>
      </c>
      <c r="H198" s="10">
        <v>1.1480592339432088E-2</v>
      </c>
      <c r="I198" s="10">
        <v>2.083124939601072E-2</v>
      </c>
      <c r="J198" s="10">
        <f>ExitPrices[[#This Row],[2019/20 Exit Revenue Recovery Price]]+ExitPrices[[#This Row],[2019/20 Exit Firm Price]]</f>
        <v>3.3587463106490814E-2</v>
      </c>
      <c r="K198" s="10">
        <v>1.3255078391417667E-2</v>
      </c>
      <c r="L198" s="10">
        <v>1.1929570552275901E-2</v>
      </c>
      <c r="M198" s="10">
        <v>2.2190899019019734E-2</v>
      </c>
      <c r="N198" s="10">
        <f>ExitPrices[[#This Row],[2020/21 Exit Revenue Recovery Price]]+ExitPrices[[#This Row],[2020/21 Exit Firm Price]]</f>
        <v>3.5445977410437403E-2</v>
      </c>
      <c r="O198" s="10">
        <v>2.4246510166361774E-2</v>
      </c>
      <c r="P198" s="10">
        <v>2.1821859149725596E-2</v>
      </c>
      <c r="Q198" s="10">
        <v>-1.1620786205164815E-14</v>
      </c>
      <c r="R198" s="10">
        <f>ExitPrices[[#This Row],[2021/22 Exit Revenue Recovery Price]]+ExitPrices[[#This Row],[2021/22 Exit Firm Price]]</f>
        <v>2.4246510166350155E-2</v>
      </c>
    </row>
    <row r="199" spans="1:18" x14ac:dyDescent="0.2">
      <c r="A199" s="1" t="s">
        <v>271</v>
      </c>
      <c r="B199" s="1" t="s">
        <v>304</v>
      </c>
      <c r="C199" s="10">
        <v>6.7999999999999996E-3</v>
      </c>
      <c r="D199" s="10">
        <v>0</v>
      </c>
      <c r="E199" s="10">
        <v>2.0199999999999999E-2</v>
      </c>
      <c r="F199" s="10">
        <v>2.7E-2</v>
      </c>
      <c r="G199" s="10">
        <v>1.4320151322857027E-2</v>
      </c>
      <c r="H199" s="10">
        <v>1.2888136190571324E-2</v>
      </c>
      <c r="I199" s="10">
        <v>2.083124939601072E-2</v>
      </c>
      <c r="J199" s="10">
        <f>ExitPrices[[#This Row],[2019/20 Exit Revenue Recovery Price]]+ExitPrices[[#This Row],[2019/20 Exit Firm Price]]</f>
        <v>3.5151400718867749E-2</v>
      </c>
      <c r="K199" s="10">
        <v>1.4880177823101817E-2</v>
      </c>
      <c r="L199" s="10">
        <v>1.3392160040791636E-2</v>
      </c>
      <c r="M199" s="10">
        <v>2.2190899019019734E-2</v>
      </c>
      <c r="N199" s="10">
        <f>ExitPrices[[#This Row],[2020/21 Exit Revenue Recovery Price]]+ExitPrices[[#This Row],[2020/21 Exit Firm Price]]</f>
        <v>3.7071076842121548E-2</v>
      </c>
      <c r="O199" s="10">
        <v>2.8392088970767865E-2</v>
      </c>
      <c r="P199" s="10">
        <v>2.5552880073691081E-2</v>
      </c>
      <c r="Q199" s="10">
        <v>-1.1620786205164815E-14</v>
      </c>
      <c r="R199" s="10">
        <f>ExitPrices[[#This Row],[2021/22 Exit Revenue Recovery Price]]+ExitPrices[[#This Row],[2021/22 Exit Firm Price]]</f>
        <v>2.8392088970756246E-2</v>
      </c>
    </row>
    <row r="200" spans="1:18" x14ac:dyDescent="0.2">
      <c r="A200" s="1" t="s">
        <v>272</v>
      </c>
      <c r="B200" s="1" t="s">
        <v>313</v>
      </c>
      <c r="C200" s="10">
        <v>3.0999999999999999E-3</v>
      </c>
      <c r="D200" s="10">
        <v>0</v>
      </c>
      <c r="E200" s="10">
        <v>2.0199999999999999E-2</v>
      </c>
      <c r="F200" s="10">
        <v>2.3299999999999998E-2</v>
      </c>
      <c r="G200" s="10">
        <v>1.0747535805148903E-2</v>
      </c>
      <c r="H200" s="10">
        <v>9.6727822246340141E-3</v>
      </c>
      <c r="I200" s="10">
        <v>2.083124939601072E-2</v>
      </c>
      <c r="J200" s="10">
        <f>ExitPrices[[#This Row],[2019/20 Exit Revenue Recovery Price]]+ExitPrices[[#This Row],[2019/20 Exit Firm Price]]</f>
        <v>3.1578785201159622E-2</v>
      </c>
      <c r="K200" s="10">
        <v>1.1167845949051231E-2</v>
      </c>
      <c r="L200" s="10">
        <v>1.0051061354146107E-2</v>
      </c>
      <c r="M200" s="10">
        <v>2.2190899019019734E-2</v>
      </c>
      <c r="N200" s="10">
        <f>ExitPrices[[#This Row],[2020/21 Exit Revenue Recovery Price]]+ExitPrices[[#This Row],[2020/21 Exit Firm Price]]</f>
        <v>3.3358744968070966E-2</v>
      </c>
      <c r="O200" s="10">
        <v>1.699240638976459E-2</v>
      </c>
      <c r="P200" s="10">
        <v>1.5293165750788131E-2</v>
      </c>
      <c r="Q200" s="10">
        <v>-1.1620786205164815E-14</v>
      </c>
      <c r="R200" s="10">
        <f>ExitPrices[[#This Row],[2021/22 Exit Revenue Recovery Price]]+ExitPrices[[#This Row],[2021/22 Exit Firm Price]]</f>
        <v>1.6992406389752971E-2</v>
      </c>
    </row>
    <row r="201" spans="1:18" x14ac:dyDescent="0.2">
      <c r="A201" s="1" t="s">
        <v>273</v>
      </c>
      <c r="B201" s="1" t="s">
        <v>307</v>
      </c>
      <c r="C201" s="10">
        <v>4.0000000000000001E-3</v>
      </c>
      <c r="D201" s="10">
        <v>0</v>
      </c>
      <c r="E201" s="10">
        <v>2.0199999999999999E-2</v>
      </c>
      <c r="F201" s="10">
        <v>2.4199999999999999E-2</v>
      </c>
      <c r="G201" s="10">
        <v>8.8278839071882637E-3</v>
      </c>
      <c r="H201" s="10">
        <v>7.9450955164694376E-3</v>
      </c>
      <c r="I201" s="10">
        <v>2.083124939601072E-2</v>
      </c>
      <c r="J201" s="10">
        <f>ExitPrices[[#This Row],[2019/20 Exit Revenue Recovery Price]]+ExitPrices[[#This Row],[2019/20 Exit Firm Price]]</f>
        <v>2.9659133303198984E-2</v>
      </c>
      <c r="K201" s="10">
        <v>9.1731211059892896E-3</v>
      </c>
      <c r="L201" s="10">
        <v>8.2558089953903603E-3</v>
      </c>
      <c r="M201" s="10">
        <v>2.2190899019019734E-2</v>
      </c>
      <c r="N201" s="10">
        <f>ExitPrices[[#This Row],[2020/21 Exit Revenue Recovery Price]]+ExitPrices[[#This Row],[2020/21 Exit Firm Price]]</f>
        <v>3.1364020125009023E-2</v>
      </c>
      <c r="O201" s="10">
        <v>1.5171853122539934E-2</v>
      </c>
      <c r="P201" s="10">
        <v>1.3654667810285941E-2</v>
      </c>
      <c r="Q201" s="10">
        <v>-1.1620786205164815E-14</v>
      </c>
      <c r="R201" s="10">
        <f>ExitPrices[[#This Row],[2021/22 Exit Revenue Recovery Price]]+ExitPrices[[#This Row],[2021/22 Exit Firm Price]]</f>
        <v>1.5171853122528313E-2</v>
      </c>
    </row>
    <row r="202" spans="1:18" x14ac:dyDescent="0.2">
      <c r="A202" s="1" t="s">
        <v>274</v>
      </c>
      <c r="B202" s="1" t="s">
        <v>304</v>
      </c>
      <c r="C202" s="10">
        <v>2.2800000000000001E-2</v>
      </c>
      <c r="D202" s="10">
        <v>0</v>
      </c>
      <c r="E202" s="10">
        <v>2.0199999999999999E-2</v>
      </c>
      <c r="F202" s="10">
        <v>4.2999999999999997E-2</v>
      </c>
      <c r="G202" s="10">
        <v>1.0480065333211615E-2</v>
      </c>
      <c r="H202" s="10">
        <v>9.4320587998904543E-3</v>
      </c>
      <c r="I202" s="10">
        <v>2.083124939601072E-2</v>
      </c>
      <c r="J202" s="10">
        <f>ExitPrices[[#This Row],[2019/20 Exit Revenue Recovery Price]]+ExitPrices[[#This Row],[2019/20 Exit Firm Price]]</f>
        <v>3.1311314729222335E-2</v>
      </c>
      <c r="K202" s="10">
        <v>1.0889915353548156E-2</v>
      </c>
      <c r="L202" s="10">
        <v>9.8009238181933408E-3</v>
      </c>
      <c r="M202" s="10">
        <v>2.2190899019019734E-2</v>
      </c>
      <c r="N202" s="10">
        <f>ExitPrices[[#This Row],[2020/21 Exit Revenue Recovery Price]]+ExitPrices[[#This Row],[2020/21 Exit Firm Price]]</f>
        <v>3.3080814372567893E-2</v>
      </c>
      <c r="O202" s="10">
        <v>2.03432484846367E-2</v>
      </c>
      <c r="P202" s="10">
        <v>1.8308923636173029E-2</v>
      </c>
      <c r="Q202" s="10">
        <v>-1.1620786205164815E-14</v>
      </c>
      <c r="R202" s="10">
        <f>ExitPrices[[#This Row],[2021/22 Exit Revenue Recovery Price]]+ExitPrices[[#This Row],[2021/22 Exit Firm Price]]</f>
        <v>2.0343248484625081E-2</v>
      </c>
    </row>
    <row r="203" spans="1:18" x14ac:dyDescent="0.2">
      <c r="A203" s="1" t="s">
        <v>275</v>
      </c>
      <c r="B203" s="1" t="s">
        <v>305</v>
      </c>
      <c r="C203" s="10">
        <v>1.18E-2</v>
      </c>
      <c r="D203" s="10">
        <v>0</v>
      </c>
      <c r="E203" s="10">
        <v>2.0199999999999999E-2</v>
      </c>
      <c r="F203" s="10">
        <v>3.2000000000000001E-2</v>
      </c>
      <c r="G203" s="10">
        <v>9.5053713187972112E-3</v>
      </c>
      <c r="H203" s="10">
        <v>8.5548341869174909E-3</v>
      </c>
      <c r="I203" s="10">
        <v>2.083124939601072E-2</v>
      </c>
      <c r="J203" s="10">
        <f>ExitPrices[[#This Row],[2019/20 Exit Revenue Recovery Price]]+ExitPrices[[#This Row],[2019/20 Exit Firm Price]]</f>
        <v>3.033662071480793E-2</v>
      </c>
      <c r="K203" s="10">
        <v>9.8771034124865102E-3</v>
      </c>
      <c r="L203" s="10">
        <v>8.8893930712378583E-3</v>
      </c>
      <c r="M203" s="10">
        <v>2.2190899019019734E-2</v>
      </c>
      <c r="N203" s="10">
        <f>ExitPrices[[#This Row],[2020/21 Exit Revenue Recovery Price]]+ExitPrices[[#This Row],[2020/21 Exit Firm Price]]</f>
        <v>3.2068002431506246E-2</v>
      </c>
      <c r="O203" s="10">
        <v>1.9321955850773436E-2</v>
      </c>
      <c r="P203" s="10">
        <v>1.7389760265696094E-2</v>
      </c>
      <c r="Q203" s="10">
        <v>-1.1620786205164815E-14</v>
      </c>
      <c r="R203" s="10">
        <f>ExitPrices[[#This Row],[2021/22 Exit Revenue Recovery Price]]+ExitPrices[[#This Row],[2021/22 Exit Firm Price]]</f>
        <v>1.9321955850761817E-2</v>
      </c>
    </row>
    <row r="204" spans="1:18" x14ac:dyDescent="0.2">
      <c r="A204" s="1" t="s">
        <v>276</v>
      </c>
      <c r="B204" s="1" t="s">
        <v>312</v>
      </c>
      <c r="C204" s="10">
        <v>1E-4</v>
      </c>
      <c r="D204" s="10">
        <v>0</v>
      </c>
      <c r="E204" s="10">
        <v>2.0199999999999999E-2</v>
      </c>
      <c r="F204" s="10">
        <v>2.0299999999999999E-2</v>
      </c>
      <c r="G204" s="10">
        <v>1.7325823738688354E-2</v>
      </c>
      <c r="H204" s="10">
        <v>1.5593241364819519E-2</v>
      </c>
      <c r="I204" s="10">
        <v>2.083124939601072E-2</v>
      </c>
      <c r="J204" s="10">
        <f>ExitPrices[[#This Row],[2019/20 Exit Revenue Recovery Price]]+ExitPrices[[#This Row],[2019/20 Exit Firm Price]]</f>
        <v>3.8157073134699071E-2</v>
      </c>
      <c r="K204" s="10">
        <v>1.8003394821107611E-2</v>
      </c>
      <c r="L204" s="10">
        <v>1.6203055338996849E-2</v>
      </c>
      <c r="M204" s="10">
        <v>2.2190899019019734E-2</v>
      </c>
      <c r="N204" s="10">
        <f>ExitPrices[[#This Row],[2020/21 Exit Revenue Recovery Price]]+ExitPrices[[#This Row],[2020/21 Exit Firm Price]]</f>
        <v>4.0194293840127349E-2</v>
      </c>
      <c r="O204" s="10">
        <v>3.283410508590083E-2</v>
      </c>
      <c r="P204" s="10">
        <v>2.9550694577310747E-2</v>
      </c>
      <c r="Q204" s="10">
        <v>-1.1620786205164815E-14</v>
      </c>
      <c r="R204" s="10">
        <f>ExitPrices[[#This Row],[2021/22 Exit Revenue Recovery Price]]+ExitPrices[[#This Row],[2021/22 Exit Firm Price]]</f>
        <v>3.2834105085889208E-2</v>
      </c>
    </row>
    <row r="205" spans="1:18" x14ac:dyDescent="0.2">
      <c r="A205" s="1" t="s">
        <v>277</v>
      </c>
      <c r="B205" s="1" t="s">
        <v>305</v>
      </c>
      <c r="C205" s="10">
        <v>1E-4</v>
      </c>
      <c r="D205" s="10">
        <v>0</v>
      </c>
      <c r="E205" s="10">
        <v>2.0199999999999999E-2</v>
      </c>
      <c r="F205" s="10">
        <v>2.0299999999999999E-2</v>
      </c>
      <c r="G205" s="10">
        <v>8.4850998975891032E-3</v>
      </c>
      <c r="H205" s="10">
        <v>7.6365899078301921E-3</v>
      </c>
      <c r="I205" s="10">
        <v>2.083124939601072E-2</v>
      </c>
      <c r="J205" s="10">
        <f>ExitPrices[[#This Row],[2019/20 Exit Revenue Recovery Price]]+ExitPrices[[#This Row],[2019/20 Exit Firm Price]]</f>
        <v>2.9316349293599824E-2</v>
      </c>
      <c r="K205" s="10">
        <v>8.8169316424317416E-3</v>
      </c>
      <c r="L205" s="10">
        <v>7.9352384781885676E-3</v>
      </c>
      <c r="M205" s="10">
        <v>2.2190899019019734E-2</v>
      </c>
      <c r="N205" s="10">
        <f>ExitPrices[[#This Row],[2020/21 Exit Revenue Recovery Price]]+ExitPrices[[#This Row],[2020/21 Exit Firm Price]]</f>
        <v>3.1007830661451477E-2</v>
      </c>
      <c r="O205" s="10">
        <v>1.5170303738223524E-2</v>
      </c>
      <c r="P205" s="10">
        <v>1.3653273364401171E-2</v>
      </c>
      <c r="Q205" s="10">
        <v>-1.1620786205164815E-14</v>
      </c>
      <c r="R205" s="10">
        <f>ExitPrices[[#This Row],[2021/22 Exit Revenue Recovery Price]]+ExitPrices[[#This Row],[2021/22 Exit Firm Price]]</f>
        <v>1.5170303738211903E-2</v>
      </c>
    </row>
    <row r="206" spans="1:18" x14ac:dyDescent="0.2">
      <c r="A206" s="1" t="s">
        <v>278</v>
      </c>
      <c r="B206" s="1" t="s">
        <v>308</v>
      </c>
      <c r="C206" s="10">
        <v>2.2499999999999999E-2</v>
      </c>
      <c r="D206" s="10">
        <v>0</v>
      </c>
      <c r="E206" s="10">
        <v>2.0199999999999999E-2</v>
      </c>
      <c r="F206" s="10">
        <v>4.2700000000000002E-2</v>
      </c>
      <c r="G206" s="10">
        <v>1.0384918774018776E-2</v>
      </c>
      <c r="H206" s="10">
        <v>9.3464268966168985E-3</v>
      </c>
      <c r="I206" s="10">
        <v>2.083124939601072E-2</v>
      </c>
      <c r="J206" s="10">
        <f>ExitPrices[[#This Row],[2019/20 Exit Revenue Recovery Price]]+ExitPrices[[#This Row],[2019/20 Exit Firm Price]]</f>
        <v>3.1216168170029496E-2</v>
      </c>
      <c r="K206" s="10">
        <v>1.0791047842435619E-2</v>
      </c>
      <c r="L206" s="10">
        <v>9.7119430581920577E-3</v>
      </c>
      <c r="M206" s="10">
        <v>2.2190899019019734E-2</v>
      </c>
      <c r="N206" s="10">
        <f>ExitPrices[[#This Row],[2020/21 Exit Revenue Recovery Price]]+ExitPrices[[#This Row],[2020/21 Exit Firm Price]]</f>
        <v>3.298194686145535E-2</v>
      </c>
      <c r="O206" s="10">
        <v>2.0652619986558114E-2</v>
      </c>
      <c r="P206" s="10">
        <v>1.85873579879023E-2</v>
      </c>
      <c r="Q206" s="10">
        <v>-1.1620786205164815E-14</v>
      </c>
      <c r="R206" s="10">
        <f>ExitPrices[[#This Row],[2021/22 Exit Revenue Recovery Price]]+ExitPrices[[#This Row],[2021/22 Exit Firm Price]]</f>
        <v>2.0652619986546494E-2</v>
      </c>
    </row>
    <row r="207" spans="1:18" x14ac:dyDescent="0.2">
      <c r="A207" s="1" t="s">
        <v>279</v>
      </c>
      <c r="B207" s="1" t="s">
        <v>304</v>
      </c>
      <c r="C207" s="10">
        <v>3.5999999999999999E-3</v>
      </c>
      <c r="D207" s="10">
        <v>0</v>
      </c>
      <c r="E207" s="10">
        <v>2.0199999999999999E-2</v>
      </c>
      <c r="F207" s="10">
        <v>2.3799999999999998E-2</v>
      </c>
      <c r="G207" s="10">
        <v>8.7038420389212966E-3</v>
      </c>
      <c r="H207" s="10">
        <v>7.8334578350291676E-3</v>
      </c>
      <c r="I207" s="10">
        <v>2.083124939601072E-2</v>
      </c>
      <c r="J207" s="10">
        <f>ExitPrices[[#This Row],[2019/20 Exit Revenue Recovery Price]]+ExitPrices[[#This Row],[2019/20 Exit Firm Price]]</f>
        <v>2.9535091434932017E-2</v>
      </c>
      <c r="K207" s="10">
        <v>9.0442282601171826E-3</v>
      </c>
      <c r="L207" s="10">
        <v>8.1398054341054651E-3</v>
      </c>
      <c r="M207" s="10">
        <v>2.2190899019019734E-2</v>
      </c>
      <c r="N207" s="10">
        <f>ExitPrices[[#This Row],[2020/21 Exit Revenue Recovery Price]]+ExitPrices[[#This Row],[2020/21 Exit Firm Price]]</f>
        <v>3.1235127279136916E-2</v>
      </c>
      <c r="O207" s="10">
        <v>1.5579116226571802E-2</v>
      </c>
      <c r="P207" s="10">
        <v>1.402120460391462E-2</v>
      </c>
      <c r="Q207" s="10">
        <v>-1.1620786205164815E-14</v>
      </c>
      <c r="R207" s="10">
        <f>ExitPrices[[#This Row],[2021/22 Exit Revenue Recovery Price]]+ExitPrices[[#This Row],[2021/22 Exit Firm Price]]</f>
        <v>1.5579116226560181E-2</v>
      </c>
    </row>
    <row r="208" spans="1:18" x14ac:dyDescent="0.2">
      <c r="A208" s="1" t="s">
        <v>280</v>
      </c>
      <c r="B208" s="1" t="s">
        <v>310</v>
      </c>
      <c r="C208" s="10">
        <v>3.5999999999999999E-3</v>
      </c>
      <c r="D208" s="10">
        <v>0</v>
      </c>
      <c r="E208" s="10">
        <v>2.0199999999999999E-2</v>
      </c>
      <c r="F208" s="10">
        <v>2.3799999999999998E-2</v>
      </c>
      <c r="G208" s="10">
        <v>9.0835931363983154E-3</v>
      </c>
      <c r="H208" s="10">
        <v>8.1752338227584834E-3</v>
      </c>
      <c r="I208" s="10">
        <v>2.083124939601072E-2</v>
      </c>
      <c r="J208" s="10">
        <f>ExitPrices[[#This Row],[2019/20 Exit Revenue Recovery Price]]+ExitPrices[[#This Row],[2019/20 Exit Firm Price]]</f>
        <v>2.9914842532409038E-2</v>
      </c>
      <c r="K208" s="10">
        <v>9.4388305049940696E-3</v>
      </c>
      <c r="L208" s="10">
        <v>8.4949474544946616E-3</v>
      </c>
      <c r="M208" s="10">
        <v>2.2190899019019734E-2</v>
      </c>
      <c r="N208" s="10">
        <f>ExitPrices[[#This Row],[2020/21 Exit Revenue Recovery Price]]+ExitPrices[[#This Row],[2020/21 Exit Firm Price]]</f>
        <v>3.16297295240138E-2</v>
      </c>
      <c r="O208" s="10">
        <v>1.7415360024577695E-2</v>
      </c>
      <c r="P208" s="10">
        <v>1.5673824022119927E-2</v>
      </c>
      <c r="Q208" s="10">
        <v>-1.1620786205164815E-14</v>
      </c>
      <c r="R208" s="10">
        <f>ExitPrices[[#This Row],[2021/22 Exit Revenue Recovery Price]]+ExitPrices[[#This Row],[2021/22 Exit Firm Price]]</f>
        <v>1.7415360024566076E-2</v>
      </c>
    </row>
    <row r="209" spans="1:18" x14ac:dyDescent="0.2">
      <c r="A209" s="1" t="s">
        <v>281</v>
      </c>
      <c r="B209" s="1" t="s">
        <v>308</v>
      </c>
      <c r="C209" s="10">
        <v>2.76E-2</v>
      </c>
      <c r="D209" s="10">
        <v>0</v>
      </c>
      <c r="E209" s="10">
        <v>2.0199999999999999E-2</v>
      </c>
      <c r="F209" s="10">
        <v>4.7799999999999995E-2</v>
      </c>
      <c r="G209" s="10">
        <v>1.154721395046736E-2</v>
      </c>
      <c r="H209" s="10">
        <v>1.0392492555420624E-2</v>
      </c>
      <c r="I209" s="10">
        <v>2.083124939601072E-2</v>
      </c>
      <c r="J209" s="10">
        <f>ExitPrices[[#This Row],[2019/20 Exit Revenue Recovery Price]]+ExitPrices[[#This Row],[2019/20 Exit Firm Price]]</f>
        <v>3.2378463346478079E-2</v>
      </c>
      <c r="K209" s="10">
        <v>1.1998797573465546E-2</v>
      </c>
      <c r="L209" s="10">
        <v>1.0798917816118992E-2</v>
      </c>
      <c r="M209" s="10">
        <v>2.2190899019019734E-2</v>
      </c>
      <c r="N209" s="10">
        <f>ExitPrices[[#This Row],[2020/21 Exit Revenue Recovery Price]]+ExitPrices[[#This Row],[2020/21 Exit Firm Price]]</f>
        <v>3.4189696592485282E-2</v>
      </c>
      <c r="O209" s="10">
        <v>2.2757512178544884E-2</v>
      </c>
      <c r="P209" s="10">
        <v>2.0481760960690397E-2</v>
      </c>
      <c r="Q209" s="10">
        <v>-1.1620786205164815E-14</v>
      </c>
      <c r="R209" s="10">
        <f>ExitPrices[[#This Row],[2021/22 Exit Revenue Recovery Price]]+ExitPrices[[#This Row],[2021/22 Exit Firm Price]]</f>
        <v>2.2757512178533265E-2</v>
      </c>
    </row>
    <row r="210" spans="1:18" x14ac:dyDescent="0.2">
      <c r="A210" s="1" t="s">
        <v>282</v>
      </c>
      <c r="B210" s="1" t="s">
        <v>312</v>
      </c>
      <c r="C210" s="10">
        <v>2.76E-2</v>
      </c>
      <c r="D210" s="10">
        <v>0</v>
      </c>
      <c r="E210" s="10">
        <v>2.0199999999999999E-2</v>
      </c>
      <c r="F210" s="10">
        <v>4.7799999999999995E-2</v>
      </c>
      <c r="G210" s="10">
        <v>1.154721395046736E-2</v>
      </c>
      <c r="H210" s="10">
        <v>1.0392492555420624E-2</v>
      </c>
      <c r="I210" s="10">
        <v>2.083124939601072E-2</v>
      </c>
      <c r="J210" s="10">
        <f>ExitPrices[[#This Row],[2019/20 Exit Revenue Recovery Price]]+ExitPrices[[#This Row],[2019/20 Exit Firm Price]]</f>
        <v>3.2378463346478079E-2</v>
      </c>
      <c r="K210" s="10">
        <v>1.199879757346555E-2</v>
      </c>
      <c r="L210" s="10">
        <v>1.0798917816118993E-2</v>
      </c>
      <c r="M210" s="10">
        <v>2.2190899019019734E-2</v>
      </c>
      <c r="N210" s="10">
        <f>ExitPrices[[#This Row],[2020/21 Exit Revenue Recovery Price]]+ExitPrices[[#This Row],[2020/21 Exit Firm Price]]</f>
        <v>3.4189696592485282E-2</v>
      </c>
      <c r="O210" s="10">
        <v>2.2757512178544891E-2</v>
      </c>
      <c r="P210" s="10">
        <v>2.04817609606904E-2</v>
      </c>
      <c r="Q210" s="10">
        <v>-1.1620786205164815E-14</v>
      </c>
      <c r="R210" s="10">
        <f>ExitPrices[[#This Row],[2021/22 Exit Revenue Recovery Price]]+ExitPrices[[#This Row],[2021/22 Exit Firm Price]]</f>
        <v>2.2757512178533272E-2</v>
      </c>
    </row>
    <row r="211" spans="1:18" x14ac:dyDescent="0.2">
      <c r="A211" s="1" t="s">
        <v>283</v>
      </c>
      <c r="B211" s="1" t="s">
        <v>304</v>
      </c>
      <c r="C211" s="10">
        <v>2.76E-2</v>
      </c>
      <c r="D211" s="10">
        <v>0</v>
      </c>
      <c r="E211" s="10">
        <v>2.0199999999999999E-2</v>
      </c>
      <c r="F211" s="10">
        <v>4.7799999999999995E-2</v>
      </c>
      <c r="G211" s="10">
        <v>1.1547213950467363E-2</v>
      </c>
      <c r="H211" s="10">
        <v>1.0392492555420628E-2</v>
      </c>
      <c r="I211" s="10">
        <v>2.083124939601072E-2</v>
      </c>
      <c r="J211" s="10">
        <f>ExitPrices[[#This Row],[2019/20 Exit Revenue Recovery Price]]+ExitPrices[[#This Row],[2019/20 Exit Firm Price]]</f>
        <v>3.2378463346478085E-2</v>
      </c>
      <c r="K211" s="10">
        <v>1.199879757346555E-2</v>
      </c>
      <c r="L211" s="10">
        <v>1.0798917816118993E-2</v>
      </c>
      <c r="M211" s="10">
        <v>2.2190899019019734E-2</v>
      </c>
      <c r="N211" s="10">
        <f>ExitPrices[[#This Row],[2020/21 Exit Revenue Recovery Price]]+ExitPrices[[#This Row],[2020/21 Exit Firm Price]]</f>
        <v>3.4189696592485282E-2</v>
      </c>
      <c r="O211" s="10">
        <v>2.2757512178544891E-2</v>
      </c>
      <c r="P211" s="10">
        <v>2.04817609606904E-2</v>
      </c>
      <c r="Q211" s="10">
        <v>-1.1620786205164815E-14</v>
      </c>
      <c r="R211" s="10">
        <f>ExitPrices[[#This Row],[2021/22 Exit Revenue Recovery Price]]+ExitPrices[[#This Row],[2021/22 Exit Firm Price]]</f>
        <v>2.2757512178533272E-2</v>
      </c>
    </row>
    <row r="212" spans="1:18" x14ac:dyDescent="0.2">
      <c r="A212" s="1" t="s">
        <v>284</v>
      </c>
      <c r="B212" s="1" t="s">
        <v>313</v>
      </c>
      <c r="C212" s="10">
        <v>5.5999999999999999E-3</v>
      </c>
      <c r="D212" s="10">
        <v>0</v>
      </c>
      <c r="E212" s="10">
        <v>2.0199999999999999E-2</v>
      </c>
      <c r="F212" s="10">
        <v>2.58E-2</v>
      </c>
      <c r="G212" s="10">
        <v>1.1313655914624561E-2</v>
      </c>
      <c r="H212" s="10">
        <v>1.0182290323162105E-2</v>
      </c>
      <c r="I212" s="10">
        <v>2.083124939601072E-2</v>
      </c>
      <c r="J212" s="10">
        <f>ExitPrices[[#This Row],[2019/20 Exit Revenue Recovery Price]]+ExitPrices[[#This Row],[2019/20 Exit Firm Price]]</f>
        <v>3.2144905310635283E-2</v>
      </c>
      <c r="K212" s="10">
        <v>1.1756105647451607E-2</v>
      </c>
      <c r="L212" s="10">
        <v>1.0580495082706446E-2</v>
      </c>
      <c r="M212" s="10">
        <v>2.2190899019019734E-2</v>
      </c>
      <c r="N212" s="10">
        <f>ExitPrices[[#This Row],[2020/21 Exit Revenue Recovery Price]]+ExitPrices[[#This Row],[2020/21 Exit Firm Price]]</f>
        <v>3.3947004666471339E-2</v>
      </c>
      <c r="O212" s="10">
        <v>1.8515393237611741E-2</v>
      </c>
      <c r="P212" s="10">
        <v>1.6663853913850567E-2</v>
      </c>
      <c r="Q212" s="10">
        <v>-1.1620786205164815E-14</v>
      </c>
      <c r="R212" s="10">
        <f>ExitPrices[[#This Row],[2021/22 Exit Revenue Recovery Price]]+ExitPrices[[#This Row],[2021/22 Exit Firm Price]]</f>
        <v>1.8515393237600122E-2</v>
      </c>
    </row>
    <row r="213" spans="1:18" x14ac:dyDescent="0.2">
      <c r="A213" s="1" t="s">
        <v>285</v>
      </c>
      <c r="B213" s="1" t="s">
        <v>310</v>
      </c>
      <c r="C213" s="10">
        <v>1.1599999999999999E-2</v>
      </c>
      <c r="D213" s="10">
        <v>0</v>
      </c>
      <c r="E213" s="10">
        <v>2.0199999999999999E-2</v>
      </c>
      <c r="F213" s="10">
        <v>3.1799999999999995E-2</v>
      </c>
      <c r="G213" s="10">
        <v>1.0987719398720014E-2</v>
      </c>
      <c r="H213" s="10">
        <v>9.888947458848012E-3</v>
      </c>
      <c r="I213" s="10">
        <v>2.083124939601072E-2</v>
      </c>
      <c r="J213" s="10">
        <f>ExitPrices[[#This Row],[2019/20 Exit Revenue Recovery Price]]+ExitPrices[[#This Row],[2019/20 Exit Firm Price]]</f>
        <v>3.1818968794730736E-2</v>
      </c>
      <c r="K213" s="10">
        <v>1.1417422542339399E-2</v>
      </c>
      <c r="L213" s="10">
        <v>1.027568028810546E-2</v>
      </c>
      <c r="M213" s="10">
        <v>2.2190899019019734E-2</v>
      </c>
      <c r="N213" s="10">
        <f>ExitPrices[[#This Row],[2020/21 Exit Revenue Recovery Price]]+ExitPrices[[#This Row],[2020/21 Exit Firm Price]]</f>
        <v>3.3608321561359136E-2</v>
      </c>
      <c r="O213" s="10">
        <v>2.1456473760706859E-2</v>
      </c>
      <c r="P213" s="10">
        <v>1.9310826384636173E-2</v>
      </c>
      <c r="Q213" s="10">
        <v>-1.1620786205164815E-14</v>
      </c>
      <c r="R213" s="10">
        <f>ExitPrices[[#This Row],[2021/22 Exit Revenue Recovery Price]]+ExitPrices[[#This Row],[2021/22 Exit Firm Price]]</f>
        <v>2.145647376069524E-2</v>
      </c>
    </row>
    <row r="214" spans="1:18" x14ac:dyDescent="0.2">
      <c r="A214" s="1" t="s">
        <v>286</v>
      </c>
      <c r="B214" s="1" t="s">
        <v>304</v>
      </c>
      <c r="C214" s="10">
        <v>1.84E-2</v>
      </c>
      <c r="D214" s="10">
        <v>0</v>
      </c>
      <c r="E214" s="10">
        <v>2.0199999999999999E-2</v>
      </c>
      <c r="F214" s="10">
        <v>3.8599999999999995E-2</v>
      </c>
      <c r="G214" s="10">
        <v>1.0136654599738365E-2</v>
      </c>
      <c r="H214" s="10">
        <v>9.1229891397645278E-3</v>
      </c>
      <c r="I214" s="10">
        <v>2.083124939601072E-2</v>
      </c>
      <c r="J214" s="10">
        <f>ExitPrices[[#This Row],[2019/20 Exit Revenue Recovery Price]]+ExitPrices[[#This Row],[2019/20 Exit Firm Price]]</f>
        <v>3.0967903995749085E-2</v>
      </c>
      <c r="K214" s="10">
        <v>1.0533074656460863E-2</v>
      </c>
      <c r="L214" s="10">
        <v>9.4797671908147755E-3</v>
      </c>
      <c r="M214" s="10">
        <v>2.2190899019019734E-2</v>
      </c>
      <c r="N214" s="10">
        <f>ExitPrices[[#This Row],[2020/21 Exit Revenue Recovery Price]]+ExitPrices[[#This Row],[2020/21 Exit Firm Price]]</f>
        <v>3.2723973675480598E-2</v>
      </c>
      <c r="O214" s="10">
        <v>1.9474626951440494E-2</v>
      </c>
      <c r="P214" s="10">
        <v>1.7527164256296447E-2</v>
      </c>
      <c r="Q214" s="10">
        <v>-1.1620786205164815E-14</v>
      </c>
      <c r="R214" s="10">
        <f>ExitPrices[[#This Row],[2021/22 Exit Revenue Recovery Price]]+ExitPrices[[#This Row],[2021/22 Exit Firm Price]]</f>
        <v>1.9474626951428875E-2</v>
      </c>
    </row>
    <row r="215" spans="1:18" x14ac:dyDescent="0.2">
      <c r="A215" s="1" t="s">
        <v>287</v>
      </c>
      <c r="B215" s="1" t="s">
        <v>317</v>
      </c>
      <c r="C215" s="10">
        <v>2.24E-2</v>
      </c>
      <c r="D215" s="10">
        <v>0</v>
      </c>
      <c r="E215" s="10">
        <v>2.0199999999999999E-2</v>
      </c>
      <c r="F215" s="10">
        <v>4.2599999999999999E-2</v>
      </c>
      <c r="G215" s="10">
        <v>1.3596258944812959E-2</v>
      </c>
      <c r="H215" s="10">
        <v>1.2236633050331663E-2</v>
      </c>
      <c r="I215" s="10">
        <v>2.083124939601072E-2</v>
      </c>
      <c r="J215" s="10">
        <f>ExitPrices[[#This Row],[2019/20 Exit Revenue Recovery Price]]+ExitPrices[[#This Row],[2019/20 Exit Firm Price]]</f>
        <v>3.4427508340823677E-2</v>
      </c>
      <c r="K215" s="10">
        <v>1.4127975764113052E-2</v>
      </c>
      <c r="L215" s="10">
        <v>1.2715178187701745E-2</v>
      </c>
      <c r="M215" s="10">
        <v>2.2190899019019734E-2</v>
      </c>
      <c r="N215" s="10">
        <f>ExitPrices[[#This Row],[2020/21 Exit Revenue Recovery Price]]+ExitPrices[[#This Row],[2020/21 Exit Firm Price]]</f>
        <v>3.6318874783132782E-2</v>
      </c>
      <c r="O215" s="10">
        <v>2.5793797620956148E-2</v>
      </c>
      <c r="P215" s="10">
        <v>2.3214417858860532E-2</v>
      </c>
      <c r="Q215" s="10">
        <v>-1.1620786205164815E-14</v>
      </c>
      <c r="R215" s="10">
        <f>ExitPrices[[#This Row],[2021/22 Exit Revenue Recovery Price]]+ExitPrices[[#This Row],[2021/22 Exit Firm Price]]</f>
        <v>2.5793797620944529E-2</v>
      </c>
    </row>
    <row r="216" spans="1:18" x14ac:dyDescent="0.2">
      <c r="A216" s="1" t="s">
        <v>288</v>
      </c>
      <c r="B216" s="1" t="s">
        <v>316</v>
      </c>
      <c r="C216" s="10">
        <v>2.24E-2</v>
      </c>
      <c r="D216" s="10">
        <v>0</v>
      </c>
      <c r="E216" s="10">
        <v>2.0199999999999999E-2</v>
      </c>
      <c r="F216" s="10">
        <v>4.2599999999999999E-2</v>
      </c>
      <c r="G216" s="10">
        <v>1.3596258944812959E-2</v>
      </c>
      <c r="H216" s="10">
        <v>1.2236633050331663E-2</v>
      </c>
      <c r="I216" s="10">
        <v>2.083124939601072E-2</v>
      </c>
      <c r="J216" s="10">
        <f>ExitPrices[[#This Row],[2019/20 Exit Revenue Recovery Price]]+ExitPrices[[#This Row],[2019/20 Exit Firm Price]]</f>
        <v>3.4427508340823677E-2</v>
      </c>
      <c r="K216" s="10">
        <v>1.4127975764113052E-2</v>
      </c>
      <c r="L216" s="10">
        <v>1.2715178187701745E-2</v>
      </c>
      <c r="M216" s="10">
        <v>2.2190899019019734E-2</v>
      </c>
      <c r="N216" s="10">
        <f>ExitPrices[[#This Row],[2020/21 Exit Revenue Recovery Price]]+ExitPrices[[#This Row],[2020/21 Exit Firm Price]]</f>
        <v>3.6318874783132782E-2</v>
      </c>
      <c r="O216" s="10">
        <v>2.5793797620956151E-2</v>
      </c>
      <c r="P216" s="10">
        <v>2.3214417858860536E-2</v>
      </c>
      <c r="Q216" s="10">
        <v>-1.1620786205164815E-14</v>
      </c>
      <c r="R216" s="10">
        <f>ExitPrices[[#This Row],[2021/22 Exit Revenue Recovery Price]]+ExitPrices[[#This Row],[2021/22 Exit Firm Price]]</f>
        <v>2.5793797620944532E-2</v>
      </c>
    </row>
    <row r="217" spans="1:18" x14ac:dyDescent="0.2">
      <c r="A217" s="1" t="s">
        <v>289</v>
      </c>
      <c r="B217" s="1" t="s">
        <v>314</v>
      </c>
      <c r="C217" s="10">
        <v>2.24E-2</v>
      </c>
      <c r="D217" s="10">
        <v>0</v>
      </c>
      <c r="E217" s="10">
        <v>2.0199999999999999E-2</v>
      </c>
      <c r="F217" s="10">
        <v>4.2599999999999999E-2</v>
      </c>
      <c r="G217" s="10">
        <v>1.3596258944812962E-2</v>
      </c>
      <c r="H217" s="10">
        <v>1.2236633050331666E-2</v>
      </c>
      <c r="I217" s="10">
        <v>2.083124939601072E-2</v>
      </c>
      <c r="J217" s="10">
        <f>ExitPrices[[#This Row],[2019/20 Exit Revenue Recovery Price]]+ExitPrices[[#This Row],[2019/20 Exit Firm Price]]</f>
        <v>3.4427508340823684E-2</v>
      </c>
      <c r="K217" s="10">
        <v>1.4127975764113053E-2</v>
      </c>
      <c r="L217" s="10">
        <v>1.2715178187701747E-2</v>
      </c>
      <c r="M217" s="10">
        <v>2.2190899019019734E-2</v>
      </c>
      <c r="N217" s="10">
        <f>ExitPrices[[#This Row],[2020/21 Exit Revenue Recovery Price]]+ExitPrices[[#This Row],[2020/21 Exit Firm Price]]</f>
        <v>3.6318874783132789E-2</v>
      </c>
      <c r="O217" s="10">
        <v>2.5793797620956151E-2</v>
      </c>
      <c r="P217" s="10">
        <v>2.3214417858860536E-2</v>
      </c>
      <c r="Q217" s="10">
        <v>-1.1620786205164815E-14</v>
      </c>
      <c r="R217" s="10">
        <f>ExitPrices[[#This Row],[2021/22 Exit Revenue Recovery Price]]+ExitPrices[[#This Row],[2021/22 Exit Firm Price]]</f>
        <v>2.5793797620944532E-2</v>
      </c>
    </row>
    <row r="218" spans="1:18" x14ac:dyDescent="0.2">
      <c r="A218" s="1" t="s">
        <v>290</v>
      </c>
      <c r="B218" s="1" t="s">
        <v>304</v>
      </c>
      <c r="C218" s="10">
        <v>5.1999999999999998E-3</v>
      </c>
      <c r="D218" s="10">
        <v>0</v>
      </c>
      <c r="E218" s="10">
        <v>2.0199999999999999E-2</v>
      </c>
      <c r="F218" s="10">
        <v>2.5399999999999999E-2</v>
      </c>
      <c r="G218" s="10">
        <v>8.7153980604766958E-3</v>
      </c>
      <c r="H218" s="10">
        <v>7.8438582544290252E-3</v>
      </c>
      <c r="I218" s="10">
        <v>2.083124939601072E-2</v>
      </c>
      <c r="J218" s="10">
        <f>ExitPrices[[#This Row],[2019/20 Exit Revenue Recovery Price]]+ExitPrices[[#This Row],[2019/20 Exit Firm Price]]</f>
        <v>2.9546647456487416E-2</v>
      </c>
      <c r="K218" s="10">
        <v>9.0562362097397174E-3</v>
      </c>
      <c r="L218" s="10">
        <v>8.150612588765746E-3</v>
      </c>
      <c r="M218" s="10">
        <v>2.2190899019019734E-2</v>
      </c>
      <c r="N218" s="10">
        <f>ExitPrices[[#This Row],[2020/21 Exit Revenue Recovery Price]]+ExitPrices[[#This Row],[2020/21 Exit Firm Price]]</f>
        <v>3.1247135228759451E-2</v>
      </c>
      <c r="O218" s="10">
        <v>1.6395875425189853E-2</v>
      </c>
      <c r="P218" s="10">
        <v>1.4756287882670867E-2</v>
      </c>
      <c r="Q218" s="10">
        <v>-1.1620786205164815E-14</v>
      </c>
      <c r="R218" s="10">
        <f>ExitPrices[[#This Row],[2021/22 Exit Revenue Recovery Price]]+ExitPrices[[#This Row],[2021/22 Exit Firm Price]]</f>
        <v>1.6395875425178234E-2</v>
      </c>
    </row>
    <row r="219" spans="1:18" x14ac:dyDescent="0.2">
      <c r="A219" s="1" t="s">
        <v>291</v>
      </c>
      <c r="B219" s="1" t="s">
        <v>304</v>
      </c>
      <c r="C219" s="10">
        <v>1.6899999999999998E-2</v>
      </c>
      <c r="D219" s="10">
        <v>0</v>
      </c>
      <c r="E219" s="10">
        <v>2.0199999999999999E-2</v>
      </c>
      <c r="F219" s="10">
        <v>3.7099999999999994E-2</v>
      </c>
      <c r="G219" s="10">
        <v>1.0295734545016809E-2</v>
      </c>
      <c r="H219" s="10">
        <v>9.2661610905151286E-3</v>
      </c>
      <c r="I219" s="10">
        <v>2.083124939601072E-2</v>
      </c>
      <c r="J219" s="10">
        <f>ExitPrices[[#This Row],[2019/20 Exit Revenue Recovery Price]]+ExitPrices[[#This Row],[2019/20 Exit Firm Price]]</f>
        <v>3.1126983941027531E-2</v>
      </c>
      <c r="K219" s="10">
        <v>1.0698375833834196E-2</v>
      </c>
      <c r="L219" s="10">
        <v>9.6285382504507772E-3</v>
      </c>
      <c r="M219" s="10">
        <v>2.2190899019019734E-2</v>
      </c>
      <c r="N219" s="10">
        <f>ExitPrices[[#This Row],[2020/21 Exit Revenue Recovery Price]]+ExitPrices[[#This Row],[2020/21 Exit Firm Price]]</f>
        <v>3.2889274852853929E-2</v>
      </c>
      <c r="O219" s="10">
        <v>1.900476901543894E-2</v>
      </c>
      <c r="P219" s="10">
        <v>1.7104292113895046E-2</v>
      </c>
      <c r="Q219" s="10">
        <v>-1.1620786205164815E-14</v>
      </c>
      <c r="R219" s="10">
        <f>ExitPrices[[#This Row],[2021/22 Exit Revenue Recovery Price]]+ExitPrices[[#This Row],[2021/22 Exit Firm Price]]</f>
        <v>1.900476901542732E-2</v>
      </c>
    </row>
    <row r="220" spans="1:18" x14ac:dyDescent="0.2">
      <c r="A220" s="1" t="s">
        <v>292</v>
      </c>
      <c r="B220" s="1" t="s">
        <v>310</v>
      </c>
      <c r="C220" s="10">
        <v>1E-4</v>
      </c>
      <c r="D220" s="10">
        <v>0</v>
      </c>
      <c r="E220" s="10">
        <v>2.0199999999999999E-2</v>
      </c>
      <c r="F220" s="10">
        <v>2.0299999999999999E-2</v>
      </c>
      <c r="G220" s="10">
        <v>1.1170999547983871E-2</v>
      </c>
      <c r="H220" s="10">
        <v>1.0053899593185485E-2</v>
      </c>
      <c r="I220" s="10">
        <v>2.083124939601072E-2</v>
      </c>
      <c r="J220" s="10">
        <f>ExitPrices[[#This Row],[2019/20 Exit Revenue Recovery Price]]+ExitPrices[[#This Row],[2019/20 Exit Firm Price]]</f>
        <v>3.2002248943994588E-2</v>
      </c>
      <c r="K220" s="10">
        <v>1.1607870335173668E-2</v>
      </c>
      <c r="L220" s="10">
        <v>1.0447083301656302E-2</v>
      </c>
      <c r="M220" s="10">
        <v>2.2190899019019734E-2</v>
      </c>
      <c r="N220" s="10">
        <f>ExitPrices[[#This Row],[2020/21 Exit Revenue Recovery Price]]+ExitPrices[[#This Row],[2020/21 Exit Firm Price]]</f>
        <v>3.3798769354193403E-2</v>
      </c>
      <c r="O220" s="10">
        <v>2.1027551252436615E-2</v>
      </c>
      <c r="P220" s="10">
        <v>1.8924796127192955E-2</v>
      </c>
      <c r="Q220" s="10">
        <v>-1.1620786205164815E-14</v>
      </c>
      <c r="R220" s="10">
        <f>ExitPrices[[#This Row],[2021/22 Exit Revenue Recovery Price]]+ExitPrices[[#This Row],[2021/22 Exit Firm Price]]</f>
        <v>2.1027551252424996E-2</v>
      </c>
    </row>
    <row r="221" spans="1:18" x14ac:dyDescent="0.2">
      <c r="A221" s="1" t="s">
        <v>293</v>
      </c>
      <c r="B221" s="1" t="s">
        <v>312</v>
      </c>
      <c r="C221" s="10">
        <v>1E-4</v>
      </c>
      <c r="D221" s="10">
        <v>0</v>
      </c>
      <c r="E221" s="10">
        <v>2.0199999999999999E-2</v>
      </c>
      <c r="F221" s="10">
        <v>2.0299999999999999E-2</v>
      </c>
      <c r="G221" s="10">
        <v>1.0320404004150423E-2</v>
      </c>
      <c r="H221" s="10">
        <v>9.288363603735382E-3</v>
      </c>
      <c r="I221" s="10">
        <v>2.083124939601072E-2</v>
      </c>
      <c r="J221" s="10">
        <f>ExitPrices[[#This Row],[2019/20 Exit Revenue Recovery Price]]+ExitPrices[[#This Row],[2019/20 Exit Firm Price]]</f>
        <v>3.1151653400161142E-2</v>
      </c>
      <c r="K221" s="10">
        <v>1.0724010055877786E-2</v>
      </c>
      <c r="L221" s="10">
        <v>9.6516090502900068E-3</v>
      </c>
      <c r="M221" s="10">
        <v>2.2190899019019734E-2</v>
      </c>
      <c r="N221" s="10">
        <f>ExitPrices[[#This Row],[2020/21 Exit Revenue Recovery Price]]+ExitPrices[[#This Row],[2020/21 Exit Firm Price]]</f>
        <v>3.2914909074897518E-2</v>
      </c>
      <c r="O221" s="10">
        <v>1.6107309532848071E-2</v>
      </c>
      <c r="P221" s="10">
        <v>1.4496578579563263E-2</v>
      </c>
      <c r="Q221" s="10">
        <v>-1.1620786205164815E-14</v>
      </c>
      <c r="R221" s="10">
        <f>ExitPrices[[#This Row],[2021/22 Exit Revenue Recovery Price]]+ExitPrices[[#This Row],[2021/22 Exit Firm Price]]</f>
        <v>1.6107309532836452E-2</v>
      </c>
    </row>
  </sheetData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499984740745262"/>
  </sheetPr>
  <dimension ref="A1:L29"/>
  <sheetViews>
    <sheetView topLeftCell="H7" workbookViewId="0">
      <selection activeCell="A12" sqref="A12"/>
    </sheetView>
  </sheetViews>
  <sheetFormatPr baseColWidth="10" defaultColWidth="8.83203125" defaultRowHeight="15" x14ac:dyDescent="0.2"/>
  <cols>
    <col min="1" max="1" width="26.83203125" customWidth="1"/>
    <col min="2" max="5" width="36.5" customWidth="1"/>
    <col min="8" max="8" width="26.83203125" customWidth="1"/>
    <col min="9" max="12" width="38.33203125" customWidth="1"/>
  </cols>
  <sheetData>
    <row r="1" spans="1:12" x14ac:dyDescent="0.2">
      <c r="A1" s="5" t="s">
        <v>1</v>
      </c>
      <c r="B1" t="s">
        <v>338</v>
      </c>
      <c r="H1" s="5" t="s">
        <v>1</v>
      </c>
      <c r="I1" t="s">
        <v>338</v>
      </c>
    </row>
    <row r="3" spans="1:12" x14ac:dyDescent="0.2">
      <c r="A3" s="5" t="s">
        <v>330</v>
      </c>
      <c r="B3" t="s">
        <v>348</v>
      </c>
      <c r="C3" t="s">
        <v>349</v>
      </c>
      <c r="D3" t="s">
        <v>350</v>
      </c>
      <c r="E3" t="s">
        <v>351</v>
      </c>
      <c r="H3" s="5" t="s">
        <v>330</v>
      </c>
      <c r="I3" t="s">
        <v>352</v>
      </c>
      <c r="J3" t="s">
        <v>353</v>
      </c>
      <c r="K3" t="s">
        <v>354</v>
      </c>
      <c r="L3" t="s">
        <v>355</v>
      </c>
    </row>
    <row r="4" spans="1:12" x14ac:dyDescent="0.2">
      <c r="A4" s="6" t="s">
        <v>53</v>
      </c>
      <c r="B4" s="8">
        <v>0</v>
      </c>
      <c r="C4" s="8">
        <v>0</v>
      </c>
      <c r="D4" s="8">
        <v>0</v>
      </c>
      <c r="E4" s="8">
        <v>0</v>
      </c>
      <c r="H4" s="6" t="s">
        <v>53</v>
      </c>
      <c r="I4" s="8">
        <v>0</v>
      </c>
      <c r="J4" s="8">
        <v>0</v>
      </c>
      <c r="K4" s="8">
        <v>0</v>
      </c>
      <c r="L4" s="8">
        <v>0</v>
      </c>
    </row>
    <row r="5" spans="1:12" x14ac:dyDescent="0.2">
      <c r="A5" s="6" t="s">
        <v>54</v>
      </c>
      <c r="B5" s="8">
        <v>2944178.6967786551</v>
      </c>
      <c r="C5" s="8">
        <v>5648994.3907039743</v>
      </c>
      <c r="D5" s="8">
        <v>5251431.40995734</v>
      </c>
      <c r="E5" s="8">
        <v>24382252.122334745</v>
      </c>
      <c r="H5" s="6" t="s">
        <v>54</v>
      </c>
      <c r="I5" s="8">
        <v>30425454.134328656</v>
      </c>
      <c r="J5" s="8">
        <v>124127846.4150686</v>
      </c>
      <c r="K5" s="8">
        <v>127847907.32430226</v>
      </c>
      <c r="L5" s="8">
        <v>24382252.122327521</v>
      </c>
    </row>
    <row r="6" spans="1:12" x14ac:dyDescent="0.2">
      <c r="A6" s="6" t="s">
        <v>55</v>
      </c>
      <c r="B6" s="8">
        <v>3315088.5267796591</v>
      </c>
      <c r="C6" s="8">
        <v>3022353.997306501</v>
      </c>
      <c r="D6" s="8">
        <v>3866943.9099250762</v>
      </c>
      <c r="E6" s="8">
        <v>14537410.351444449</v>
      </c>
      <c r="H6" s="6" t="s">
        <v>55</v>
      </c>
      <c r="I6" s="8">
        <v>39693656.357879661</v>
      </c>
      <c r="J6" s="8">
        <v>46827491.140404545</v>
      </c>
      <c r="K6" s="8">
        <v>50488348.286351331</v>
      </c>
      <c r="L6" s="8">
        <v>14537410.351430159</v>
      </c>
    </row>
    <row r="7" spans="1:12" x14ac:dyDescent="0.2">
      <c r="A7" s="6" t="s">
        <v>57</v>
      </c>
      <c r="B7" s="8">
        <v>14429.916410101501</v>
      </c>
      <c r="C7" s="8">
        <v>0</v>
      </c>
      <c r="D7" s="8">
        <v>0</v>
      </c>
      <c r="E7" s="8">
        <v>0</v>
      </c>
      <c r="H7" s="6" t="s">
        <v>57</v>
      </c>
      <c r="I7" s="8">
        <v>1247287.0281601015</v>
      </c>
      <c r="J7" s="8">
        <v>1484540.9832732137</v>
      </c>
      <c r="K7" s="8">
        <v>1579983.3080870272</v>
      </c>
      <c r="L7" s="8">
        <v>-4.8427007076604053E-7</v>
      </c>
    </row>
    <row r="8" spans="1:12" x14ac:dyDescent="0.2">
      <c r="A8" s="6" t="s">
        <v>58</v>
      </c>
      <c r="B8" s="8">
        <v>2315.7770260679999</v>
      </c>
      <c r="C8" s="8">
        <v>0</v>
      </c>
      <c r="D8" s="8">
        <v>0</v>
      </c>
      <c r="E8" s="8">
        <v>779186.95243328554</v>
      </c>
      <c r="H8" s="6" t="s">
        <v>58</v>
      </c>
      <c r="I8" s="8">
        <v>2315.7770260679999</v>
      </c>
      <c r="J8" s="8">
        <v>0</v>
      </c>
      <c r="K8" s="8">
        <v>0</v>
      </c>
      <c r="L8" s="8">
        <v>779186.95243328554</v>
      </c>
    </row>
    <row r="9" spans="1:12" x14ac:dyDescent="0.2">
      <c r="A9" s="6" t="s">
        <v>56</v>
      </c>
      <c r="B9" s="8">
        <v>1708.5273084000003</v>
      </c>
      <c r="C9" s="8">
        <v>341638.77872342558</v>
      </c>
      <c r="D9" s="8">
        <v>498786.32778991386</v>
      </c>
      <c r="E9" s="8">
        <v>2741129.1785305659</v>
      </c>
      <c r="H9" s="6" t="s">
        <v>56</v>
      </c>
      <c r="I9" s="8">
        <v>2230847.6923084003</v>
      </c>
      <c r="J9" s="8">
        <v>3025849.6384592811</v>
      </c>
      <c r="K9" s="8">
        <v>3355567.2463050261</v>
      </c>
      <c r="L9" s="8">
        <v>2741129.1785296905</v>
      </c>
    </row>
    <row r="10" spans="1:12" x14ac:dyDescent="0.2">
      <c r="A10" s="6" t="s">
        <v>59</v>
      </c>
      <c r="B10" s="8">
        <v>0</v>
      </c>
      <c r="C10" s="8">
        <v>0</v>
      </c>
      <c r="D10" s="8">
        <v>0</v>
      </c>
      <c r="E10" s="8">
        <v>0</v>
      </c>
      <c r="H10" s="6" t="s">
        <v>59</v>
      </c>
      <c r="I10" s="8">
        <v>0</v>
      </c>
      <c r="J10" s="8">
        <v>0</v>
      </c>
      <c r="K10" s="8">
        <v>0</v>
      </c>
      <c r="L10" s="8">
        <v>0</v>
      </c>
    </row>
    <row r="11" spans="1:12" x14ac:dyDescent="0.2">
      <c r="A11" s="6" t="s">
        <v>61</v>
      </c>
      <c r="B11" s="8">
        <v>0</v>
      </c>
      <c r="C11" s="8">
        <v>0</v>
      </c>
      <c r="D11" s="8">
        <v>0</v>
      </c>
      <c r="E11" s="8">
        <v>0</v>
      </c>
      <c r="H11" s="6" t="s">
        <v>61</v>
      </c>
      <c r="I11" s="8">
        <v>0</v>
      </c>
      <c r="J11" s="8">
        <v>0</v>
      </c>
      <c r="K11" s="8">
        <v>0</v>
      </c>
      <c r="L11" s="8">
        <v>0</v>
      </c>
    </row>
    <row r="12" spans="1:12" x14ac:dyDescent="0.2">
      <c r="A12" s="6" t="s">
        <v>60</v>
      </c>
      <c r="B12" s="8">
        <v>14596.431843708004</v>
      </c>
      <c r="C12" s="8">
        <v>0</v>
      </c>
      <c r="D12" s="8">
        <v>0</v>
      </c>
      <c r="E12" s="8">
        <v>0</v>
      </c>
      <c r="H12" s="6" t="s">
        <v>60</v>
      </c>
      <c r="I12" s="8">
        <v>14596.431843708004</v>
      </c>
      <c r="J12" s="8">
        <v>0</v>
      </c>
      <c r="K12" s="8">
        <v>0</v>
      </c>
      <c r="L12" s="8">
        <v>0</v>
      </c>
    </row>
    <row r="13" spans="1:12" x14ac:dyDescent="0.2">
      <c r="A13" s="6" t="s">
        <v>62</v>
      </c>
      <c r="B13" s="8">
        <v>0</v>
      </c>
      <c r="C13" s="8">
        <v>0</v>
      </c>
      <c r="D13" s="8">
        <v>0</v>
      </c>
      <c r="E13" s="8">
        <v>0</v>
      </c>
      <c r="H13" s="6" t="s">
        <v>62</v>
      </c>
      <c r="I13" s="8">
        <v>0</v>
      </c>
      <c r="J13" s="8">
        <v>0</v>
      </c>
      <c r="K13" s="8">
        <v>0</v>
      </c>
      <c r="L13" s="8">
        <v>0</v>
      </c>
    </row>
    <row r="14" spans="1:12" x14ac:dyDescent="0.2">
      <c r="A14" s="6" t="s">
        <v>63</v>
      </c>
      <c r="B14" s="8">
        <v>9119214.068173904</v>
      </c>
      <c r="C14" s="8">
        <v>0</v>
      </c>
      <c r="D14" s="8">
        <v>4594063.6671942361</v>
      </c>
      <c r="E14" s="8">
        <v>43806020.746889286</v>
      </c>
      <c r="H14" s="6" t="s">
        <v>63</v>
      </c>
      <c r="I14" s="8">
        <v>87031570.578073904</v>
      </c>
      <c r="J14" s="8">
        <v>93817917.129227385</v>
      </c>
      <c r="K14" s="8">
        <v>104443609.57655831</v>
      </c>
      <c r="L14" s="8">
        <v>43806020.746858679</v>
      </c>
    </row>
    <row r="15" spans="1:12" x14ac:dyDescent="0.2">
      <c r="A15" s="6" t="s">
        <v>64</v>
      </c>
      <c r="B15" s="8">
        <v>0</v>
      </c>
      <c r="C15" s="8">
        <v>0</v>
      </c>
      <c r="D15" s="8">
        <v>0</v>
      </c>
      <c r="E15" s="8">
        <v>0</v>
      </c>
      <c r="H15" s="6" t="s">
        <v>64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">
      <c r="A16" s="6" t="s">
        <v>66</v>
      </c>
      <c r="B16" s="8">
        <v>1618322.320181556</v>
      </c>
      <c r="C16" s="8">
        <v>0</v>
      </c>
      <c r="D16" s="8">
        <v>0</v>
      </c>
      <c r="E16" s="8">
        <v>0</v>
      </c>
      <c r="H16" s="6" t="s">
        <v>66</v>
      </c>
      <c r="I16" s="8">
        <v>1618322.320181556</v>
      </c>
      <c r="J16" s="8">
        <v>0</v>
      </c>
      <c r="K16" s="8">
        <v>0</v>
      </c>
      <c r="L16" s="8">
        <v>0</v>
      </c>
    </row>
    <row r="17" spans="1:12" x14ac:dyDescent="0.2">
      <c r="A17" s="6" t="s">
        <v>65</v>
      </c>
      <c r="B17" s="8">
        <v>0</v>
      </c>
      <c r="C17" s="8">
        <v>0</v>
      </c>
      <c r="D17" s="8">
        <v>0</v>
      </c>
      <c r="E17" s="8">
        <v>0</v>
      </c>
      <c r="H17" s="6" t="s">
        <v>65</v>
      </c>
      <c r="I17" s="8">
        <v>0</v>
      </c>
      <c r="J17" s="8">
        <v>0</v>
      </c>
      <c r="K17" s="8">
        <v>0</v>
      </c>
      <c r="L17" s="8">
        <v>0</v>
      </c>
    </row>
    <row r="18" spans="1:12" x14ac:dyDescent="0.2">
      <c r="A18" s="6" t="s">
        <v>68</v>
      </c>
      <c r="B18" s="8">
        <v>0</v>
      </c>
      <c r="C18" s="8">
        <v>0</v>
      </c>
      <c r="D18" s="8">
        <v>0</v>
      </c>
      <c r="E18" s="8">
        <v>0</v>
      </c>
      <c r="H18" s="6" t="s">
        <v>68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">
      <c r="A19" s="6" t="s">
        <v>70</v>
      </c>
      <c r="B19" s="8">
        <v>37611.173723508</v>
      </c>
      <c r="C19" s="8">
        <v>0</v>
      </c>
      <c r="D19" s="8">
        <v>0</v>
      </c>
      <c r="E19" s="8">
        <v>0</v>
      </c>
      <c r="H19" s="6" t="s">
        <v>70</v>
      </c>
      <c r="I19" s="8">
        <v>37611.173723508</v>
      </c>
      <c r="J19" s="8">
        <v>0</v>
      </c>
      <c r="K19" s="8">
        <v>0</v>
      </c>
      <c r="L19" s="8">
        <v>0</v>
      </c>
    </row>
    <row r="20" spans="1:12" x14ac:dyDescent="0.2">
      <c r="A20" s="6" t="s">
        <v>67</v>
      </c>
      <c r="B20" s="8">
        <v>1943.6964311160002</v>
      </c>
      <c r="C20" s="8">
        <v>0</v>
      </c>
      <c r="D20" s="8">
        <v>0</v>
      </c>
      <c r="E20" s="8">
        <v>0</v>
      </c>
      <c r="H20" s="6" t="s">
        <v>67</v>
      </c>
      <c r="I20" s="8">
        <v>1943.6964311160002</v>
      </c>
      <c r="J20" s="8">
        <v>0</v>
      </c>
      <c r="K20" s="8">
        <v>0</v>
      </c>
      <c r="L20" s="8">
        <v>0</v>
      </c>
    </row>
    <row r="21" spans="1:12" x14ac:dyDescent="0.2">
      <c r="A21" s="6" t="s">
        <v>69</v>
      </c>
      <c r="B21" s="8">
        <v>624420.1172840402</v>
      </c>
      <c r="C21" s="8">
        <v>0</v>
      </c>
      <c r="D21" s="8">
        <v>0</v>
      </c>
      <c r="E21" s="8">
        <v>0</v>
      </c>
      <c r="H21" s="6" t="s">
        <v>69</v>
      </c>
      <c r="I21" s="8">
        <v>624420.1172840402</v>
      </c>
      <c r="J21" s="8">
        <v>0</v>
      </c>
      <c r="K21" s="8">
        <v>0</v>
      </c>
      <c r="L21" s="8">
        <v>0</v>
      </c>
    </row>
    <row r="22" spans="1:12" x14ac:dyDescent="0.2">
      <c r="A22" s="6" t="s">
        <v>71</v>
      </c>
      <c r="B22" s="8">
        <v>14369.380597572001</v>
      </c>
      <c r="C22" s="8">
        <v>0</v>
      </c>
      <c r="D22" s="8">
        <v>0</v>
      </c>
      <c r="E22" s="8">
        <v>0</v>
      </c>
      <c r="H22" s="6" t="s">
        <v>71</v>
      </c>
      <c r="I22" s="8">
        <v>74921.875897571997</v>
      </c>
      <c r="J22" s="8">
        <v>72914.095279629764</v>
      </c>
      <c r="K22" s="8">
        <v>77601.800667082178</v>
      </c>
      <c r="L22" s="8">
        <v>-2.3785206658999779E-8</v>
      </c>
    </row>
    <row r="23" spans="1:12" x14ac:dyDescent="0.2">
      <c r="A23" s="6" t="s">
        <v>72</v>
      </c>
      <c r="B23" s="8">
        <v>10135886.177617202</v>
      </c>
      <c r="C23" s="8">
        <v>0</v>
      </c>
      <c r="D23" s="8">
        <v>0</v>
      </c>
      <c r="E23" s="8">
        <v>0</v>
      </c>
      <c r="H23" s="6" t="s">
        <v>72</v>
      </c>
      <c r="I23" s="8">
        <v>27745455.242617205</v>
      </c>
      <c r="J23" s="8">
        <v>21204506.771806493</v>
      </c>
      <c r="K23" s="8">
        <v>22567761.438154086</v>
      </c>
      <c r="L23" s="8">
        <v>-6.9170929672150869E-6</v>
      </c>
    </row>
    <row r="24" spans="1:12" x14ac:dyDescent="0.2">
      <c r="A24" s="6" t="s">
        <v>74</v>
      </c>
      <c r="B24" s="8">
        <v>0</v>
      </c>
      <c r="C24" s="8">
        <v>0</v>
      </c>
      <c r="D24" s="8">
        <v>0</v>
      </c>
      <c r="E24" s="8">
        <v>0</v>
      </c>
      <c r="H24" s="6" t="s">
        <v>74</v>
      </c>
      <c r="I24" s="8">
        <v>0</v>
      </c>
      <c r="J24" s="8">
        <v>0</v>
      </c>
      <c r="K24" s="8">
        <v>0</v>
      </c>
      <c r="L24" s="8">
        <v>0</v>
      </c>
    </row>
    <row r="25" spans="1:12" x14ac:dyDescent="0.2">
      <c r="A25" s="6" t="s">
        <v>73</v>
      </c>
      <c r="B25" s="8">
        <v>0</v>
      </c>
      <c r="C25" s="8">
        <v>0</v>
      </c>
      <c r="D25" s="8">
        <v>0</v>
      </c>
      <c r="E25" s="8">
        <v>0</v>
      </c>
      <c r="H25" s="6" t="s">
        <v>73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">
      <c r="A26" s="6" t="s">
        <v>75</v>
      </c>
      <c r="B26" s="8">
        <v>42001166.614219807</v>
      </c>
      <c r="C26" s="8">
        <v>71681214.371392667</v>
      </c>
      <c r="D26" s="8">
        <v>69574055.437231153</v>
      </c>
      <c r="E26" s="8">
        <v>261779970.22527975</v>
      </c>
      <c r="H26" s="6" t="s">
        <v>75</v>
      </c>
      <c r="I26" s="8">
        <v>144949304.73110983</v>
      </c>
      <c r="J26" s="8">
        <v>195645888.56567648</v>
      </c>
      <c r="K26" s="8">
        <v>201508517.48728877</v>
      </c>
      <c r="L26" s="8">
        <v>261779970.22523931</v>
      </c>
    </row>
    <row r="27" spans="1:12" x14ac:dyDescent="0.2">
      <c r="A27" s="6" t="s">
        <v>76</v>
      </c>
      <c r="B27" s="8">
        <v>1865916.2989623288</v>
      </c>
      <c r="C27" s="8">
        <v>4145592.0317975455</v>
      </c>
      <c r="D27" s="8">
        <v>5131350.6945280051</v>
      </c>
      <c r="E27" s="8">
        <v>21788377.681045797</v>
      </c>
      <c r="H27" s="6" t="s">
        <v>76</v>
      </c>
      <c r="I27" s="8">
        <v>22155654.26240233</v>
      </c>
      <c r="J27" s="8">
        <v>28577415.687213205</v>
      </c>
      <c r="K27" s="8">
        <v>31133915.794866666</v>
      </c>
      <c r="L27" s="8">
        <v>21788377.681037828</v>
      </c>
    </row>
    <row r="28" spans="1:12" x14ac:dyDescent="0.2">
      <c r="A28" s="6" t="s">
        <v>77</v>
      </c>
      <c r="B28" s="8">
        <v>881370.91748653888</v>
      </c>
      <c r="C28" s="8">
        <v>1951239.5343779163</v>
      </c>
      <c r="D28" s="8">
        <v>2126753.5281190788</v>
      </c>
      <c r="E28" s="8">
        <v>7671513.3195421742</v>
      </c>
      <c r="H28" s="6" t="s">
        <v>77</v>
      </c>
      <c r="I28" s="8">
        <v>8305531.1543865381</v>
      </c>
      <c r="J28" s="8">
        <v>10891018.55095901</v>
      </c>
      <c r="K28" s="8">
        <v>11641278.073640019</v>
      </c>
      <c r="L28" s="8">
        <v>7671513.3195392583</v>
      </c>
    </row>
    <row r="29" spans="1:12" x14ac:dyDescent="0.2">
      <c r="A29" s="6" t="s">
        <v>78</v>
      </c>
      <c r="B29" s="8">
        <v>3.4523042400000001</v>
      </c>
      <c r="C29" s="8">
        <v>1985.9267199402532</v>
      </c>
      <c r="D29" s="8">
        <v>1881.7269979452394</v>
      </c>
      <c r="E29" s="8">
        <v>6339.524660960933</v>
      </c>
      <c r="H29" s="6" t="s">
        <v>78</v>
      </c>
      <c r="I29" s="8">
        <v>4507.721304239999</v>
      </c>
      <c r="J29" s="8">
        <v>7409.7279589138461</v>
      </c>
      <c r="K29" s="8">
        <v>7654.2287479914939</v>
      </c>
      <c r="L29" s="8">
        <v>6339.5246609591641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8168889431442"/>
  </sheetPr>
  <dimension ref="A1:Q27"/>
  <sheetViews>
    <sheetView workbookViewId="0">
      <selection activeCell="M5" sqref="M5"/>
    </sheetView>
  </sheetViews>
  <sheetFormatPr baseColWidth="10" defaultColWidth="8.83203125" defaultRowHeight="15" x14ac:dyDescent="0.2"/>
  <cols>
    <col min="1" max="1" width="26.83203125" bestFit="1" customWidth="1"/>
    <col min="2" max="2" width="27.6640625" bestFit="1" customWidth="1"/>
    <col min="3" max="17" width="12.6640625" customWidth="1"/>
  </cols>
  <sheetData>
    <row r="1" spans="1:17" ht="60" x14ac:dyDescent="0.2">
      <c r="A1" s="2" t="s">
        <v>0</v>
      </c>
      <c r="B1" s="2" t="s">
        <v>1</v>
      </c>
      <c r="C1" s="2" t="s">
        <v>319</v>
      </c>
      <c r="D1" s="2" t="s">
        <v>321</v>
      </c>
      <c r="E1" s="2" t="s">
        <v>320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2"/>
      <c r="P1" s="2"/>
      <c r="Q1" s="2"/>
    </row>
    <row r="2" spans="1:17" x14ac:dyDescent="0.2">
      <c r="A2" s="1" t="s">
        <v>53</v>
      </c>
      <c r="B2" s="1" t="s">
        <v>298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7" x14ac:dyDescent="0.2">
      <c r="A3" s="1" t="s">
        <v>54</v>
      </c>
      <c r="B3" s="1" t="s">
        <v>299</v>
      </c>
      <c r="C3" s="4">
        <v>2944178.6967786551</v>
      </c>
      <c r="D3" s="4">
        <v>27481275.437550001</v>
      </c>
      <c r="E3" s="4">
        <v>30425454.134328656</v>
      </c>
      <c r="F3" s="4">
        <v>5648994.3907039743</v>
      </c>
      <c r="G3" s="4">
        <v>118478852.02436462</v>
      </c>
      <c r="H3" s="4">
        <v>124127846.4150686</v>
      </c>
      <c r="I3" s="4">
        <v>5251431.40995734</v>
      </c>
      <c r="J3" s="4">
        <v>122596475.91434492</v>
      </c>
      <c r="K3" s="4">
        <v>127847907.32430226</v>
      </c>
      <c r="L3" s="4">
        <v>24382252.122334745</v>
      </c>
      <c r="M3" s="4">
        <v>-7.2241648443387956E-6</v>
      </c>
      <c r="N3" s="4">
        <v>24382252.122327521</v>
      </c>
    </row>
    <row r="4" spans="1:17" x14ac:dyDescent="0.2">
      <c r="A4" s="1" t="s">
        <v>55</v>
      </c>
      <c r="B4" s="1" t="s">
        <v>300</v>
      </c>
      <c r="C4" s="4">
        <v>3315088.5267796591</v>
      </c>
      <c r="D4" s="4">
        <v>36378567.831100002</v>
      </c>
      <c r="E4" s="4">
        <v>39693656.357879661</v>
      </c>
      <c r="F4" s="4">
        <v>3022353.997306501</v>
      </c>
      <c r="G4" s="4">
        <v>43805137.143098041</v>
      </c>
      <c r="H4" s="4">
        <v>46827491.140404545</v>
      </c>
      <c r="I4" s="4">
        <v>3866943.9099250762</v>
      </c>
      <c r="J4" s="4">
        <v>46621404.376426257</v>
      </c>
      <c r="K4" s="4">
        <v>50488348.286351331</v>
      </c>
      <c r="L4" s="4">
        <v>14537410.351444449</v>
      </c>
      <c r="M4" s="4">
        <v>-1.4289613492132255E-5</v>
      </c>
      <c r="N4" s="4">
        <v>14537410.351430159</v>
      </c>
    </row>
    <row r="5" spans="1:17" x14ac:dyDescent="0.2">
      <c r="A5" s="1" t="s">
        <v>56</v>
      </c>
      <c r="B5" s="1" t="s">
        <v>301</v>
      </c>
      <c r="C5" s="4">
        <v>1708.5273084000003</v>
      </c>
      <c r="D5" s="4">
        <v>2229139.1650000005</v>
      </c>
      <c r="E5" s="4">
        <v>2230847.6923084003</v>
      </c>
      <c r="F5" s="4">
        <v>341638.77872342558</v>
      </c>
      <c r="G5" s="4">
        <v>2684210.8597358554</v>
      </c>
      <c r="H5" s="4">
        <v>3025849.6384592811</v>
      </c>
      <c r="I5" s="4">
        <v>498786.32778991386</v>
      </c>
      <c r="J5" s="4">
        <v>2856780.9185151123</v>
      </c>
      <c r="K5" s="4">
        <v>3355567.2463050261</v>
      </c>
      <c r="L5" s="4">
        <v>2741129.1785305659</v>
      </c>
      <c r="M5" s="4">
        <v>-8.7561272988852712E-7</v>
      </c>
      <c r="N5" s="4">
        <v>2741129.1785296905</v>
      </c>
    </row>
    <row r="6" spans="1:17" x14ac:dyDescent="0.2">
      <c r="A6" s="1" t="s">
        <v>57</v>
      </c>
      <c r="B6" s="1" t="s">
        <v>300</v>
      </c>
      <c r="C6" s="4">
        <v>14429.916410101501</v>
      </c>
      <c r="D6" s="4">
        <v>1232857.1117499999</v>
      </c>
      <c r="E6" s="4">
        <v>1247287.0281601015</v>
      </c>
      <c r="F6" s="4">
        <v>0</v>
      </c>
      <c r="G6" s="4">
        <v>1484540.9832732137</v>
      </c>
      <c r="H6" s="4">
        <v>1484540.9832732137</v>
      </c>
      <c r="I6" s="4">
        <v>0</v>
      </c>
      <c r="J6" s="4">
        <v>1579983.3080870272</v>
      </c>
      <c r="K6" s="4">
        <v>1579983.3080870272</v>
      </c>
      <c r="L6" s="4">
        <v>0</v>
      </c>
      <c r="M6" s="4">
        <v>-4.8427007076604053E-7</v>
      </c>
      <c r="N6" s="4">
        <v>-4.8427007076604053E-7</v>
      </c>
    </row>
    <row r="7" spans="1:17" x14ac:dyDescent="0.2">
      <c r="A7" s="1" t="s">
        <v>58</v>
      </c>
      <c r="B7" s="1" t="s">
        <v>298</v>
      </c>
      <c r="C7" s="4">
        <v>2315.7770260679999</v>
      </c>
      <c r="D7" s="4">
        <v>0</v>
      </c>
      <c r="E7" s="4">
        <v>2315.7770260679999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779186.95243328554</v>
      </c>
      <c r="M7" s="4">
        <v>0</v>
      </c>
      <c r="N7" s="4">
        <v>779186.95243328554</v>
      </c>
    </row>
    <row r="8" spans="1:17" x14ac:dyDescent="0.2">
      <c r="A8" s="1" t="s">
        <v>59</v>
      </c>
      <c r="B8" s="1" t="s">
        <v>301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7" x14ac:dyDescent="0.2">
      <c r="A9" s="1" t="s">
        <v>60</v>
      </c>
      <c r="B9" s="1" t="s">
        <v>298</v>
      </c>
      <c r="C9" s="4">
        <v>14596.431843708004</v>
      </c>
      <c r="D9" s="4">
        <v>0</v>
      </c>
      <c r="E9" s="4">
        <v>14596.431843708004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7" x14ac:dyDescent="0.2">
      <c r="A10" s="1" t="s">
        <v>61</v>
      </c>
      <c r="B10" s="1" t="s">
        <v>298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7" x14ac:dyDescent="0.2">
      <c r="A11" s="1" t="s">
        <v>62</v>
      </c>
      <c r="B11" s="1" t="s">
        <v>298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7" x14ac:dyDescent="0.2">
      <c r="A12" s="1" t="s">
        <v>63</v>
      </c>
      <c r="B12" s="1" t="s">
        <v>300</v>
      </c>
      <c r="C12" s="4">
        <v>9119214.068173904</v>
      </c>
      <c r="D12" s="4">
        <v>77912356.509900004</v>
      </c>
      <c r="E12" s="4">
        <v>87031570.578073904</v>
      </c>
      <c r="F12" s="4">
        <v>0</v>
      </c>
      <c r="G12" s="4">
        <v>93817917.129227385</v>
      </c>
      <c r="H12" s="4">
        <v>93817917.129227385</v>
      </c>
      <c r="I12" s="4">
        <v>4594063.6671942361</v>
      </c>
      <c r="J12" s="4">
        <v>99849545.909364074</v>
      </c>
      <c r="K12" s="4">
        <v>104443609.57655831</v>
      </c>
      <c r="L12" s="4">
        <v>43806020.746889286</v>
      </c>
      <c r="M12" s="4">
        <v>-3.060421361161707E-5</v>
      </c>
      <c r="N12" s="4">
        <v>43806020.746858679</v>
      </c>
    </row>
    <row r="13" spans="1:17" x14ac:dyDescent="0.2">
      <c r="A13" s="1" t="s">
        <v>64</v>
      </c>
      <c r="B13" s="1" t="s">
        <v>298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7" x14ac:dyDescent="0.2">
      <c r="A14" s="1" t="s">
        <v>65</v>
      </c>
      <c r="B14" s="1" t="s">
        <v>298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7" x14ac:dyDescent="0.2">
      <c r="A15" s="1" t="s">
        <v>66</v>
      </c>
      <c r="B15" s="1" t="s">
        <v>298</v>
      </c>
      <c r="C15" s="4">
        <v>1618322.320181556</v>
      </c>
      <c r="D15" s="4">
        <v>0</v>
      </c>
      <c r="E15" s="4">
        <v>1618322.320181556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7" x14ac:dyDescent="0.2">
      <c r="A16" s="1" t="s">
        <v>67</v>
      </c>
      <c r="B16" s="1" t="s">
        <v>298</v>
      </c>
      <c r="C16" s="4">
        <v>1943.6964311160002</v>
      </c>
      <c r="D16" s="4">
        <v>0</v>
      </c>
      <c r="E16" s="4">
        <v>1943.6964311160002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">
      <c r="A17" s="1" t="s">
        <v>68</v>
      </c>
      <c r="B17" s="1" t="s">
        <v>301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x14ac:dyDescent="0.2">
      <c r="A18" s="1" t="s">
        <v>69</v>
      </c>
      <c r="B18" s="1" t="s">
        <v>298</v>
      </c>
      <c r="C18" s="4">
        <v>624420.1172840402</v>
      </c>
      <c r="D18" s="4">
        <v>0</v>
      </c>
      <c r="E18" s="4">
        <v>624420.1172840402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x14ac:dyDescent="0.2">
      <c r="A19" s="1" t="s">
        <v>70</v>
      </c>
      <c r="B19" s="1" t="s">
        <v>298</v>
      </c>
      <c r="C19" s="4">
        <v>37611.173723508</v>
      </c>
      <c r="D19" s="4">
        <v>0</v>
      </c>
      <c r="E19" s="4">
        <v>37611.173723508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x14ac:dyDescent="0.2">
      <c r="A20" s="1" t="s">
        <v>71</v>
      </c>
      <c r="B20" s="1" t="s">
        <v>302</v>
      </c>
      <c r="C20" s="4">
        <v>14369.380597572001</v>
      </c>
      <c r="D20" s="4">
        <v>60552.495299999995</v>
      </c>
      <c r="E20" s="4">
        <v>74921.875897571997</v>
      </c>
      <c r="F20" s="4">
        <v>0</v>
      </c>
      <c r="G20" s="4">
        <v>72914.095279629764</v>
      </c>
      <c r="H20" s="4">
        <v>72914.095279629764</v>
      </c>
      <c r="I20" s="4">
        <v>0</v>
      </c>
      <c r="J20" s="4">
        <v>77601.800667082178</v>
      </c>
      <c r="K20" s="4">
        <v>77601.800667082178</v>
      </c>
      <c r="L20" s="4">
        <v>0</v>
      </c>
      <c r="M20" s="4">
        <v>-2.3785206658999779E-8</v>
      </c>
      <c r="N20" s="4">
        <v>-2.3785206658999779E-8</v>
      </c>
    </row>
    <row r="21" spans="1:14" x14ac:dyDescent="0.2">
      <c r="A21" s="1" t="s">
        <v>72</v>
      </c>
      <c r="B21" s="1" t="s">
        <v>302</v>
      </c>
      <c r="C21" s="4">
        <v>10135886.177617202</v>
      </c>
      <c r="D21" s="4">
        <v>17609569.065000001</v>
      </c>
      <c r="E21" s="4">
        <v>27745455.242617205</v>
      </c>
      <c r="F21" s="4">
        <v>0</v>
      </c>
      <c r="G21" s="4">
        <v>21204506.771806493</v>
      </c>
      <c r="H21" s="4">
        <v>21204506.771806493</v>
      </c>
      <c r="I21" s="4">
        <v>0</v>
      </c>
      <c r="J21" s="4">
        <v>22567761.438154086</v>
      </c>
      <c r="K21" s="4">
        <v>22567761.438154086</v>
      </c>
      <c r="L21" s="4">
        <v>0</v>
      </c>
      <c r="M21" s="4">
        <v>-6.9170929672150869E-6</v>
      </c>
      <c r="N21" s="4">
        <v>-6.9170929672150869E-6</v>
      </c>
    </row>
    <row r="22" spans="1:14" x14ac:dyDescent="0.2">
      <c r="A22" s="1" t="s">
        <v>73</v>
      </c>
      <c r="B22" s="1" t="s">
        <v>298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">
      <c r="A23" s="1" t="s">
        <v>74</v>
      </c>
      <c r="B23" s="1" t="s">
        <v>299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x14ac:dyDescent="0.2">
      <c r="A24" s="1" t="s">
        <v>75</v>
      </c>
      <c r="B24" s="1" t="s">
        <v>300</v>
      </c>
      <c r="C24" s="4">
        <v>42001166.614219807</v>
      </c>
      <c r="D24" s="4">
        <v>102948138.11689001</v>
      </c>
      <c r="E24" s="4">
        <v>144949304.73110983</v>
      </c>
      <c r="F24" s="4">
        <v>71681214.371392667</v>
      </c>
      <c r="G24" s="4">
        <v>123964674.19428381</v>
      </c>
      <c r="H24" s="4">
        <v>195645888.56567648</v>
      </c>
      <c r="I24" s="4">
        <v>69574055.437231153</v>
      </c>
      <c r="J24" s="4">
        <v>131934462.05005762</v>
      </c>
      <c r="K24" s="4">
        <v>201508517.48728877</v>
      </c>
      <c r="L24" s="4">
        <v>261779970.22527975</v>
      </c>
      <c r="M24" s="4">
        <v>-4.0438345738486541E-5</v>
      </c>
      <c r="N24" s="4">
        <v>261779970.22523931</v>
      </c>
    </row>
    <row r="25" spans="1:14" x14ac:dyDescent="0.2">
      <c r="A25" s="1" t="s">
        <v>76</v>
      </c>
      <c r="B25" s="1" t="s">
        <v>300</v>
      </c>
      <c r="C25" s="4">
        <v>1865916.2989623288</v>
      </c>
      <c r="D25" s="4">
        <v>20289737.963440001</v>
      </c>
      <c r="E25" s="4">
        <v>22155654.26240233</v>
      </c>
      <c r="F25" s="4">
        <v>4145592.0317975455</v>
      </c>
      <c r="G25" s="4">
        <v>24431823.655415658</v>
      </c>
      <c r="H25" s="4">
        <v>28577415.687213205</v>
      </c>
      <c r="I25" s="4">
        <v>5131350.6945280051</v>
      </c>
      <c r="J25" s="4">
        <v>26002565.10033866</v>
      </c>
      <c r="K25" s="4">
        <v>31133915.794866666</v>
      </c>
      <c r="L25" s="4">
        <v>21788377.681045797</v>
      </c>
      <c r="M25" s="4">
        <v>-7.9698715655963034E-6</v>
      </c>
      <c r="N25" s="4">
        <v>21788377.681037828</v>
      </c>
    </row>
    <row r="26" spans="1:14" x14ac:dyDescent="0.2">
      <c r="A26" s="1" t="s">
        <v>77</v>
      </c>
      <c r="B26" s="1" t="s">
        <v>300</v>
      </c>
      <c r="C26" s="4">
        <v>881370.91748653888</v>
      </c>
      <c r="D26" s="4">
        <v>7424160.236899999</v>
      </c>
      <c r="E26" s="4">
        <v>8305531.1543865381</v>
      </c>
      <c r="F26" s="4">
        <v>1951239.5343779163</v>
      </c>
      <c r="G26" s="4">
        <v>8939779.0165810939</v>
      </c>
      <c r="H26" s="4">
        <v>10891018.55095901</v>
      </c>
      <c r="I26" s="4">
        <v>2126753.5281190788</v>
      </c>
      <c r="J26" s="4">
        <v>9514524.5455209408</v>
      </c>
      <c r="K26" s="4">
        <v>11641278.073640019</v>
      </c>
      <c r="L26" s="4">
        <v>7671513.3195421742</v>
      </c>
      <c r="M26" s="4">
        <v>-2.9162330078938181E-6</v>
      </c>
      <c r="N26" s="4">
        <v>7671513.3195392583</v>
      </c>
    </row>
    <row r="27" spans="1:14" x14ac:dyDescent="0.2">
      <c r="A27" s="1" t="s">
        <v>78</v>
      </c>
      <c r="B27" s="1" t="s">
        <v>301</v>
      </c>
      <c r="C27" s="4">
        <v>3.4523042400000001</v>
      </c>
      <c r="D27" s="4">
        <v>4504.2689999999993</v>
      </c>
      <c r="E27" s="4">
        <v>4507.721304239999</v>
      </c>
      <c r="F27" s="4">
        <v>1985.9267199402532</v>
      </c>
      <c r="G27" s="4">
        <v>5423.8012389735932</v>
      </c>
      <c r="H27" s="4">
        <v>7409.7279589138461</v>
      </c>
      <c r="I27" s="4">
        <v>1881.7269979452394</v>
      </c>
      <c r="J27" s="4">
        <v>5772.5017500462545</v>
      </c>
      <c r="K27" s="4">
        <v>7654.2287479914939</v>
      </c>
      <c r="L27" s="4">
        <v>6339.524660960933</v>
      </c>
      <c r="M27" s="4">
        <v>-1.7692907366069566E-9</v>
      </c>
      <c r="N27" s="4">
        <v>6339.5246609591641</v>
      </c>
    </row>
  </sheetData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499984740745262"/>
  </sheetPr>
  <dimension ref="A1:L224"/>
  <sheetViews>
    <sheetView topLeftCell="F202" workbookViewId="0">
      <selection activeCell="D219" sqref="D219"/>
    </sheetView>
  </sheetViews>
  <sheetFormatPr baseColWidth="10" defaultColWidth="8.83203125" defaultRowHeight="15" x14ac:dyDescent="0.2"/>
  <cols>
    <col min="1" max="1" width="57" customWidth="1"/>
    <col min="2" max="2" width="35.1640625" bestFit="1" customWidth="1"/>
    <col min="3" max="5" width="35.1640625" customWidth="1"/>
    <col min="6" max="6" width="5.83203125" customWidth="1"/>
    <col min="8" max="8" width="57" bestFit="1" customWidth="1"/>
    <col min="9" max="12" width="36.83203125" bestFit="1" customWidth="1"/>
  </cols>
  <sheetData>
    <row r="1" spans="1:12" x14ac:dyDescent="0.2">
      <c r="A1" s="5" t="s">
        <v>15</v>
      </c>
      <c r="B1" t="s">
        <v>338</v>
      </c>
      <c r="H1" s="5" t="s">
        <v>15</v>
      </c>
      <c r="I1" t="s">
        <v>338</v>
      </c>
    </row>
    <row r="3" spans="1:12" x14ac:dyDescent="0.2">
      <c r="A3" s="5" t="s">
        <v>330</v>
      </c>
      <c r="B3" t="s">
        <v>360</v>
      </c>
      <c r="C3" t="s">
        <v>361</v>
      </c>
      <c r="D3" t="s">
        <v>362</v>
      </c>
      <c r="E3" t="s">
        <v>363</v>
      </c>
      <c r="H3" s="5" t="s">
        <v>330</v>
      </c>
      <c r="I3" t="s">
        <v>356</v>
      </c>
      <c r="J3" t="s">
        <v>357</v>
      </c>
      <c r="K3" t="s">
        <v>358</v>
      </c>
      <c r="L3" t="s">
        <v>359</v>
      </c>
    </row>
    <row r="4" spans="1:12" x14ac:dyDescent="0.2">
      <c r="A4" s="6" t="s">
        <v>79</v>
      </c>
      <c r="B4" s="8">
        <v>7704.0481180060015</v>
      </c>
      <c r="C4" s="8">
        <v>1403121.0830268878</v>
      </c>
      <c r="D4" s="8">
        <v>1454010.1671352535</v>
      </c>
      <c r="E4" s="8">
        <v>1778337.9692851908</v>
      </c>
      <c r="F4" s="8"/>
      <c r="H4" s="6" t="s">
        <v>79</v>
      </c>
      <c r="I4" s="8">
        <v>647819.94123800599</v>
      </c>
      <c r="J4" s="8">
        <v>2063240.5786671285</v>
      </c>
      <c r="K4" s="8">
        <v>2157215.4713281025</v>
      </c>
      <c r="L4" s="8">
        <v>1778337.9692848225</v>
      </c>
    </row>
    <row r="5" spans="1:12" x14ac:dyDescent="0.2">
      <c r="A5" s="6" t="s">
        <v>80</v>
      </c>
      <c r="B5" s="8">
        <v>1193412.3014342757</v>
      </c>
      <c r="C5" s="8">
        <v>1119117.3648806934</v>
      </c>
      <c r="D5" s="8">
        <v>1159706.0627468028</v>
      </c>
      <c r="E5" s="8">
        <v>2234932.2132777655</v>
      </c>
      <c r="F5" s="8"/>
      <c r="H5" s="6" t="s">
        <v>80</v>
      </c>
      <c r="I5" s="8">
        <v>3018237.6673142752</v>
      </c>
      <c r="J5" s="8">
        <v>3000968.4688813267</v>
      </c>
      <c r="K5" s="8">
        <v>3164385.0440135757</v>
      </c>
      <c r="L5" s="8">
        <v>2234932.2132767159</v>
      </c>
    </row>
    <row r="6" spans="1:12" x14ac:dyDescent="0.2">
      <c r="A6" s="6" t="s">
        <v>81</v>
      </c>
      <c r="B6" s="8">
        <v>4220562.8636541953</v>
      </c>
      <c r="C6" s="8">
        <v>2491234.1195818377</v>
      </c>
      <c r="D6" s="8">
        <v>2581587.4213592876</v>
      </c>
      <c r="E6" s="8">
        <v>5130869.9434540411</v>
      </c>
      <c r="F6" s="8"/>
      <c r="H6" s="6" t="s">
        <v>81</v>
      </c>
      <c r="I6" s="8">
        <v>5635190.2756541949</v>
      </c>
      <c r="J6" s="8">
        <v>3950068.5959088281</v>
      </c>
      <c r="K6" s="8">
        <v>4135639.6020141998</v>
      </c>
      <c r="L6" s="8">
        <v>5130869.9434532272</v>
      </c>
    </row>
    <row r="7" spans="1:12" x14ac:dyDescent="0.2">
      <c r="A7" s="6" t="s">
        <v>82</v>
      </c>
      <c r="B7" s="8">
        <v>4452439.1187825594</v>
      </c>
      <c r="C7" s="8">
        <v>2632309.9228736181</v>
      </c>
      <c r="D7" s="8">
        <v>2727779.8311266</v>
      </c>
      <c r="E7" s="8">
        <v>5421425.3726563063</v>
      </c>
      <c r="F7" s="8"/>
      <c r="H7" s="6" t="s">
        <v>82</v>
      </c>
      <c r="I7" s="8">
        <v>5503169.5907825595</v>
      </c>
      <c r="J7" s="8">
        <v>3715875.6907062945</v>
      </c>
      <c r="K7" s="8">
        <v>3882069.6232235772</v>
      </c>
      <c r="L7" s="8">
        <v>5421425.3726557018</v>
      </c>
    </row>
    <row r="8" spans="1:12" x14ac:dyDescent="0.2">
      <c r="A8" s="6" t="s">
        <v>83</v>
      </c>
      <c r="B8" s="8">
        <v>0</v>
      </c>
      <c r="C8" s="8">
        <v>0</v>
      </c>
      <c r="D8" s="8">
        <v>0</v>
      </c>
      <c r="E8" s="8">
        <v>0</v>
      </c>
      <c r="F8" s="8"/>
      <c r="H8" s="6" t="s">
        <v>83</v>
      </c>
      <c r="I8" s="8">
        <v>0</v>
      </c>
      <c r="J8" s="8">
        <v>0</v>
      </c>
      <c r="K8" s="8">
        <v>0</v>
      </c>
      <c r="L8" s="8">
        <v>0</v>
      </c>
    </row>
    <row r="9" spans="1:12" x14ac:dyDescent="0.2">
      <c r="A9" s="6" t="s">
        <v>84</v>
      </c>
      <c r="B9" s="8">
        <v>2663.1112142375</v>
      </c>
      <c r="C9" s="8">
        <v>382271.62506742676</v>
      </c>
      <c r="D9" s="8">
        <v>396136.0399890042</v>
      </c>
      <c r="E9" s="8">
        <v>554563.49899658642</v>
      </c>
      <c r="F9" s="8"/>
      <c r="H9" s="6" t="s">
        <v>84</v>
      </c>
      <c r="I9" s="8">
        <v>139481.42801423749</v>
      </c>
      <c r="J9" s="8">
        <v>523365.51017649623</v>
      </c>
      <c r="K9" s="8">
        <v>546439.08217024431</v>
      </c>
      <c r="L9" s="8">
        <v>554563.49899650773</v>
      </c>
    </row>
    <row r="10" spans="1:12" x14ac:dyDescent="0.2">
      <c r="A10" s="6" t="s">
        <v>85</v>
      </c>
      <c r="B10" s="8">
        <v>4016067.8450834863</v>
      </c>
      <c r="C10" s="8">
        <v>2136435.6283318638</v>
      </c>
      <c r="D10" s="8">
        <v>2213920.9242891804</v>
      </c>
      <c r="E10" s="8">
        <v>4344469.9252086245</v>
      </c>
      <c r="F10" s="8"/>
      <c r="H10" s="6" t="s">
        <v>85</v>
      </c>
      <c r="I10" s="8">
        <v>6687138.0446834862</v>
      </c>
      <c r="J10" s="8">
        <v>4890976.6918031378</v>
      </c>
      <c r="K10" s="8">
        <v>5148250.0862711845</v>
      </c>
      <c r="L10" s="8">
        <v>4344469.9252070878</v>
      </c>
    </row>
    <row r="11" spans="1:12" x14ac:dyDescent="0.2">
      <c r="A11" s="6" t="s">
        <v>86</v>
      </c>
      <c r="B11" s="8">
        <v>22740.786907509999</v>
      </c>
      <c r="C11" s="8">
        <v>144542.85513300862</v>
      </c>
      <c r="D11" s="8">
        <v>149785.20634638998</v>
      </c>
      <c r="E11" s="8">
        <v>249982.76817634352</v>
      </c>
      <c r="F11" s="8"/>
      <c r="H11" s="6" t="s">
        <v>86</v>
      </c>
      <c r="I11" s="8">
        <v>134687.81330750999</v>
      </c>
      <c r="J11" s="8">
        <v>259988.22276074108</v>
      </c>
      <c r="K11" s="8">
        <v>272765.65972866409</v>
      </c>
      <c r="L11" s="8">
        <v>249982.76817627912</v>
      </c>
    </row>
    <row r="12" spans="1:12" x14ac:dyDescent="0.2">
      <c r="A12" s="6" t="s">
        <v>87</v>
      </c>
      <c r="B12" s="8">
        <v>649020.96710408409</v>
      </c>
      <c r="C12" s="8">
        <v>297133.46564761346</v>
      </c>
      <c r="D12" s="8">
        <v>307910.04801649362</v>
      </c>
      <c r="E12" s="8">
        <v>599929.23812651064</v>
      </c>
      <c r="F12" s="8"/>
      <c r="H12" s="6" t="s">
        <v>87</v>
      </c>
      <c r="I12" s="8">
        <v>892221.5335040841</v>
      </c>
      <c r="J12" s="8">
        <v>547934.0424758048</v>
      </c>
      <c r="K12" s="8">
        <v>575080.30595465226</v>
      </c>
      <c r="L12" s="8">
        <v>599929.23812637071</v>
      </c>
    </row>
    <row r="13" spans="1:12" x14ac:dyDescent="0.2">
      <c r="A13" s="6" t="s">
        <v>88</v>
      </c>
      <c r="B13" s="8">
        <v>1237944.3168257403</v>
      </c>
      <c r="C13" s="8">
        <v>566753.16173292336</v>
      </c>
      <c r="D13" s="8">
        <v>587308.44357210037</v>
      </c>
      <c r="E13" s="8">
        <v>1144306.6225581677</v>
      </c>
      <c r="F13" s="8"/>
      <c r="H13" s="6" t="s">
        <v>88</v>
      </c>
      <c r="I13" s="8">
        <v>1240322.9678257403</v>
      </c>
      <c r="J13" s="8">
        <v>569206.14550555055</v>
      </c>
      <c r="K13" s="8">
        <v>589921.53288608498</v>
      </c>
      <c r="L13" s="8">
        <v>1144306.6225581663</v>
      </c>
    </row>
    <row r="14" spans="1:12" x14ac:dyDescent="0.2">
      <c r="A14" s="6" t="s">
        <v>89</v>
      </c>
      <c r="B14" s="8">
        <v>3482875.2893804931</v>
      </c>
      <c r="C14" s="8">
        <v>2140751.5888361167</v>
      </c>
      <c r="D14" s="8">
        <v>2218393.4181673294</v>
      </c>
      <c r="E14" s="8">
        <v>4419423.4637266956</v>
      </c>
      <c r="F14" s="8"/>
      <c r="H14" s="6" t="s">
        <v>89</v>
      </c>
      <c r="I14" s="8">
        <v>4763839.4023804925</v>
      </c>
      <c r="J14" s="8">
        <v>3461745.792065951</v>
      </c>
      <c r="K14" s="8">
        <v>3625608.5309678828</v>
      </c>
      <c r="L14" s="8">
        <v>4419423.463725959</v>
      </c>
    </row>
    <row r="15" spans="1:12" x14ac:dyDescent="0.2">
      <c r="A15" s="6" t="s">
        <v>90</v>
      </c>
      <c r="B15" s="8">
        <v>0</v>
      </c>
      <c r="C15" s="8">
        <v>0</v>
      </c>
      <c r="D15" s="8">
        <v>0</v>
      </c>
      <c r="E15" s="8">
        <v>0</v>
      </c>
      <c r="F15" s="8"/>
      <c r="H15" s="6" t="s">
        <v>90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">
      <c r="A16" s="6" t="s">
        <v>91</v>
      </c>
      <c r="B16" s="8">
        <v>2405008.720248065</v>
      </c>
      <c r="C16" s="8">
        <v>1139189.4557389866</v>
      </c>
      <c r="D16" s="8">
        <v>1180506.1380479743</v>
      </c>
      <c r="E16" s="8">
        <v>2197406.6863450678</v>
      </c>
      <c r="F16" s="8"/>
      <c r="H16" s="6" t="s">
        <v>91</v>
      </c>
      <c r="I16" s="8">
        <v>2865768.8618480652</v>
      </c>
      <c r="J16" s="8">
        <v>1614348.3379870467</v>
      </c>
      <c r="K16" s="8">
        <v>1686678.5031091047</v>
      </c>
      <c r="L16" s="8">
        <v>2197406.6863448028</v>
      </c>
    </row>
    <row r="17" spans="1:12" x14ac:dyDescent="0.2">
      <c r="A17" s="6" t="s">
        <v>92</v>
      </c>
      <c r="B17" s="8">
        <v>875.73869547799995</v>
      </c>
      <c r="C17" s="8">
        <v>93635.538329168499</v>
      </c>
      <c r="D17" s="8">
        <v>97031.557990768735</v>
      </c>
      <c r="E17" s="8">
        <v>176033.44640400921</v>
      </c>
      <c r="F17" s="8"/>
      <c r="H17" s="6" t="s">
        <v>92</v>
      </c>
      <c r="I17" s="8">
        <v>68411.095595477993</v>
      </c>
      <c r="J17" s="8">
        <v>163281.37311295531</v>
      </c>
      <c r="K17" s="8">
        <v>171223.15626707359</v>
      </c>
      <c r="L17" s="8">
        <v>176033.44640397036</v>
      </c>
    </row>
    <row r="18" spans="1:12" x14ac:dyDescent="0.2">
      <c r="A18" s="6" t="s">
        <v>93</v>
      </c>
      <c r="B18" s="8">
        <v>0</v>
      </c>
      <c r="C18" s="8">
        <v>0</v>
      </c>
      <c r="D18" s="8">
        <v>0</v>
      </c>
      <c r="E18" s="8">
        <v>0</v>
      </c>
      <c r="F18" s="8"/>
      <c r="H18" s="6" t="s">
        <v>93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">
      <c r="A19" s="6" t="s">
        <v>94</v>
      </c>
      <c r="B19" s="8">
        <v>47.999511560000002</v>
      </c>
      <c r="C19" s="8">
        <v>10657.822590260203</v>
      </c>
      <c r="D19" s="8">
        <v>11044.365730954638</v>
      </c>
      <c r="E19" s="8">
        <v>20036.551027566129</v>
      </c>
      <c r="F19" s="8"/>
      <c r="H19" s="6" t="s">
        <v>94</v>
      </c>
      <c r="I19" s="8">
        <v>21984.427871559998</v>
      </c>
      <c r="J19" s="8">
        <v>10657.822590260203</v>
      </c>
      <c r="K19" s="8">
        <v>11044.365730954638</v>
      </c>
      <c r="L19" s="8">
        <v>20036.551027555128</v>
      </c>
    </row>
    <row r="20" spans="1:12" x14ac:dyDescent="0.2">
      <c r="A20" s="6" t="s">
        <v>95</v>
      </c>
      <c r="B20" s="8">
        <v>2213.5104443606001</v>
      </c>
      <c r="C20" s="8">
        <v>421224.86429946905</v>
      </c>
      <c r="D20" s="8">
        <v>436502.05442024482</v>
      </c>
      <c r="E20" s="8">
        <v>791896.60140607355</v>
      </c>
      <c r="F20" s="8"/>
      <c r="H20" s="6" t="s">
        <v>95</v>
      </c>
      <c r="I20" s="8">
        <v>861911.85645636043</v>
      </c>
      <c r="J20" s="8">
        <v>1307788.7579189686</v>
      </c>
      <c r="K20" s="8">
        <v>1380931.7169534417</v>
      </c>
      <c r="L20" s="8">
        <v>791896.60140557901</v>
      </c>
    </row>
    <row r="21" spans="1:12" x14ac:dyDescent="0.2">
      <c r="A21" s="6" t="s">
        <v>96</v>
      </c>
      <c r="B21" s="8">
        <v>38975.511378231997</v>
      </c>
      <c r="C21" s="8">
        <v>8654131.5137054436</v>
      </c>
      <c r="D21" s="8">
        <v>8968003.8029990755</v>
      </c>
      <c r="E21" s="8">
        <v>16269641.027060272</v>
      </c>
      <c r="F21" s="8"/>
      <c r="H21" s="6" t="s">
        <v>96</v>
      </c>
      <c r="I21" s="8">
        <v>17851313.290570233</v>
      </c>
      <c r="J21" s="8">
        <v>76237193.856074736</v>
      </c>
      <c r="K21" s="8">
        <v>79362470.358624369</v>
      </c>
      <c r="L21" s="8">
        <v>16269641.027051339</v>
      </c>
    </row>
    <row r="22" spans="1:12" x14ac:dyDescent="0.2">
      <c r="A22" s="6" t="s">
        <v>97</v>
      </c>
      <c r="B22" s="8">
        <v>12369.339989369</v>
      </c>
      <c r="C22" s="8">
        <v>39304.912375564891</v>
      </c>
      <c r="D22" s="8">
        <v>40730.442228938031</v>
      </c>
      <c r="E22" s="8">
        <v>63899.840736888116</v>
      </c>
      <c r="F22" s="8"/>
      <c r="H22" s="6" t="s">
        <v>97</v>
      </c>
      <c r="I22" s="8">
        <v>47057.826349369003</v>
      </c>
      <c r="J22" s="8">
        <v>75077.412897113216</v>
      </c>
      <c r="K22" s="8">
        <v>78837.803512967905</v>
      </c>
      <c r="L22" s="8">
        <v>63899.840736868158</v>
      </c>
    </row>
    <row r="23" spans="1:12" x14ac:dyDescent="0.2">
      <c r="A23" s="6" t="s">
        <v>98</v>
      </c>
      <c r="B23" s="8">
        <v>5297.5110719695003</v>
      </c>
      <c r="C23" s="8">
        <v>875959.80327760754</v>
      </c>
      <c r="D23" s="8">
        <v>907729.54335476353</v>
      </c>
      <c r="E23" s="8">
        <v>1185928.6054596249</v>
      </c>
      <c r="F23" s="8"/>
      <c r="H23" s="6" t="s">
        <v>98</v>
      </c>
      <c r="I23" s="8">
        <v>384305.16207196953</v>
      </c>
      <c r="J23" s="8">
        <v>1266811.4320388548</v>
      </c>
      <c r="K23" s="8">
        <v>1324091.9448783712</v>
      </c>
      <c r="L23" s="8">
        <v>1185928.605459407</v>
      </c>
    </row>
    <row r="24" spans="1:12" x14ac:dyDescent="0.2">
      <c r="A24" s="6" t="s">
        <v>99</v>
      </c>
      <c r="B24" s="8">
        <v>119.71401750000001</v>
      </c>
      <c r="C24" s="8">
        <v>220.84032289331964</v>
      </c>
      <c r="D24" s="8">
        <v>228.84986811517092</v>
      </c>
      <c r="E24" s="8">
        <v>428.67569333762697</v>
      </c>
      <c r="F24" s="8"/>
      <c r="H24" s="6" t="s">
        <v>99</v>
      </c>
      <c r="I24" s="8">
        <v>491.67681750000003</v>
      </c>
      <c r="J24" s="8">
        <v>604.42694927146101</v>
      </c>
      <c r="K24" s="8">
        <v>637.47308265140032</v>
      </c>
      <c r="L24" s="8">
        <v>428.67569333741301</v>
      </c>
    </row>
    <row r="25" spans="1:12" x14ac:dyDescent="0.2">
      <c r="A25" s="6" t="s">
        <v>100</v>
      </c>
      <c r="B25" s="8">
        <v>0</v>
      </c>
      <c r="C25" s="8">
        <v>0</v>
      </c>
      <c r="D25" s="8">
        <v>0</v>
      </c>
      <c r="E25" s="8">
        <v>0</v>
      </c>
      <c r="F25" s="8"/>
      <c r="H25" s="6" t="s">
        <v>100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">
      <c r="A26" s="6" t="s">
        <v>101</v>
      </c>
      <c r="B26" s="8">
        <v>0</v>
      </c>
      <c r="C26" s="8">
        <v>0</v>
      </c>
      <c r="D26" s="8">
        <v>0</v>
      </c>
      <c r="E26" s="8">
        <v>0</v>
      </c>
      <c r="F26" s="8"/>
      <c r="H26" s="6" t="s">
        <v>101</v>
      </c>
      <c r="I26" s="8">
        <v>0</v>
      </c>
      <c r="J26" s="8">
        <v>0</v>
      </c>
      <c r="K26" s="8">
        <v>0</v>
      </c>
      <c r="L26" s="8">
        <v>0</v>
      </c>
    </row>
    <row r="27" spans="1:12" x14ac:dyDescent="0.2">
      <c r="A27" s="6" t="s">
        <v>102</v>
      </c>
      <c r="B27" s="8">
        <v>0</v>
      </c>
      <c r="C27" s="8">
        <v>0</v>
      </c>
      <c r="D27" s="8">
        <v>0</v>
      </c>
      <c r="E27" s="8">
        <v>0</v>
      </c>
      <c r="F27" s="8"/>
      <c r="H27" s="6" t="s">
        <v>102</v>
      </c>
      <c r="I27" s="8">
        <v>0</v>
      </c>
      <c r="J27" s="8">
        <v>0</v>
      </c>
      <c r="K27" s="8">
        <v>0</v>
      </c>
      <c r="L27" s="8">
        <v>0</v>
      </c>
    </row>
    <row r="28" spans="1:12" x14ac:dyDescent="0.2">
      <c r="A28" s="6" t="s">
        <v>103</v>
      </c>
      <c r="B28" s="8">
        <v>395757.285200816</v>
      </c>
      <c r="C28" s="8">
        <v>234519.28794162668</v>
      </c>
      <c r="D28" s="8">
        <v>243024.94858165487</v>
      </c>
      <c r="E28" s="8">
        <v>446724.99553861743</v>
      </c>
      <c r="F28" s="8"/>
      <c r="H28" s="6" t="s">
        <v>103</v>
      </c>
      <c r="I28" s="8">
        <v>395757.285200816</v>
      </c>
      <c r="J28" s="8">
        <v>234519.28794162668</v>
      </c>
      <c r="K28" s="8">
        <v>243024.94858165487</v>
      </c>
      <c r="L28" s="8">
        <v>446724.99553861743</v>
      </c>
    </row>
    <row r="29" spans="1:12" x14ac:dyDescent="0.2">
      <c r="A29" s="6" t="s">
        <v>104</v>
      </c>
      <c r="B29" s="8">
        <v>7466.3077056770007</v>
      </c>
      <c r="C29" s="8">
        <v>1058788.5568417457</v>
      </c>
      <c r="D29" s="8">
        <v>1097189.2198877749</v>
      </c>
      <c r="E29" s="8">
        <v>1533952.0451282836</v>
      </c>
      <c r="F29" s="8"/>
      <c r="H29" s="6" t="s">
        <v>104</v>
      </c>
      <c r="I29" s="8">
        <v>540323.68330567691</v>
      </c>
      <c r="J29" s="8">
        <v>1608297.7094965654</v>
      </c>
      <c r="K29" s="8">
        <v>1682564.67600062</v>
      </c>
      <c r="L29" s="8">
        <v>1533952.0451279769</v>
      </c>
    </row>
    <row r="30" spans="1:12" x14ac:dyDescent="0.2">
      <c r="A30" s="6" t="s">
        <v>105</v>
      </c>
      <c r="B30" s="8">
        <v>5545.9844501380003</v>
      </c>
      <c r="C30" s="8">
        <v>698280.65291333362</v>
      </c>
      <c r="D30" s="8">
        <v>723606.23835795769</v>
      </c>
      <c r="E30" s="8">
        <v>1086846.2077525952</v>
      </c>
      <c r="F30" s="8"/>
      <c r="H30" s="6" t="s">
        <v>105</v>
      </c>
      <c r="I30" s="8">
        <v>1395655.004090138</v>
      </c>
      <c r="J30" s="8">
        <v>2131830.5378521858</v>
      </c>
      <c r="K30" s="8">
        <v>2250723.5096579455</v>
      </c>
      <c r="L30" s="8">
        <v>1086846.2077517954</v>
      </c>
    </row>
    <row r="31" spans="1:12" x14ac:dyDescent="0.2">
      <c r="A31" s="6" t="s">
        <v>106</v>
      </c>
      <c r="B31" s="8">
        <v>159781.75570375202</v>
      </c>
      <c r="C31" s="8">
        <v>1957158.6004162503</v>
      </c>
      <c r="D31" s="8">
        <v>2028141.7891337452</v>
      </c>
      <c r="E31" s="8">
        <v>3013030.5891242325</v>
      </c>
      <c r="F31" s="8"/>
      <c r="H31" s="6" t="s">
        <v>106</v>
      </c>
      <c r="I31" s="8">
        <v>2094381.3875037518</v>
      </c>
      <c r="J31" s="8">
        <v>3952214.4128645826</v>
      </c>
      <c r="K31" s="8">
        <v>4153414.3174261493</v>
      </c>
      <c r="L31" s="8">
        <v>3013030.5891231196</v>
      </c>
    </row>
    <row r="32" spans="1:12" x14ac:dyDescent="0.2">
      <c r="A32" s="6" t="s">
        <v>107</v>
      </c>
      <c r="B32" s="8">
        <v>2694.3622464000005</v>
      </c>
      <c r="C32" s="8">
        <v>41920.922853115771</v>
      </c>
      <c r="D32" s="8">
        <v>43441.331458458939</v>
      </c>
      <c r="E32" s="8">
        <v>64536.937810707524</v>
      </c>
      <c r="F32" s="8"/>
      <c r="H32" s="6" t="s">
        <v>107</v>
      </c>
      <c r="I32" s="8">
        <v>87112.586246399995</v>
      </c>
      <c r="J32" s="8">
        <v>128977.21382897209</v>
      </c>
      <c r="K32" s="8">
        <v>136179.76136682468</v>
      </c>
      <c r="L32" s="8">
        <v>64536.937810658957</v>
      </c>
    </row>
    <row r="33" spans="1:12" x14ac:dyDescent="0.2">
      <c r="A33" s="6" t="s">
        <v>108</v>
      </c>
      <c r="B33" s="8">
        <v>467435.68567400001</v>
      </c>
      <c r="C33" s="8">
        <v>355963.26009350602</v>
      </c>
      <c r="D33" s="8">
        <v>368873.51032173913</v>
      </c>
      <c r="E33" s="8">
        <v>728447.46832884452</v>
      </c>
      <c r="F33" s="8"/>
      <c r="H33" s="6" t="s">
        <v>108</v>
      </c>
      <c r="I33" s="8">
        <v>939617.12947399996</v>
      </c>
      <c r="J33" s="8">
        <v>842900.35989381396</v>
      </c>
      <c r="K33" s="8">
        <v>887592.85378811252</v>
      </c>
      <c r="L33" s="8">
        <v>728447.46832857293</v>
      </c>
    </row>
    <row r="34" spans="1:12" x14ac:dyDescent="0.2">
      <c r="A34" s="6" t="s">
        <v>109</v>
      </c>
      <c r="B34" s="8">
        <v>4874.1288381170007</v>
      </c>
      <c r="C34" s="8">
        <v>841750.25907646201</v>
      </c>
      <c r="D34" s="8">
        <v>872279.27061406407</v>
      </c>
      <c r="E34" s="8">
        <v>1203944.2006412586</v>
      </c>
      <c r="F34" s="8"/>
      <c r="H34" s="6" t="s">
        <v>109</v>
      </c>
      <c r="I34" s="8">
        <v>1226581.5680981171</v>
      </c>
      <c r="J34" s="8">
        <v>2101636.0192837231</v>
      </c>
      <c r="K34" s="8">
        <v>2214397.4099904923</v>
      </c>
      <c r="L34" s="8">
        <v>1203944.2006405557</v>
      </c>
    </row>
    <row r="35" spans="1:12" x14ac:dyDescent="0.2">
      <c r="A35" s="6" t="s">
        <v>110</v>
      </c>
      <c r="B35" s="8">
        <v>8515488.1532307807</v>
      </c>
      <c r="C35" s="8">
        <v>5521378.2892084373</v>
      </c>
      <c r="D35" s="8">
        <v>5721630.3469620664</v>
      </c>
      <c r="E35" s="8">
        <v>9690938.8621972017</v>
      </c>
      <c r="F35" s="8"/>
      <c r="H35" s="6" t="s">
        <v>110</v>
      </c>
      <c r="I35" s="8">
        <v>12094259.795830781</v>
      </c>
      <c r="J35" s="8">
        <v>9211986.4386327714</v>
      </c>
      <c r="K35" s="8">
        <v>9653123.4228565209</v>
      </c>
      <c r="L35" s="8">
        <v>9690938.8621951435</v>
      </c>
    </row>
    <row r="36" spans="1:12" x14ac:dyDescent="0.2">
      <c r="A36" s="6" t="s">
        <v>111</v>
      </c>
      <c r="B36" s="8">
        <v>700456.61228787666</v>
      </c>
      <c r="C36" s="8">
        <v>2004918.8382071161</v>
      </c>
      <c r="D36" s="8">
        <v>2077634.218670124</v>
      </c>
      <c r="E36" s="8">
        <v>3580539.4959488655</v>
      </c>
      <c r="F36" s="8"/>
      <c r="H36" s="6" t="s">
        <v>111</v>
      </c>
      <c r="I36" s="8">
        <v>1462549.0620878767</v>
      </c>
      <c r="J36" s="8">
        <v>2790826.654276452</v>
      </c>
      <c r="K36" s="8">
        <v>2914838.0105844392</v>
      </c>
      <c r="L36" s="8">
        <v>3580539.4959484269</v>
      </c>
    </row>
    <row r="37" spans="1:12" x14ac:dyDescent="0.2">
      <c r="A37" s="6" t="s">
        <v>112</v>
      </c>
      <c r="B37" s="8">
        <v>2717.5566549669998</v>
      </c>
      <c r="C37" s="8">
        <v>9261.3387976436097</v>
      </c>
      <c r="D37" s="8">
        <v>9597.2335787359461</v>
      </c>
      <c r="E37" s="8">
        <v>16539.616825576915</v>
      </c>
      <c r="F37" s="8"/>
      <c r="H37" s="6" t="s">
        <v>112</v>
      </c>
      <c r="I37" s="8">
        <v>25174.221874966999</v>
      </c>
      <c r="J37" s="8">
        <v>32419.774134304</v>
      </c>
      <c r="K37" s="8">
        <v>34267.213291654392</v>
      </c>
      <c r="L37" s="8">
        <v>16539.616825563997</v>
      </c>
    </row>
    <row r="38" spans="1:12" x14ac:dyDescent="0.2">
      <c r="A38" s="6" t="s">
        <v>113</v>
      </c>
      <c r="B38" s="8">
        <v>87156.650511700005</v>
      </c>
      <c r="C38" s="8">
        <v>398864.61525148724</v>
      </c>
      <c r="D38" s="8">
        <v>413330.83288510458</v>
      </c>
      <c r="E38" s="8">
        <v>712323.35256100004</v>
      </c>
      <c r="F38" s="8"/>
      <c r="H38" s="6" t="s">
        <v>113</v>
      </c>
      <c r="I38" s="8">
        <v>1054313.7029117001</v>
      </c>
      <c r="J38" s="8">
        <v>1396245.2966205471</v>
      </c>
      <c r="K38" s="8">
        <v>1475810.2628524895</v>
      </c>
      <c r="L38" s="8">
        <v>712323.35256044369</v>
      </c>
    </row>
    <row r="39" spans="1:12" x14ac:dyDescent="0.2">
      <c r="A39" s="6" t="s">
        <v>114</v>
      </c>
      <c r="B39" s="8">
        <v>7271956.8785118638</v>
      </c>
      <c r="C39" s="8">
        <v>3847048.7255418906</v>
      </c>
      <c r="D39" s="8">
        <v>3986575.3768988424</v>
      </c>
      <c r="E39" s="8">
        <v>7312260.6193199614</v>
      </c>
      <c r="F39" s="8"/>
      <c r="H39" s="6" t="s">
        <v>114</v>
      </c>
      <c r="I39" s="8">
        <v>10180614.872511864</v>
      </c>
      <c r="J39" s="8">
        <v>6846602.1948841801</v>
      </c>
      <c r="K39" s="8">
        <v>7181908.8336175811</v>
      </c>
      <c r="L39" s="8">
        <v>7312260.6193182878</v>
      </c>
    </row>
    <row r="40" spans="1:12" x14ac:dyDescent="0.2">
      <c r="A40" s="6" t="s">
        <v>115</v>
      </c>
      <c r="B40" s="8">
        <v>5382889.9537260886</v>
      </c>
      <c r="C40" s="8">
        <v>3043673.591867005</v>
      </c>
      <c r="D40" s="8">
        <v>3154063.0395694049</v>
      </c>
      <c r="E40" s="8">
        <v>5785248.9354000222</v>
      </c>
      <c r="F40" s="8"/>
      <c r="H40" s="6" t="s">
        <v>115</v>
      </c>
      <c r="I40" s="8">
        <v>6558193.5227260888</v>
      </c>
      <c r="J40" s="8">
        <v>4255705.3622561386</v>
      </c>
      <c r="K40" s="8">
        <v>4445203.7730531916</v>
      </c>
      <c r="L40" s="8">
        <v>5785248.9353993461</v>
      </c>
    </row>
    <row r="41" spans="1:12" x14ac:dyDescent="0.2">
      <c r="A41" s="6" t="s">
        <v>116</v>
      </c>
      <c r="B41" s="8">
        <v>0</v>
      </c>
      <c r="C41" s="8">
        <v>0</v>
      </c>
      <c r="D41" s="8">
        <v>0</v>
      </c>
      <c r="E41" s="8">
        <v>0</v>
      </c>
      <c r="F41" s="8"/>
      <c r="H41" s="6" t="s">
        <v>116</v>
      </c>
      <c r="I41" s="8">
        <v>0</v>
      </c>
      <c r="J41" s="8">
        <v>0</v>
      </c>
      <c r="K41" s="8">
        <v>0</v>
      </c>
      <c r="L41" s="8">
        <v>0</v>
      </c>
    </row>
    <row r="42" spans="1:12" x14ac:dyDescent="0.2">
      <c r="A42" s="6" t="s">
        <v>117</v>
      </c>
      <c r="B42" s="8">
        <v>6503.8502233480012</v>
      </c>
      <c r="C42" s="8">
        <v>81478.516845413717</v>
      </c>
      <c r="D42" s="8">
        <v>84433.61968502494</v>
      </c>
      <c r="E42" s="8">
        <v>153953.85413804764</v>
      </c>
      <c r="F42" s="8"/>
      <c r="H42" s="6" t="s">
        <v>117</v>
      </c>
      <c r="I42" s="8">
        <v>71881.822883347995</v>
      </c>
      <c r="J42" s="8">
        <v>148899.54919620731</v>
      </c>
      <c r="K42" s="8">
        <v>156255.20331701962</v>
      </c>
      <c r="L42" s="8">
        <v>153953.85413801004</v>
      </c>
    </row>
    <row r="43" spans="1:12" x14ac:dyDescent="0.2">
      <c r="A43" s="6" t="s">
        <v>118</v>
      </c>
      <c r="B43" s="8">
        <v>19921.668079363</v>
      </c>
      <c r="C43" s="8">
        <v>2928923.015846557</v>
      </c>
      <c r="D43" s="8">
        <v>3035150.633336849</v>
      </c>
      <c r="E43" s="8">
        <v>4256671.6577720381</v>
      </c>
      <c r="F43" s="8"/>
      <c r="H43" s="6" t="s">
        <v>118</v>
      </c>
      <c r="I43" s="8">
        <v>1443234.8780793629</v>
      </c>
      <c r="J43" s="8">
        <v>4396714.721101338</v>
      </c>
      <c r="K43" s="8">
        <v>4598744.6786609497</v>
      </c>
      <c r="L43" s="8">
        <v>4256671.6577712195</v>
      </c>
    </row>
    <row r="44" spans="1:12" x14ac:dyDescent="0.2">
      <c r="A44" s="6" t="s">
        <v>119</v>
      </c>
      <c r="B44" s="8">
        <v>297931.31208777748</v>
      </c>
      <c r="C44" s="8">
        <v>482407.47134310845</v>
      </c>
      <c r="D44" s="8">
        <v>499903.66228532162</v>
      </c>
      <c r="E44" s="8">
        <v>818674.69514138869</v>
      </c>
      <c r="F44" s="8"/>
      <c r="H44" s="6" t="s">
        <v>119</v>
      </c>
      <c r="I44" s="8">
        <v>909046.32780777756</v>
      </c>
      <c r="J44" s="8">
        <v>1112619.8130317386</v>
      </c>
      <c r="K44" s="8">
        <v>1171249.7812382511</v>
      </c>
      <c r="L44" s="8">
        <v>818674.69514103711</v>
      </c>
    </row>
    <row r="45" spans="1:12" x14ac:dyDescent="0.2">
      <c r="A45" s="6" t="s">
        <v>120</v>
      </c>
      <c r="B45" s="8">
        <v>7609.9840873825015</v>
      </c>
      <c r="C45" s="8">
        <v>1299152.3517701209</v>
      </c>
      <c r="D45" s="8">
        <v>1346270.6469041295</v>
      </c>
      <c r="E45" s="8">
        <v>1642244.9344039776</v>
      </c>
      <c r="F45" s="8"/>
      <c r="H45" s="6" t="s">
        <v>120</v>
      </c>
      <c r="I45" s="8">
        <v>13824.184827382502</v>
      </c>
      <c r="J45" s="8">
        <v>1305560.7460974385</v>
      </c>
      <c r="K45" s="8">
        <v>1353097.315275677</v>
      </c>
      <c r="L45" s="8">
        <v>1642244.9344039741</v>
      </c>
    </row>
    <row r="46" spans="1:12" x14ac:dyDescent="0.2">
      <c r="A46" s="6" t="s">
        <v>121</v>
      </c>
      <c r="B46" s="8">
        <v>1034736.8890673429</v>
      </c>
      <c r="C46" s="8">
        <v>796201.85437665693</v>
      </c>
      <c r="D46" s="8">
        <v>825078.89401688729</v>
      </c>
      <c r="E46" s="8">
        <v>1562224.2907005288</v>
      </c>
      <c r="F46" s="8"/>
      <c r="H46" s="6" t="s">
        <v>121</v>
      </c>
      <c r="I46" s="8">
        <v>2475160.5434073429</v>
      </c>
      <c r="J46" s="8">
        <v>2281638.7048454527</v>
      </c>
      <c r="K46" s="8">
        <v>2407469.7780795768</v>
      </c>
      <c r="L46" s="8">
        <v>1562224.2906997001</v>
      </c>
    </row>
    <row r="47" spans="1:12" x14ac:dyDescent="0.2">
      <c r="A47" s="6" t="s">
        <v>122</v>
      </c>
      <c r="B47" s="8">
        <v>329543.98073586763</v>
      </c>
      <c r="C47" s="8">
        <v>299479.20975641999</v>
      </c>
      <c r="D47" s="8">
        <v>310340.8687239585</v>
      </c>
      <c r="E47" s="8">
        <v>607876.06993199757</v>
      </c>
      <c r="F47" s="8"/>
      <c r="H47" s="6" t="s">
        <v>122</v>
      </c>
      <c r="I47" s="8">
        <v>563797.21973586758</v>
      </c>
      <c r="J47" s="8">
        <v>541052.85547089053</v>
      </c>
      <c r="K47" s="8">
        <v>567681.95642332954</v>
      </c>
      <c r="L47" s="8">
        <v>607876.06993186276</v>
      </c>
    </row>
    <row r="48" spans="1:12" x14ac:dyDescent="0.2">
      <c r="A48" s="6" t="s">
        <v>123</v>
      </c>
      <c r="B48" s="8">
        <v>1083.3722111519999</v>
      </c>
      <c r="C48" s="8">
        <v>1682.5442799687062</v>
      </c>
      <c r="D48" s="8">
        <v>1743.5676217281116</v>
      </c>
      <c r="E48" s="8">
        <v>3415.190006764783</v>
      </c>
      <c r="F48" s="8"/>
      <c r="H48" s="6" t="s">
        <v>123</v>
      </c>
      <c r="I48" s="8">
        <v>5015.778931152</v>
      </c>
      <c r="J48" s="8">
        <v>5737.8385923879378</v>
      </c>
      <c r="K48" s="8">
        <v>6063.5498209971511</v>
      </c>
      <c r="L48" s="8">
        <v>3415.1900067625206</v>
      </c>
    </row>
    <row r="49" spans="1:12" x14ac:dyDescent="0.2">
      <c r="A49" s="6" t="s">
        <v>124</v>
      </c>
      <c r="B49" s="8">
        <v>0</v>
      </c>
      <c r="C49" s="8">
        <v>0</v>
      </c>
      <c r="D49" s="8">
        <v>0</v>
      </c>
      <c r="E49" s="8">
        <v>0</v>
      </c>
      <c r="F49" s="8"/>
      <c r="H49" s="6" t="s">
        <v>124</v>
      </c>
      <c r="I49" s="8">
        <v>0</v>
      </c>
      <c r="J49" s="8">
        <v>0</v>
      </c>
      <c r="K49" s="8">
        <v>0</v>
      </c>
      <c r="L49" s="8">
        <v>0</v>
      </c>
    </row>
    <row r="50" spans="1:12" x14ac:dyDescent="0.2">
      <c r="A50" s="6" t="s">
        <v>125</v>
      </c>
      <c r="B50" s="8">
        <v>1272.094116728</v>
      </c>
      <c r="C50" s="8">
        <v>217671.63443513025</v>
      </c>
      <c r="D50" s="8">
        <v>225566.25610874849</v>
      </c>
      <c r="E50" s="8">
        <v>290214.70267996058</v>
      </c>
      <c r="F50" s="8"/>
      <c r="H50" s="6" t="s">
        <v>125</v>
      </c>
      <c r="I50" s="8">
        <v>119378.526736728</v>
      </c>
      <c r="J50" s="8">
        <v>339468.88954306865</v>
      </c>
      <c r="K50" s="8">
        <v>355313.18282989098</v>
      </c>
      <c r="L50" s="8">
        <v>290214.70267989265</v>
      </c>
    </row>
    <row r="51" spans="1:12" x14ac:dyDescent="0.2">
      <c r="A51" s="6" t="s">
        <v>126</v>
      </c>
      <c r="B51" s="8">
        <v>1205014.9057457279</v>
      </c>
      <c r="C51" s="8">
        <v>1020328.4230272856</v>
      </c>
      <c r="D51" s="8">
        <v>1057334.1950634234</v>
      </c>
      <c r="E51" s="8">
        <v>2020729.1295882412</v>
      </c>
      <c r="F51" s="8"/>
      <c r="H51" s="6" t="s">
        <v>126</v>
      </c>
      <c r="I51" s="8">
        <v>3257698.8612657283</v>
      </c>
      <c r="J51" s="8">
        <v>3137158.6907810923</v>
      </c>
      <c r="K51" s="8">
        <v>3312329.3621379933</v>
      </c>
      <c r="L51" s="8">
        <v>2020729.1295870603</v>
      </c>
    </row>
    <row r="52" spans="1:12" x14ac:dyDescent="0.2">
      <c r="A52" s="6" t="s">
        <v>61</v>
      </c>
      <c r="B52" s="8">
        <v>0</v>
      </c>
      <c r="C52" s="8">
        <v>0</v>
      </c>
      <c r="D52" s="8">
        <v>0</v>
      </c>
      <c r="E52" s="8">
        <v>0</v>
      </c>
      <c r="F52" s="8"/>
      <c r="H52" s="6" t="s">
        <v>61</v>
      </c>
      <c r="I52" s="8">
        <v>0</v>
      </c>
      <c r="J52" s="8">
        <v>0</v>
      </c>
      <c r="K52" s="8">
        <v>0</v>
      </c>
      <c r="L52" s="8">
        <v>0</v>
      </c>
    </row>
    <row r="53" spans="1:12" x14ac:dyDescent="0.2">
      <c r="A53" s="6" t="s">
        <v>127</v>
      </c>
      <c r="B53" s="8">
        <v>2402.6630664960003</v>
      </c>
      <c r="C53" s="8">
        <v>1324.4610274538234</v>
      </c>
      <c r="D53" s="8">
        <v>1372.497230059339</v>
      </c>
      <c r="E53" s="8">
        <v>2529.5313509062062</v>
      </c>
      <c r="F53" s="8"/>
      <c r="H53" s="6" t="s">
        <v>127</v>
      </c>
      <c r="I53" s="8">
        <v>3970.9728864960007</v>
      </c>
      <c r="J53" s="8">
        <v>2941.780482435639</v>
      </c>
      <c r="K53" s="8">
        <v>3095.3786580869141</v>
      </c>
      <c r="L53" s="8">
        <v>2529.531350905304</v>
      </c>
    </row>
    <row r="54" spans="1:12" x14ac:dyDescent="0.2">
      <c r="A54" s="6" t="s">
        <v>128</v>
      </c>
      <c r="B54" s="8">
        <v>625266.81653603399</v>
      </c>
      <c r="C54" s="8">
        <v>341887.18703759718</v>
      </c>
      <c r="D54" s="8">
        <v>354286.91933952813</v>
      </c>
      <c r="E54" s="8">
        <v>688870.80779447814</v>
      </c>
      <c r="F54" s="8"/>
      <c r="H54" s="6" t="s">
        <v>128</v>
      </c>
      <c r="I54" s="8">
        <v>794467.85029603401</v>
      </c>
      <c r="J54" s="8">
        <v>516375.7480434085</v>
      </c>
      <c r="K54" s="8">
        <v>540164.29825447407</v>
      </c>
      <c r="L54" s="8">
        <v>688870.80779438082</v>
      </c>
    </row>
    <row r="55" spans="1:12" x14ac:dyDescent="0.2">
      <c r="A55" s="6" t="s">
        <v>129</v>
      </c>
      <c r="B55" s="8">
        <v>0</v>
      </c>
      <c r="C55" s="8">
        <v>0</v>
      </c>
      <c r="D55" s="8">
        <v>0</v>
      </c>
      <c r="E55" s="8">
        <v>0</v>
      </c>
      <c r="F55" s="8"/>
      <c r="H55" s="6" t="s">
        <v>129</v>
      </c>
      <c r="I55" s="8">
        <v>0</v>
      </c>
      <c r="J55" s="8">
        <v>0</v>
      </c>
      <c r="K55" s="8">
        <v>0</v>
      </c>
      <c r="L55" s="8">
        <v>0</v>
      </c>
    </row>
    <row r="56" spans="1:12" x14ac:dyDescent="0.2">
      <c r="A56" s="6" t="s">
        <v>130</v>
      </c>
      <c r="B56" s="8">
        <v>660365.9474887572</v>
      </c>
      <c r="C56" s="8">
        <v>307322.39313515677</v>
      </c>
      <c r="D56" s="8">
        <v>318468.51252700656</v>
      </c>
      <c r="E56" s="8">
        <v>586498.02515661565</v>
      </c>
      <c r="F56" s="8"/>
      <c r="H56" s="6" t="s">
        <v>130</v>
      </c>
      <c r="I56" s="8">
        <v>788743.10848875716</v>
      </c>
      <c r="J56" s="8">
        <v>439711.33657787065</v>
      </c>
      <c r="K56" s="8">
        <v>459498.4440170778</v>
      </c>
      <c r="L56" s="8">
        <v>586498.02515654184</v>
      </c>
    </row>
    <row r="57" spans="1:12" x14ac:dyDescent="0.2">
      <c r="A57" s="6" t="s">
        <v>131</v>
      </c>
      <c r="B57" s="8">
        <v>1008.9745618565003</v>
      </c>
      <c r="C57" s="8">
        <v>138790.35857238006</v>
      </c>
      <c r="D57" s="8">
        <v>143824.07541710424</v>
      </c>
      <c r="E57" s="8">
        <v>192340.26650124264</v>
      </c>
      <c r="F57" s="8"/>
      <c r="H57" s="6" t="s">
        <v>131</v>
      </c>
      <c r="I57" s="8">
        <v>68226.029961856504</v>
      </c>
      <c r="J57" s="8">
        <v>208107.94494380924</v>
      </c>
      <c r="K57" s="8">
        <v>217666.00060211687</v>
      </c>
      <c r="L57" s="8">
        <v>192340.26650120397</v>
      </c>
    </row>
    <row r="58" spans="1:12" x14ac:dyDescent="0.2">
      <c r="A58" s="6" t="s">
        <v>132</v>
      </c>
      <c r="B58" s="8">
        <v>885.53333061000001</v>
      </c>
      <c r="C58" s="8">
        <v>6989.6054396855025</v>
      </c>
      <c r="D58" s="8">
        <v>7243.1078803566388</v>
      </c>
      <c r="E58" s="8">
        <v>10178.829138678146</v>
      </c>
      <c r="F58" s="8"/>
      <c r="H58" s="6" t="s">
        <v>132</v>
      </c>
      <c r="I58" s="8">
        <v>2655.1563506100001</v>
      </c>
      <c r="J58" s="8">
        <v>8814.5291261479615</v>
      </c>
      <c r="K58" s="8">
        <v>9187.1438080077642</v>
      </c>
      <c r="L58" s="8">
        <v>10178.829138677127</v>
      </c>
    </row>
    <row r="59" spans="1:12" x14ac:dyDescent="0.2">
      <c r="A59" s="6" t="s">
        <v>133</v>
      </c>
      <c r="B59" s="8">
        <v>0</v>
      </c>
      <c r="C59" s="8">
        <v>0</v>
      </c>
      <c r="D59" s="8">
        <v>0</v>
      </c>
      <c r="E59" s="8">
        <v>0</v>
      </c>
      <c r="F59" s="8"/>
      <c r="H59" s="6" t="s">
        <v>133</v>
      </c>
      <c r="I59" s="8">
        <v>0</v>
      </c>
      <c r="J59" s="8">
        <v>0</v>
      </c>
      <c r="K59" s="8">
        <v>0</v>
      </c>
      <c r="L59" s="8">
        <v>0</v>
      </c>
    </row>
    <row r="60" spans="1:12" x14ac:dyDescent="0.2">
      <c r="A60" s="6" t="s">
        <v>134</v>
      </c>
      <c r="B60" s="8">
        <v>14028.393792248004</v>
      </c>
      <c r="C60" s="8">
        <v>1330685.3983811508</v>
      </c>
      <c r="D60" s="8">
        <v>1378947.3495264568</v>
      </c>
      <c r="E60" s="8">
        <v>2070571.6800019445</v>
      </c>
      <c r="F60" s="8"/>
      <c r="H60" s="6" t="s">
        <v>134</v>
      </c>
      <c r="I60" s="8">
        <v>1188702.9145922482</v>
      </c>
      <c r="J60" s="8">
        <v>2542068.462832843</v>
      </c>
      <c r="K60" s="8">
        <v>2669397.0362238921</v>
      </c>
      <c r="L60" s="8">
        <v>2070571.6800012689</v>
      </c>
    </row>
    <row r="61" spans="1:12" x14ac:dyDescent="0.2">
      <c r="A61" s="6" t="s">
        <v>135</v>
      </c>
      <c r="B61" s="8">
        <v>0</v>
      </c>
      <c r="C61" s="8">
        <v>0</v>
      </c>
      <c r="D61" s="8">
        <v>0</v>
      </c>
      <c r="E61" s="8">
        <v>0</v>
      </c>
      <c r="F61" s="8"/>
      <c r="H61" s="6" t="s">
        <v>135</v>
      </c>
      <c r="I61" s="8">
        <v>0</v>
      </c>
      <c r="J61" s="8">
        <v>0</v>
      </c>
      <c r="K61" s="8">
        <v>0</v>
      </c>
      <c r="L61" s="8">
        <v>0</v>
      </c>
    </row>
    <row r="62" spans="1:12" x14ac:dyDescent="0.2">
      <c r="A62" s="6" t="s">
        <v>136</v>
      </c>
      <c r="B62" s="8">
        <v>0</v>
      </c>
      <c r="C62" s="8">
        <v>0</v>
      </c>
      <c r="D62" s="8">
        <v>0</v>
      </c>
      <c r="E62" s="8">
        <v>0</v>
      </c>
      <c r="F62" s="8"/>
      <c r="H62" s="6" t="s">
        <v>136</v>
      </c>
      <c r="I62" s="8">
        <v>0</v>
      </c>
      <c r="J62" s="8">
        <v>0</v>
      </c>
      <c r="K62" s="8">
        <v>0</v>
      </c>
      <c r="L62" s="8">
        <v>0</v>
      </c>
    </row>
    <row r="63" spans="1:12" x14ac:dyDescent="0.2">
      <c r="A63" s="6" t="s">
        <v>137</v>
      </c>
      <c r="B63" s="8">
        <v>163876.38983100001</v>
      </c>
      <c r="C63" s="8">
        <v>125658.53355989445</v>
      </c>
      <c r="D63" s="8">
        <v>130215.97892980403</v>
      </c>
      <c r="E63" s="8">
        <v>246550.49597393966</v>
      </c>
      <c r="F63" s="8"/>
      <c r="H63" s="6" t="s">
        <v>137</v>
      </c>
      <c r="I63" s="8">
        <v>391188.65633100003</v>
      </c>
      <c r="J63" s="8">
        <v>360074.30159127823</v>
      </c>
      <c r="K63" s="8">
        <v>379931.99634000217</v>
      </c>
      <c r="L63" s="8">
        <v>246550.49597380889</v>
      </c>
    </row>
    <row r="64" spans="1:12" x14ac:dyDescent="0.2">
      <c r="A64" s="6" t="s">
        <v>138</v>
      </c>
      <c r="B64" s="8">
        <v>1456238.735848512</v>
      </c>
      <c r="C64" s="8">
        <v>1695065.7202231325</v>
      </c>
      <c r="D64" s="8">
        <v>1756543.1957233632</v>
      </c>
      <c r="E64" s="8">
        <v>3230440.1565259225</v>
      </c>
      <c r="F64" s="8"/>
      <c r="H64" s="6" t="s">
        <v>138</v>
      </c>
      <c r="I64" s="8">
        <v>4228709.1944085117</v>
      </c>
      <c r="J64" s="8">
        <v>4554175.7977149924</v>
      </c>
      <c r="K64" s="8">
        <v>4802266.5610263478</v>
      </c>
      <c r="L64" s="8">
        <v>3230440.1565243276</v>
      </c>
    </row>
    <row r="65" spans="1:12" x14ac:dyDescent="0.2">
      <c r="A65" s="6" t="s">
        <v>139</v>
      </c>
      <c r="B65" s="8">
        <v>3187652.4067565729</v>
      </c>
      <c r="C65" s="8">
        <v>4675139.9884559941</v>
      </c>
      <c r="D65" s="8">
        <v>4844700.2601737287</v>
      </c>
      <c r="E65" s="8">
        <v>9312186.0614075232</v>
      </c>
      <c r="F65" s="8"/>
      <c r="H65" s="6" t="s">
        <v>139</v>
      </c>
      <c r="I65" s="8">
        <v>5609100.9043565728</v>
      </c>
      <c r="J65" s="8">
        <v>7172258.6792035718</v>
      </c>
      <c r="K65" s="8">
        <v>7504805.1656192057</v>
      </c>
      <c r="L65" s="8">
        <v>9312186.06140613</v>
      </c>
    </row>
    <row r="66" spans="1:12" x14ac:dyDescent="0.2">
      <c r="A66" s="6" t="s">
        <v>140</v>
      </c>
      <c r="B66" s="8">
        <v>0</v>
      </c>
      <c r="C66" s="8">
        <v>0</v>
      </c>
      <c r="D66" s="8">
        <v>0</v>
      </c>
      <c r="E66" s="8">
        <v>0</v>
      </c>
      <c r="F66" s="8"/>
      <c r="H66" s="6" t="s">
        <v>140</v>
      </c>
      <c r="I66" s="8">
        <v>0</v>
      </c>
      <c r="J66" s="8">
        <v>0</v>
      </c>
      <c r="K66" s="8">
        <v>0</v>
      </c>
      <c r="L66" s="8">
        <v>0</v>
      </c>
    </row>
    <row r="67" spans="1:12" x14ac:dyDescent="0.2">
      <c r="A67" s="6" t="s">
        <v>141</v>
      </c>
      <c r="B67" s="8">
        <v>4397105.9399120538</v>
      </c>
      <c r="C67" s="8">
        <v>2231649.3879041113</v>
      </c>
      <c r="D67" s="8">
        <v>2312587.9432256836</v>
      </c>
      <c r="E67" s="8">
        <v>4576445.5914057018</v>
      </c>
      <c r="F67" s="8"/>
      <c r="H67" s="6" t="s">
        <v>141</v>
      </c>
      <c r="I67" s="8">
        <v>7346697.3957120534</v>
      </c>
      <c r="J67" s="8">
        <v>5273415.4885037215</v>
      </c>
      <c r="K67" s="8">
        <v>5552889.2374346545</v>
      </c>
      <c r="L67" s="8">
        <v>4576445.591404005</v>
      </c>
    </row>
    <row r="68" spans="1:12" x14ac:dyDescent="0.2">
      <c r="A68" s="6" t="s">
        <v>142</v>
      </c>
      <c r="B68" s="8">
        <v>23835.662968646302</v>
      </c>
      <c r="C68" s="8">
        <v>3559821.9336082409</v>
      </c>
      <c r="D68" s="8">
        <v>3688931.3027008893</v>
      </c>
      <c r="E68" s="8">
        <v>5026039.4577956637</v>
      </c>
      <c r="F68" s="8"/>
      <c r="H68" s="6" t="s">
        <v>142</v>
      </c>
      <c r="I68" s="8">
        <v>1184957.3169686464</v>
      </c>
      <c r="J68" s="8">
        <v>4757228.6045776699</v>
      </c>
      <c r="K68" s="8">
        <v>4964492.3607558981</v>
      </c>
      <c r="L68" s="8">
        <v>5026039.457794996</v>
      </c>
    </row>
    <row r="69" spans="1:12" x14ac:dyDescent="0.2">
      <c r="A69" s="6" t="s">
        <v>143</v>
      </c>
      <c r="B69" s="8">
        <v>954651.89832215116</v>
      </c>
      <c r="C69" s="8">
        <v>2135840.1905546584</v>
      </c>
      <c r="D69" s="8">
        <v>2213303.8908824231</v>
      </c>
      <c r="E69" s="8">
        <v>4212631.9663804546</v>
      </c>
      <c r="F69" s="8"/>
      <c r="H69" s="6" t="s">
        <v>143</v>
      </c>
      <c r="I69" s="8">
        <v>1980640.1781221512</v>
      </c>
      <c r="J69" s="8">
        <v>3193890.5734208878</v>
      </c>
      <c r="K69" s="8">
        <v>3340412.9162160652</v>
      </c>
      <c r="L69" s="8">
        <v>4212631.9663798641</v>
      </c>
    </row>
    <row r="70" spans="1:12" x14ac:dyDescent="0.2">
      <c r="A70" s="6" t="s">
        <v>144</v>
      </c>
      <c r="B70" s="8">
        <v>0</v>
      </c>
      <c r="C70" s="8">
        <v>0</v>
      </c>
      <c r="D70" s="8">
        <v>0</v>
      </c>
      <c r="E70" s="8">
        <v>0</v>
      </c>
      <c r="F70" s="8"/>
      <c r="H70" s="6" t="s">
        <v>144</v>
      </c>
      <c r="I70" s="8">
        <v>0</v>
      </c>
      <c r="J70" s="8">
        <v>0</v>
      </c>
      <c r="K70" s="8">
        <v>0</v>
      </c>
      <c r="L70" s="8">
        <v>0</v>
      </c>
    </row>
    <row r="71" spans="1:12" x14ac:dyDescent="0.2">
      <c r="A71" s="6" t="s">
        <v>145</v>
      </c>
      <c r="B71" s="8">
        <v>0</v>
      </c>
      <c r="C71" s="8">
        <v>0</v>
      </c>
      <c r="D71" s="8">
        <v>0</v>
      </c>
      <c r="E71" s="8">
        <v>0</v>
      </c>
      <c r="F71" s="8"/>
      <c r="H71" s="6" t="s">
        <v>145</v>
      </c>
      <c r="I71" s="8">
        <v>0</v>
      </c>
      <c r="J71" s="8">
        <v>0</v>
      </c>
      <c r="K71" s="8">
        <v>0</v>
      </c>
      <c r="L71" s="8">
        <v>0</v>
      </c>
    </row>
    <row r="72" spans="1:12" x14ac:dyDescent="0.2">
      <c r="A72" s="6" t="s">
        <v>146</v>
      </c>
      <c r="B72" s="8">
        <v>85740.712016189995</v>
      </c>
      <c r="C72" s="8">
        <v>406137.62370296195</v>
      </c>
      <c r="D72" s="8">
        <v>420867.62237677968</v>
      </c>
      <c r="E72" s="8">
        <v>712441.50457663904</v>
      </c>
      <c r="F72" s="8"/>
      <c r="H72" s="6" t="s">
        <v>146</v>
      </c>
      <c r="I72" s="8">
        <v>1065169.09271619</v>
      </c>
      <c r="J72" s="8">
        <v>1416173.1120144785</v>
      </c>
      <c r="K72" s="8">
        <v>1496827.8348755776</v>
      </c>
      <c r="L72" s="8">
        <v>712441.50457607559</v>
      </c>
    </row>
    <row r="73" spans="1:12" x14ac:dyDescent="0.2">
      <c r="A73" s="6" t="s">
        <v>147</v>
      </c>
      <c r="B73" s="8">
        <v>2279744.3130823122</v>
      </c>
      <c r="C73" s="8">
        <v>1228166.6751393455</v>
      </c>
      <c r="D73" s="8">
        <v>1272710.4269126633</v>
      </c>
      <c r="E73" s="8">
        <v>2471388.4894491024</v>
      </c>
      <c r="F73" s="8"/>
      <c r="H73" s="6" t="s">
        <v>147</v>
      </c>
      <c r="I73" s="8">
        <v>2615255.869682312</v>
      </c>
      <c r="J73" s="8">
        <v>1574162.9578511456</v>
      </c>
      <c r="K73" s="8">
        <v>1641289.7869237883</v>
      </c>
      <c r="L73" s="8">
        <v>2471388.4894489096</v>
      </c>
    </row>
    <row r="74" spans="1:12" x14ac:dyDescent="0.2">
      <c r="A74" s="6" t="s">
        <v>148</v>
      </c>
      <c r="B74" s="8">
        <v>1548040.6762452256</v>
      </c>
      <c r="C74" s="8">
        <v>680095.25899886363</v>
      </c>
      <c r="D74" s="8">
        <v>704761.28765138192</v>
      </c>
      <c r="E74" s="8">
        <v>1342859.3422994316</v>
      </c>
      <c r="F74" s="8"/>
      <c r="H74" s="6" t="s">
        <v>148</v>
      </c>
      <c r="I74" s="8">
        <v>1835243.9530452257</v>
      </c>
      <c r="J74" s="8">
        <v>976273.62961135362</v>
      </c>
      <c r="K74" s="8">
        <v>1020271.1348494202</v>
      </c>
      <c r="L74" s="8">
        <v>1342859.3422992663</v>
      </c>
    </row>
    <row r="75" spans="1:12" x14ac:dyDescent="0.2">
      <c r="A75" s="6" t="s">
        <v>149</v>
      </c>
      <c r="B75" s="8">
        <v>21324.717333507506</v>
      </c>
      <c r="C75" s="8">
        <v>2162578.006532778</v>
      </c>
      <c r="D75" s="8">
        <v>2241011.4470936875</v>
      </c>
      <c r="E75" s="8">
        <v>3385977.1950448821</v>
      </c>
      <c r="F75" s="8"/>
      <c r="H75" s="6" t="s">
        <v>149</v>
      </c>
      <c r="I75" s="8">
        <v>1565902.8440735075</v>
      </c>
      <c r="J75" s="8">
        <v>3755424.1535498076</v>
      </c>
      <c r="K75" s="8">
        <v>3937822.2014240837</v>
      </c>
      <c r="L75" s="8">
        <v>3385977.1950439936</v>
      </c>
    </row>
    <row r="76" spans="1:12" x14ac:dyDescent="0.2">
      <c r="A76" s="6" t="s">
        <v>150</v>
      </c>
      <c r="B76" s="8">
        <v>0</v>
      </c>
      <c r="C76" s="8">
        <v>0</v>
      </c>
      <c r="D76" s="8">
        <v>0</v>
      </c>
      <c r="E76" s="8">
        <v>0</v>
      </c>
      <c r="F76" s="8"/>
      <c r="H76" s="6" t="s">
        <v>150</v>
      </c>
      <c r="I76" s="8">
        <v>0</v>
      </c>
      <c r="J76" s="8">
        <v>0</v>
      </c>
      <c r="K76" s="8">
        <v>0</v>
      </c>
      <c r="L76" s="8">
        <v>0</v>
      </c>
    </row>
    <row r="77" spans="1:12" x14ac:dyDescent="0.2">
      <c r="A77" s="6" t="s">
        <v>151</v>
      </c>
      <c r="B77" s="8">
        <v>192060.88546698901</v>
      </c>
      <c r="C77" s="8">
        <v>326018.94622840849</v>
      </c>
      <c r="D77" s="8">
        <v>337843.16138434329</v>
      </c>
      <c r="E77" s="8">
        <v>632291.87003031699</v>
      </c>
      <c r="F77" s="8"/>
      <c r="H77" s="6" t="s">
        <v>151</v>
      </c>
      <c r="I77" s="8">
        <v>761480.13784698898</v>
      </c>
      <c r="J77" s="8">
        <v>913232.53321938624</v>
      </c>
      <c r="K77" s="8">
        <v>963384.00935713004</v>
      </c>
      <c r="L77" s="8">
        <v>632291.8700299894</v>
      </c>
    </row>
    <row r="78" spans="1:12" x14ac:dyDescent="0.2">
      <c r="A78" s="6" t="s">
        <v>152</v>
      </c>
      <c r="B78" s="8">
        <v>367860.22896444297</v>
      </c>
      <c r="C78" s="8">
        <v>218412.02853744166</v>
      </c>
      <c r="D78" s="8">
        <v>226333.50318775713</v>
      </c>
      <c r="E78" s="8">
        <v>448960.93300507922</v>
      </c>
      <c r="F78" s="8"/>
      <c r="H78" s="6" t="s">
        <v>152</v>
      </c>
      <c r="I78" s="8">
        <v>530901.74540444301</v>
      </c>
      <c r="J78" s="8">
        <v>386548.58749117539</v>
      </c>
      <c r="K78" s="8">
        <v>405444.28671389009</v>
      </c>
      <c r="L78" s="8">
        <v>448960.93300498545</v>
      </c>
    </row>
    <row r="79" spans="1:12" x14ac:dyDescent="0.2">
      <c r="A79" s="6" t="s">
        <v>153</v>
      </c>
      <c r="B79" s="8">
        <v>6663819.832018394</v>
      </c>
      <c r="C79" s="8">
        <v>6876402.9637432387</v>
      </c>
      <c r="D79" s="8">
        <v>7125799.7214557296</v>
      </c>
      <c r="E79" s="8">
        <v>13258857.165592743</v>
      </c>
      <c r="F79" s="8"/>
      <c r="H79" s="6" t="s">
        <v>153</v>
      </c>
      <c r="I79" s="8">
        <v>11367457.421218393</v>
      </c>
      <c r="J79" s="8">
        <v>11727029.086964814</v>
      </c>
      <c r="K79" s="8">
        <v>12293024.808782592</v>
      </c>
      <c r="L79" s="8">
        <v>13258857.165590037</v>
      </c>
    </row>
    <row r="80" spans="1:12" x14ac:dyDescent="0.2">
      <c r="A80" s="6" t="s">
        <v>154</v>
      </c>
      <c r="B80" s="8">
        <v>3048449.7790911468</v>
      </c>
      <c r="C80" s="8">
        <v>3599774.6722920458</v>
      </c>
      <c r="D80" s="8">
        <v>3730333.0669205748</v>
      </c>
      <c r="E80" s="8">
        <v>6940968.7681038622</v>
      </c>
      <c r="F80" s="8"/>
      <c r="H80" s="6" t="s">
        <v>154</v>
      </c>
      <c r="I80" s="8">
        <v>3737125.3490911466</v>
      </c>
      <c r="J80" s="8">
        <v>4309971.33326283</v>
      </c>
      <c r="K80" s="8">
        <v>4486884.0585411619</v>
      </c>
      <c r="L80" s="8">
        <v>6940968.7681034664</v>
      </c>
    </row>
    <row r="81" spans="1:12" x14ac:dyDescent="0.2">
      <c r="A81" s="6" t="s">
        <v>155</v>
      </c>
      <c r="B81" s="8">
        <v>17.375204</v>
      </c>
      <c r="C81" s="8">
        <v>11.231617175466347</v>
      </c>
      <c r="D81" s="8">
        <v>11.638970979802503</v>
      </c>
      <c r="E81" s="8">
        <v>21.635235886873968</v>
      </c>
      <c r="F81" s="8"/>
      <c r="H81" s="6" t="s">
        <v>155</v>
      </c>
      <c r="I81" s="8">
        <v>39.595203999999995</v>
      </c>
      <c r="J81" s="8">
        <v>34.145991511078144</v>
      </c>
      <c r="K81" s="8">
        <v>36.048959900724213</v>
      </c>
      <c r="L81" s="8">
        <v>21.635235886861185</v>
      </c>
    </row>
    <row r="82" spans="1:12" x14ac:dyDescent="0.2">
      <c r="A82" s="6" t="s">
        <v>156</v>
      </c>
      <c r="B82" s="8">
        <v>1401379.318436824</v>
      </c>
      <c r="C82" s="8">
        <v>904185.03672252549</v>
      </c>
      <c r="D82" s="8">
        <v>936978.46341955441</v>
      </c>
      <c r="E82" s="8">
        <v>1848712.0534611985</v>
      </c>
      <c r="F82" s="8"/>
      <c r="H82" s="6" t="s">
        <v>156</v>
      </c>
      <c r="I82" s="8">
        <v>2017312.6078368239</v>
      </c>
      <c r="J82" s="8">
        <v>1539366.2229995872</v>
      </c>
      <c r="K82" s="8">
        <v>1613617.7420100523</v>
      </c>
      <c r="L82" s="8">
        <v>1848712.0534608441</v>
      </c>
    </row>
    <row r="83" spans="1:12" x14ac:dyDescent="0.2">
      <c r="A83" s="6" t="s">
        <v>157</v>
      </c>
      <c r="B83" s="8">
        <v>5972.549703754501</v>
      </c>
      <c r="C83" s="8">
        <v>529947.94631978124</v>
      </c>
      <c r="D83" s="8">
        <v>549168.35854190041</v>
      </c>
      <c r="E83" s="8">
        <v>895377.46597359062</v>
      </c>
      <c r="F83" s="8"/>
      <c r="H83" s="6" t="s">
        <v>157</v>
      </c>
      <c r="I83" s="8">
        <v>663997.89614375436</v>
      </c>
      <c r="J83" s="8">
        <v>1208536.5651607709</v>
      </c>
      <c r="K83" s="8">
        <v>1272048.2602649457</v>
      </c>
      <c r="L83" s="8">
        <v>895377.46597321203</v>
      </c>
    </row>
    <row r="84" spans="1:12" x14ac:dyDescent="0.2">
      <c r="A84" s="6" t="s">
        <v>158</v>
      </c>
      <c r="B84" s="8">
        <v>6870.7571365509993</v>
      </c>
      <c r="C84" s="8">
        <v>629990.04190200358</v>
      </c>
      <c r="D84" s="8">
        <v>652838.8299485941</v>
      </c>
      <c r="E84" s="8">
        <v>1069428.9960897635</v>
      </c>
      <c r="F84" s="8"/>
      <c r="H84" s="6" t="s">
        <v>158</v>
      </c>
      <c r="I84" s="8">
        <v>6870.7571365509993</v>
      </c>
      <c r="J84" s="8">
        <v>629990.04190200358</v>
      </c>
      <c r="K84" s="8">
        <v>652838.8299485941</v>
      </c>
      <c r="L84" s="8">
        <v>1069428.9960897635</v>
      </c>
    </row>
    <row r="85" spans="1:12" x14ac:dyDescent="0.2">
      <c r="A85" s="6" t="s">
        <v>159</v>
      </c>
      <c r="B85" s="8">
        <v>3018347.7171727549</v>
      </c>
      <c r="C85" s="8">
        <v>3745289.9161651833</v>
      </c>
      <c r="D85" s="8">
        <v>3881125.9290791824</v>
      </c>
      <c r="E85" s="8">
        <v>7488050.7581967749</v>
      </c>
      <c r="F85" s="8"/>
      <c r="H85" s="6" t="s">
        <v>159</v>
      </c>
      <c r="I85" s="8">
        <v>5653252.1114927549</v>
      </c>
      <c r="J85" s="8">
        <v>6462534.9940228313</v>
      </c>
      <c r="K85" s="8">
        <v>6775724.8072537603</v>
      </c>
      <c r="L85" s="8">
        <v>7488050.7581952587</v>
      </c>
    </row>
    <row r="86" spans="1:12" x14ac:dyDescent="0.2">
      <c r="A86" s="6" t="s">
        <v>65</v>
      </c>
      <c r="B86" s="8">
        <v>45905.626119868</v>
      </c>
      <c r="C86" s="8">
        <v>6684811.5311482418</v>
      </c>
      <c r="D86" s="8">
        <v>6927259.5567479366</v>
      </c>
      <c r="E86" s="8">
        <v>9730749.0357118193</v>
      </c>
      <c r="F86" s="8"/>
      <c r="H86" s="6" t="s">
        <v>65</v>
      </c>
      <c r="I86" s="8">
        <v>4120971.8565198677</v>
      </c>
      <c r="J86" s="8">
        <v>10887223.459401891</v>
      </c>
      <c r="K86" s="8">
        <v>11403961.696085747</v>
      </c>
      <c r="L86" s="8">
        <v>9730749.0357094742</v>
      </c>
    </row>
    <row r="87" spans="1:12" x14ac:dyDescent="0.2">
      <c r="A87" s="6" t="s">
        <v>160</v>
      </c>
      <c r="B87" s="8">
        <v>0</v>
      </c>
      <c r="C87" s="8">
        <v>0</v>
      </c>
      <c r="D87" s="8">
        <v>0</v>
      </c>
      <c r="E87" s="8">
        <v>0</v>
      </c>
      <c r="F87" s="8"/>
      <c r="H87" s="6" t="s">
        <v>160</v>
      </c>
      <c r="I87" s="8">
        <v>0</v>
      </c>
      <c r="J87" s="8">
        <v>0</v>
      </c>
      <c r="K87" s="8">
        <v>0</v>
      </c>
      <c r="L87" s="8">
        <v>0</v>
      </c>
    </row>
    <row r="88" spans="1:12" x14ac:dyDescent="0.2">
      <c r="A88" s="6" t="s">
        <v>161</v>
      </c>
      <c r="B88" s="8">
        <v>8454.33811332</v>
      </c>
      <c r="C88" s="8">
        <v>44693.911608670351</v>
      </c>
      <c r="D88" s="8">
        <v>46314.892331217095</v>
      </c>
      <c r="E88" s="8">
        <v>77598.400971259223</v>
      </c>
      <c r="F88" s="8"/>
      <c r="H88" s="6" t="s">
        <v>161</v>
      </c>
      <c r="I88" s="8">
        <v>114408.94159331999</v>
      </c>
      <c r="J88" s="8">
        <v>153959.59327932904</v>
      </c>
      <c r="K88" s="8">
        <v>162712.31344136348</v>
      </c>
      <c r="L88" s="8">
        <v>77598.400971198265</v>
      </c>
    </row>
    <row r="89" spans="1:12" x14ac:dyDescent="0.2">
      <c r="A89" s="6" t="s">
        <v>162</v>
      </c>
      <c r="B89" s="8">
        <v>210646.03282109756</v>
      </c>
      <c r="C89" s="8">
        <v>392491.89902435144</v>
      </c>
      <c r="D89" s="8">
        <v>406726.98785803519</v>
      </c>
      <c r="E89" s="8">
        <v>733280.80572056456</v>
      </c>
      <c r="F89" s="8"/>
      <c r="H89" s="6" t="s">
        <v>162</v>
      </c>
      <c r="I89" s="8">
        <v>596736.3088210976</v>
      </c>
      <c r="J89" s="8">
        <v>790647.48460507486</v>
      </c>
      <c r="K89" s="8">
        <v>830870.07335018669</v>
      </c>
      <c r="L89" s="8">
        <v>733280.80572034244</v>
      </c>
    </row>
    <row r="90" spans="1:12" x14ac:dyDescent="0.2">
      <c r="A90" s="6" t="s">
        <v>163</v>
      </c>
      <c r="B90" s="8">
        <v>0</v>
      </c>
      <c r="C90" s="8">
        <v>0</v>
      </c>
      <c r="D90" s="8">
        <v>0</v>
      </c>
      <c r="E90" s="8">
        <v>0</v>
      </c>
      <c r="F90" s="8"/>
      <c r="H90" s="6" t="s">
        <v>163</v>
      </c>
      <c r="I90" s="8">
        <v>0</v>
      </c>
      <c r="J90" s="8">
        <v>0</v>
      </c>
      <c r="K90" s="8">
        <v>0</v>
      </c>
      <c r="L90" s="8">
        <v>0</v>
      </c>
    </row>
    <row r="91" spans="1:12" x14ac:dyDescent="0.2">
      <c r="A91" s="6" t="s">
        <v>164</v>
      </c>
      <c r="B91" s="8">
        <v>615103.94578479009</v>
      </c>
      <c r="C91" s="8">
        <v>1439354.95705389</v>
      </c>
      <c r="D91" s="8">
        <v>1491558.1890894992</v>
      </c>
      <c r="E91" s="8">
        <v>2785250.6190299047</v>
      </c>
      <c r="F91" s="8"/>
      <c r="H91" s="6" t="s">
        <v>164</v>
      </c>
      <c r="I91" s="8">
        <v>2890325.6897447901</v>
      </c>
      <c r="J91" s="8">
        <v>3785677.3124824646</v>
      </c>
      <c r="K91" s="8">
        <v>3991024.326024862</v>
      </c>
      <c r="L91" s="8">
        <v>2785250.6190285957</v>
      </c>
    </row>
    <row r="92" spans="1:12" x14ac:dyDescent="0.2">
      <c r="A92" s="6" t="s">
        <v>165</v>
      </c>
      <c r="B92" s="8">
        <v>603589.62656422507</v>
      </c>
      <c r="C92" s="8">
        <v>815224.10926248576</v>
      </c>
      <c r="D92" s="8">
        <v>844791.057379273</v>
      </c>
      <c r="E92" s="8">
        <v>1588486.5458185188</v>
      </c>
      <c r="F92" s="8"/>
      <c r="H92" s="6" t="s">
        <v>165</v>
      </c>
      <c r="I92" s="8">
        <v>1266072.0383642251</v>
      </c>
      <c r="J92" s="8">
        <v>1498409.0766227073</v>
      </c>
      <c r="K92" s="8">
        <v>1572567.3099599881</v>
      </c>
      <c r="L92" s="8">
        <v>1588486.5458181377</v>
      </c>
    </row>
    <row r="93" spans="1:12" x14ac:dyDescent="0.2">
      <c r="A93" s="6" t="s">
        <v>166</v>
      </c>
      <c r="B93" s="8">
        <v>639.96196658600002</v>
      </c>
      <c r="C93" s="8">
        <v>80474.709861358424</v>
      </c>
      <c r="D93" s="8">
        <v>83393.40613659106</v>
      </c>
      <c r="E93" s="8">
        <v>114120.01276207231</v>
      </c>
      <c r="F93" s="8"/>
      <c r="H93" s="6" t="s">
        <v>166</v>
      </c>
      <c r="I93" s="8">
        <v>54207.226926586001</v>
      </c>
      <c r="J93" s="8">
        <v>135715.95024967261</v>
      </c>
      <c r="K93" s="8">
        <v>142240.22630750365</v>
      </c>
      <c r="L93" s="8">
        <v>114120.01276204149</v>
      </c>
    </row>
    <row r="94" spans="1:12" x14ac:dyDescent="0.2">
      <c r="A94" s="6" t="s">
        <v>167</v>
      </c>
      <c r="B94" s="8">
        <v>5458224.7736063357</v>
      </c>
      <c r="C94" s="8">
        <v>3989055.7693072986</v>
      </c>
      <c r="D94" s="8">
        <v>4133732.8018263448</v>
      </c>
      <c r="E94" s="8">
        <v>7716339.018518663</v>
      </c>
      <c r="F94" s="8"/>
      <c r="H94" s="6" t="s">
        <v>167</v>
      </c>
      <c r="I94" s="8">
        <v>8180196.9936063364</v>
      </c>
      <c r="J94" s="8">
        <v>6796089.539794079</v>
      </c>
      <c r="K94" s="8">
        <v>7123980.8546281755</v>
      </c>
      <c r="L94" s="8">
        <v>7716339.0185170975</v>
      </c>
    </row>
    <row r="95" spans="1:12" x14ac:dyDescent="0.2">
      <c r="A95" s="6" t="s">
        <v>168</v>
      </c>
      <c r="B95" s="8">
        <v>0</v>
      </c>
      <c r="C95" s="8">
        <v>0</v>
      </c>
      <c r="D95" s="8">
        <v>0</v>
      </c>
      <c r="E95" s="8">
        <v>0</v>
      </c>
      <c r="F95" s="8"/>
      <c r="H95" s="6" t="s">
        <v>168</v>
      </c>
      <c r="I95" s="8">
        <v>0</v>
      </c>
      <c r="J95" s="8">
        <v>0</v>
      </c>
      <c r="K95" s="8">
        <v>0</v>
      </c>
      <c r="L95" s="8">
        <v>0</v>
      </c>
    </row>
    <row r="96" spans="1:12" x14ac:dyDescent="0.2">
      <c r="A96" s="6" t="s">
        <v>169</v>
      </c>
      <c r="B96" s="8">
        <v>11725.177483250001</v>
      </c>
      <c r="C96" s="8">
        <v>42910.176049714079</v>
      </c>
      <c r="D96" s="8">
        <v>44466.463375529172</v>
      </c>
      <c r="E96" s="8">
        <v>75684.88160049179</v>
      </c>
      <c r="F96" s="8"/>
      <c r="H96" s="6" t="s">
        <v>169</v>
      </c>
      <c r="I96" s="8">
        <v>11725.177483250001</v>
      </c>
      <c r="J96" s="8">
        <v>42910.176049714079</v>
      </c>
      <c r="K96" s="8">
        <v>44466.463375529172</v>
      </c>
      <c r="L96" s="8">
        <v>75684.88160049179</v>
      </c>
    </row>
    <row r="97" spans="1:12" x14ac:dyDescent="0.2">
      <c r="A97" s="6" t="s">
        <v>170</v>
      </c>
      <c r="B97" s="8">
        <v>0</v>
      </c>
      <c r="C97" s="8">
        <v>0</v>
      </c>
      <c r="D97" s="8">
        <v>0</v>
      </c>
      <c r="E97" s="8">
        <v>0</v>
      </c>
      <c r="F97" s="8"/>
      <c r="H97" s="6" t="s">
        <v>170</v>
      </c>
      <c r="I97" s="8">
        <v>0</v>
      </c>
      <c r="J97" s="8">
        <v>0</v>
      </c>
      <c r="K97" s="8">
        <v>0</v>
      </c>
      <c r="L97" s="8">
        <v>0</v>
      </c>
    </row>
    <row r="98" spans="1:12" x14ac:dyDescent="0.2">
      <c r="A98" s="6" t="s">
        <v>171</v>
      </c>
      <c r="B98" s="8">
        <v>177988.58623392001</v>
      </c>
      <c r="C98" s="8">
        <v>79312.074558539622</v>
      </c>
      <c r="D98" s="8">
        <v>82188.603805973922</v>
      </c>
      <c r="E98" s="8">
        <v>159496.75581844139</v>
      </c>
      <c r="F98" s="8"/>
      <c r="H98" s="6" t="s">
        <v>171</v>
      </c>
      <c r="I98" s="8">
        <v>177988.58623392001</v>
      </c>
      <c r="J98" s="8">
        <v>79312.074558539622</v>
      </c>
      <c r="K98" s="8">
        <v>82188.603805973922</v>
      </c>
      <c r="L98" s="8">
        <v>159496.75581844139</v>
      </c>
    </row>
    <row r="99" spans="1:12" x14ac:dyDescent="0.2">
      <c r="A99" s="6" t="s">
        <v>172</v>
      </c>
      <c r="B99" s="8">
        <v>154566.42903239999</v>
      </c>
      <c r="C99" s="8">
        <v>68875.113865749037</v>
      </c>
      <c r="D99" s="8">
        <v>71373.110300188055</v>
      </c>
      <c r="E99" s="8">
        <v>138508.00498358562</v>
      </c>
      <c r="F99" s="8"/>
      <c r="H99" s="6" t="s">
        <v>172</v>
      </c>
      <c r="I99" s="8">
        <v>154566.42903239999</v>
      </c>
      <c r="J99" s="8">
        <v>68875.113865749037</v>
      </c>
      <c r="K99" s="8">
        <v>71373.110300188055</v>
      </c>
      <c r="L99" s="8">
        <v>138508.00498358562</v>
      </c>
    </row>
    <row r="100" spans="1:12" x14ac:dyDescent="0.2">
      <c r="A100" s="6" t="s">
        <v>173</v>
      </c>
      <c r="B100" s="8">
        <v>1477724.8293547737</v>
      </c>
      <c r="C100" s="8">
        <v>680295.80379053357</v>
      </c>
      <c r="D100" s="8">
        <v>704969.10589998611</v>
      </c>
      <c r="E100" s="8">
        <v>1362503.7766564228</v>
      </c>
      <c r="F100" s="8"/>
      <c r="H100" s="6" t="s">
        <v>173</v>
      </c>
      <c r="I100" s="8">
        <v>1477724.8293547737</v>
      </c>
      <c r="J100" s="8">
        <v>680295.80379053357</v>
      </c>
      <c r="K100" s="8">
        <v>704969.10589998611</v>
      </c>
      <c r="L100" s="8">
        <v>1362503.7766564228</v>
      </c>
    </row>
    <row r="101" spans="1:12" x14ac:dyDescent="0.2">
      <c r="A101" s="6" t="s">
        <v>174</v>
      </c>
      <c r="B101" s="8">
        <v>39336.384859298996</v>
      </c>
      <c r="C101" s="8">
        <v>20425.9110506699</v>
      </c>
      <c r="D101" s="8">
        <v>21166.728017944861</v>
      </c>
      <c r="E101" s="8">
        <v>41048.677854457812</v>
      </c>
      <c r="F101" s="8"/>
      <c r="H101" s="6" t="s">
        <v>174</v>
      </c>
      <c r="I101" s="8">
        <v>80248.093279298992</v>
      </c>
      <c r="J101" s="8">
        <v>62616.109135516017</v>
      </c>
      <c r="K101" s="8">
        <v>66110.668129024038</v>
      </c>
      <c r="L101" s="8">
        <v>41048.677854434274</v>
      </c>
    </row>
    <row r="102" spans="1:12" x14ac:dyDescent="0.2">
      <c r="A102" s="6" t="s">
        <v>175</v>
      </c>
      <c r="B102" s="8">
        <v>1582408.288979901</v>
      </c>
      <c r="C102" s="8">
        <v>692801.09753471171</v>
      </c>
      <c r="D102" s="8">
        <v>717927.94777543074</v>
      </c>
      <c r="E102" s="8">
        <v>1383589.3763138526</v>
      </c>
      <c r="F102" s="8"/>
      <c r="H102" s="6" t="s">
        <v>175</v>
      </c>
      <c r="I102" s="8">
        <v>2209562.456179901</v>
      </c>
      <c r="J102" s="8">
        <v>1339553.813707514</v>
      </c>
      <c r="K102" s="8">
        <v>1406894.0266711048</v>
      </c>
      <c r="L102" s="8">
        <v>1383589.3763134917</v>
      </c>
    </row>
    <row r="103" spans="1:12" x14ac:dyDescent="0.2">
      <c r="A103" s="6" t="s">
        <v>176</v>
      </c>
      <c r="B103" s="8">
        <v>1864171.1530769374</v>
      </c>
      <c r="C103" s="8">
        <v>2299186.7891718084</v>
      </c>
      <c r="D103" s="8">
        <v>2382574.8241107468</v>
      </c>
      <c r="E103" s="8">
        <v>4462977.947360862</v>
      </c>
      <c r="F103" s="8"/>
      <c r="H103" s="6" t="s">
        <v>176</v>
      </c>
      <c r="I103" s="8">
        <v>2636785.0172969373</v>
      </c>
      <c r="J103" s="8">
        <v>3095944.813547174</v>
      </c>
      <c r="K103" s="8">
        <v>3231337.0142889963</v>
      </c>
      <c r="L103" s="8">
        <v>4462977.9473604178</v>
      </c>
    </row>
    <row r="104" spans="1:12" x14ac:dyDescent="0.2">
      <c r="A104" s="6" t="s">
        <v>177</v>
      </c>
      <c r="B104" s="8">
        <v>3408.7615742180001</v>
      </c>
      <c r="C104" s="8">
        <v>318280.35549428151</v>
      </c>
      <c r="D104" s="8">
        <v>329823.90364327515</v>
      </c>
      <c r="E104" s="8">
        <v>528107.06129385415</v>
      </c>
      <c r="F104" s="8"/>
      <c r="H104" s="6" t="s">
        <v>177</v>
      </c>
      <c r="I104" s="8">
        <v>3408.7615742180001</v>
      </c>
      <c r="J104" s="8">
        <v>318280.35549428151</v>
      </c>
      <c r="K104" s="8">
        <v>329823.90364327515</v>
      </c>
      <c r="L104" s="8">
        <v>528107.06129385415</v>
      </c>
    </row>
    <row r="105" spans="1:12" x14ac:dyDescent="0.2">
      <c r="A105" s="6" t="s">
        <v>178</v>
      </c>
      <c r="B105" s="8">
        <v>88.539874999999995</v>
      </c>
      <c r="C105" s="8">
        <v>11997.095591716647</v>
      </c>
      <c r="D105" s="8">
        <v>12432.212142959626</v>
      </c>
      <c r="E105" s="8">
        <v>16570.591357898411</v>
      </c>
      <c r="F105" s="8"/>
      <c r="H105" s="6" t="s">
        <v>178</v>
      </c>
      <c r="I105" s="8">
        <v>3145.2563949999994</v>
      </c>
      <c r="J105" s="8">
        <v>15149.334411569418</v>
      </c>
      <c r="K105" s="8">
        <v>15790.196678855142</v>
      </c>
      <c r="L105" s="8">
        <v>16570.591357896654</v>
      </c>
    </row>
    <row r="106" spans="1:12" x14ac:dyDescent="0.2">
      <c r="A106" s="6" t="s">
        <v>179</v>
      </c>
      <c r="B106" s="8">
        <v>596.54094940750008</v>
      </c>
      <c r="C106" s="8">
        <v>83530.482277173767</v>
      </c>
      <c r="D106" s="8">
        <v>86560.006806194055</v>
      </c>
      <c r="E106" s="8">
        <v>117394.92542100046</v>
      </c>
      <c r="F106" s="8"/>
      <c r="H106" s="6" t="s">
        <v>179</v>
      </c>
      <c r="I106" s="8">
        <v>42155.362429407491</v>
      </c>
      <c r="J106" s="8">
        <v>126388.01568579592</v>
      </c>
      <c r="K106" s="8">
        <v>132214.83902461722</v>
      </c>
      <c r="L106" s="8">
        <v>117394.92542097655</v>
      </c>
    </row>
    <row r="107" spans="1:12" x14ac:dyDescent="0.2">
      <c r="A107" s="6" t="s">
        <v>180</v>
      </c>
      <c r="B107" s="8">
        <v>3256089.5740698404</v>
      </c>
      <c r="C107" s="8">
        <v>1603671.646337697</v>
      </c>
      <c r="D107" s="8">
        <v>1661834.3967089108</v>
      </c>
      <c r="E107" s="8">
        <v>3156685.2496345257</v>
      </c>
      <c r="F107" s="8"/>
      <c r="H107" s="6" t="s">
        <v>180</v>
      </c>
      <c r="I107" s="8">
        <v>4060516.9677298404</v>
      </c>
      <c r="J107" s="8">
        <v>2433237.3719968232</v>
      </c>
      <c r="K107" s="8">
        <v>2545545.6373446677</v>
      </c>
      <c r="L107" s="8">
        <v>3156685.2496340629</v>
      </c>
    </row>
    <row r="108" spans="1:12" x14ac:dyDescent="0.2">
      <c r="A108" s="6" t="s">
        <v>181</v>
      </c>
      <c r="B108" s="8">
        <v>783961.4513993999</v>
      </c>
      <c r="C108" s="8">
        <v>416847.11269717396</v>
      </c>
      <c r="D108" s="8">
        <v>431965.52837418328</v>
      </c>
      <c r="E108" s="8">
        <v>796835.80642436061</v>
      </c>
      <c r="F108" s="8"/>
      <c r="H108" s="6" t="s">
        <v>181</v>
      </c>
      <c r="I108" s="8">
        <v>830498.57499939995</v>
      </c>
      <c r="J108" s="8">
        <v>464838.52001819259</v>
      </c>
      <c r="K108" s="8">
        <v>483089.3209703833</v>
      </c>
      <c r="L108" s="8">
        <v>796835.80642433383</v>
      </c>
    </row>
    <row r="109" spans="1:12" x14ac:dyDescent="0.2">
      <c r="A109" s="6" t="s">
        <v>182</v>
      </c>
      <c r="B109" s="8">
        <v>826416.81437430007</v>
      </c>
      <c r="C109" s="8">
        <v>542900.43334328313</v>
      </c>
      <c r="D109" s="8">
        <v>562590.61272201105</v>
      </c>
      <c r="E109" s="8">
        <v>1037796.5720144066</v>
      </c>
      <c r="F109" s="8"/>
      <c r="H109" s="6" t="s">
        <v>182</v>
      </c>
      <c r="I109" s="8">
        <v>939927.68437430006</v>
      </c>
      <c r="J109" s="8">
        <v>659958.51463675592</v>
      </c>
      <c r="K109" s="8">
        <v>687289.04112453957</v>
      </c>
      <c r="L109" s="8">
        <v>1037796.5720143412</v>
      </c>
    </row>
    <row r="110" spans="1:12" x14ac:dyDescent="0.2">
      <c r="A110" s="6" t="s">
        <v>183</v>
      </c>
      <c r="B110" s="8">
        <v>47929.370219637502</v>
      </c>
      <c r="C110" s="8">
        <v>55688.844546708322</v>
      </c>
      <c r="D110" s="8">
        <v>57708.594893500624</v>
      </c>
      <c r="E110" s="8">
        <v>95630.17652765075</v>
      </c>
      <c r="F110" s="8"/>
      <c r="H110" s="6" t="s">
        <v>183</v>
      </c>
      <c r="I110" s="8">
        <v>98756.242579637503</v>
      </c>
      <c r="J110" s="8">
        <v>108104.05514821148</v>
      </c>
      <c r="K110" s="8">
        <v>113544.93113079593</v>
      </c>
      <c r="L110" s="8">
        <v>95630.176527621516</v>
      </c>
    </row>
    <row r="111" spans="1:12" x14ac:dyDescent="0.2">
      <c r="A111" s="6" t="s">
        <v>184</v>
      </c>
      <c r="B111" s="8">
        <v>1819786.2802817298</v>
      </c>
      <c r="C111" s="8">
        <v>856930.30164555553</v>
      </c>
      <c r="D111" s="8">
        <v>888009.87041760585</v>
      </c>
      <c r="E111" s="8">
        <v>1645530.4204435349</v>
      </c>
      <c r="F111" s="8"/>
      <c r="H111" s="6" t="s">
        <v>184</v>
      </c>
      <c r="I111" s="8">
        <v>2467879.9088817295</v>
      </c>
      <c r="J111" s="8">
        <v>1525276.8367610085</v>
      </c>
      <c r="K111" s="8">
        <v>1599979.1905726888</v>
      </c>
      <c r="L111" s="8">
        <v>1645530.4204431621</v>
      </c>
    </row>
    <row r="112" spans="1:12" x14ac:dyDescent="0.2">
      <c r="A112" s="6" t="s">
        <v>185</v>
      </c>
      <c r="B112" s="8">
        <v>1087.7747837739998</v>
      </c>
      <c r="C112" s="8">
        <v>198840.88738665875</v>
      </c>
      <c r="D112" s="8">
        <v>206052.54628395988</v>
      </c>
      <c r="E112" s="8">
        <v>246741.29603735346</v>
      </c>
      <c r="F112" s="8"/>
      <c r="H112" s="6" t="s">
        <v>185</v>
      </c>
      <c r="I112" s="8">
        <v>79032.468423774</v>
      </c>
      <c r="J112" s="8">
        <v>279221.35037232656</v>
      </c>
      <c r="K112" s="8">
        <v>291679.41884008213</v>
      </c>
      <c r="L112" s="8">
        <v>246741.29603730861</v>
      </c>
    </row>
    <row r="113" spans="1:12" x14ac:dyDescent="0.2">
      <c r="A113" s="6" t="s">
        <v>186</v>
      </c>
      <c r="B113" s="8">
        <v>6994.7099779554992</v>
      </c>
      <c r="C113" s="8">
        <v>27015.283791383808</v>
      </c>
      <c r="D113" s="8">
        <v>27995.087363364451</v>
      </c>
      <c r="E113" s="8">
        <v>49211.163318375737</v>
      </c>
      <c r="F113" s="8"/>
      <c r="H113" s="6" t="s">
        <v>186</v>
      </c>
      <c r="I113" s="8">
        <v>23570.4966779555</v>
      </c>
      <c r="J113" s="8">
        <v>44109.063330135177</v>
      </c>
      <c r="K113" s="8">
        <v>46204.572948538233</v>
      </c>
      <c r="L113" s="8">
        <v>49211.163318366198</v>
      </c>
    </row>
    <row r="114" spans="1:12" x14ac:dyDescent="0.2">
      <c r="A114" s="6" t="s">
        <v>187</v>
      </c>
      <c r="B114" s="8">
        <v>1575327.8387397318</v>
      </c>
      <c r="C114" s="8">
        <v>1286752.8059952185</v>
      </c>
      <c r="D114" s="8">
        <v>1333421.3883172129</v>
      </c>
      <c r="E114" s="8">
        <v>2431850.6826358852</v>
      </c>
      <c r="F114" s="8"/>
      <c r="H114" s="6" t="s">
        <v>187</v>
      </c>
      <c r="I114" s="8">
        <v>3035558.4232997317</v>
      </c>
      <c r="J114" s="8">
        <v>2792615.552661153</v>
      </c>
      <c r="K114" s="8">
        <v>2937571.3609140008</v>
      </c>
      <c r="L114" s="8">
        <v>2431850.6826350451</v>
      </c>
    </row>
    <row r="115" spans="1:12" x14ac:dyDescent="0.2">
      <c r="A115" s="6" t="s">
        <v>188</v>
      </c>
      <c r="B115" s="8">
        <v>1485.2078832735001</v>
      </c>
      <c r="C115" s="8">
        <v>6516.8743582083516</v>
      </c>
      <c r="D115" s="8">
        <v>6753.2315559942263</v>
      </c>
      <c r="E115" s="8">
        <v>10270.457858144586</v>
      </c>
      <c r="F115" s="8"/>
      <c r="H115" s="6" t="s">
        <v>188</v>
      </c>
      <c r="I115" s="8">
        <v>4323.7240032735008</v>
      </c>
      <c r="J115" s="8">
        <v>9444.0940220854154</v>
      </c>
      <c r="K115" s="8">
        <v>9871.5100006862904</v>
      </c>
      <c r="L115" s="8">
        <v>10270.457858142952</v>
      </c>
    </row>
    <row r="116" spans="1:12" x14ac:dyDescent="0.2">
      <c r="A116" s="6" t="s">
        <v>189</v>
      </c>
      <c r="B116" s="8">
        <v>0</v>
      </c>
      <c r="C116" s="8">
        <v>0</v>
      </c>
      <c r="D116" s="8">
        <v>0</v>
      </c>
      <c r="E116" s="8">
        <v>0</v>
      </c>
      <c r="F116" s="8"/>
      <c r="H116" s="6" t="s">
        <v>189</v>
      </c>
      <c r="I116" s="8">
        <v>0</v>
      </c>
      <c r="J116" s="8">
        <v>0</v>
      </c>
      <c r="K116" s="8">
        <v>0</v>
      </c>
      <c r="L116" s="8">
        <v>0</v>
      </c>
    </row>
    <row r="117" spans="1:12" x14ac:dyDescent="0.2">
      <c r="A117" s="6" t="s">
        <v>190</v>
      </c>
      <c r="B117" s="8">
        <v>141969.5547503375</v>
      </c>
      <c r="C117" s="8">
        <v>93442.402501522622</v>
      </c>
      <c r="D117" s="8">
        <v>96831.417418132347</v>
      </c>
      <c r="E117" s="8">
        <v>193444.41541530925</v>
      </c>
      <c r="F117" s="8"/>
      <c r="H117" s="6" t="s">
        <v>190</v>
      </c>
      <c r="I117" s="8">
        <v>149195.5209703375</v>
      </c>
      <c r="J117" s="8">
        <v>100894.17994983791</v>
      </c>
      <c r="K117" s="8">
        <v>104769.57022520501</v>
      </c>
      <c r="L117" s="8">
        <v>193444.41541530509</v>
      </c>
    </row>
    <row r="118" spans="1:12" x14ac:dyDescent="0.2">
      <c r="A118" s="6" t="s">
        <v>191</v>
      </c>
      <c r="B118" s="8">
        <v>22226.541292798502</v>
      </c>
      <c r="C118" s="8">
        <v>755800.17746769253</v>
      </c>
      <c r="D118" s="8">
        <v>783211.9092601469</v>
      </c>
      <c r="E118" s="8">
        <v>1183996.3488719834</v>
      </c>
      <c r="F118" s="8"/>
      <c r="H118" s="6" t="s">
        <v>191</v>
      </c>
      <c r="I118" s="8">
        <v>274675.56053279852</v>
      </c>
      <c r="J118" s="8">
        <v>1016138.2210106009</v>
      </c>
      <c r="K118" s="8">
        <v>1060542.1416069493</v>
      </c>
      <c r="L118" s="8">
        <v>1183996.3488718381</v>
      </c>
    </row>
    <row r="119" spans="1:12" x14ac:dyDescent="0.2">
      <c r="A119" s="6" t="s">
        <v>192</v>
      </c>
      <c r="B119" s="8">
        <v>198707.90658903401</v>
      </c>
      <c r="C119" s="8">
        <v>105694.01558433972</v>
      </c>
      <c r="D119" s="8">
        <v>109527.37801748002</v>
      </c>
      <c r="E119" s="8">
        <v>211890.13684187579</v>
      </c>
      <c r="F119" s="8"/>
      <c r="H119" s="6" t="s">
        <v>192</v>
      </c>
      <c r="I119" s="8">
        <v>220374.85078903401</v>
      </c>
      <c r="J119" s="8">
        <v>128038.05114273814</v>
      </c>
      <c r="K119" s="8">
        <v>133329.80231415998</v>
      </c>
      <c r="L119" s="8">
        <v>211890.13684186334</v>
      </c>
    </row>
    <row r="120" spans="1:12" x14ac:dyDescent="0.2">
      <c r="A120" s="6" t="s">
        <v>193</v>
      </c>
      <c r="B120" s="8">
        <v>38289.520851272013</v>
      </c>
      <c r="C120" s="8">
        <v>290834.13041148742</v>
      </c>
      <c r="D120" s="8">
        <v>301382.24539823231</v>
      </c>
      <c r="E120" s="8">
        <v>453204.13333074166</v>
      </c>
      <c r="F120" s="8"/>
      <c r="H120" s="6" t="s">
        <v>193</v>
      </c>
      <c r="I120" s="8">
        <v>229711.33231127204</v>
      </c>
      <c r="J120" s="8">
        <v>488237.86775601236</v>
      </c>
      <c r="K120" s="8">
        <v>511670.46758371219</v>
      </c>
      <c r="L120" s="8">
        <v>453204.13333063154</v>
      </c>
    </row>
    <row r="121" spans="1:12" x14ac:dyDescent="0.2">
      <c r="A121" s="6" t="s">
        <v>194</v>
      </c>
      <c r="B121" s="8">
        <v>1672732.3773959207</v>
      </c>
      <c r="C121" s="8">
        <v>1021947.9182402504</v>
      </c>
      <c r="D121" s="8">
        <v>1059012.4269236403</v>
      </c>
      <c r="E121" s="8">
        <v>2102799.9365793923</v>
      </c>
      <c r="F121" s="8"/>
      <c r="H121" s="6" t="s">
        <v>194</v>
      </c>
      <c r="I121" s="8">
        <v>2232443.0673959209</v>
      </c>
      <c r="J121" s="8">
        <v>1599149.5505671436</v>
      </c>
      <c r="K121" s="8">
        <v>1673887.8428471978</v>
      </c>
      <c r="L121" s="8">
        <v>2102799.9365790705</v>
      </c>
    </row>
    <row r="122" spans="1:12" x14ac:dyDescent="0.2">
      <c r="A122" s="6" t="s">
        <v>195</v>
      </c>
      <c r="B122" s="8">
        <v>877252.19610125001</v>
      </c>
      <c r="C122" s="8">
        <v>564733.77578019735</v>
      </c>
      <c r="D122" s="8">
        <v>585215.81753850123</v>
      </c>
      <c r="E122" s="8">
        <v>1010289.8124762565</v>
      </c>
      <c r="F122" s="8"/>
      <c r="H122" s="6" t="s">
        <v>195</v>
      </c>
      <c r="I122" s="8">
        <v>1725841.19538125</v>
      </c>
      <c r="J122" s="8">
        <v>1439841.1559144964</v>
      </c>
      <c r="K122" s="8">
        <v>1517441.2032649117</v>
      </c>
      <c r="L122" s="8">
        <v>1010289.8124757684</v>
      </c>
    </row>
    <row r="123" spans="1:12" x14ac:dyDescent="0.2">
      <c r="A123" s="6" t="s">
        <v>196</v>
      </c>
      <c r="B123" s="8">
        <v>3476953.3343052035</v>
      </c>
      <c r="C123" s="8">
        <v>3527336.2128664986</v>
      </c>
      <c r="D123" s="8">
        <v>3655267.3738948936</v>
      </c>
      <c r="E123" s="8">
        <v>6837876.4844479077</v>
      </c>
      <c r="F123" s="8"/>
      <c r="H123" s="6" t="s">
        <v>196</v>
      </c>
      <c r="I123" s="8">
        <v>7269631.8063052036</v>
      </c>
      <c r="J123" s="8">
        <v>7438535.7737136707</v>
      </c>
      <c r="K123" s="8">
        <v>7821749.7988336086</v>
      </c>
      <c r="L123" s="8">
        <v>6837876.4844457256</v>
      </c>
    </row>
    <row r="124" spans="1:12" x14ac:dyDescent="0.2">
      <c r="A124" s="6" t="s">
        <v>197</v>
      </c>
      <c r="B124" s="8">
        <v>5998132.5866501983</v>
      </c>
      <c r="C124" s="8">
        <v>2740389.0949518387</v>
      </c>
      <c r="D124" s="8">
        <v>2839778.8716643448</v>
      </c>
      <c r="E124" s="8">
        <v>5179096.606742763</v>
      </c>
      <c r="F124" s="8"/>
      <c r="H124" s="6" t="s">
        <v>197</v>
      </c>
      <c r="I124" s="8">
        <v>6662493.0550701981</v>
      </c>
      <c r="J124" s="8">
        <v>3425510.8081452805</v>
      </c>
      <c r="K124" s="8">
        <v>3569618.2809186452</v>
      </c>
      <c r="L124" s="8">
        <v>5179096.6067423811</v>
      </c>
    </row>
    <row r="125" spans="1:12" x14ac:dyDescent="0.2">
      <c r="A125" s="6" t="s">
        <v>198</v>
      </c>
      <c r="B125" s="8">
        <v>4535840.2099152999</v>
      </c>
      <c r="C125" s="8">
        <v>2022839.8684885395</v>
      </c>
      <c r="D125" s="8">
        <v>2096205.2176736577</v>
      </c>
      <c r="E125" s="8">
        <v>4001078.7040576371</v>
      </c>
      <c r="F125" s="8"/>
      <c r="H125" s="6" t="s">
        <v>198</v>
      </c>
      <c r="I125" s="8">
        <v>5780056.4869553</v>
      </c>
      <c r="J125" s="8">
        <v>3305937.8669834011</v>
      </c>
      <c r="K125" s="8">
        <v>3463050.6514169909</v>
      </c>
      <c r="L125" s="8">
        <v>4001078.7040569214</v>
      </c>
    </row>
    <row r="126" spans="1:12" x14ac:dyDescent="0.2">
      <c r="A126" s="6" t="s">
        <v>199</v>
      </c>
      <c r="B126" s="8">
        <v>60912.148108159003</v>
      </c>
      <c r="C126" s="8">
        <v>27298.640560762757</v>
      </c>
      <c r="D126" s="8">
        <v>28288.721055130245</v>
      </c>
      <c r="E126" s="8">
        <v>54306.718768626037</v>
      </c>
      <c r="F126" s="8"/>
      <c r="H126" s="6" t="s">
        <v>199</v>
      </c>
      <c r="I126" s="8">
        <v>78003.216608158997</v>
      </c>
      <c r="J126" s="8">
        <v>44923.804440356958</v>
      </c>
      <c r="K126" s="8">
        <v>47064.274283380197</v>
      </c>
      <c r="L126" s="8">
        <v>54306.718768616207</v>
      </c>
    </row>
    <row r="127" spans="1:12" x14ac:dyDescent="0.2">
      <c r="A127" s="6" t="s">
        <v>200</v>
      </c>
      <c r="B127" s="8">
        <v>4177628.2370032747</v>
      </c>
      <c r="C127" s="8">
        <v>2024940.8810254561</v>
      </c>
      <c r="D127" s="8">
        <v>2098382.4307644665</v>
      </c>
      <c r="E127" s="8">
        <v>3978915.3637807919</v>
      </c>
      <c r="F127" s="8"/>
      <c r="H127" s="6" t="s">
        <v>200</v>
      </c>
      <c r="I127" s="8">
        <v>5061221.8688032748</v>
      </c>
      <c r="J127" s="8">
        <v>2936146.7873993507</v>
      </c>
      <c r="K127" s="8">
        <v>3069062.4830972739</v>
      </c>
      <c r="L127" s="8">
        <v>3978915.3637802834</v>
      </c>
    </row>
    <row r="128" spans="1:12" x14ac:dyDescent="0.2">
      <c r="A128" s="6" t="s">
        <v>201</v>
      </c>
      <c r="B128" s="8">
        <v>1517809.702687663</v>
      </c>
      <c r="C128" s="8">
        <v>1520818.4807090606</v>
      </c>
      <c r="D128" s="8">
        <v>1575976.271803899</v>
      </c>
      <c r="E128" s="8">
        <v>2896986.5840421645</v>
      </c>
      <c r="F128" s="8"/>
      <c r="H128" s="6" t="s">
        <v>201</v>
      </c>
      <c r="I128" s="8">
        <v>3709249.581227663</v>
      </c>
      <c r="J128" s="8">
        <v>3780740.7899283767</v>
      </c>
      <c r="K128" s="8">
        <v>3983403.0565036023</v>
      </c>
      <c r="L128" s="8">
        <v>2896986.584040904</v>
      </c>
    </row>
    <row r="129" spans="1:12" x14ac:dyDescent="0.2">
      <c r="A129" s="6" t="s">
        <v>202</v>
      </c>
      <c r="B129" s="8">
        <v>293025.52840879164</v>
      </c>
      <c r="C129" s="8">
        <v>240891.02399928315</v>
      </c>
      <c r="D129" s="8">
        <v>249627.77788997706</v>
      </c>
      <c r="E129" s="8">
        <v>495576.75516349945</v>
      </c>
      <c r="F129" s="8"/>
      <c r="H129" s="6" t="s">
        <v>202</v>
      </c>
      <c r="I129" s="8">
        <v>430071.15580879163</v>
      </c>
      <c r="J129" s="8">
        <v>382219.32315780595</v>
      </c>
      <c r="K129" s="8">
        <v>400180.53425787826</v>
      </c>
      <c r="L129" s="8">
        <v>495576.75516342063</v>
      </c>
    </row>
    <row r="130" spans="1:12" x14ac:dyDescent="0.2">
      <c r="A130" s="6" t="s">
        <v>203</v>
      </c>
      <c r="B130" s="8">
        <v>2462782.792754652</v>
      </c>
      <c r="C130" s="8">
        <v>2902962.5581715885</v>
      </c>
      <c r="D130" s="8">
        <v>3008248.6290412112</v>
      </c>
      <c r="E130" s="8">
        <v>5662637.4167437814</v>
      </c>
      <c r="F130" s="8"/>
      <c r="H130" s="6" t="s">
        <v>203</v>
      </c>
      <c r="I130" s="8">
        <v>4066526.846754652</v>
      </c>
      <c r="J130" s="8">
        <v>4556823.5659064045</v>
      </c>
      <c r="K130" s="8">
        <v>4770056.6664009802</v>
      </c>
      <c r="L130" s="8">
        <v>5662637.4167428585</v>
      </c>
    </row>
    <row r="131" spans="1:12" x14ac:dyDescent="0.2">
      <c r="A131" s="6" t="s">
        <v>204</v>
      </c>
      <c r="B131" s="8">
        <v>267419.84415962198</v>
      </c>
      <c r="C131" s="8">
        <v>621595.01026560599</v>
      </c>
      <c r="D131" s="8">
        <v>644139.32318442245</v>
      </c>
      <c r="E131" s="8">
        <v>1202263.040442701</v>
      </c>
      <c r="F131" s="8"/>
      <c r="H131" s="6" t="s">
        <v>204</v>
      </c>
      <c r="I131" s="8">
        <v>1247253.3398996219</v>
      </c>
      <c r="J131" s="8">
        <v>1632048.2734500093</v>
      </c>
      <c r="K131" s="8">
        <v>1720544.5786012264</v>
      </c>
      <c r="L131" s="8">
        <v>1202263.0404421373</v>
      </c>
    </row>
    <row r="132" spans="1:12" x14ac:dyDescent="0.2">
      <c r="A132" s="6" t="s">
        <v>205</v>
      </c>
      <c r="B132" s="8">
        <v>74101.006097337988</v>
      </c>
      <c r="C132" s="8">
        <v>96508.593485614547</v>
      </c>
      <c r="D132" s="8">
        <v>100008.81452175975</v>
      </c>
      <c r="E132" s="8">
        <v>163958.71210516436</v>
      </c>
      <c r="F132" s="8"/>
      <c r="H132" s="6" t="s">
        <v>205</v>
      </c>
      <c r="I132" s="8">
        <v>125686.40259733799</v>
      </c>
      <c r="J132" s="8">
        <v>149706.03208381249</v>
      </c>
      <c r="K132" s="8">
        <v>156678.43455084856</v>
      </c>
      <c r="L132" s="8">
        <v>163958.71210513468</v>
      </c>
    </row>
    <row r="133" spans="1:12" x14ac:dyDescent="0.2">
      <c r="A133" s="6" t="s">
        <v>206</v>
      </c>
      <c r="B133" s="8">
        <v>2775790.3600503276</v>
      </c>
      <c r="C133" s="8">
        <v>1194579.856648776</v>
      </c>
      <c r="D133" s="8">
        <v>1237905.4652042526</v>
      </c>
      <c r="E133" s="8">
        <v>2363105.4487989261</v>
      </c>
      <c r="F133" s="8"/>
      <c r="H133" s="6" t="s">
        <v>206</v>
      </c>
      <c r="I133" s="8">
        <v>3730048.4802503278</v>
      </c>
      <c r="J133" s="8">
        <v>2178658.5145722697</v>
      </c>
      <c r="K133" s="8">
        <v>2286214.6525031533</v>
      </c>
      <c r="L133" s="8">
        <v>2363105.4487983771</v>
      </c>
    </row>
    <row r="134" spans="1:12" x14ac:dyDescent="0.2">
      <c r="A134" s="6" t="s">
        <v>207</v>
      </c>
      <c r="B134" s="8">
        <v>490897.46197107009</v>
      </c>
      <c r="C134" s="8">
        <v>1138493.3868403349</v>
      </c>
      <c r="D134" s="8">
        <v>1179784.823780867</v>
      </c>
      <c r="E134" s="8">
        <v>2204004.923987601</v>
      </c>
      <c r="F134" s="8"/>
      <c r="H134" s="6" t="s">
        <v>207</v>
      </c>
      <c r="I134" s="8">
        <v>2306689.0646510702</v>
      </c>
      <c r="J134" s="8">
        <v>3011028.4228110821</v>
      </c>
      <c r="K134" s="8">
        <v>3174539.6799519504</v>
      </c>
      <c r="L134" s="8">
        <v>2204004.9239865565</v>
      </c>
    </row>
    <row r="135" spans="1:12" x14ac:dyDescent="0.2">
      <c r="A135" s="6" t="s">
        <v>208</v>
      </c>
      <c r="B135" s="8">
        <v>1307288.8104182913</v>
      </c>
      <c r="C135" s="8">
        <v>683026.52252695756</v>
      </c>
      <c r="D135" s="8">
        <v>707798.86368381314</v>
      </c>
      <c r="E135" s="8">
        <v>1396686.0065825486</v>
      </c>
      <c r="F135" s="8"/>
      <c r="H135" s="6" t="s">
        <v>208</v>
      </c>
      <c r="I135" s="8">
        <v>1769796.5550182913</v>
      </c>
      <c r="J135" s="8">
        <v>1159987.6203165136</v>
      </c>
      <c r="K135" s="8">
        <v>1215891.074373574</v>
      </c>
      <c r="L135" s="8">
        <v>1396686.0065822825</v>
      </c>
    </row>
    <row r="136" spans="1:12" x14ac:dyDescent="0.2">
      <c r="A136" s="6" t="s">
        <v>74</v>
      </c>
      <c r="B136" s="8">
        <v>49262.381539800001</v>
      </c>
      <c r="C136" s="8">
        <v>4263603.981238652</v>
      </c>
      <c r="D136" s="8">
        <v>4418238.4630596768</v>
      </c>
      <c r="E136" s="8">
        <v>6560613.866624427</v>
      </c>
      <c r="F136" s="8"/>
      <c r="H136" s="6" t="s">
        <v>74</v>
      </c>
      <c r="I136" s="8">
        <v>7553788.0761398003</v>
      </c>
      <c r="J136" s="8">
        <v>59237315.303992257</v>
      </c>
      <c r="K136" s="8">
        <v>61678814.545627758</v>
      </c>
      <c r="L136" s="8">
        <v>6560613.8666206636</v>
      </c>
    </row>
    <row r="137" spans="1:12" x14ac:dyDescent="0.2">
      <c r="A137" s="6" t="s">
        <v>209</v>
      </c>
      <c r="B137" s="8">
        <v>114.07902486400002</v>
      </c>
      <c r="C137" s="8">
        <v>14451.993650542167</v>
      </c>
      <c r="D137" s="8">
        <v>14976.145649476897</v>
      </c>
      <c r="E137" s="8">
        <v>22064.368707309844</v>
      </c>
      <c r="F137" s="8"/>
      <c r="H137" s="6" t="s">
        <v>209</v>
      </c>
      <c r="I137" s="8">
        <v>5917.1653248639996</v>
      </c>
      <c r="J137" s="8">
        <v>20436.426223902221</v>
      </c>
      <c r="K137" s="8">
        <v>21351.180406009415</v>
      </c>
      <c r="L137" s="8">
        <v>22064.368707306505</v>
      </c>
    </row>
    <row r="138" spans="1:12" x14ac:dyDescent="0.2">
      <c r="A138" s="6" t="s">
        <v>210</v>
      </c>
      <c r="B138" s="8">
        <v>2710598.3791346406</v>
      </c>
      <c r="C138" s="8">
        <v>4207260.5448455224</v>
      </c>
      <c r="D138" s="8">
        <v>4359851.5352613851</v>
      </c>
      <c r="E138" s="8">
        <v>7197216.6713840058</v>
      </c>
      <c r="F138" s="8"/>
      <c r="H138" s="6" t="s">
        <v>210</v>
      </c>
      <c r="I138" s="8">
        <v>6662448.1990746409</v>
      </c>
      <c r="J138" s="8">
        <v>8282605.5534965228</v>
      </c>
      <c r="K138" s="8">
        <v>8701193.1339059323</v>
      </c>
      <c r="L138" s="8">
        <v>7197216.6713817324</v>
      </c>
    </row>
    <row r="139" spans="1:12" x14ac:dyDescent="0.2">
      <c r="A139" s="6" t="s">
        <v>73</v>
      </c>
      <c r="B139" s="8">
        <v>4458754.6671183268</v>
      </c>
      <c r="C139" s="8">
        <v>2092007.8924545909</v>
      </c>
      <c r="D139" s="8">
        <v>2167881.86148143</v>
      </c>
      <c r="E139" s="8">
        <v>4143157.4306917535</v>
      </c>
      <c r="F139" s="8"/>
      <c r="H139" s="6" t="s">
        <v>73</v>
      </c>
      <c r="I139" s="8">
        <v>4995416.5511183264</v>
      </c>
      <c r="J139" s="8">
        <v>2645440.4442831539</v>
      </c>
      <c r="K139" s="8">
        <v>2757436.7958973153</v>
      </c>
      <c r="L139" s="8">
        <v>4143157.4306914448</v>
      </c>
    </row>
    <row r="140" spans="1:12" x14ac:dyDescent="0.2">
      <c r="A140" s="6" t="s">
        <v>211</v>
      </c>
      <c r="B140" s="8">
        <v>0</v>
      </c>
      <c r="C140" s="8">
        <v>0</v>
      </c>
      <c r="D140" s="8">
        <v>0</v>
      </c>
      <c r="E140" s="8">
        <v>0</v>
      </c>
      <c r="F140" s="8"/>
      <c r="H140" s="6" t="s">
        <v>211</v>
      </c>
      <c r="I140" s="8">
        <v>0</v>
      </c>
      <c r="J140" s="8">
        <v>0</v>
      </c>
      <c r="K140" s="8">
        <v>0</v>
      </c>
      <c r="L140" s="8">
        <v>0</v>
      </c>
    </row>
    <row r="141" spans="1:12" x14ac:dyDescent="0.2">
      <c r="A141" s="6" t="s">
        <v>212</v>
      </c>
      <c r="B141" s="8">
        <v>16595.404534479501</v>
      </c>
      <c r="C141" s="8">
        <v>1457063.5927217186</v>
      </c>
      <c r="D141" s="8">
        <v>1509909.0902473461</v>
      </c>
      <c r="E141" s="8">
        <v>2479908.9441215182</v>
      </c>
      <c r="F141" s="8"/>
      <c r="H141" s="6" t="s">
        <v>212</v>
      </c>
      <c r="I141" s="8">
        <v>1021266.8606744794</v>
      </c>
      <c r="J141" s="8">
        <v>2493131.0018259557</v>
      </c>
      <c r="K141" s="8">
        <v>2613600.3194797346</v>
      </c>
      <c r="L141" s="8">
        <v>2479908.9441209403</v>
      </c>
    </row>
    <row r="142" spans="1:12" x14ac:dyDescent="0.2">
      <c r="A142" s="6" t="s">
        <v>213</v>
      </c>
      <c r="B142" s="8">
        <v>14262.946590970001</v>
      </c>
      <c r="C142" s="8">
        <v>4506920.4121089261</v>
      </c>
      <c r="D142" s="8">
        <v>4670379.6136674611</v>
      </c>
      <c r="E142" s="8">
        <v>8723674.1644704752</v>
      </c>
      <c r="F142" s="8"/>
      <c r="H142" s="6" t="s">
        <v>213</v>
      </c>
      <c r="I142" s="8">
        <v>5553803.8259909712</v>
      </c>
      <c r="J142" s="8">
        <v>10219571.77835536</v>
      </c>
      <c r="K142" s="8">
        <v>10755894.082305934</v>
      </c>
      <c r="L142" s="8">
        <v>8723674.1644672882</v>
      </c>
    </row>
    <row r="143" spans="1:12" x14ac:dyDescent="0.2">
      <c r="A143" s="6" t="s">
        <v>214</v>
      </c>
      <c r="B143" s="8">
        <v>4683.4569416249997</v>
      </c>
      <c r="C143" s="8">
        <v>10349.101731224893</v>
      </c>
      <c r="D143" s="8">
        <v>10724.448032279832</v>
      </c>
      <c r="E143" s="8">
        <v>20370.480127511844</v>
      </c>
      <c r="F143" s="8"/>
      <c r="H143" s="6" t="s">
        <v>214</v>
      </c>
      <c r="I143" s="8">
        <v>28936.698041625001</v>
      </c>
      <c r="J143" s="8">
        <v>35360.25589041684</v>
      </c>
      <c r="K143" s="8">
        <v>37368.072989410481</v>
      </c>
      <c r="L143" s="8">
        <v>20370.480127497893</v>
      </c>
    </row>
    <row r="144" spans="1:12" x14ac:dyDescent="0.2">
      <c r="A144" s="6" t="s">
        <v>215</v>
      </c>
      <c r="B144" s="8">
        <v>513555.08230990899</v>
      </c>
      <c r="C144" s="8">
        <v>670498.8903071672</v>
      </c>
      <c r="D144" s="8">
        <v>694816.87314995879</v>
      </c>
      <c r="E144" s="8">
        <v>1319765.2004242425</v>
      </c>
      <c r="F144" s="8"/>
      <c r="H144" s="6" t="s">
        <v>215</v>
      </c>
      <c r="I144" s="8">
        <v>958012.85430990905</v>
      </c>
      <c r="J144" s="8">
        <v>1128845.9543926758</v>
      </c>
      <c r="K144" s="8">
        <v>1183080.1175395874</v>
      </c>
      <c r="L144" s="8">
        <v>1319765.2004239869</v>
      </c>
    </row>
    <row r="145" spans="1:12" x14ac:dyDescent="0.2">
      <c r="A145" s="6" t="s">
        <v>216</v>
      </c>
      <c r="B145" s="8">
        <v>4797990.1427936284</v>
      </c>
      <c r="C145" s="8">
        <v>4603325.9557620464</v>
      </c>
      <c r="D145" s="8">
        <v>4770281.6408948228</v>
      </c>
      <c r="E145" s="8">
        <v>8939827.6613077056</v>
      </c>
      <c r="F145" s="8"/>
      <c r="H145" s="6" t="s">
        <v>216</v>
      </c>
      <c r="I145" s="8">
        <v>8223223.5851936284</v>
      </c>
      <c r="J145" s="8">
        <v>8135597.8408209924</v>
      </c>
      <c r="K145" s="8">
        <v>8533103.8902447112</v>
      </c>
      <c r="L145" s="8">
        <v>8939827.6613057349</v>
      </c>
    </row>
    <row r="146" spans="1:12" x14ac:dyDescent="0.2">
      <c r="A146" s="6" t="s">
        <v>217</v>
      </c>
      <c r="B146" s="8">
        <v>7065482.5367604783</v>
      </c>
      <c r="C146" s="8">
        <v>6736016.1894726874</v>
      </c>
      <c r="D146" s="8">
        <v>6980321.3307523718</v>
      </c>
      <c r="E146" s="8">
        <v>13081590.232012084</v>
      </c>
      <c r="F146" s="8"/>
      <c r="H146" s="6" t="s">
        <v>217</v>
      </c>
      <c r="I146" s="8">
        <v>11577819.924560478</v>
      </c>
      <c r="J146" s="8">
        <v>11389363.985720478</v>
      </c>
      <c r="K146" s="8">
        <v>11937391.791763119</v>
      </c>
      <c r="L146" s="8">
        <v>13081590.232009487</v>
      </c>
    </row>
    <row r="147" spans="1:12" x14ac:dyDescent="0.2">
      <c r="A147" s="6" t="s">
        <v>218</v>
      </c>
      <c r="B147" s="8">
        <v>53.103676416999996</v>
      </c>
      <c r="C147" s="8">
        <v>6726.9123939185474</v>
      </c>
      <c r="D147" s="8">
        <v>6970.8873542728197</v>
      </c>
      <c r="E147" s="8">
        <v>10463.884725616925</v>
      </c>
      <c r="F147" s="8"/>
      <c r="H147" s="6" t="s">
        <v>218</v>
      </c>
      <c r="I147" s="8">
        <v>13363.616936417</v>
      </c>
      <c r="J147" s="8">
        <v>20453.378795303084</v>
      </c>
      <c r="K147" s="8">
        <v>21593.27624753931</v>
      </c>
      <c r="L147" s="8">
        <v>10463.884725609267</v>
      </c>
    </row>
    <row r="148" spans="1:12" x14ac:dyDescent="0.2">
      <c r="A148" s="6" t="s">
        <v>219</v>
      </c>
      <c r="B148" s="8">
        <v>80123.369397246031</v>
      </c>
      <c r="C148" s="8">
        <v>292560.80014703324</v>
      </c>
      <c r="D148" s="8">
        <v>303171.53883921762</v>
      </c>
      <c r="E148" s="8">
        <v>463087.46748532297</v>
      </c>
      <c r="F148" s="8"/>
      <c r="H148" s="6" t="s">
        <v>219</v>
      </c>
      <c r="I148" s="8">
        <v>295113.86819724605</v>
      </c>
      <c r="J148" s="8">
        <v>514269.74560621858</v>
      </c>
      <c r="K148" s="8">
        <v>539351.36304315249</v>
      </c>
      <c r="L148" s="8">
        <v>463087.46748519927</v>
      </c>
    </row>
    <row r="149" spans="1:12" x14ac:dyDescent="0.2">
      <c r="A149" s="6" t="s">
        <v>220</v>
      </c>
      <c r="B149" s="8">
        <v>375421.6156256281</v>
      </c>
      <c r="C149" s="8">
        <v>203671.09213082879</v>
      </c>
      <c r="D149" s="8">
        <v>211057.93526451566</v>
      </c>
      <c r="E149" s="8">
        <v>406117.06582201552</v>
      </c>
      <c r="F149" s="8"/>
      <c r="H149" s="6" t="s">
        <v>220</v>
      </c>
      <c r="I149" s="8">
        <v>777558.24238562817</v>
      </c>
      <c r="J149" s="8">
        <v>618374.47645300895</v>
      </c>
      <c r="K149" s="8">
        <v>652828.88953582209</v>
      </c>
      <c r="L149" s="8">
        <v>406117.0658217842</v>
      </c>
    </row>
    <row r="150" spans="1:12" x14ac:dyDescent="0.2">
      <c r="A150" s="6" t="s">
        <v>221</v>
      </c>
      <c r="B150" s="8">
        <v>1218.4675326645004</v>
      </c>
      <c r="C150" s="8">
        <v>193696.11228138124</v>
      </c>
      <c r="D150" s="8">
        <v>200721.17795004518</v>
      </c>
      <c r="E150" s="8">
        <v>266959.24083904165</v>
      </c>
      <c r="F150" s="8"/>
      <c r="H150" s="6" t="s">
        <v>221</v>
      </c>
      <c r="I150" s="8">
        <v>44279.0499326645</v>
      </c>
      <c r="J150" s="8">
        <v>238102.33659385005</v>
      </c>
      <c r="K150" s="8">
        <v>248025.78367967776</v>
      </c>
      <c r="L150" s="8">
        <v>266959.24083901686</v>
      </c>
    </row>
    <row r="151" spans="1:12" x14ac:dyDescent="0.2">
      <c r="A151" s="6" t="s">
        <v>222</v>
      </c>
      <c r="B151" s="8">
        <v>2040965.3015061149</v>
      </c>
      <c r="C151" s="8">
        <v>1070283.5856842012</v>
      </c>
      <c r="D151" s="8">
        <v>1109101.1560781903</v>
      </c>
      <c r="E151" s="8">
        <v>2137489.3041721066</v>
      </c>
      <c r="F151" s="8"/>
      <c r="H151" s="6" t="s">
        <v>222</v>
      </c>
      <c r="I151" s="8">
        <v>2548678.747306115</v>
      </c>
      <c r="J151" s="8">
        <v>1593863.061484586</v>
      </c>
      <c r="K151" s="8">
        <v>1666854.5128280097</v>
      </c>
      <c r="L151" s="8">
        <v>2137489.3041718146</v>
      </c>
    </row>
    <row r="152" spans="1:12" x14ac:dyDescent="0.2">
      <c r="A152" s="6" t="s">
        <v>223</v>
      </c>
      <c r="B152" s="8">
        <v>28594.294041008005</v>
      </c>
      <c r="C152" s="8">
        <v>159296.0449194765</v>
      </c>
      <c r="D152" s="8">
        <v>165073.47206108124</v>
      </c>
      <c r="E152" s="8">
        <v>276013.68362926581</v>
      </c>
      <c r="F152" s="8"/>
      <c r="H152" s="6" t="s">
        <v>223</v>
      </c>
      <c r="I152" s="8">
        <v>123882.89756100801</v>
      </c>
      <c r="J152" s="8">
        <v>257562.41445030348</v>
      </c>
      <c r="K152" s="8">
        <v>269753.65910938464</v>
      </c>
      <c r="L152" s="8">
        <v>276013.68362921098</v>
      </c>
    </row>
    <row r="153" spans="1:12" x14ac:dyDescent="0.2">
      <c r="A153" s="6" t="s">
        <v>224</v>
      </c>
      <c r="B153" s="8">
        <v>0</v>
      </c>
      <c r="C153" s="8">
        <v>0</v>
      </c>
      <c r="D153" s="8">
        <v>0</v>
      </c>
      <c r="E153" s="8">
        <v>0</v>
      </c>
      <c r="F153" s="8"/>
      <c r="H153" s="6" t="s">
        <v>224</v>
      </c>
      <c r="I153" s="8">
        <v>0</v>
      </c>
      <c r="J153" s="8">
        <v>0</v>
      </c>
      <c r="K153" s="8">
        <v>0</v>
      </c>
      <c r="L153" s="8">
        <v>0</v>
      </c>
    </row>
    <row r="154" spans="1:12" x14ac:dyDescent="0.2">
      <c r="A154" s="6" t="s">
        <v>225</v>
      </c>
      <c r="B154" s="8">
        <v>0</v>
      </c>
      <c r="C154" s="8">
        <v>0</v>
      </c>
      <c r="D154" s="8">
        <v>0</v>
      </c>
      <c r="E154" s="8">
        <v>0</v>
      </c>
      <c r="F154" s="8"/>
      <c r="H154" s="6" t="s">
        <v>225</v>
      </c>
      <c r="I154" s="8">
        <v>0</v>
      </c>
      <c r="J154" s="8">
        <v>0</v>
      </c>
      <c r="K154" s="8">
        <v>0</v>
      </c>
      <c r="L154" s="8">
        <v>0</v>
      </c>
    </row>
    <row r="155" spans="1:12" x14ac:dyDescent="0.2">
      <c r="A155" s="6" t="s">
        <v>226</v>
      </c>
      <c r="B155" s="8">
        <v>8030.8153978360015</v>
      </c>
      <c r="C155" s="8">
        <v>1262028.1078393264</v>
      </c>
      <c r="D155" s="8">
        <v>1307799.9626734154</v>
      </c>
      <c r="E155" s="8">
        <v>2147359.865452677</v>
      </c>
      <c r="F155" s="8"/>
      <c r="H155" s="6" t="s">
        <v>226</v>
      </c>
      <c r="I155" s="8">
        <v>3127093.900117836</v>
      </c>
      <c r="J155" s="8">
        <v>4478561.8206954068</v>
      </c>
      <c r="K155" s="8">
        <v>4734275.9006424109</v>
      </c>
      <c r="L155" s="8">
        <v>2147359.8654508828</v>
      </c>
    </row>
    <row r="156" spans="1:12" x14ac:dyDescent="0.2">
      <c r="A156" s="6" t="s">
        <v>227</v>
      </c>
      <c r="B156" s="8">
        <v>205187.054895576</v>
      </c>
      <c r="C156" s="8">
        <v>177822.03059995882</v>
      </c>
      <c r="D156" s="8">
        <v>184271.36728300565</v>
      </c>
      <c r="E156" s="8">
        <v>359326.49963323894</v>
      </c>
      <c r="F156" s="8"/>
      <c r="H156" s="6" t="s">
        <v>227</v>
      </c>
      <c r="I156" s="8">
        <v>324157.956615576</v>
      </c>
      <c r="J156" s="8">
        <v>300510.76944142417</v>
      </c>
      <c r="K156" s="8">
        <v>314967.9646231166</v>
      </c>
      <c r="L156" s="8">
        <v>359326.49963317049</v>
      </c>
    </row>
    <row r="157" spans="1:12" x14ac:dyDescent="0.2">
      <c r="A157" s="6" t="s">
        <v>228</v>
      </c>
      <c r="B157" s="8">
        <v>511207.70651676017</v>
      </c>
      <c r="C157" s="8">
        <v>444837.3732816113</v>
      </c>
      <c r="D157" s="8">
        <v>460970.95346746227</v>
      </c>
      <c r="E157" s="8">
        <v>898886.68860675383</v>
      </c>
      <c r="F157" s="8"/>
      <c r="H157" s="6" t="s">
        <v>228</v>
      </c>
      <c r="I157" s="8">
        <v>958379.98481676017</v>
      </c>
      <c r="J157" s="8">
        <v>905983.77190782968</v>
      </c>
      <c r="K157" s="8">
        <v>952216.2441536152</v>
      </c>
      <c r="L157" s="8">
        <v>898886.68860649655</v>
      </c>
    </row>
    <row r="158" spans="1:12" x14ac:dyDescent="0.2">
      <c r="A158" s="6" t="s">
        <v>229</v>
      </c>
      <c r="B158" s="8">
        <v>208980.75656485354</v>
      </c>
      <c r="C158" s="8">
        <v>711926.2271056741</v>
      </c>
      <c r="D158" s="8">
        <v>737746.71693252237</v>
      </c>
      <c r="E158" s="8">
        <v>1350533.5806445454</v>
      </c>
      <c r="F158" s="8"/>
      <c r="H158" s="6" t="s">
        <v>229</v>
      </c>
      <c r="I158" s="8">
        <v>996650.64836485335</v>
      </c>
      <c r="J158" s="8">
        <v>1524210.7794727325</v>
      </c>
      <c r="K158" s="8">
        <v>1603048.8470937104</v>
      </c>
      <c r="L158" s="8">
        <v>1350533.5806440923</v>
      </c>
    </row>
    <row r="159" spans="1:12" x14ac:dyDescent="0.2">
      <c r="A159" s="6" t="s">
        <v>230</v>
      </c>
      <c r="B159" s="8">
        <v>77987.175624629992</v>
      </c>
      <c r="C159" s="8">
        <v>94095.442768700668</v>
      </c>
      <c r="D159" s="8">
        <v>97508.142470240651</v>
      </c>
      <c r="E159" s="8">
        <v>183674.12446821251</v>
      </c>
      <c r="F159" s="8"/>
      <c r="H159" s="6" t="s">
        <v>230</v>
      </c>
      <c r="I159" s="8">
        <v>157663.45164463</v>
      </c>
      <c r="J159" s="8">
        <v>176261.60003196841</v>
      </c>
      <c r="K159" s="8">
        <v>185037.26105298143</v>
      </c>
      <c r="L159" s="8">
        <v>183674.12446816667</v>
      </c>
    </row>
    <row r="160" spans="1:12" x14ac:dyDescent="0.2">
      <c r="A160" s="6" t="s">
        <v>231</v>
      </c>
      <c r="B160" s="8">
        <v>3169155.4178686575</v>
      </c>
      <c r="C160" s="8">
        <v>2233832.9855093085</v>
      </c>
      <c r="D160" s="8">
        <v>2314850.7366205612</v>
      </c>
      <c r="E160" s="8">
        <v>4643670.8736604787</v>
      </c>
      <c r="F160" s="8"/>
      <c r="H160" s="6" t="s">
        <v>231</v>
      </c>
      <c r="I160" s="8">
        <v>5589189.612468658</v>
      </c>
      <c r="J160" s="8">
        <v>4729493.1763304248</v>
      </c>
      <c r="K160" s="8">
        <v>4973401.9462712221</v>
      </c>
      <c r="L160" s="8">
        <v>4643670.8736590864</v>
      </c>
    </row>
    <row r="161" spans="1:12" x14ac:dyDescent="0.2">
      <c r="A161" s="6" t="s">
        <v>232</v>
      </c>
      <c r="B161" s="8">
        <v>178519.04411264</v>
      </c>
      <c r="C161" s="8">
        <v>296401.17703345965</v>
      </c>
      <c r="D161" s="8">
        <v>307151.20039946534</v>
      </c>
      <c r="E161" s="8">
        <v>573355.86427826132</v>
      </c>
      <c r="F161" s="8"/>
      <c r="H161" s="6" t="s">
        <v>232</v>
      </c>
      <c r="I161" s="8">
        <v>688331.16891263996</v>
      </c>
      <c r="J161" s="8">
        <v>822144.91548984288</v>
      </c>
      <c r="K161" s="8">
        <v>867210.08060286567</v>
      </c>
      <c r="L161" s="8">
        <v>573355.86427796807</v>
      </c>
    </row>
    <row r="162" spans="1:12" x14ac:dyDescent="0.2">
      <c r="A162" s="6" t="s">
        <v>233</v>
      </c>
      <c r="B162" s="8">
        <v>0.20023849999999999</v>
      </c>
      <c r="C162" s="8">
        <v>0.95966949645963506</v>
      </c>
      <c r="D162" s="8">
        <v>0.99447526077486736</v>
      </c>
      <c r="E162" s="8">
        <v>1.8347980738681038</v>
      </c>
      <c r="F162" s="8"/>
      <c r="H162" s="6" t="s">
        <v>233</v>
      </c>
      <c r="I162" s="8">
        <v>2.4222384999999997</v>
      </c>
      <c r="J162" s="8">
        <v>3.2511069300208146</v>
      </c>
      <c r="K162" s="8">
        <v>3.4354741528670378</v>
      </c>
      <c r="L162" s="8">
        <v>1.8347980738668255</v>
      </c>
    </row>
    <row r="163" spans="1:12" x14ac:dyDescent="0.2">
      <c r="A163" s="6" t="s">
        <v>234</v>
      </c>
      <c r="B163" s="8">
        <v>1310.4397473090003</v>
      </c>
      <c r="C163" s="8">
        <v>137979.18982032419</v>
      </c>
      <c r="D163" s="8">
        <v>142983.48679861717</v>
      </c>
      <c r="E163" s="8">
        <v>234675.06911304069</v>
      </c>
      <c r="F163" s="8"/>
      <c r="H163" s="6" t="s">
        <v>234</v>
      </c>
      <c r="I163" s="8">
        <v>329774.05676730903</v>
      </c>
      <c r="J163" s="8">
        <v>476707.2850509861</v>
      </c>
      <c r="K163" s="8">
        <v>503820.26683390397</v>
      </c>
      <c r="L163" s="8">
        <v>234675.06911285172</v>
      </c>
    </row>
    <row r="164" spans="1:12" x14ac:dyDescent="0.2">
      <c r="A164" s="6" t="s">
        <v>235</v>
      </c>
      <c r="B164" s="8">
        <v>0</v>
      </c>
      <c r="C164" s="8">
        <v>0</v>
      </c>
      <c r="D164" s="8">
        <v>0</v>
      </c>
      <c r="E164" s="8">
        <v>0</v>
      </c>
      <c r="F164" s="8"/>
      <c r="H164" s="6" t="s">
        <v>235</v>
      </c>
      <c r="I164" s="8">
        <v>0</v>
      </c>
      <c r="J164" s="8">
        <v>0</v>
      </c>
      <c r="K164" s="8">
        <v>0</v>
      </c>
      <c r="L164" s="8">
        <v>0</v>
      </c>
    </row>
    <row r="165" spans="1:12" x14ac:dyDescent="0.2">
      <c r="A165" s="6" t="s">
        <v>236</v>
      </c>
      <c r="B165" s="8">
        <v>2185.7311243595004</v>
      </c>
      <c r="C165" s="8">
        <v>305885.32912595919</v>
      </c>
      <c r="D165" s="8">
        <v>316979.32837499469</v>
      </c>
      <c r="E165" s="8">
        <v>430126.37843173754</v>
      </c>
      <c r="F165" s="8"/>
      <c r="H165" s="6" t="s">
        <v>236</v>
      </c>
      <c r="I165" s="8">
        <v>740389.45892435953</v>
      </c>
      <c r="J165" s="8">
        <v>1067157.9013470786</v>
      </c>
      <c r="K165" s="8">
        <v>1127939.941200427</v>
      </c>
      <c r="L165" s="8">
        <v>430126.37843131286</v>
      </c>
    </row>
    <row r="166" spans="1:12" x14ac:dyDescent="0.2">
      <c r="A166" s="6" t="s">
        <v>237</v>
      </c>
      <c r="B166" s="8">
        <v>14077.5826510435</v>
      </c>
      <c r="C166" s="8">
        <v>2143203.5408398365</v>
      </c>
      <c r="D166" s="8">
        <v>2220934.2987697679</v>
      </c>
      <c r="E166" s="8">
        <v>3013705.7566559901</v>
      </c>
      <c r="F166" s="8"/>
      <c r="H166" s="6" t="s">
        <v>237</v>
      </c>
      <c r="I166" s="8">
        <v>166836.0830510435</v>
      </c>
      <c r="J166" s="8">
        <v>2300735.7398097869</v>
      </c>
      <c r="K166" s="8">
        <v>2388748.5788030988</v>
      </c>
      <c r="L166" s="8">
        <v>3013705.7566559021</v>
      </c>
    </row>
    <row r="167" spans="1:12" x14ac:dyDescent="0.2">
      <c r="A167" s="6" t="s">
        <v>238</v>
      </c>
      <c r="B167" s="8">
        <v>6259762.5765499389</v>
      </c>
      <c r="C167" s="8">
        <v>4129018.6183778178</v>
      </c>
      <c r="D167" s="8">
        <v>4278771.892202449</v>
      </c>
      <c r="E167" s="8">
        <v>7279067.1898619272</v>
      </c>
      <c r="F167" s="8"/>
      <c r="H167" s="6" t="s">
        <v>238</v>
      </c>
      <c r="I167" s="8">
        <v>8069877.1469899388</v>
      </c>
      <c r="J167" s="8">
        <v>5995699.2150208103</v>
      </c>
      <c r="K167" s="8">
        <v>6267290.1914841477</v>
      </c>
      <c r="L167" s="8">
        <v>7279067.189860886</v>
      </c>
    </row>
    <row r="168" spans="1:12" x14ac:dyDescent="0.2">
      <c r="A168" s="6" t="s">
        <v>239</v>
      </c>
      <c r="B168" s="8">
        <v>16106.6899994</v>
      </c>
      <c r="C168" s="8">
        <v>12414.291827945039</v>
      </c>
      <c r="D168" s="8">
        <v>12864.539457048613</v>
      </c>
      <c r="E168" s="8">
        <v>21857.275397264326</v>
      </c>
      <c r="F168" s="8"/>
      <c r="H168" s="6" t="s">
        <v>239</v>
      </c>
      <c r="I168" s="8">
        <v>38288.915999399993</v>
      </c>
      <c r="J168" s="8">
        <v>35289.711727186288</v>
      </c>
      <c r="K168" s="8">
        <v>37233.031396804756</v>
      </c>
      <c r="L168" s="8">
        <v>21857.275397251564</v>
      </c>
    </row>
    <row r="169" spans="1:12" x14ac:dyDescent="0.2">
      <c r="A169" s="6" t="s">
        <v>240</v>
      </c>
      <c r="B169" s="8">
        <v>5003150.0407387437</v>
      </c>
      <c r="C169" s="8">
        <v>2550373.9166419222</v>
      </c>
      <c r="D169" s="8">
        <v>2642872.1296056896</v>
      </c>
      <c r="E169" s="8">
        <v>5044391.1862025121</v>
      </c>
      <c r="F169" s="8"/>
      <c r="H169" s="6" t="s">
        <v>240</v>
      </c>
      <c r="I169" s="8">
        <v>6245893.4206387438</v>
      </c>
      <c r="J169" s="8">
        <v>3831952.9900051993</v>
      </c>
      <c r="K169" s="8">
        <v>4008099.4984134212</v>
      </c>
      <c r="L169" s="8">
        <v>5044391.1862017969</v>
      </c>
    </row>
    <row r="170" spans="1:12" x14ac:dyDescent="0.2">
      <c r="A170" s="6" t="s">
        <v>241</v>
      </c>
      <c r="B170" s="8">
        <v>401617.88888952503</v>
      </c>
      <c r="C170" s="8">
        <v>367273.1184793521</v>
      </c>
      <c r="D170" s="8">
        <v>380593.56020254118</v>
      </c>
      <c r="E170" s="8">
        <v>726950.3694422096</v>
      </c>
      <c r="F170" s="8"/>
      <c r="H170" s="6" t="s">
        <v>241</v>
      </c>
      <c r="I170" s="8">
        <v>968829.18430952495</v>
      </c>
      <c r="J170" s="8">
        <v>952209.74992134876</v>
      </c>
      <c r="K170" s="8">
        <v>1003708.8363962338</v>
      </c>
      <c r="L170" s="8">
        <v>726950.36944188329</v>
      </c>
    </row>
    <row r="171" spans="1:12" x14ac:dyDescent="0.2">
      <c r="A171" s="6" t="s">
        <v>242</v>
      </c>
      <c r="B171" s="8">
        <v>0</v>
      </c>
      <c r="C171" s="8">
        <v>0</v>
      </c>
      <c r="D171" s="8">
        <v>0</v>
      </c>
      <c r="E171" s="8">
        <v>0</v>
      </c>
      <c r="F171" s="8"/>
      <c r="H171" s="6" t="s">
        <v>242</v>
      </c>
      <c r="I171" s="8">
        <v>0</v>
      </c>
      <c r="J171" s="8">
        <v>0</v>
      </c>
      <c r="K171" s="8">
        <v>0</v>
      </c>
      <c r="L171" s="8">
        <v>0</v>
      </c>
    </row>
    <row r="172" spans="1:12" x14ac:dyDescent="0.2">
      <c r="A172" s="6" t="s">
        <v>243</v>
      </c>
      <c r="B172" s="8">
        <v>135026.21028388801</v>
      </c>
      <c r="C172" s="8">
        <v>233645.91855351196</v>
      </c>
      <c r="D172" s="8">
        <v>242119.90340391148</v>
      </c>
      <c r="E172" s="8">
        <v>411866.39194043214</v>
      </c>
      <c r="F172" s="8"/>
      <c r="H172" s="6" t="s">
        <v>243</v>
      </c>
      <c r="I172" s="8">
        <v>535349.90724388801</v>
      </c>
      <c r="J172" s="8">
        <v>646479.7190736495</v>
      </c>
      <c r="K172" s="8">
        <v>681899.24667915981</v>
      </c>
      <c r="L172" s="8">
        <v>411866.39194020181</v>
      </c>
    </row>
    <row r="173" spans="1:12" x14ac:dyDescent="0.2">
      <c r="A173" s="6" t="s">
        <v>244</v>
      </c>
      <c r="B173" s="8">
        <v>841975.04507001606</v>
      </c>
      <c r="C173" s="8">
        <v>430177.12492117961</v>
      </c>
      <c r="D173" s="8">
        <v>445779.00002406351</v>
      </c>
      <c r="E173" s="8">
        <v>847594.35645464004</v>
      </c>
      <c r="F173" s="8"/>
      <c r="H173" s="6" t="s">
        <v>244</v>
      </c>
      <c r="I173" s="8">
        <v>1617865.7149100159</v>
      </c>
      <c r="J173" s="8">
        <v>1230314.3549941923</v>
      </c>
      <c r="K173" s="8">
        <v>1298140.9556784704</v>
      </c>
      <c r="L173" s="8">
        <v>847594.35645419371</v>
      </c>
    </row>
    <row r="174" spans="1:12" x14ac:dyDescent="0.2">
      <c r="A174" s="6" t="s">
        <v>245</v>
      </c>
      <c r="B174" s="8">
        <v>2068927.6025234468</v>
      </c>
      <c r="C174" s="8">
        <v>2262842.5152910296</v>
      </c>
      <c r="D174" s="8">
        <v>2344912.3982666419</v>
      </c>
      <c r="E174" s="8">
        <v>4386779.3480577292</v>
      </c>
      <c r="F174" s="8"/>
      <c r="H174" s="6" t="s">
        <v>245</v>
      </c>
      <c r="I174" s="8">
        <v>2070295.2435234468</v>
      </c>
      <c r="J174" s="8">
        <v>2264252.8950313865</v>
      </c>
      <c r="K174" s="8">
        <v>2346414.8330847248</v>
      </c>
      <c r="L174" s="8">
        <v>4386779.3480577283</v>
      </c>
    </row>
    <row r="175" spans="1:12" x14ac:dyDescent="0.2">
      <c r="A175" s="6" t="s">
        <v>246</v>
      </c>
      <c r="B175" s="8">
        <v>13383.24644855</v>
      </c>
      <c r="C175" s="8">
        <v>6826.6459750194799</v>
      </c>
      <c r="D175" s="8">
        <v>7074.2381218435949</v>
      </c>
      <c r="E175" s="8">
        <v>13427.474628348671</v>
      </c>
      <c r="F175" s="8"/>
      <c r="H175" s="6" t="s">
        <v>246</v>
      </c>
      <c r="I175" s="8">
        <v>25581.537608550003</v>
      </c>
      <c r="J175" s="8">
        <v>19406.133369034971</v>
      </c>
      <c r="K175" s="8">
        <v>20474.785019673353</v>
      </c>
      <c r="L175" s="8">
        <v>13427.474628341653</v>
      </c>
    </row>
    <row r="176" spans="1:12" x14ac:dyDescent="0.2">
      <c r="A176" s="6" t="s">
        <v>247</v>
      </c>
      <c r="B176" s="8">
        <v>177110.04849174034</v>
      </c>
      <c r="C176" s="8">
        <v>68895.516804404397</v>
      </c>
      <c r="D176" s="8">
        <v>71394.253222636573</v>
      </c>
      <c r="E176" s="8">
        <v>140682.76524855124</v>
      </c>
      <c r="F176" s="8"/>
      <c r="H176" s="6" t="s">
        <v>247</v>
      </c>
      <c r="I176" s="8">
        <v>178069.95249174035</v>
      </c>
      <c r="J176" s="8">
        <v>69885.417775702823</v>
      </c>
      <c r="K176" s="8">
        <v>72448.764744020387</v>
      </c>
      <c r="L176" s="8">
        <v>140682.76524855068</v>
      </c>
    </row>
    <row r="177" spans="1:12" x14ac:dyDescent="0.2">
      <c r="A177" s="6" t="s">
        <v>248</v>
      </c>
      <c r="B177" s="8">
        <v>29649.319608490001</v>
      </c>
      <c r="C177" s="8">
        <v>68983.219305139908</v>
      </c>
      <c r="D177" s="8">
        <v>71485.136560714251</v>
      </c>
      <c r="E177" s="8">
        <v>130418.561255076</v>
      </c>
      <c r="F177" s="8"/>
      <c r="H177" s="6" t="s">
        <v>248</v>
      </c>
      <c r="I177" s="8">
        <v>90641.597548490012</v>
      </c>
      <c r="J177" s="8">
        <v>131881.5041070678</v>
      </c>
      <c r="K177" s="8">
        <v>138488.7742194531</v>
      </c>
      <c r="L177" s="8">
        <v>130418.56125504091</v>
      </c>
    </row>
    <row r="178" spans="1:12" x14ac:dyDescent="0.2">
      <c r="A178" s="6" t="s">
        <v>249</v>
      </c>
      <c r="B178" s="8">
        <v>3799.0671857025004</v>
      </c>
      <c r="C178" s="8">
        <v>551838.26209722483</v>
      </c>
      <c r="D178" s="8">
        <v>571852.60303599737</v>
      </c>
      <c r="E178" s="8">
        <v>796026.63173224428</v>
      </c>
      <c r="F178" s="8"/>
      <c r="H178" s="6" t="s">
        <v>249</v>
      </c>
      <c r="I178" s="8">
        <v>155544.33558570247</v>
      </c>
      <c r="J178" s="8">
        <v>708325.56559747155</v>
      </c>
      <c r="K178" s="8">
        <v>738553.7875745343</v>
      </c>
      <c r="L178" s="8">
        <v>796026.63173215697</v>
      </c>
    </row>
    <row r="179" spans="1:12" x14ac:dyDescent="0.2">
      <c r="A179" s="6" t="s">
        <v>250</v>
      </c>
      <c r="B179" s="8">
        <v>0</v>
      </c>
      <c r="C179" s="8">
        <v>0</v>
      </c>
      <c r="D179" s="8">
        <v>0</v>
      </c>
      <c r="E179" s="8">
        <v>0</v>
      </c>
      <c r="F179" s="8"/>
      <c r="H179" s="6" t="s">
        <v>250</v>
      </c>
      <c r="I179" s="8">
        <v>0</v>
      </c>
      <c r="J179" s="8">
        <v>0</v>
      </c>
      <c r="K179" s="8">
        <v>0</v>
      </c>
      <c r="L179" s="8">
        <v>0</v>
      </c>
    </row>
    <row r="180" spans="1:12" x14ac:dyDescent="0.2">
      <c r="A180" s="6" t="s">
        <v>75</v>
      </c>
      <c r="B180" s="8">
        <v>375.03764401150011</v>
      </c>
      <c r="C180" s="8">
        <v>69628.134252900083</v>
      </c>
      <c r="D180" s="8">
        <v>72153.441600331964</v>
      </c>
      <c r="E180" s="8">
        <v>85850.212259649721</v>
      </c>
      <c r="F180" s="8"/>
      <c r="H180" s="6" t="s">
        <v>75</v>
      </c>
      <c r="I180" s="8">
        <v>31832.580464011502</v>
      </c>
      <c r="J180" s="8">
        <v>102068.72434543011</v>
      </c>
      <c r="K180" s="8">
        <v>106711.41962533738</v>
      </c>
      <c r="L180" s="8">
        <v>85850.212259631619</v>
      </c>
    </row>
    <row r="181" spans="1:12" x14ac:dyDescent="0.2">
      <c r="A181" s="6" t="s">
        <v>251</v>
      </c>
      <c r="B181" s="8">
        <v>1746.00134093</v>
      </c>
      <c r="C181" s="8">
        <v>581204.08775776078</v>
      </c>
      <c r="D181" s="8">
        <v>602283.48287469917</v>
      </c>
      <c r="E181" s="8">
        <v>716613.97846663708</v>
      </c>
      <c r="F181" s="8"/>
      <c r="H181" s="6" t="s">
        <v>251</v>
      </c>
      <c r="I181" s="8">
        <v>679869.9599409299</v>
      </c>
      <c r="J181" s="8">
        <v>1280519.3997877929</v>
      </c>
      <c r="K181" s="8">
        <v>1347242.9030564078</v>
      </c>
      <c r="L181" s="8">
        <v>716613.97846624698</v>
      </c>
    </row>
    <row r="182" spans="1:12" x14ac:dyDescent="0.2">
      <c r="A182" s="6" t="s">
        <v>252</v>
      </c>
      <c r="B182" s="8">
        <v>0</v>
      </c>
      <c r="C182" s="8">
        <v>0</v>
      </c>
      <c r="D182" s="8">
        <v>0</v>
      </c>
      <c r="E182" s="8">
        <v>0</v>
      </c>
      <c r="F182" s="8"/>
      <c r="H182" s="6" t="s">
        <v>252</v>
      </c>
      <c r="I182" s="8">
        <v>0</v>
      </c>
      <c r="J182" s="8">
        <v>0</v>
      </c>
      <c r="K182" s="8">
        <v>0</v>
      </c>
      <c r="L182" s="8">
        <v>0</v>
      </c>
    </row>
    <row r="183" spans="1:12" x14ac:dyDescent="0.2">
      <c r="A183" s="6" t="s">
        <v>253</v>
      </c>
      <c r="B183" s="8">
        <v>509030.92625685298</v>
      </c>
      <c r="C183" s="8">
        <v>797110.76577016432</v>
      </c>
      <c r="D183" s="8">
        <v>826020.77025491931</v>
      </c>
      <c r="E183" s="8">
        <v>1573314.7718818299</v>
      </c>
      <c r="F183" s="8"/>
      <c r="H183" s="6" t="s">
        <v>253</v>
      </c>
      <c r="I183" s="8">
        <v>2198782.3564368533</v>
      </c>
      <c r="J183" s="8">
        <v>2539666.8776189452</v>
      </c>
      <c r="K183" s="8">
        <v>2682313.0155206891</v>
      </c>
      <c r="L183" s="8">
        <v>1573314.7718808579</v>
      </c>
    </row>
    <row r="184" spans="1:12" x14ac:dyDescent="0.2">
      <c r="A184" s="6" t="s">
        <v>254</v>
      </c>
      <c r="B184" s="8">
        <v>2487.7464183880006</v>
      </c>
      <c r="C184" s="8">
        <v>403767.54154571495</v>
      </c>
      <c r="D184" s="8">
        <v>418411.58091658814</v>
      </c>
      <c r="E184" s="8">
        <v>698693.03261462995</v>
      </c>
      <c r="F184" s="8"/>
      <c r="H184" s="6" t="s">
        <v>254</v>
      </c>
      <c r="I184" s="8">
        <v>968695.7381783881</v>
      </c>
      <c r="J184" s="8">
        <v>1400169.5041581523</v>
      </c>
      <c r="K184" s="8">
        <v>1479848.4114371827</v>
      </c>
      <c r="L184" s="8">
        <v>698693.03261407407</v>
      </c>
    </row>
    <row r="185" spans="1:12" x14ac:dyDescent="0.2">
      <c r="A185" s="6" t="s">
        <v>255</v>
      </c>
      <c r="B185" s="8">
        <v>385568.60417044198</v>
      </c>
      <c r="C185" s="8">
        <v>694845.83518485946</v>
      </c>
      <c r="D185" s="8">
        <v>720046.84497425659</v>
      </c>
      <c r="E185" s="8">
        <v>1348220.0617088838</v>
      </c>
      <c r="F185" s="8"/>
      <c r="H185" s="6" t="s">
        <v>255</v>
      </c>
      <c r="I185" s="8">
        <v>1546419.574130442</v>
      </c>
      <c r="J185" s="8">
        <v>1891973.3632461322</v>
      </c>
      <c r="K185" s="8">
        <v>1995310.5405442303</v>
      </c>
      <c r="L185" s="8">
        <v>1348220.0617082161</v>
      </c>
    </row>
    <row r="186" spans="1:12" x14ac:dyDescent="0.2">
      <c r="A186" s="6" t="s">
        <v>256</v>
      </c>
      <c r="B186" s="8">
        <v>592135.86096665007</v>
      </c>
      <c r="C186" s="8">
        <v>1510181.054140029</v>
      </c>
      <c r="D186" s="8">
        <v>1564953.0418270817</v>
      </c>
      <c r="E186" s="8">
        <v>2806231.4008343322</v>
      </c>
      <c r="F186" s="8"/>
      <c r="H186" s="6" t="s">
        <v>256</v>
      </c>
      <c r="I186" s="8">
        <v>3877532.7328666495</v>
      </c>
      <c r="J186" s="8">
        <v>4898246.4800520279</v>
      </c>
      <c r="K186" s="8">
        <v>5174156.5181506565</v>
      </c>
      <c r="L186" s="8">
        <v>2806231.4008324421</v>
      </c>
    </row>
    <row r="187" spans="1:12" x14ac:dyDescent="0.2">
      <c r="A187" s="6" t="s">
        <v>257</v>
      </c>
      <c r="B187" s="8">
        <v>788.82122514749994</v>
      </c>
      <c r="C187" s="8">
        <v>32727.496962134082</v>
      </c>
      <c r="D187" s="8">
        <v>33914.473885016232</v>
      </c>
      <c r="E187" s="8">
        <v>50359.384064396138</v>
      </c>
      <c r="F187" s="8"/>
      <c r="H187" s="6" t="s">
        <v>257</v>
      </c>
      <c r="I187" s="8">
        <v>788.82122514749994</v>
      </c>
      <c r="J187" s="8">
        <v>32727.496962134082</v>
      </c>
      <c r="K187" s="8">
        <v>33914.473885016232</v>
      </c>
      <c r="L187" s="8">
        <v>50359.384064396138</v>
      </c>
    </row>
    <row r="188" spans="1:12" x14ac:dyDescent="0.2">
      <c r="A188" s="6" t="s">
        <v>258</v>
      </c>
      <c r="B188" s="8">
        <v>227521.58260736003</v>
      </c>
      <c r="C188" s="8">
        <v>140780.61770111564</v>
      </c>
      <c r="D188" s="8">
        <v>145886.51824076456</v>
      </c>
      <c r="E188" s="8">
        <v>290324.68987381534</v>
      </c>
      <c r="F188" s="8"/>
      <c r="H188" s="6" t="s">
        <v>258</v>
      </c>
      <c r="I188" s="8">
        <v>318982.39116736001</v>
      </c>
      <c r="J188" s="8">
        <v>235099.57379389543</v>
      </c>
      <c r="K188" s="8">
        <v>246361.64531763864</v>
      </c>
      <c r="L188" s="8">
        <v>290324.68987376272</v>
      </c>
    </row>
    <row r="189" spans="1:12" x14ac:dyDescent="0.2">
      <c r="A189" s="6" t="s">
        <v>259</v>
      </c>
      <c r="B189" s="8">
        <v>794352.99932188203</v>
      </c>
      <c r="C189" s="8">
        <v>365731.90550937736</v>
      </c>
      <c r="D189" s="8">
        <v>378996.44976412493</v>
      </c>
      <c r="E189" s="8">
        <v>732448.23543692054</v>
      </c>
      <c r="F189" s="8"/>
      <c r="H189" s="6" t="s">
        <v>259</v>
      </c>
      <c r="I189" s="8">
        <v>794352.99932188203</v>
      </c>
      <c r="J189" s="8">
        <v>365731.90550937736</v>
      </c>
      <c r="K189" s="8">
        <v>378996.44976412493</v>
      </c>
      <c r="L189" s="8">
        <v>732448.23543692054</v>
      </c>
    </row>
    <row r="190" spans="1:12" x14ac:dyDescent="0.2">
      <c r="A190" s="6" t="s">
        <v>260</v>
      </c>
      <c r="B190" s="8">
        <v>21952.764860254498</v>
      </c>
      <c r="C190" s="8">
        <v>34464.665479165807</v>
      </c>
      <c r="D190" s="8">
        <v>35714.646882447414</v>
      </c>
      <c r="E190" s="8">
        <v>65926.284637737481</v>
      </c>
      <c r="F190" s="8"/>
      <c r="H190" s="6" t="s">
        <v>260</v>
      </c>
      <c r="I190" s="8">
        <v>52293.441600254489</v>
      </c>
      <c r="J190" s="8">
        <v>65753.487460090633</v>
      </c>
      <c r="K190" s="8">
        <v>69045.681224331609</v>
      </c>
      <c r="L190" s="8">
        <v>65926.284637720033</v>
      </c>
    </row>
    <row r="191" spans="1:12" x14ac:dyDescent="0.2">
      <c r="A191" s="6" t="s">
        <v>261</v>
      </c>
      <c r="B191" s="8">
        <v>148715.83983718001</v>
      </c>
      <c r="C191" s="8">
        <v>435881.07595585432</v>
      </c>
      <c r="D191" s="8">
        <v>451689.82475443347</v>
      </c>
      <c r="E191" s="8">
        <v>833782.06293747691</v>
      </c>
      <c r="F191" s="8"/>
      <c r="H191" s="6" t="s">
        <v>261</v>
      </c>
      <c r="I191" s="8">
        <v>1198884.5013571798</v>
      </c>
      <c r="J191" s="8">
        <v>1518867.476747829</v>
      </c>
      <c r="K191" s="8">
        <v>1605362.4346915341</v>
      </c>
      <c r="L191" s="8">
        <v>833782.06293687271</v>
      </c>
    </row>
    <row r="192" spans="1:12" x14ac:dyDescent="0.2">
      <c r="A192" s="6" t="s">
        <v>262</v>
      </c>
      <c r="B192" s="8">
        <v>10514037.015938379</v>
      </c>
      <c r="C192" s="8">
        <v>9838604.0606979802</v>
      </c>
      <c r="D192" s="8">
        <v>10195435.381679686</v>
      </c>
      <c r="E192" s="8">
        <v>18807762.486738332</v>
      </c>
      <c r="F192" s="8"/>
      <c r="H192" s="6" t="s">
        <v>262</v>
      </c>
      <c r="I192" s="8">
        <v>13628660.41133838</v>
      </c>
      <c r="J192" s="8">
        <v>13050559.344075561</v>
      </c>
      <c r="K192" s="8">
        <v>13617034.057402348</v>
      </c>
      <c r="L192" s="8">
        <v>18807762.48673654</v>
      </c>
    </row>
    <row r="193" spans="1:12" x14ac:dyDescent="0.2">
      <c r="A193" s="6" t="s">
        <v>263</v>
      </c>
      <c r="B193" s="8">
        <v>1638.828443439</v>
      </c>
      <c r="C193" s="8">
        <v>207858.49164427328</v>
      </c>
      <c r="D193" s="8">
        <v>215397.2054387411</v>
      </c>
      <c r="E193" s="8">
        <v>323342.87145679555</v>
      </c>
      <c r="F193" s="8"/>
      <c r="H193" s="6" t="s">
        <v>263</v>
      </c>
      <c r="I193" s="8">
        <v>412413.54686343891</v>
      </c>
      <c r="J193" s="8">
        <v>631469.9077325454</v>
      </c>
      <c r="K193" s="8">
        <v>666657.61613302247</v>
      </c>
      <c r="L193" s="8">
        <v>323342.87145655922</v>
      </c>
    </row>
    <row r="194" spans="1:12" x14ac:dyDescent="0.2">
      <c r="A194" s="6" t="s">
        <v>264</v>
      </c>
      <c r="B194" s="8">
        <v>986.93468912940023</v>
      </c>
      <c r="C194" s="8">
        <v>125020.02950152374</v>
      </c>
      <c r="D194" s="8">
        <v>129554.31729285866</v>
      </c>
      <c r="E194" s="8">
        <v>194471.86175337184</v>
      </c>
      <c r="F194" s="8"/>
      <c r="H194" s="6" t="s">
        <v>264</v>
      </c>
      <c r="I194" s="8">
        <v>248363.54122112942</v>
      </c>
      <c r="J194" s="8">
        <v>380127.14759097458</v>
      </c>
      <c r="K194" s="8">
        <v>401312.20319480862</v>
      </c>
      <c r="L194" s="8">
        <v>194471.86175322952</v>
      </c>
    </row>
    <row r="195" spans="1:12" x14ac:dyDescent="0.2">
      <c r="A195" s="6" t="s">
        <v>265</v>
      </c>
      <c r="B195" s="8">
        <v>0</v>
      </c>
      <c r="C195" s="8">
        <v>0</v>
      </c>
      <c r="D195" s="8">
        <v>0</v>
      </c>
      <c r="E195" s="8">
        <v>0</v>
      </c>
      <c r="F195" s="8"/>
      <c r="H195" s="6" t="s">
        <v>265</v>
      </c>
      <c r="I195" s="8">
        <v>0</v>
      </c>
      <c r="J195" s="8">
        <v>0</v>
      </c>
      <c r="K195" s="8">
        <v>0</v>
      </c>
      <c r="L195" s="8">
        <v>0</v>
      </c>
    </row>
    <row r="196" spans="1:12" x14ac:dyDescent="0.2">
      <c r="A196" s="6" t="s">
        <v>266</v>
      </c>
      <c r="B196" s="8">
        <v>33910.974127875801</v>
      </c>
      <c r="C196" s="8">
        <v>2969249.3208566904</v>
      </c>
      <c r="D196" s="8">
        <v>3076939.5125697381</v>
      </c>
      <c r="E196" s="8">
        <v>5133641.2516312776</v>
      </c>
      <c r="F196" s="8"/>
      <c r="H196" s="6" t="s">
        <v>266</v>
      </c>
      <c r="I196" s="8">
        <v>3272611.2939278758</v>
      </c>
      <c r="J196" s="8">
        <v>6309158.9288118128</v>
      </c>
      <c r="K196" s="8">
        <v>6634844.0546266055</v>
      </c>
      <c r="L196" s="8">
        <v>5133641.251629414</v>
      </c>
    </row>
    <row r="197" spans="1:12" x14ac:dyDescent="0.2">
      <c r="A197" s="6" t="s">
        <v>267</v>
      </c>
      <c r="B197" s="8">
        <v>13296.690717387002</v>
      </c>
      <c r="C197" s="8">
        <v>1381668.3078498133</v>
      </c>
      <c r="D197" s="8">
        <v>1431779.3321787701</v>
      </c>
      <c r="E197" s="8">
        <v>2388815.7088819034</v>
      </c>
      <c r="F197" s="8"/>
      <c r="H197" s="6" t="s">
        <v>267</v>
      </c>
      <c r="I197" s="8">
        <v>3346131.4405773869</v>
      </c>
      <c r="J197" s="8">
        <v>4818654.0439896472</v>
      </c>
      <c r="K197" s="8">
        <v>5093096.1332294215</v>
      </c>
      <c r="L197" s="8">
        <v>2388815.7088799863</v>
      </c>
    </row>
    <row r="198" spans="1:12" x14ac:dyDescent="0.2">
      <c r="A198" s="6" t="s">
        <v>268</v>
      </c>
      <c r="B198" s="8">
        <v>1415.8473583870002</v>
      </c>
      <c r="C198" s="8">
        <v>222146.98499207408</v>
      </c>
      <c r="D198" s="8">
        <v>230203.92087624891</v>
      </c>
      <c r="E198" s="8">
        <v>384077.86037711037</v>
      </c>
      <c r="F198" s="8"/>
      <c r="H198" s="6" t="s">
        <v>268</v>
      </c>
      <c r="I198" s="8">
        <v>551312.34109838703</v>
      </c>
      <c r="J198" s="8">
        <v>789227.72771929135</v>
      </c>
      <c r="K198" s="8">
        <v>834297.8596632469</v>
      </c>
      <c r="L198" s="8">
        <v>384077.86037679401</v>
      </c>
    </row>
    <row r="199" spans="1:12" x14ac:dyDescent="0.2">
      <c r="A199" s="6" t="s">
        <v>269</v>
      </c>
      <c r="B199" s="8">
        <v>56380.114192054003</v>
      </c>
      <c r="C199" s="8">
        <v>247401.69680043962</v>
      </c>
      <c r="D199" s="8">
        <v>256374.58296780454</v>
      </c>
      <c r="E199" s="8">
        <v>401391.0478347239</v>
      </c>
      <c r="F199" s="8"/>
      <c r="H199" s="6" t="s">
        <v>269</v>
      </c>
      <c r="I199" s="8">
        <v>192622.53303205399</v>
      </c>
      <c r="J199" s="8">
        <v>387901.68715547869</v>
      </c>
      <c r="K199" s="8">
        <v>406044.96705619222</v>
      </c>
      <c r="L199" s="8">
        <v>401391.04783464549</v>
      </c>
    </row>
    <row r="200" spans="1:12" x14ac:dyDescent="0.2">
      <c r="A200" s="6" t="s">
        <v>270</v>
      </c>
      <c r="B200" s="8">
        <v>0</v>
      </c>
      <c r="C200" s="8">
        <v>0</v>
      </c>
      <c r="D200" s="8">
        <v>0</v>
      </c>
      <c r="E200" s="8">
        <v>0</v>
      </c>
      <c r="F200" s="8"/>
      <c r="H200" s="6" t="s">
        <v>270</v>
      </c>
      <c r="I200" s="8">
        <v>0</v>
      </c>
      <c r="J200" s="8">
        <v>0</v>
      </c>
      <c r="K200" s="8">
        <v>0</v>
      </c>
      <c r="L200" s="8">
        <v>0</v>
      </c>
    </row>
    <row r="201" spans="1:12" x14ac:dyDescent="0.2">
      <c r="A201" s="6" t="s">
        <v>271</v>
      </c>
      <c r="B201" s="8">
        <v>123494.3315837</v>
      </c>
      <c r="C201" s="8">
        <v>479075.6980792192</v>
      </c>
      <c r="D201" s="8">
        <v>496451.05063342222</v>
      </c>
      <c r="E201" s="8">
        <v>947252.28198093548</v>
      </c>
      <c r="F201" s="8"/>
      <c r="H201" s="6" t="s">
        <v>271</v>
      </c>
      <c r="I201" s="8">
        <v>828841.01208369981</v>
      </c>
      <c r="J201" s="8">
        <v>1206464.4412546544</v>
      </c>
      <c r="K201" s="8">
        <v>1271316.2466916535</v>
      </c>
      <c r="L201" s="8">
        <v>947252.28198052966</v>
      </c>
    </row>
    <row r="202" spans="1:12" x14ac:dyDescent="0.2">
      <c r="A202" s="6" t="s">
        <v>272</v>
      </c>
      <c r="B202" s="8">
        <v>6280.5381380584995</v>
      </c>
      <c r="C202" s="8">
        <v>22435.434235872413</v>
      </c>
      <c r="D202" s="8">
        <v>23249.133576327084</v>
      </c>
      <c r="E202" s="8">
        <v>35374.657542839159</v>
      </c>
      <c r="F202" s="8"/>
      <c r="H202" s="6" t="s">
        <v>272</v>
      </c>
      <c r="I202" s="8">
        <v>18290.603678058498</v>
      </c>
      <c r="J202" s="8">
        <v>34820.813964890935</v>
      </c>
      <c r="K202" s="8">
        <v>36442.903458007713</v>
      </c>
      <c r="L202" s="8">
        <v>35374.657542832247</v>
      </c>
    </row>
    <row r="203" spans="1:12" x14ac:dyDescent="0.2">
      <c r="A203" s="6" t="s">
        <v>273</v>
      </c>
      <c r="B203" s="8">
        <v>848971.81629129988</v>
      </c>
      <c r="C203" s="8">
        <v>1930546.6953644683</v>
      </c>
      <c r="D203" s="8">
        <v>2000564.7104480942</v>
      </c>
      <c r="E203" s="8">
        <v>3308827.3444070844</v>
      </c>
      <c r="F203" s="8"/>
      <c r="H203" s="6" t="s">
        <v>273</v>
      </c>
      <c r="I203" s="8">
        <v>1844607.1094712997</v>
      </c>
      <c r="J203" s="8">
        <v>2957295.5616863905</v>
      </c>
      <c r="K203" s="8">
        <v>3094329.1783059891</v>
      </c>
      <c r="L203" s="8">
        <v>3308827.3444065116</v>
      </c>
    </row>
    <row r="204" spans="1:12" x14ac:dyDescent="0.2">
      <c r="A204" s="6" t="s">
        <v>274</v>
      </c>
      <c r="B204" s="8">
        <v>0</v>
      </c>
      <c r="C204" s="8">
        <v>0</v>
      </c>
      <c r="D204" s="8">
        <v>0</v>
      </c>
      <c r="E204" s="8">
        <v>0</v>
      </c>
      <c r="F204" s="8"/>
      <c r="H204" s="6" t="s">
        <v>274</v>
      </c>
      <c r="I204" s="8">
        <v>0</v>
      </c>
      <c r="J204" s="8">
        <v>0</v>
      </c>
      <c r="K204" s="8">
        <v>0</v>
      </c>
      <c r="L204" s="8">
        <v>0</v>
      </c>
    </row>
    <row r="205" spans="1:12" x14ac:dyDescent="0.2">
      <c r="A205" s="6" t="s">
        <v>275</v>
      </c>
      <c r="B205" s="8">
        <v>3061558.4362109522</v>
      </c>
      <c r="C205" s="8">
        <v>1961338.9107397252</v>
      </c>
      <c r="D205" s="8">
        <v>2032473.7130037805</v>
      </c>
      <c r="E205" s="8">
        <v>3976000.423451093</v>
      </c>
      <c r="F205" s="8"/>
      <c r="H205" s="6" t="s">
        <v>275</v>
      </c>
      <c r="I205" s="8">
        <v>4737504.1582109518</v>
      </c>
      <c r="J205" s="8">
        <v>3689657.8864406785</v>
      </c>
      <c r="K205" s="8">
        <v>3873599.5683631925</v>
      </c>
      <c r="L205" s="8">
        <v>3976000.4234501291</v>
      </c>
    </row>
    <row r="206" spans="1:12" x14ac:dyDescent="0.2">
      <c r="A206" s="6" t="s">
        <v>276</v>
      </c>
      <c r="B206" s="8">
        <v>0</v>
      </c>
      <c r="C206" s="8">
        <v>0</v>
      </c>
      <c r="D206" s="8">
        <v>0</v>
      </c>
      <c r="E206" s="8">
        <v>0</v>
      </c>
      <c r="F206" s="8"/>
      <c r="H206" s="6" t="s">
        <v>276</v>
      </c>
      <c r="I206" s="8">
        <v>0</v>
      </c>
      <c r="J206" s="8">
        <v>0</v>
      </c>
      <c r="K206" s="8">
        <v>0</v>
      </c>
      <c r="L206" s="8">
        <v>0</v>
      </c>
    </row>
    <row r="207" spans="1:12" x14ac:dyDescent="0.2">
      <c r="A207" s="6" t="s">
        <v>277</v>
      </c>
      <c r="B207" s="8">
        <v>231.13865608000003</v>
      </c>
      <c r="C207" s="8">
        <v>16399.210793627073</v>
      </c>
      <c r="D207" s="8">
        <v>16993.985419625416</v>
      </c>
      <c r="E207" s="8">
        <v>29239.641520863177</v>
      </c>
      <c r="F207" s="8"/>
      <c r="H207" s="6" t="s">
        <v>277</v>
      </c>
      <c r="I207" s="8">
        <v>14719.023056079999</v>
      </c>
      <c r="J207" s="8">
        <v>31339.841147932675</v>
      </c>
      <c r="K207" s="8">
        <v>32909.786395844785</v>
      </c>
      <c r="L207" s="8">
        <v>29239.641520854842</v>
      </c>
    </row>
    <row r="208" spans="1:12" x14ac:dyDescent="0.2">
      <c r="A208" s="6" t="s">
        <v>278</v>
      </c>
      <c r="B208" s="8">
        <v>7697212.2642681012</v>
      </c>
      <c r="C208" s="8">
        <v>3651097.0128171141</v>
      </c>
      <c r="D208" s="8">
        <v>3783516.791281445</v>
      </c>
      <c r="E208" s="8">
        <v>7241144.2933108816</v>
      </c>
      <c r="F208" s="8"/>
      <c r="H208" s="6" t="s">
        <v>278</v>
      </c>
      <c r="I208" s="8">
        <v>12206719.046268102</v>
      </c>
      <c r="J208" s="8">
        <v>8301525.746918289</v>
      </c>
      <c r="K208" s="8">
        <v>8737477.6638035551</v>
      </c>
      <c r="L208" s="8">
        <v>7241144.2933082869</v>
      </c>
    </row>
    <row r="209" spans="1:12" x14ac:dyDescent="0.2">
      <c r="A209" s="6" t="s">
        <v>279</v>
      </c>
      <c r="B209" s="8">
        <v>212587.33461688797</v>
      </c>
      <c r="C209" s="8">
        <v>946813.21189395129</v>
      </c>
      <c r="D209" s="8">
        <v>981152.69817053189</v>
      </c>
      <c r="E209" s="8">
        <v>1690082.5013692426</v>
      </c>
      <c r="F209" s="8"/>
      <c r="H209" s="6" t="s">
        <v>279</v>
      </c>
      <c r="I209" s="8">
        <v>2506090.805776888</v>
      </c>
      <c r="J209" s="8">
        <v>3311988.5979508944</v>
      </c>
      <c r="K209" s="8">
        <v>3500702.3975904728</v>
      </c>
      <c r="L209" s="8">
        <v>1690082.5013679231</v>
      </c>
    </row>
    <row r="210" spans="1:12" x14ac:dyDescent="0.2">
      <c r="A210" s="6" t="s">
        <v>280</v>
      </c>
      <c r="B210" s="8">
        <v>128605.88256948002</v>
      </c>
      <c r="C210" s="8">
        <v>335254.59788911318</v>
      </c>
      <c r="D210" s="8">
        <v>347413.7761924502</v>
      </c>
      <c r="E210" s="8">
        <v>641004.8349409767</v>
      </c>
      <c r="F210" s="8"/>
      <c r="H210" s="6" t="s">
        <v>280</v>
      </c>
      <c r="I210" s="8">
        <v>471679.57176948001</v>
      </c>
      <c r="J210" s="8">
        <v>689049.32961855223</v>
      </c>
      <c r="K210" s="8">
        <v>724300.58773303241</v>
      </c>
      <c r="L210" s="8">
        <v>641004.83494077937</v>
      </c>
    </row>
    <row r="211" spans="1:12" x14ac:dyDescent="0.2">
      <c r="A211" s="6" t="s">
        <v>281</v>
      </c>
      <c r="B211" s="8">
        <v>938827.42534526275</v>
      </c>
      <c r="C211" s="8">
        <v>382901.72027384024</v>
      </c>
      <c r="D211" s="8">
        <v>396788.98779762239</v>
      </c>
      <c r="E211" s="8">
        <v>752569.59431384283</v>
      </c>
      <c r="F211" s="8"/>
      <c r="H211" s="6" t="s">
        <v>281</v>
      </c>
      <c r="I211" s="8">
        <v>954756.72114526271</v>
      </c>
      <c r="J211" s="8">
        <v>399328.80609129695</v>
      </c>
      <c r="K211" s="8">
        <v>414288.26475514198</v>
      </c>
      <c r="L211" s="8">
        <v>752569.59431383363</v>
      </c>
    </row>
    <row r="212" spans="1:12" x14ac:dyDescent="0.2">
      <c r="A212" s="6" t="s">
        <v>282</v>
      </c>
      <c r="B212" s="8">
        <v>34236.724277579997</v>
      </c>
      <c r="C212" s="8">
        <v>17474.912065606215</v>
      </c>
      <c r="D212" s="8">
        <v>18108.700753304161</v>
      </c>
      <c r="E212" s="8">
        <v>34345.856358331519</v>
      </c>
      <c r="F212" s="8"/>
      <c r="H212" s="6" t="s">
        <v>282</v>
      </c>
      <c r="I212" s="8">
        <v>65329.059177579999</v>
      </c>
      <c r="J212" s="8">
        <v>49538.881501556119</v>
      </c>
      <c r="K212" s="8">
        <v>52265.476200405305</v>
      </c>
      <c r="L212" s="8">
        <v>34345.856358313635</v>
      </c>
    </row>
    <row r="213" spans="1:12" x14ac:dyDescent="0.2">
      <c r="A213" s="6" t="s">
        <v>283</v>
      </c>
      <c r="B213" s="8">
        <v>950868.11622264003</v>
      </c>
      <c r="C213" s="8">
        <v>732836.07246100763</v>
      </c>
      <c r="D213" s="8">
        <v>759414.93082201318</v>
      </c>
      <c r="E213" s="8">
        <v>1440343.8703699382</v>
      </c>
      <c r="F213" s="8"/>
      <c r="H213" s="6" t="s">
        <v>283</v>
      </c>
      <c r="I213" s="8">
        <v>2288928.5190226398</v>
      </c>
      <c r="J213" s="8">
        <v>2112710.8228398869</v>
      </c>
      <c r="K213" s="8">
        <v>2229353.7070538783</v>
      </c>
      <c r="L213" s="8">
        <v>1440343.8703691685</v>
      </c>
    </row>
    <row r="214" spans="1:12" x14ac:dyDescent="0.2">
      <c r="A214" s="6" t="s">
        <v>284</v>
      </c>
      <c r="B214" s="8">
        <v>311853.04260093207</v>
      </c>
      <c r="C214" s="8">
        <v>649165.36469622212</v>
      </c>
      <c r="D214" s="8">
        <v>672709.61276139843</v>
      </c>
      <c r="E214" s="8">
        <v>1059490.5650323757</v>
      </c>
      <c r="F214" s="8"/>
      <c r="H214" s="6" t="s">
        <v>284</v>
      </c>
      <c r="I214" s="8">
        <v>609040.36534093204</v>
      </c>
      <c r="J214" s="8">
        <v>955639.78238580958</v>
      </c>
      <c r="K214" s="8">
        <v>999187.52705130773</v>
      </c>
      <c r="L214" s="8">
        <v>1059490.5650322048</v>
      </c>
    </row>
    <row r="215" spans="1:12" x14ac:dyDescent="0.2">
      <c r="A215" s="6" t="s">
        <v>285</v>
      </c>
      <c r="B215" s="8">
        <v>4386310.050172423</v>
      </c>
      <c r="C215" s="8">
        <v>4188477.2821525061</v>
      </c>
      <c r="D215" s="8">
        <v>4340387.0319779618</v>
      </c>
      <c r="E215" s="8">
        <v>8156779.703789915</v>
      </c>
      <c r="F215" s="8"/>
      <c r="H215" s="6" t="s">
        <v>285</v>
      </c>
      <c r="I215" s="8">
        <v>7724205.1161724227</v>
      </c>
      <c r="J215" s="8">
        <v>7630681.4691604096</v>
      </c>
      <c r="K215" s="8">
        <v>8007262.8906754963</v>
      </c>
      <c r="L215" s="8">
        <v>8156779.7037879946</v>
      </c>
    </row>
    <row r="216" spans="1:12" x14ac:dyDescent="0.2">
      <c r="A216" s="6" t="s">
        <v>286</v>
      </c>
      <c r="B216" s="8">
        <v>0</v>
      </c>
      <c r="C216" s="8">
        <v>0</v>
      </c>
      <c r="D216" s="8">
        <v>0</v>
      </c>
      <c r="E216" s="8">
        <v>0</v>
      </c>
      <c r="F216" s="8"/>
      <c r="H216" s="6" t="s">
        <v>286</v>
      </c>
      <c r="I216" s="8">
        <v>0</v>
      </c>
      <c r="J216" s="8">
        <v>0</v>
      </c>
      <c r="K216" s="8">
        <v>0</v>
      </c>
      <c r="L216" s="8">
        <v>0</v>
      </c>
    </row>
    <row r="217" spans="1:12" x14ac:dyDescent="0.2">
      <c r="A217" s="6" t="s">
        <v>287</v>
      </c>
      <c r="B217" s="8">
        <v>536394.65569135023</v>
      </c>
      <c r="C217" s="8">
        <v>261341.90866452342</v>
      </c>
      <c r="D217" s="8">
        <v>270820.38527780294</v>
      </c>
      <c r="E217" s="8">
        <v>494443.53006529709</v>
      </c>
      <c r="F217" s="8"/>
      <c r="H217" s="6" t="s">
        <v>287</v>
      </c>
      <c r="I217" s="8">
        <v>538917.2922913502</v>
      </c>
      <c r="J217" s="8">
        <v>263943.37758284545</v>
      </c>
      <c r="K217" s="8">
        <v>273591.65131999517</v>
      </c>
      <c r="L217" s="8">
        <v>494443.53006529564</v>
      </c>
    </row>
    <row r="218" spans="1:12" x14ac:dyDescent="0.2">
      <c r="A218" s="6" t="s">
        <v>288</v>
      </c>
      <c r="B218" s="8">
        <v>7175129.5795379197</v>
      </c>
      <c r="C218" s="8">
        <v>4487366.8289274862</v>
      </c>
      <c r="D218" s="8">
        <v>4650116.8515340555</v>
      </c>
      <c r="E218" s="8">
        <v>8489834.2823422365</v>
      </c>
      <c r="F218" s="8"/>
      <c r="H218" s="6" t="s">
        <v>288</v>
      </c>
      <c r="I218" s="8">
        <v>8249682.3357379194</v>
      </c>
      <c r="J218" s="8">
        <v>5595499.3266291153</v>
      </c>
      <c r="K218" s="8">
        <v>5830576.8368530422</v>
      </c>
      <c r="L218" s="8">
        <v>8489834.2823416181</v>
      </c>
    </row>
    <row r="219" spans="1:12" x14ac:dyDescent="0.2">
      <c r="A219" s="6" t="s">
        <v>289</v>
      </c>
      <c r="B219" s="8">
        <v>5499192.6419676961</v>
      </c>
      <c r="C219" s="8">
        <v>3439226.3406394324</v>
      </c>
      <c r="D219" s="8">
        <v>3563961.8895764821</v>
      </c>
      <c r="E219" s="8">
        <v>6506814.0859956695</v>
      </c>
      <c r="F219" s="8"/>
      <c r="H219" s="6" t="s">
        <v>289</v>
      </c>
      <c r="I219" s="8">
        <v>5633007.7035676958</v>
      </c>
      <c r="J219" s="8">
        <v>3577223.1189133008</v>
      </c>
      <c r="K219" s="8">
        <v>3710965.6776551707</v>
      </c>
      <c r="L219" s="8">
        <v>6506814.0859955922</v>
      </c>
    </row>
    <row r="220" spans="1:12" x14ac:dyDescent="0.2">
      <c r="A220" s="6" t="s">
        <v>290</v>
      </c>
      <c r="B220" s="8">
        <v>213386.64071124402</v>
      </c>
      <c r="C220" s="8">
        <v>658824.18448029691</v>
      </c>
      <c r="D220" s="8">
        <v>682718.74336207006</v>
      </c>
      <c r="E220" s="8">
        <v>1236029.0972278405</v>
      </c>
      <c r="F220" s="8"/>
      <c r="H220" s="6" t="s">
        <v>290</v>
      </c>
      <c r="I220" s="8">
        <v>1807166.7356512439</v>
      </c>
      <c r="J220" s="8">
        <v>2302409.8597324146</v>
      </c>
      <c r="K220" s="8">
        <v>2433580.7802599519</v>
      </c>
      <c r="L220" s="8">
        <v>1236029.0972269236</v>
      </c>
    </row>
    <row r="221" spans="1:12" x14ac:dyDescent="0.2">
      <c r="A221" s="6" t="s">
        <v>291</v>
      </c>
      <c r="B221" s="8">
        <v>0</v>
      </c>
      <c r="C221" s="8">
        <v>0</v>
      </c>
      <c r="D221" s="8">
        <v>0</v>
      </c>
      <c r="E221" s="8">
        <v>0</v>
      </c>
      <c r="F221" s="8"/>
      <c r="H221" s="6" t="s">
        <v>291</v>
      </c>
      <c r="I221" s="8">
        <v>0</v>
      </c>
      <c r="J221" s="8">
        <v>0</v>
      </c>
      <c r="K221" s="8">
        <v>0</v>
      </c>
      <c r="L221" s="8">
        <v>0</v>
      </c>
    </row>
    <row r="222" spans="1:12" x14ac:dyDescent="0.2">
      <c r="A222" s="6" t="s">
        <v>292</v>
      </c>
      <c r="B222" s="8">
        <v>25832.004354550001</v>
      </c>
      <c r="C222" s="8">
        <v>2973312.4897715552</v>
      </c>
      <c r="D222" s="8">
        <v>3081150.0464890609</v>
      </c>
      <c r="E222" s="8">
        <v>5581475.2102007223</v>
      </c>
      <c r="F222" s="8"/>
      <c r="H222" s="6" t="s">
        <v>292</v>
      </c>
      <c r="I222" s="8">
        <v>1099075.1359745499</v>
      </c>
      <c r="J222" s="8">
        <v>4080094.4371642172</v>
      </c>
      <c r="K222" s="8">
        <v>4260171.3314710371</v>
      </c>
      <c r="L222" s="8">
        <v>5581475.2102001049</v>
      </c>
    </row>
    <row r="223" spans="1:12" x14ac:dyDescent="0.2">
      <c r="A223" s="6" t="s">
        <v>293</v>
      </c>
      <c r="B223" s="8">
        <v>0.70475955000000001</v>
      </c>
      <c r="C223" s="8">
        <v>88.734464213772156</v>
      </c>
      <c r="D223" s="8">
        <v>91.952729313847527</v>
      </c>
      <c r="E223" s="8">
        <v>138.11168263839363</v>
      </c>
      <c r="F223" s="8"/>
      <c r="H223" s="6" t="s">
        <v>293</v>
      </c>
      <c r="I223" s="8">
        <v>177.35375954999998</v>
      </c>
      <c r="J223" s="8">
        <v>270.90374018188589</v>
      </c>
      <c r="K223" s="8">
        <v>286.01214123517508</v>
      </c>
      <c r="L223" s="8">
        <v>138.111682638292</v>
      </c>
    </row>
    <row r="224" spans="1:12" x14ac:dyDescent="0.2">
      <c r="A224" s="6" t="s">
        <v>347</v>
      </c>
      <c r="B224" s="8">
        <v>215690685.23403138</v>
      </c>
      <c r="C224" s="8">
        <v>230029334.8562516</v>
      </c>
      <c r="D224" s="8">
        <v>238372151.67405495</v>
      </c>
      <c r="E224" s="8">
        <v>423999000.00009972</v>
      </c>
      <c r="F224" s="8"/>
      <c r="H224" s="6" t="s">
        <v>347</v>
      </c>
      <c r="I224" s="8">
        <v>404091760.52674747</v>
      </c>
      <c r="J224" s="8">
        <v>520744075.14225662</v>
      </c>
      <c r="K224" s="8">
        <v>545160782.77777278</v>
      </c>
      <c r="L224" s="8">
        <v>423998999.99999338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</sheetPr>
  <dimension ref="A1:N221"/>
  <sheetViews>
    <sheetView workbookViewId="0">
      <selection activeCell="L5" sqref="L5"/>
    </sheetView>
  </sheetViews>
  <sheetFormatPr baseColWidth="10" defaultColWidth="8.83203125" defaultRowHeight="15" x14ac:dyDescent="0.2"/>
  <cols>
    <col min="1" max="1" width="57" bestFit="1" customWidth="1"/>
    <col min="2" max="2" width="17.5" bestFit="1" customWidth="1"/>
    <col min="3" max="14" width="12.6640625" customWidth="1"/>
  </cols>
  <sheetData>
    <row r="1" spans="1:14" ht="60" x14ac:dyDescent="0.2">
      <c r="A1" s="2" t="s">
        <v>14</v>
      </c>
      <c r="B1" s="2" t="s">
        <v>15</v>
      </c>
      <c r="C1" s="2" t="s">
        <v>326</v>
      </c>
      <c r="D1" s="2" t="s">
        <v>327</v>
      </c>
      <c r="E1" s="2" t="s">
        <v>328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</row>
    <row r="2" spans="1:14" x14ac:dyDescent="0.2">
      <c r="A2" s="1" t="s">
        <v>79</v>
      </c>
      <c r="B2" s="1" t="s">
        <v>303</v>
      </c>
      <c r="C2" s="11">
        <v>7704.0481180060015</v>
      </c>
      <c r="D2" s="11">
        <v>640115.89312000002</v>
      </c>
      <c r="E2" s="11">
        <v>647819.94123800599</v>
      </c>
      <c r="F2" s="11">
        <v>1403121.0830268878</v>
      </c>
      <c r="G2" s="11">
        <v>660119.49564024073</v>
      </c>
      <c r="H2" s="11">
        <v>2063240.5786671285</v>
      </c>
      <c r="I2" s="11">
        <v>1454010.1671352535</v>
      </c>
      <c r="J2" s="11">
        <v>703205.30419284897</v>
      </c>
      <c r="K2" s="11">
        <v>2157215.4713281025</v>
      </c>
      <c r="L2" s="11">
        <v>1778337.9692851908</v>
      </c>
      <c r="M2" s="11">
        <v>-3.6824999705325002E-7</v>
      </c>
      <c r="N2" s="11">
        <v>1778337.9692848225</v>
      </c>
    </row>
    <row r="3" spans="1:14" x14ac:dyDescent="0.2">
      <c r="A3" s="1" t="s">
        <v>80</v>
      </c>
      <c r="B3" s="1" t="s">
        <v>304</v>
      </c>
      <c r="C3" s="11">
        <v>1193412.3014342757</v>
      </c>
      <c r="D3" s="11">
        <v>1824825.3658799997</v>
      </c>
      <c r="E3" s="11">
        <v>3018237.6673142752</v>
      </c>
      <c r="F3" s="11">
        <v>1119117.3648806934</v>
      </c>
      <c r="G3" s="11">
        <v>1881851.1040006331</v>
      </c>
      <c r="H3" s="11">
        <v>3000968.4688813267</v>
      </c>
      <c r="I3" s="11">
        <v>1159706.0627468028</v>
      </c>
      <c r="J3" s="11">
        <v>2004678.9812667728</v>
      </c>
      <c r="K3" s="11">
        <v>3164385.0440135757</v>
      </c>
      <c r="L3" s="11">
        <v>2234932.2132777655</v>
      </c>
      <c r="M3" s="11">
        <v>-1.0497972989432248E-6</v>
      </c>
      <c r="N3" s="11">
        <v>2234932.2132767159</v>
      </c>
    </row>
    <row r="4" spans="1:14" x14ac:dyDescent="0.2">
      <c r="A4" s="1" t="s">
        <v>81</v>
      </c>
      <c r="B4" s="1" t="s">
        <v>305</v>
      </c>
      <c r="C4" s="11">
        <v>4220562.8636541953</v>
      </c>
      <c r="D4" s="11">
        <v>1414627.4119999998</v>
      </c>
      <c r="E4" s="11">
        <v>5635190.2756541949</v>
      </c>
      <c r="F4" s="11">
        <v>2491234.1195818377</v>
      </c>
      <c r="G4" s="11">
        <v>1458834.4763269906</v>
      </c>
      <c r="H4" s="11">
        <v>3950068.5959088281</v>
      </c>
      <c r="I4" s="11">
        <v>2581587.4213592876</v>
      </c>
      <c r="J4" s="11">
        <v>1554052.1806549123</v>
      </c>
      <c r="K4" s="11">
        <v>4135639.6020141998</v>
      </c>
      <c r="L4" s="11">
        <v>5130869.9434540411</v>
      </c>
      <c r="M4" s="11">
        <v>-8.1381597598106953E-7</v>
      </c>
      <c r="N4" s="11">
        <v>5130869.9434532272</v>
      </c>
    </row>
    <row r="5" spans="1:14" x14ac:dyDescent="0.2">
      <c r="A5" s="1" t="s">
        <v>82</v>
      </c>
      <c r="B5" s="1" t="s">
        <v>306</v>
      </c>
      <c r="C5" s="11">
        <v>4452439.1187825594</v>
      </c>
      <c r="D5" s="11">
        <v>1050730.4720000001</v>
      </c>
      <c r="E5" s="11">
        <v>5503169.5907825595</v>
      </c>
      <c r="F5" s="11">
        <v>2632309.9228736181</v>
      </c>
      <c r="G5" s="11">
        <v>1083565.7678326764</v>
      </c>
      <c r="H5" s="11">
        <v>3715875.6907062945</v>
      </c>
      <c r="I5" s="11">
        <v>2727779.8311266</v>
      </c>
      <c r="J5" s="11">
        <v>1154289.7920969771</v>
      </c>
      <c r="K5" s="11">
        <v>3882069.6232235772</v>
      </c>
      <c r="L5" s="11">
        <v>5421425.3726563063</v>
      </c>
      <c r="M5" s="11">
        <v>-6.0447099873088687E-7</v>
      </c>
      <c r="N5" s="11">
        <v>5421425.3726557018</v>
      </c>
    </row>
    <row r="6" spans="1:14" x14ac:dyDescent="0.2">
      <c r="A6" s="1" t="s">
        <v>83</v>
      </c>
      <c r="B6" s="1" t="s">
        <v>304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1:14" x14ac:dyDescent="0.2">
      <c r="A7" s="1" t="s">
        <v>84</v>
      </c>
      <c r="B7" s="1" t="s">
        <v>303</v>
      </c>
      <c r="C7" s="11">
        <v>2663.1112142375</v>
      </c>
      <c r="D7" s="11">
        <v>136818.3168</v>
      </c>
      <c r="E7" s="11">
        <v>139481.42801423749</v>
      </c>
      <c r="F7" s="11">
        <v>382271.62506742676</v>
      </c>
      <c r="G7" s="11">
        <v>141093.88510906947</v>
      </c>
      <c r="H7" s="11">
        <v>523365.51017649623</v>
      </c>
      <c r="I7" s="11">
        <v>396136.0399890042</v>
      </c>
      <c r="J7" s="11">
        <v>150303.04218124016</v>
      </c>
      <c r="K7" s="11">
        <v>546439.08217024431</v>
      </c>
      <c r="L7" s="11">
        <v>554563.49899658642</v>
      </c>
      <c r="M7" s="11">
        <v>-7.870972319224303E-8</v>
      </c>
      <c r="N7" s="11">
        <v>554563.49899650773</v>
      </c>
    </row>
    <row r="8" spans="1:14" x14ac:dyDescent="0.2">
      <c r="A8" s="1" t="s">
        <v>85</v>
      </c>
      <c r="B8" s="1" t="s">
        <v>306</v>
      </c>
      <c r="C8" s="11">
        <v>4016067.8450834863</v>
      </c>
      <c r="D8" s="11">
        <v>2671070.1995999999</v>
      </c>
      <c r="E8" s="11">
        <v>6687138.0446834862</v>
      </c>
      <c r="F8" s="11">
        <v>2136435.6283318638</v>
      </c>
      <c r="G8" s="11">
        <v>2754541.063471274</v>
      </c>
      <c r="H8" s="11">
        <v>4890976.6918031378</v>
      </c>
      <c r="I8" s="11">
        <v>2213920.9242891804</v>
      </c>
      <c r="J8" s="11">
        <v>2934329.1619820041</v>
      </c>
      <c r="K8" s="11">
        <v>5148250.0862711845</v>
      </c>
      <c r="L8" s="11">
        <v>4344469.9252086245</v>
      </c>
      <c r="M8" s="11">
        <v>-1.5366304816108172E-6</v>
      </c>
      <c r="N8" s="11">
        <v>4344469.9252070878</v>
      </c>
    </row>
    <row r="9" spans="1:14" x14ac:dyDescent="0.2">
      <c r="A9" s="1" t="s">
        <v>86</v>
      </c>
      <c r="B9" s="1" t="s">
        <v>307</v>
      </c>
      <c r="C9" s="11">
        <v>22740.786907509999</v>
      </c>
      <c r="D9" s="11">
        <v>111947.02639999999</v>
      </c>
      <c r="E9" s="11">
        <v>134687.81330750999</v>
      </c>
      <c r="F9" s="11">
        <v>144542.85513300862</v>
      </c>
      <c r="G9" s="11">
        <v>115445.36762773247</v>
      </c>
      <c r="H9" s="11">
        <v>259988.22276074108</v>
      </c>
      <c r="I9" s="11">
        <v>149785.20634638998</v>
      </c>
      <c r="J9" s="11">
        <v>122980.45338227408</v>
      </c>
      <c r="K9" s="11">
        <v>272765.65972866409</v>
      </c>
      <c r="L9" s="11">
        <v>249982.76817634352</v>
      </c>
      <c r="M9" s="11">
        <v>-6.4401606935561453E-8</v>
      </c>
      <c r="N9" s="11">
        <v>249982.76817627912</v>
      </c>
    </row>
    <row r="10" spans="1:14" x14ac:dyDescent="0.2">
      <c r="A10" s="1" t="s">
        <v>87</v>
      </c>
      <c r="B10" s="1" t="s">
        <v>308</v>
      </c>
      <c r="C10" s="11">
        <v>649020.96710408409</v>
      </c>
      <c r="D10" s="11">
        <v>243200.56639999998</v>
      </c>
      <c r="E10" s="11">
        <v>892221.5335040841</v>
      </c>
      <c r="F10" s="11">
        <v>297133.46564761346</v>
      </c>
      <c r="G10" s="11">
        <v>250800.57682819135</v>
      </c>
      <c r="H10" s="11">
        <v>547934.0424758048</v>
      </c>
      <c r="I10" s="11">
        <v>307910.04801649362</v>
      </c>
      <c r="J10" s="11">
        <v>267170.25793815864</v>
      </c>
      <c r="K10" s="11">
        <v>575080.30595465226</v>
      </c>
      <c r="L10" s="11">
        <v>599929.23812651064</v>
      </c>
      <c r="M10" s="11">
        <v>-1.3990998946086086E-7</v>
      </c>
      <c r="N10" s="11">
        <v>599929.23812637071</v>
      </c>
    </row>
    <row r="11" spans="1:14" x14ac:dyDescent="0.2">
      <c r="A11" s="1" t="s">
        <v>88</v>
      </c>
      <c r="B11" s="1" t="s">
        <v>306</v>
      </c>
      <c r="C11" s="11">
        <v>1237944.3168257403</v>
      </c>
      <c r="D11" s="11">
        <v>2378.6509999999998</v>
      </c>
      <c r="E11" s="11">
        <v>1240322.9678257403</v>
      </c>
      <c r="F11" s="11">
        <v>566753.16173292336</v>
      </c>
      <c r="G11" s="11">
        <v>2452.9837726272426</v>
      </c>
      <c r="H11" s="11">
        <v>569206.14550555055</v>
      </c>
      <c r="I11" s="11">
        <v>587308.44357210037</v>
      </c>
      <c r="J11" s="11">
        <v>2613.0893139846685</v>
      </c>
      <c r="K11" s="11">
        <v>589921.53288608498</v>
      </c>
      <c r="L11" s="11">
        <v>1144306.6225581677</v>
      </c>
      <c r="M11" s="11">
        <v>-1.3684056795891828E-9</v>
      </c>
      <c r="N11" s="11">
        <v>1144306.6225581663</v>
      </c>
    </row>
    <row r="12" spans="1:14" x14ac:dyDescent="0.2">
      <c r="A12" s="1" t="s">
        <v>89</v>
      </c>
      <c r="B12" s="1" t="s">
        <v>306</v>
      </c>
      <c r="C12" s="11">
        <v>3482875.2893804931</v>
      </c>
      <c r="D12" s="11">
        <v>1280964.1129999999</v>
      </c>
      <c r="E12" s="11">
        <v>4763839.4023804925</v>
      </c>
      <c r="F12" s="11">
        <v>2140751.5888361167</v>
      </c>
      <c r="G12" s="11">
        <v>1320994.2032298346</v>
      </c>
      <c r="H12" s="11">
        <v>3461745.792065951</v>
      </c>
      <c r="I12" s="11">
        <v>2218393.4181673294</v>
      </c>
      <c r="J12" s="11">
        <v>1407215.1128005537</v>
      </c>
      <c r="K12" s="11">
        <v>3625608.5309678828</v>
      </c>
      <c r="L12" s="11">
        <v>4419423.4637266956</v>
      </c>
      <c r="M12" s="11">
        <v>-7.3692129176542496E-7</v>
      </c>
      <c r="N12" s="11">
        <v>4419423.463725959</v>
      </c>
    </row>
    <row r="13" spans="1:14" x14ac:dyDescent="0.2">
      <c r="A13" s="1" t="s">
        <v>90</v>
      </c>
      <c r="B13" s="1" t="s">
        <v>298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1:14" x14ac:dyDescent="0.2">
      <c r="A14" s="1" t="s">
        <v>91</v>
      </c>
      <c r="B14" s="1" t="s">
        <v>309</v>
      </c>
      <c r="C14" s="11">
        <v>2405008.720248065</v>
      </c>
      <c r="D14" s="11">
        <v>460760.14160000003</v>
      </c>
      <c r="E14" s="11">
        <v>2865768.8618480652</v>
      </c>
      <c r="F14" s="11">
        <v>1139189.4557389866</v>
      </c>
      <c r="G14" s="11">
        <v>475158.88224806008</v>
      </c>
      <c r="H14" s="11">
        <v>1614348.3379870467</v>
      </c>
      <c r="I14" s="11">
        <v>1180506.1380479743</v>
      </c>
      <c r="J14" s="11">
        <v>506172.36506113037</v>
      </c>
      <c r="K14" s="11">
        <v>1686678.5031091047</v>
      </c>
      <c r="L14" s="11">
        <v>2197406.6863450678</v>
      </c>
      <c r="M14" s="11">
        <v>-2.6506906422747856E-7</v>
      </c>
      <c r="N14" s="11">
        <v>2197406.6863448028</v>
      </c>
    </row>
    <row r="15" spans="1:14" x14ac:dyDescent="0.2">
      <c r="A15" s="1" t="s">
        <v>92</v>
      </c>
      <c r="B15" s="1" t="s">
        <v>310</v>
      </c>
      <c r="C15" s="11">
        <v>875.73869547799995</v>
      </c>
      <c r="D15" s="11">
        <v>67535.356899999999</v>
      </c>
      <c r="E15" s="11">
        <v>68411.095595477993</v>
      </c>
      <c r="F15" s="11">
        <v>93635.538329168499</v>
      </c>
      <c r="G15" s="11">
        <v>69645.83478378682</v>
      </c>
      <c r="H15" s="11">
        <v>163281.37311295531</v>
      </c>
      <c r="I15" s="11">
        <v>97031.557990768735</v>
      </c>
      <c r="J15" s="11">
        <v>74191.598276304838</v>
      </c>
      <c r="K15" s="11">
        <v>171223.15626707359</v>
      </c>
      <c r="L15" s="11">
        <v>176033.44640400921</v>
      </c>
      <c r="M15" s="11">
        <v>-3.88521754368516E-8</v>
      </c>
      <c r="N15" s="11">
        <v>176033.44640397036</v>
      </c>
    </row>
    <row r="16" spans="1:14" x14ac:dyDescent="0.2">
      <c r="A16" s="1" t="s">
        <v>93</v>
      </c>
      <c r="B16" s="1" t="s">
        <v>298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1:14" x14ac:dyDescent="0.2">
      <c r="A17" s="1" t="s">
        <v>94</v>
      </c>
      <c r="B17" s="1" t="s">
        <v>311</v>
      </c>
      <c r="C17" s="11">
        <v>47.999511560000002</v>
      </c>
      <c r="D17" s="11">
        <v>21936.428359999998</v>
      </c>
      <c r="E17" s="11">
        <v>21984.427871559998</v>
      </c>
      <c r="F17" s="11">
        <v>10657.822590260203</v>
      </c>
      <c r="G17" s="11">
        <v>0</v>
      </c>
      <c r="H17" s="11">
        <v>10657.822590260203</v>
      </c>
      <c r="I17" s="11">
        <v>11044.365730954638</v>
      </c>
      <c r="J17" s="11">
        <v>0</v>
      </c>
      <c r="K17" s="11">
        <v>11044.365730954638</v>
      </c>
      <c r="L17" s="11">
        <v>20036.551027566129</v>
      </c>
      <c r="M17" s="11">
        <v>-1.1002076765219014E-8</v>
      </c>
      <c r="N17" s="11">
        <v>20036.551027555128</v>
      </c>
    </row>
    <row r="18" spans="1:14" x14ac:dyDescent="0.2">
      <c r="A18" s="1" t="s">
        <v>95</v>
      </c>
      <c r="B18" s="1" t="s">
        <v>304</v>
      </c>
      <c r="C18" s="11">
        <v>2213.5104443606001</v>
      </c>
      <c r="D18" s="11">
        <v>859698.34601199988</v>
      </c>
      <c r="E18" s="11">
        <v>861911.85645636043</v>
      </c>
      <c r="F18" s="11">
        <v>421224.86429946905</v>
      </c>
      <c r="G18" s="11">
        <v>886563.89361949952</v>
      </c>
      <c r="H18" s="11">
        <v>1307788.7579189686</v>
      </c>
      <c r="I18" s="11">
        <v>436502.05442024482</v>
      </c>
      <c r="J18" s="11">
        <v>944429.66253319697</v>
      </c>
      <c r="K18" s="11">
        <v>1380931.7169534417</v>
      </c>
      <c r="L18" s="11">
        <v>791896.60140607355</v>
      </c>
      <c r="M18" s="11">
        <v>-4.9457280593758694E-7</v>
      </c>
      <c r="N18" s="11">
        <v>791896.60140557901</v>
      </c>
    </row>
    <row r="19" spans="1:14" x14ac:dyDescent="0.2">
      <c r="A19" s="1" t="s">
        <v>96</v>
      </c>
      <c r="B19" s="1" t="s">
        <v>311</v>
      </c>
      <c r="C19" s="11">
        <v>38975.511378231997</v>
      </c>
      <c r="D19" s="11">
        <v>17812337.779192001</v>
      </c>
      <c r="E19" s="11">
        <v>17851313.290570233</v>
      </c>
      <c r="F19" s="11">
        <v>8654131.5137054436</v>
      </c>
      <c r="G19" s="11">
        <v>67583062.342369288</v>
      </c>
      <c r="H19" s="11">
        <v>76237193.856074736</v>
      </c>
      <c r="I19" s="11">
        <v>8968003.8029990755</v>
      </c>
      <c r="J19" s="11">
        <v>70394466.55562529</v>
      </c>
      <c r="K19" s="11">
        <v>79362470.358624369</v>
      </c>
      <c r="L19" s="11">
        <v>16269641.027060272</v>
      </c>
      <c r="M19" s="11">
        <v>-8.9336652438839025E-6</v>
      </c>
      <c r="N19" s="11">
        <v>16269641.027051339</v>
      </c>
    </row>
    <row r="20" spans="1:14" x14ac:dyDescent="0.2">
      <c r="A20" s="1" t="s">
        <v>97</v>
      </c>
      <c r="B20" s="1" t="s">
        <v>307</v>
      </c>
      <c r="C20" s="11">
        <v>12369.339989369</v>
      </c>
      <c r="D20" s="11">
        <v>34688.486360000003</v>
      </c>
      <c r="E20" s="11">
        <v>47057.826349369003</v>
      </c>
      <c r="F20" s="11">
        <v>39304.912375564891</v>
      </c>
      <c r="G20" s="11">
        <v>35772.500521548318</v>
      </c>
      <c r="H20" s="11">
        <v>75077.412897113216</v>
      </c>
      <c r="I20" s="11">
        <v>40730.442228938031</v>
      </c>
      <c r="J20" s="11">
        <v>38107.361284029874</v>
      </c>
      <c r="K20" s="11">
        <v>78837.803512967905</v>
      </c>
      <c r="L20" s="11">
        <v>63899.840736888116</v>
      </c>
      <c r="M20" s="11">
        <v>-1.9955816028234448E-8</v>
      </c>
      <c r="N20" s="11">
        <v>63899.840736868158</v>
      </c>
    </row>
    <row r="21" spans="1:14" x14ac:dyDescent="0.2">
      <c r="A21" s="1" t="s">
        <v>98</v>
      </c>
      <c r="B21" s="1" t="s">
        <v>303</v>
      </c>
      <c r="C21" s="11">
        <v>5297.5110719695003</v>
      </c>
      <c r="D21" s="11">
        <v>379007.65100000001</v>
      </c>
      <c r="E21" s="11">
        <v>384305.16207196953</v>
      </c>
      <c r="F21" s="11">
        <v>875959.80327760754</v>
      </c>
      <c r="G21" s="11">
        <v>390851.62876124715</v>
      </c>
      <c r="H21" s="11">
        <v>1266811.4320388548</v>
      </c>
      <c r="I21" s="11">
        <v>907729.54335476353</v>
      </c>
      <c r="J21" s="11">
        <v>416362.40152360767</v>
      </c>
      <c r="K21" s="11">
        <v>1324091.9448783712</v>
      </c>
      <c r="L21" s="11">
        <v>1185928.6054596249</v>
      </c>
      <c r="M21" s="11">
        <v>-2.1803796447488718E-7</v>
      </c>
      <c r="N21" s="11">
        <v>1185928.605459407</v>
      </c>
    </row>
    <row r="22" spans="1:14" x14ac:dyDescent="0.2">
      <c r="A22" s="1" t="s">
        <v>99</v>
      </c>
      <c r="B22" s="1" t="s">
        <v>304</v>
      </c>
      <c r="C22" s="11">
        <v>119.71401750000001</v>
      </c>
      <c r="D22" s="11">
        <v>371.96280000000002</v>
      </c>
      <c r="E22" s="11">
        <v>491.67681750000003</v>
      </c>
      <c r="F22" s="11">
        <v>220.84032289331964</v>
      </c>
      <c r="G22" s="11">
        <v>383.58662637814137</v>
      </c>
      <c r="H22" s="11">
        <v>604.42694927146101</v>
      </c>
      <c r="I22" s="11">
        <v>228.84986811517092</v>
      </c>
      <c r="J22" s="11">
        <v>408.62321453622934</v>
      </c>
      <c r="K22" s="11">
        <v>637.47308265140032</v>
      </c>
      <c r="L22" s="11">
        <v>428.67569333762697</v>
      </c>
      <c r="M22" s="11">
        <v>-2.1398515718190489E-10</v>
      </c>
      <c r="N22" s="11">
        <v>428.67569333741301</v>
      </c>
    </row>
    <row r="23" spans="1:14" x14ac:dyDescent="0.2">
      <c r="A23" s="1" t="s">
        <v>100</v>
      </c>
      <c r="B23" s="1" t="s">
        <v>298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1:14" x14ac:dyDescent="0.2">
      <c r="A24" s="1" t="s">
        <v>101</v>
      </c>
      <c r="B24" s="1" t="s">
        <v>312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1:14" x14ac:dyDescent="0.2">
      <c r="A25" s="1" t="s">
        <v>102</v>
      </c>
      <c r="B25" s="1" t="s">
        <v>298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1:14" x14ac:dyDescent="0.2">
      <c r="A26" s="1" t="s">
        <v>103</v>
      </c>
      <c r="B26" s="1" t="s">
        <v>298</v>
      </c>
      <c r="C26" s="11">
        <v>395757.285200816</v>
      </c>
      <c r="D26" s="11">
        <v>0</v>
      </c>
      <c r="E26" s="11">
        <v>395757.285200816</v>
      </c>
      <c r="F26" s="11">
        <v>234519.28794162668</v>
      </c>
      <c r="G26" s="11">
        <v>0</v>
      </c>
      <c r="H26" s="11">
        <v>234519.28794162668</v>
      </c>
      <c r="I26" s="11">
        <v>243024.94858165487</v>
      </c>
      <c r="J26" s="11">
        <v>0</v>
      </c>
      <c r="K26" s="11">
        <v>243024.94858165487</v>
      </c>
      <c r="L26" s="11">
        <v>446724.99553861743</v>
      </c>
      <c r="M26" s="11">
        <v>0</v>
      </c>
      <c r="N26" s="11">
        <v>446724.99553861743</v>
      </c>
    </row>
    <row r="27" spans="1:14" x14ac:dyDescent="0.2">
      <c r="A27" s="1" t="s">
        <v>104</v>
      </c>
      <c r="B27" s="1" t="s">
        <v>303</v>
      </c>
      <c r="C27" s="11">
        <v>7466.3077056770007</v>
      </c>
      <c r="D27" s="11">
        <v>532857.37559999991</v>
      </c>
      <c r="E27" s="11">
        <v>540323.68330567691</v>
      </c>
      <c r="F27" s="11">
        <v>1058788.5568417457</v>
      </c>
      <c r="G27" s="11">
        <v>549509.15265481966</v>
      </c>
      <c r="H27" s="11">
        <v>1608297.7094965654</v>
      </c>
      <c r="I27" s="11">
        <v>1097189.2198877749</v>
      </c>
      <c r="J27" s="11">
        <v>585375.4561128451</v>
      </c>
      <c r="K27" s="11">
        <v>1682564.67600062</v>
      </c>
      <c r="L27" s="11">
        <v>1533952.0451282836</v>
      </c>
      <c r="M27" s="11">
        <v>-3.0654562572736663E-7</v>
      </c>
      <c r="N27" s="11">
        <v>1533952.0451279769</v>
      </c>
    </row>
    <row r="28" spans="1:14" x14ac:dyDescent="0.2">
      <c r="A28" s="1" t="s">
        <v>105</v>
      </c>
      <c r="B28" s="1" t="s">
        <v>312</v>
      </c>
      <c r="C28" s="11">
        <v>5545.9844501380003</v>
      </c>
      <c r="D28" s="11">
        <v>1390109.0196400001</v>
      </c>
      <c r="E28" s="11">
        <v>1395655.004090138</v>
      </c>
      <c r="F28" s="11">
        <v>698280.65291333362</v>
      </c>
      <c r="G28" s="11">
        <v>1433549.8849388519</v>
      </c>
      <c r="H28" s="11">
        <v>2131830.5378521858</v>
      </c>
      <c r="I28" s="11">
        <v>723606.23835795769</v>
      </c>
      <c r="J28" s="11">
        <v>1527117.271299988</v>
      </c>
      <c r="K28" s="11">
        <v>2250723.5096579455</v>
      </c>
      <c r="L28" s="11">
        <v>1086846.2077525952</v>
      </c>
      <c r="M28" s="11">
        <v>-7.997108771835494E-7</v>
      </c>
      <c r="N28" s="11">
        <v>1086846.2077517954</v>
      </c>
    </row>
    <row r="29" spans="1:14" x14ac:dyDescent="0.2">
      <c r="A29" s="1" t="s">
        <v>106</v>
      </c>
      <c r="B29" s="1" t="s">
        <v>313</v>
      </c>
      <c r="C29" s="11">
        <v>159781.75570375202</v>
      </c>
      <c r="D29" s="11">
        <v>1934599.6317999999</v>
      </c>
      <c r="E29" s="11">
        <v>2094381.3875037518</v>
      </c>
      <c r="F29" s="11">
        <v>1957158.6004162503</v>
      </c>
      <c r="G29" s="11">
        <v>1995055.8124483321</v>
      </c>
      <c r="H29" s="11">
        <v>3952214.4128645826</v>
      </c>
      <c r="I29" s="11">
        <v>2028141.7891337452</v>
      </c>
      <c r="J29" s="11">
        <v>2125272.528292404</v>
      </c>
      <c r="K29" s="11">
        <v>4153414.3174261493</v>
      </c>
      <c r="L29" s="11">
        <v>3013030.5891242325</v>
      </c>
      <c r="M29" s="11">
        <v>-1.1129489462246717E-6</v>
      </c>
      <c r="N29" s="11">
        <v>3013030.5891231196</v>
      </c>
    </row>
    <row r="30" spans="1:14" x14ac:dyDescent="0.2">
      <c r="A30" s="1" t="s">
        <v>107</v>
      </c>
      <c r="B30" s="1" t="s">
        <v>312</v>
      </c>
      <c r="C30" s="11">
        <v>2694.3622464000005</v>
      </c>
      <c r="D30" s="11">
        <v>84418.223999999987</v>
      </c>
      <c r="E30" s="11">
        <v>87112.586246399995</v>
      </c>
      <c r="F30" s="11">
        <v>41920.922853115771</v>
      </c>
      <c r="G30" s="11">
        <v>87056.290975856318</v>
      </c>
      <c r="H30" s="11">
        <v>128977.21382897209</v>
      </c>
      <c r="I30" s="11">
        <v>43441.331458458939</v>
      </c>
      <c r="J30" s="11">
        <v>92738.429908365753</v>
      </c>
      <c r="K30" s="11">
        <v>136179.76136682468</v>
      </c>
      <c r="L30" s="11">
        <v>64536.937810707524</v>
      </c>
      <c r="M30" s="11">
        <v>-4.856466004572838E-8</v>
      </c>
      <c r="N30" s="11">
        <v>64536.937810658957</v>
      </c>
    </row>
    <row r="31" spans="1:14" x14ac:dyDescent="0.2">
      <c r="A31" s="1" t="s">
        <v>108</v>
      </c>
      <c r="B31" s="1" t="s">
        <v>305</v>
      </c>
      <c r="C31" s="11">
        <v>467435.68567400001</v>
      </c>
      <c r="D31" s="11">
        <v>472181.44379999995</v>
      </c>
      <c r="E31" s="11">
        <v>939617.12947399996</v>
      </c>
      <c r="F31" s="11">
        <v>355963.26009350602</v>
      </c>
      <c r="G31" s="11">
        <v>486937.09980030789</v>
      </c>
      <c r="H31" s="11">
        <v>842900.35989381396</v>
      </c>
      <c r="I31" s="11">
        <v>368873.51032173913</v>
      </c>
      <c r="J31" s="11">
        <v>518719.34346637339</v>
      </c>
      <c r="K31" s="11">
        <v>887592.85378811252</v>
      </c>
      <c r="L31" s="11">
        <v>728447.46832884452</v>
      </c>
      <c r="M31" s="11">
        <v>-2.7163958457652698E-7</v>
      </c>
      <c r="N31" s="11">
        <v>728447.46832857293</v>
      </c>
    </row>
    <row r="32" spans="1:14" x14ac:dyDescent="0.2">
      <c r="A32" s="1" t="s">
        <v>109</v>
      </c>
      <c r="B32" s="1" t="s">
        <v>312</v>
      </c>
      <c r="C32" s="11">
        <v>4874.1288381170007</v>
      </c>
      <c r="D32" s="11">
        <v>1221707.4392600001</v>
      </c>
      <c r="E32" s="11">
        <v>1226581.5680981171</v>
      </c>
      <c r="F32" s="11">
        <v>841750.25907646201</v>
      </c>
      <c r="G32" s="11">
        <v>1259885.7602072612</v>
      </c>
      <c r="H32" s="11">
        <v>2101636.0192837231</v>
      </c>
      <c r="I32" s="11">
        <v>872279.27061406407</v>
      </c>
      <c r="J32" s="11">
        <v>1342118.139376428</v>
      </c>
      <c r="K32" s="11">
        <v>2214397.4099904923</v>
      </c>
      <c r="L32" s="11">
        <v>1203944.2006412586</v>
      </c>
      <c r="M32" s="11">
        <v>-7.0283173053959596E-7</v>
      </c>
      <c r="N32" s="11">
        <v>1203944.2006405557</v>
      </c>
    </row>
    <row r="33" spans="1:14" x14ac:dyDescent="0.2">
      <c r="A33" s="1" t="s">
        <v>110</v>
      </c>
      <c r="B33" s="1" t="s">
        <v>308</v>
      </c>
      <c r="C33" s="11">
        <v>8515488.1532307807</v>
      </c>
      <c r="D33" s="11">
        <v>3578771.6425999999</v>
      </c>
      <c r="E33" s="11">
        <v>12094259.795830781</v>
      </c>
      <c r="F33" s="11">
        <v>5521378.2892084373</v>
      </c>
      <c r="G33" s="11">
        <v>3690608.1494243336</v>
      </c>
      <c r="H33" s="11">
        <v>9211986.4386327714</v>
      </c>
      <c r="I33" s="11">
        <v>5721630.3469620664</v>
      </c>
      <c r="J33" s="11">
        <v>3931493.075894454</v>
      </c>
      <c r="K33" s="11">
        <v>9653123.4228565209</v>
      </c>
      <c r="L33" s="11">
        <v>9690938.8621972017</v>
      </c>
      <c r="M33" s="11">
        <v>-2.0588188186020346E-6</v>
      </c>
      <c r="N33" s="11">
        <v>9690938.8621951435</v>
      </c>
    </row>
    <row r="34" spans="1:14" x14ac:dyDescent="0.2">
      <c r="A34" s="1" t="s">
        <v>111</v>
      </c>
      <c r="B34" s="1" t="s">
        <v>305</v>
      </c>
      <c r="C34" s="11">
        <v>700456.61228787666</v>
      </c>
      <c r="D34" s="11">
        <v>762092.44979999994</v>
      </c>
      <c r="E34" s="11">
        <v>1462549.0620878767</v>
      </c>
      <c r="F34" s="11">
        <v>2004918.8382071161</v>
      </c>
      <c r="G34" s="11">
        <v>785907.81606933568</v>
      </c>
      <c r="H34" s="11">
        <v>2790826.654276452</v>
      </c>
      <c r="I34" s="11">
        <v>2077634.218670124</v>
      </c>
      <c r="J34" s="11">
        <v>837203.79191431508</v>
      </c>
      <c r="K34" s="11">
        <v>2914838.0105844392</v>
      </c>
      <c r="L34" s="11">
        <v>3580539.4959488655</v>
      </c>
      <c r="M34" s="11">
        <v>-4.3842145681663862E-7</v>
      </c>
      <c r="N34" s="11">
        <v>3580539.4959484269</v>
      </c>
    </row>
    <row r="35" spans="1:14" x14ac:dyDescent="0.2">
      <c r="A35" s="1" t="s">
        <v>112</v>
      </c>
      <c r="B35" s="1" t="s">
        <v>304</v>
      </c>
      <c r="C35" s="11">
        <v>2717.5566549669998</v>
      </c>
      <c r="D35" s="11">
        <v>22456.665219999999</v>
      </c>
      <c r="E35" s="11">
        <v>25174.221874966999</v>
      </c>
      <c r="F35" s="11">
        <v>9261.3387976436097</v>
      </c>
      <c r="G35" s="11">
        <v>23158.43533666039</v>
      </c>
      <c r="H35" s="11">
        <v>32419.774134304</v>
      </c>
      <c r="I35" s="11">
        <v>9597.2335787359461</v>
      </c>
      <c r="J35" s="11">
        <v>24669.979712918444</v>
      </c>
      <c r="K35" s="11">
        <v>34267.213291654392</v>
      </c>
      <c r="L35" s="11">
        <v>16539.616825576915</v>
      </c>
      <c r="M35" s="11">
        <v>-1.2919015118939628E-8</v>
      </c>
      <c r="N35" s="11">
        <v>16539.616825563997</v>
      </c>
    </row>
    <row r="36" spans="1:14" x14ac:dyDescent="0.2">
      <c r="A36" s="1" t="s">
        <v>113</v>
      </c>
      <c r="B36" s="1" t="s">
        <v>304</v>
      </c>
      <c r="C36" s="11">
        <v>87156.650511700005</v>
      </c>
      <c r="D36" s="11">
        <v>967157.05240000004</v>
      </c>
      <c r="E36" s="11">
        <v>1054313.7029117001</v>
      </c>
      <c r="F36" s="11">
        <v>398864.61525148724</v>
      </c>
      <c r="G36" s="11">
        <v>997380.68136905984</v>
      </c>
      <c r="H36" s="11">
        <v>1396245.2966205471</v>
      </c>
      <c r="I36" s="11">
        <v>413330.83288510458</v>
      </c>
      <c r="J36" s="11">
        <v>1062479.429967385</v>
      </c>
      <c r="K36" s="11">
        <v>1475810.2628524895</v>
      </c>
      <c r="L36" s="11">
        <v>712323.35256100004</v>
      </c>
      <c r="M36" s="11">
        <v>-5.5639234320583096E-7</v>
      </c>
      <c r="N36" s="11">
        <v>712323.35256044369</v>
      </c>
    </row>
    <row r="37" spans="1:14" x14ac:dyDescent="0.2">
      <c r="A37" s="1" t="s">
        <v>114</v>
      </c>
      <c r="B37" s="1" t="s">
        <v>314</v>
      </c>
      <c r="C37" s="11">
        <v>7271956.8785118638</v>
      </c>
      <c r="D37" s="11">
        <v>2908657.9939999999</v>
      </c>
      <c r="E37" s="11">
        <v>10180614.872511864</v>
      </c>
      <c r="F37" s="11">
        <v>3847048.7255418906</v>
      </c>
      <c r="G37" s="11">
        <v>2999553.4693422895</v>
      </c>
      <c r="H37" s="11">
        <v>6846602.1948841801</v>
      </c>
      <c r="I37" s="11">
        <v>3986575.3768988424</v>
      </c>
      <c r="J37" s="11">
        <v>3195333.4567187382</v>
      </c>
      <c r="K37" s="11">
        <v>7181908.8336175811</v>
      </c>
      <c r="L37" s="11">
        <v>7312260.6193199614</v>
      </c>
      <c r="M37" s="11">
        <v>-1.6733115194167111E-6</v>
      </c>
      <c r="N37" s="11">
        <v>7312260.6193182878</v>
      </c>
    </row>
    <row r="38" spans="1:14" x14ac:dyDescent="0.2">
      <c r="A38" s="1" t="s">
        <v>115</v>
      </c>
      <c r="B38" s="1" t="s">
        <v>314</v>
      </c>
      <c r="C38" s="11">
        <v>5382889.9537260886</v>
      </c>
      <c r="D38" s="11">
        <v>1175303.5689999999</v>
      </c>
      <c r="E38" s="11">
        <v>6558193.5227260888</v>
      </c>
      <c r="F38" s="11">
        <v>3043673.591867005</v>
      </c>
      <c r="G38" s="11">
        <v>1212031.7703891334</v>
      </c>
      <c r="H38" s="11">
        <v>4255705.3622561386</v>
      </c>
      <c r="I38" s="11">
        <v>3154063.0395694049</v>
      </c>
      <c r="J38" s="11">
        <v>1291140.7334837867</v>
      </c>
      <c r="K38" s="11">
        <v>4445203.7730531916</v>
      </c>
      <c r="L38" s="11">
        <v>5785248.9354000222</v>
      </c>
      <c r="M38" s="11">
        <v>-6.7613621294634517E-7</v>
      </c>
      <c r="N38" s="11">
        <v>5785248.9353993461</v>
      </c>
    </row>
    <row r="39" spans="1:14" x14ac:dyDescent="0.2">
      <c r="A39" s="1" t="s">
        <v>116</v>
      </c>
      <c r="B39" s="1" t="s">
        <v>304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1:14" x14ac:dyDescent="0.2">
      <c r="A40" s="1" t="s">
        <v>117</v>
      </c>
      <c r="B40" s="1" t="s">
        <v>310</v>
      </c>
      <c r="C40" s="11">
        <v>6503.8502233480012</v>
      </c>
      <c r="D40" s="11">
        <v>65377.972659999992</v>
      </c>
      <c r="E40" s="11">
        <v>71881.822883347995</v>
      </c>
      <c r="F40" s="11">
        <v>81478.516845413717</v>
      </c>
      <c r="G40" s="11">
        <v>67421.032350793583</v>
      </c>
      <c r="H40" s="11">
        <v>148899.54919620731</v>
      </c>
      <c r="I40" s="11">
        <v>84433.61968502494</v>
      </c>
      <c r="J40" s="11">
        <v>71821.583631994697</v>
      </c>
      <c r="K40" s="11">
        <v>156255.20331701962</v>
      </c>
      <c r="L40" s="11">
        <v>153953.85413804764</v>
      </c>
      <c r="M40" s="11">
        <v>-3.7611061525196553E-8</v>
      </c>
      <c r="N40" s="11">
        <v>153953.85413801004</v>
      </c>
    </row>
    <row r="41" spans="1:14" x14ac:dyDescent="0.2">
      <c r="A41" s="1" t="s">
        <v>118</v>
      </c>
      <c r="B41" s="1" t="s">
        <v>303</v>
      </c>
      <c r="C41" s="11">
        <v>19921.668079363</v>
      </c>
      <c r="D41" s="11">
        <v>1423313.21</v>
      </c>
      <c r="E41" s="11">
        <v>1443234.8780793629</v>
      </c>
      <c r="F41" s="11">
        <v>2928923.015846557</v>
      </c>
      <c r="G41" s="11">
        <v>1467791.7052547813</v>
      </c>
      <c r="H41" s="11">
        <v>4396714.721101338</v>
      </c>
      <c r="I41" s="11">
        <v>3035150.633336849</v>
      </c>
      <c r="J41" s="11">
        <v>1563594.0453241006</v>
      </c>
      <c r="K41" s="11">
        <v>4598744.6786609497</v>
      </c>
      <c r="L41" s="11">
        <v>4256671.6577720381</v>
      </c>
      <c r="M41" s="11">
        <v>-8.1881279784142828E-7</v>
      </c>
      <c r="N41" s="11">
        <v>4256671.6577712195</v>
      </c>
    </row>
    <row r="42" spans="1:14" x14ac:dyDescent="0.2">
      <c r="A42" s="1" t="s">
        <v>119</v>
      </c>
      <c r="B42" s="1" t="s">
        <v>307</v>
      </c>
      <c r="C42" s="11">
        <v>297931.31208777748</v>
      </c>
      <c r="D42" s="11">
        <v>611115.01572000002</v>
      </c>
      <c r="E42" s="11">
        <v>909046.32780777756</v>
      </c>
      <c r="F42" s="11">
        <v>482407.47134310845</v>
      </c>
      <c r="G42" s="11">
        <v>630212.34168863029</v>
      </c>
      <c r="H42" s="11">
        <v>1112619.8130317386</v>
      </c>
      <c r="I42" s="11">
        <v>499903.66228532162</v>
      </c>
      <c r="J42" s="11">
        <v>671346.11895292951</v>
      </c>
      <c r="K42" s="11">
        <v>1171249.7812382511</v>
      </c>
      <c r="L42" s="11">
        <v>818674.69514138869</v>
      </c>
      <c r="M42" s="11">
        <v>-3.5156618536871556E-7</v>
      </c>
      <c r="N42" s="11">
        <v>818674.69514103711</v>
      </c>
    </row>
    <row r="43" spans="1:14" x14ac:dyDescent="0.2">
      <c r="A43" s="1" t="s">
        <v>120</v>
      </c>
      <c r="B43" s="1" t="s">
        <v>303</v>
      </c>
      <c r="C43" s="11">
        <v>7609.9840873825015</v>
      </c>
      <c r="D43" s="11">
        <v>6214.2007399999993</v>
      </c>
      <c r="E43" s="11">
        <v>13824.184827382502</v>
      </c>
      <c r="F43" s="11">
        <v>1299152.3517701209</v>
      </c>
      <c r="G43" s="11">
        <v>6408.3943273175428</v>
      </c>
      <c r="H43" s="11">
        <v>1305560.7460974385</v>
      </c>
      <c r="I43" s="11">
        <v>1346270.6469041295</v>
      </c>
      <c r="J43" s="11">
        <v>6826.6683715474101</v>
      </c>
      <c r="K43" s="11">
        <v>1353097.315275677</v>
      </c>
      <c r="L43" s="11">
        <v>1642244.9344039776</v>
      </c>
      <c r="M43" s="11">
        <v>-3.5749454572038111E-9</v>
      </c>
      <c r="N43" s="11">
        <v>1642244.9344039741</v>
      </c>
    </row>
    <row r="44" spans="1:14" x14ac:dyDescent="0.2">
      <c r="A44" s="1" t="s">
        <v>121</v>
      </c>
      <c r="B44" s="1" t="s">
        <v>304</v>
      </c>
      <c r="C44" s="11">
        <v>1034736.8890673429</v>
      </c>
      <c r="D44" s="11">
        <v>1440423.6543399999</v>
      </c>
      <c r="E44" s="11">
        <v>2475160.5434073429</v>
      </c>
      <c r="F44" s="11">
        <v>796201.85437665693</v>
      </c>
      <c r="G44" s="11">
        <v>1485436.850468796</v>
      </c>
      <c r="H44" s="11">
        <v>2281638.7048454527</v>
      </c>
      <c r="I44" s="11">
        <v>825078.89401688729</v>
      </c>
      <c r="J44" s="11">
        <v>1582390.8840626893</v>
      </c>
      <c r="K44" s="11">
        <v>2407469.7780795768</v>
      </c>
      <c r="L44" s="11">
        <v>1562224.2907005288</v>
      </c>
      <c r="M44" s="11">
        <v>-8.2865620455184965E-7</v>
      </c>
      <c r="N44" s="11">
        <v>1562224.2906997001</v>
      </c>
    </row>
    <row r="45" spans="1:14" x14ac:dyDescent="0.2">
      <c r="A45" s="1" t="s">
        <v>122</v>
      </c>
      <c r="B45" s="1" t="s">
        <v>305</v>
      </c>
      <c r="C45" s="11">
        <v>329543.98073586763</v>
      </c>
      <c r="D45" s="11">
        <v>234253.23899999997</v>
      </c>
      <c r="E45" s="11">
        <v>563797.21973586758</v>
      </c>
      <c r="F45" s="11">
        <v>299479.20975641999</v>
      </c>
      <c r="G45" s="11">
        <v>241573.64571447053</v>
      </c>
      <c r="H45" s="11">
        <v>541052.85547089053</v>
      </c>
      <c r="I45" s="11">
        <v>310340.8687239585</v>
      </c>
      <c r="J45" s="11">
        <v>257341.08769937104</v>
      </c>
      <c r="K45" s="11">
        <v>567681.95642332954</v>
      </c>
      <c r="L45" s="11">
        <v>607876.06993199757</v>
      </c>
      <c r="M45" s="11">
        <v>-1.3476271328150379E-7</v>
      </c>
      <c r="N45" s="11">
        <v>607876.06993186276</v>
      </c>
    </row>
    <row r="46" spans="1:14" x14ac:dyDescent="0.2">
      <c r="A46" s="1" t="s">
        <v>123</v>
      </c>
      <c r="B46" s="1" t="s">
        <v>304</v>
      </c>
      <c r="C46" s="11">
        <v>1083.3722111519999</v>
      </c>
      <c r="D46" s="11">
        <v>3932.4067200000004</v>
      </c>
      <c r="E46" s="11">
        <v>5015.778931152</v>
      </c>
      <c r="F46" s="11">
        <v>1682.5442799687062</v>
      </c>
      <c r="G46" s="11">
        <v>4055.294312419232</v>
      </c>
      <c r="H46" s="11">
        <v>5737.8385923879378</v>
      </c>
      <c r="I46" s="11">
        <v>1743.5676217281116</v>
      </c>
      <c r="J46" s="11">
        <v>4319.9821992690395</v>
      </c>
      <c r="K46" s="11">
        <v>6063.5498209971511</v>
      </c>
      <c r="L46" s="11">
        <v>3415.190006764783</v>
      </c>
      <c r="M46" s="11">
        <v>-2.2622602853897732E-9</v>
      </c>
      <c r="N46" s="11">
        <v>3415.1900067625206</v>
      </c>
    </row>
    <row r="47" spans="1:14" x14ac:dyDescent="0.2">
      <c r="A47" s="1" t="s">
        <v>124</v>
      </c>
      <c r="B47" s="1" t="s">
        <v>310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1:14" x14ac:dyDescent="0.2">
      <c r="A48" s="1" t="s">
        <v>125</v>
      </c>
      <c r="B48" s="1" t="s">
        <v>303</v>
      </c>
      <c r="C48" s="11">
        <v>1272.094116728</v>
      </c>
      <c r="D48" s="11">
        <v>118106.43262000001</v>
      </c>
      <c r="E48" s="11">
        <v>119378.526736728</v>
      </c>
      <c r="F48" s="11">
        <v>217671.63443513025</v>
      </c>
      <c r="G48" s="11">
        <v>121797.2551079384</v>
      </c>
      <c r="H48" s="11">
        <v>339468.88954306865</v>
      </c>
      <c r="I48" s="11">
        <v>225566.25610874849</v>
      </c>
      <c r="J48" s="11">
        <v>129746.92672114252</v>
      </c>
      <c r="K48" s="11">
        <v>355313.18282989098</v>
      </c>
      <c r="L48" s="11">
        <v>290214.70267996058</v>
      </c>
      <c r="M48" s="11">
        <v>-6.7945029848105122E-8</v>
      </c>
      <c r="N48" s="11">
        <v>290214.70267989265</v>
      </c>
    </row>
    <row r="49" spans="1:14" x14ac:dyDescent="0.2">
      <c r="A49" s="1" t="s">
        <v>126</v>
      </c>
      <c r="B49" s="1" t="s">
        <v>304</v>
      </c>
      <c r="C49" s="11">
        <v>1205014.9057457279</v>
      </c>
      <c r="D49" s="11">
        <v>2052683.9555200001</v>
      </c>
      <c r="E49" s="11">
        <v>3257698.8612657283</v>
      </c>
      <c r="F49" s="11">
        <v>1020328.4230272856</v>
      </c>
      <c r="G49" s="11">
        <v>2116830.2677538069</v>
      </c>
      <c r="H49" s="11">
        <v>3137158.6907810923</v>
      </c>
      <c r="I49" s="11">
        <v>1057334.1950634234</v>
      </c>
      <c r="J49" s="11">
        <v>2254995.16707457</v>
      </c>
      <c r="K49" s="11">
        <v>3312329.3621379933</v>
      </c>
      <c r="L49" s="11">
        <v>2020729.1295882412</v>
      </c>
      <c r="M49" s="11">
        <v>-1.1808812571222756E-6</v>
      </c>
      <c r="N49" s="11">
        <v>2020729.1295870603</v>
      </c>
    </row>
    <row r="50" spans="1:14" x14ac:dyDescent="0.2">
      <c r="A50" s="1" t="s">
        <v>61</v>
      </c>
      <c r="B50" s="1" t="s">
        <v>298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</row>
    <row r="51" spans="1:14" x14ac:dyDescent="0.2">
      <c r="A51" s="1" t="s">
        <v>127</v>
      </c>
      <c r="B51" s="1" t="s">
        <v>312</v>
      </c>
      <c r="C51" s="11">
        <v>2402.6630664960003</v>
      </c>
      <c r="D51" s="11">
        <v>1568.3098200000002</v>
      </c>
      <c r="E51" s="11">
        <v>3970.9728864960007</v>
      </c>
      <c r="F51" s="11">
        <v>1324.4610274538234</v>
      </c>
      <c r="G51" s="11">
        <v>1617.3194549818159</v>
      </c>
      <c r="H51" s="11">
        <v>2941.780482435639</v>
      </c>
      <c r="I51" s="11">
        <v>1372.497230059339</v>
      </c>
      <c r="J51" s="11">
        <v>1722.8814280275751</v>
      </c>
      <c r="K51" s="11">
        <v>3095.3786580869141</v>
      </c>
      <c r="L51" s="11">
        <v>2529.5313509062062</v>
      </c>
      <c r="M51" s="11">
        <v>-9.0222738226141151E-10</v>
      </c>
      <c r="N51" s="11">
        <v>2529.531350905304</v>
      </c>
    </row>
    <row r="52" spans="1:14" x14ac:dyDescent="0.2">
      <c r="A52" s="1" t="s">
        <v>128</v>
      </c>
      <c r="B52" s="1" t="s">
        <v>309</v>
      </c>
      <c r="C52" s="11">
        <v>625266.81653603399</v>
      </c>
      <c r="D52" s="11">
        <v>169201.03375999999</v>
      </c>
      <c r="E52" s="11">
        <v>794467.85029603401</v>
      </c>
      <c r="F52" s="11">
        <v>341887.18703759718</v>
      </c>
      <c r="G52" s="11">
        <v>174488.56100581135</v>
      </c>
      <c r="H52" s="11">
        <v>516375.7480434085</v>
      </c>
      <c r="I52" s="11">
        <v>354286.91933952813</v>
      </c>
      <c r="J52" s="11">
        <v>185877.37891494599</v>
      </c>
      <c r="K52" s="11">
        <v>540164.29825447407</v>
      </c>
      <c r="L52" s="11">
        <v>688870.80779447814</v>
      </c>
      <c r="M52" s="11">
        <v>-9.7339061337516535E-8</v>
      </c>
      <c r="N52" s="11">
        <v>688870.80779438082</v>
      </c>
    </row>
    <row r="53" spans="1:14" x14ac:dyDescent="0.2">
      <c r="A53" s="1" t="s">
        <v>129</v>
      </c>
      <c r="B53" s="1" t="s">
        <v>304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x14ac:dyDescent="0.2">
      <c r="A54" s="1" t="s">
        <v>130</v>
      </c>
      <c r="B54" s="1" t="s">
        <v>309</v>
      </c>
      <c r="C54" s="11">
        <v>660365.9474887572</v>
      </c>
      <c r="D54" s="11">
        <v>128377.16099999999</v>
      </c>
      <c r="E54" s="11">
        <v>788743.10848875716</v>
      </c>
      <c r="F54" s="11">
        <v>307322.39313515677</v>
      </c>
      <c r="G54" s="11">
        <v>132388.94344271391</v>
      </c>
      <c r="H54" s="11">
        <v>439711.33657787065</v>
      </c>
      <c r="I54" s="11">
        <v>318468.51252700656</v>
      </c>
      <c r="J54" s="11">
        <v>141029.93149007121</v>
      </c>
      <c r="K54" s="11">
        <v>459498.4440170778</v>
      </c>
      <c r="L54" s="11">
        <v>586498.02515661565</v>
      </c>
      <c r="M54" s="11">
        <v>-7.385364067361498E-8</v>
      </c>
      <c r="N54" s="11">
        <v>586498.02515654184</v>
      </c>
    </row>
    <row r="55" spans="1:14" x14ac:dyDescent="0.2">
      <c r="A55" s="1" t="s">
        <v>131</v>
      </c>
      <c r="B55" s="1" t="s">
        <v>313</v>
      </c>
      <c r="C55" s="11">
        <v>1008.9745618565003</v>
      </c>
      <c r="D55" s="11">
        <v>67217.055399999997</v>
      </c>
      <c r="E55" s="11">
        <v>68226.029961856504</v>
      </c>
      <c r="F55" s="11">
        <v>138790.35857238006</v>
      </c>
      <c r="G55" s="11">
        <v>69317.586371429177</v>
      </c>
      <c r="H55" s="11">
        <v>208107.94494380924</v>
      </c>
      <c r="I55" s="11">
        <v>143824.07541710424</v>
      </c>
      <c r="J55" s="11">
        <v>73841.925185012631</v>
      </c>
      <c r="K55" s="11">
        <v>217666.00060211687</v>
      </c>
      <c r="L55" s="11">
        <v>192340.26650124264</v>
      </c>
      <c r="M55" s="11">
        <v>-3.8669060898223721E-8</v>
      </c>
      <c r="N55" s="11">
        <v>192340.26650120397</v>
      </c>
    </row>
    <row r="56" spans="1:14" x14ac:dyDescent="0.2">
      <c r="A56" s="1" t="s">
        <v>132</v>
      </c>
      <c r="B56" s="1" t="s">
        <v>313</v>
      </c>
      <c r="C56" s="11">
        <v>885.53333061000001</v>
      </c>
      <c r="D56" s="11">
        <v>1769.62302</v>
      </c>
      <c r="E56" s="11">
        <v>2655.1563506100001</v>
      </c>
      <c r="F56" s="11">
        <v>6989.6054396855025</v>
      </c>
      <c r="G56" s="11">
        <v>1824.9236864624588</v>
      </c>
      <c r="H56" s="11">
        <v>8814.5291261479615</v>
      </c>
      <c r="I56" s="11">
        <v>7243.1078803566388</v>
      </c>
      <c r="J56" s="11">
        <v>1944.0359276511258</v>
      </c>
      <c r="K56" s="11">
        <v>9187.1438080077642</v>
      </c>
      <c r="L56" s="11">
        <v>10178.829138678146</v>
      </c>
      <c r="M56" s="11">
        <v>-1.0180401375820842E-9</v>
      </c>
      <c r="N56" s="11">
        <v>10178.829138677127</v>
      </c>
    </row>
    <row r="57" spans="1:14" x14ac:dyDescent="0.2">
      <c r="A57" s="1" t="s">
        <v>133</v>
      </c>
      <c r="B57" s="1" t="s">
        <v>304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x14ac:dyDescent="0.2">
      <c r="A58" s="1" t="s">
        <v>134</v>
      </c>
      <c r="B58" s="1" t="s">
        <v>313</v>
      </c>
      <c r="C58" s="11">
        <v>14028.393792248004</v>
      </c>
      <c r="D58" s="11">
        <v>1174674.5208000001</v>
      </c>
      <c r="E58" s="11">
        <v>1188702.9145922482</v>
      </c>
      <c r="F58" s="11">
        <v>1330685.3983811508</v>
      </c>
      <c r="G58" s="11">
        <v>1211383.0644516922</v>
      </c>
      <c r="H58" s="11">
        <v>2542068.462832843</v>
      </c>
      <c r="I58" s="11">
        <v>1378947.3495264568</v>
      </c>
      <c r="J58" s="11">
        <v>1290449.6866974356</v>
      </c>
      <c r="K58" s="11">
        <v>2669397.0362238921</v>
      </c>
      <c r="L58" s="11">
        <v>2070571.6800019445</v>
      </c>
      <c r="M58" s="11">
        <v>-6.7577433004313018E-7</v>
      </c>
      <c r="N58" s="11">
        <v>2070571.6800012689</v>
      </c>
    </row>
    <row r="59" spans="1:14" x14ac:dyDescent="0.2">
      <c r="A59" s="1" t="s">
        <v>135</v>
      </c>
      <c r="B59" s="1" t="s">
        <v>314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</row>
    <row r="60" spans="1:14" x14ac:dyDescent="0.2">
      <c r="A60" s="1" t="s">
        <v>136</v>
      </c>
      <c r="B60" s="1" t="s">
        <v>298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</row>
    <row r="61" spans="1:14" x14ac:dyDescent="0.2">
      <c r="A61" s="1" t="s">
        <v>137</v>
      </c>
      <c r="B61" s="1" t="s">
        <v>304</v>
      </c>
      <c r="C61" s="11">
        <v>163876.38983100001</v>
      </c>
      <c r="D61" s="11">
        <v>227312.2665</v>
      </c>
      <c r="E61" s="11">
        <v>391188.65633100003</v>
      </c>
      <c r="F61" s="11">
        <v>125658.53355989445</v>
      </c>
      <c r="G61" s="11">
        <v>234415.76803138378</v>
      </c>
      <c r="H61" s="11">
        <v>360074.30159127823</v>
      </c>
      <c r="I61" s="11">
        <v>130215.97892980403</v>
      </c>
      <c r="J61" s="11">
        <v>249716.01741019811</v>
      </c>
      <c r="K61" s="11">
        <v>379931.99634000217</v>
      </c>
      <c r="L61" s="11">
        <v>246550.49597393966</v>
      </c>
      <c r="M61" s="11">
        <v>-1.307696658815816E-7</v>
      </c>
      <c r="N61" s="11">
        <v>246550.49597380889</v>
      </c>
    </row>
    <row r="62" spans="1:14" x14ac:dyDescent="0.2">
      <c r="A62" s="1" t="s">
        <v>138</v>
      </c>
      <c r="B62" s="1" t="s">
        <v>304</v>
      </c>
      <c r="C62" s="11">
        <v>1456238.735848512</v>
      </c>
      <c r="D62" s="11">
        <v>2772470.4585600002</v>
      </c>
      <c r="E62" s="11">
        <v>4228709.1944085117</v>
      </c>
      <c r="F62" s="11">
        <v>1695065.7202231325</v>
      </c>
      <c r="G62" s="11">
        <v>2859110.0774918599</v>
      </c>
      <c r="H62" s="11">
        <v>4554175.7977149924</v>
      </c>
      <c r="I62" s="11">
        <v>1756543.1957233632</v>
      </c>
      <c r="J62" s="11">
        <v>3045723.3653029846</v>
      </c>
      <c r="K62" s="11">
        <v>4802266.5610263478</v>
      </c>
      <c r="L62" s="11">
        <v>3230440.1565259225</v>
      </c>
      <c r="M62" s="11">
        <v>-1.5949646761911395E-6</v>
      </c>
      <c r="N62" s="11">
        <v>3230440.1565243276</v>
      </c>
    </row>
    <row r="63" spans="1:14" x14ac:dyDescent="0.2">
      <c r="A63" s="1" t="s">
        <v>139</v>
      </c>
      <c r="B63" s="1" t="s">
        <v>315</v>
      </c>
      <c r="C63" s="11">
        <v>3187652.4067565729</v>
      </c>
      <c r="D63" s="11">
        <v>2421448.4975999999</v>
      </c>
      <c r="E63" s="11">
        <v>5609100.9043565728</v>
      </c>
      <c r="F63" s="11">
        <v>4675139.9884559941</v>
      </c>
      <c r="G63" s="11">
        <v>2497118.6907475777</v>
      </c>
      <c r="H63" s="11">
        <v>7172258.6792035718</v>
      </c>
      <c r="I63" s="11">
        <v>4844700.2601737287</v>
      </c>
      <c r="J63" s="11">
        <v>2660104.9054454775</v>
      </c>
      <c r="K63" s="11">
        <v>7504805.1656192057</v>
      </c>
      <c r="L63" s="11">
        <v>9312186.0614075232</v>
      </c>
      <c r="M63" s="11">
        <v>-1.3930264998726313E-6</v>
      </c>
      <c r="N63" s="11">
        <v>9312186.06140613</v>
      </c>
    </row>
    <row r="64" spans="1:14" x14ac:dyDescent="0.2">
      <c r="A64" s="1" t="s">
        <v>140</v>
      </c>
      <c r="B64" s="1" t="s">
        <v>304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</row>
    <row r="65" spans="1:14" x14ac:dyDescent="0.2">
      <c r="A65" s="1" t="s">
        <v>141</v>
      </c>
      <c r="B65" s="1" t="s">
        <v>305</v>
      </c>
      <c r="C65" s="11">
        <v>4397105.9399120538</v>
      </c>
      <c r="D65" s="11">
        <v>2949591.4557999996</v>
      </c>
      <c r="E65" s="11">
        <v>7346697.3957120534</v>
      </c>
      <c r="F65" s="11">
        <v>2231649.3879041113</v>
      </c>
      <c r="G65" s="11">
        <v>3041766.1005996102</v>
      </c>
      <c r="H65" s="11">
        <v>5273415.4885037215</v>
      </c>
      <c r="I65" s="11">
        <v>2312587.9432256836</v>
      </c>
      <c r="J65" s="11">
        <v>3240301.2942089709</v>
      </c>
      <c r="K65" s="11">
        <v>5552889.2374346545</v>
      </c>
      <c r="L65" s="11">
        <v>4576445.5914057018</v>
      </c>
      <c r="M65" s="11">
        <v>-1.6968599851699328E-6</v>
      </c>
      <c r="N65" s="11">
        <v>4576445.591404005</v>
      </c>
    </row>
    <row r="66" spans="1:14" x14ac:dyDescent="0.2">
      <c r="A66" s="1" t="s">
        <v>142</v>
      </c>
      <c r="B66" s="1" t="s">
        <v>303</v>
      </c>
      <c r="C66" s="11">
        <v>23835.662968646302</v>
      </c>
      <c r="D66" s="11">
        <v>1161121.6540000001</v>
      </c>
      <c r="E66" s="11">
        <v>1184957.3169686464</v>
      </c>
      <c r="F66" s="11">
        <v>3559821.9336082409</v>
      </c>
      <c r="G66" s="11">
        <v>1197406.6709694292</v>
      </c>
      <c r="H66" s="11">
        <v>4757228.6045776699</v>
      </c>
      <c r="I66" s="11">
        <v>3688931.3027008893</v>
      </c>
      <c r="J66" s="11">
        <v>1275561.0580550088</v>
      </c>
      <c r="K66" s="11">
        <v>4964492.3607558981</v>
      </c>
      <c r="L66" s="11">
        <v>5026039.4577956637</v>
      </c>
      <c r="M66" s="11">
        <v>-6.6797754947135423E-7</v>
      </c>
      <c r="N66" s="11">
        <v>5026039.457794996</v>
      </c>
    </row>
    <row r="67" spans="1:14" x14ac:dyDescent="0.2">
      <c r="A67" s="1" t="s">
        <v>143</v>
      </c>
      <c r="B67" s="1" t="s">
        <v>315</v>
      </c>
      <c r="C67" s="11">
        <v>954651.89832215116</v>
      </c>
      <c r="D67" s="11">
        <v>1025988.2797999999</v>
      </c>
      <c r="E67" s="11">
        <v>1980640.1781221512</v>
      </c>
      <c r="F67" s="11">
        <v>2135840.1905546584</v>
      </c>
      <c r="G67" s="11">
        <v>1058050.3828662292</v>
      </c>
      <c r="H67" s="11">
        <v>3193890.5734208878</v>
      </c>
      <c r="I67" s="11">
        <v>2213303.8908824231</v>
      </c>
      <c r="J67" s="11">
        <v>1127109.0253336418</v>
      </c>
      <c r="K67" s="11">
        <v>3340412.9162160652</v>
      </c>
      <c r="L67" s="11">
        <v>4212631.9663804546</v>
      </c>
      <c r="M67" s="11">
        <v>-5.9023715091884245E-7</v>
      </c>
      <c r="N67" s="11">
        <v>4212631.9663798641</v>
      </c>
    </row>
    <row r="68" spans="1:14" x14ac:dyDescent="0.2">
      <c r="A68" s="1" t="s">
        <v>144</v>
      </c>
      <c r="B68" s="1" t="s">
        <v>298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</row>
    <row r="69" spans="1:14" x14ac:dyDescent="0.2">
      <c r="A69" s="1" t="s">
        <v>145</v>
      </c>
      <c r="B69" s="1" t="s">
        <v>304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</row>
    <row r="70" spans="1:14" x14ac:dyDescent="0.2">
      <c r="A70" s="1" t="s">
        <v>146</v>
      </c>
      <c r="B70" s="1" t="s">
        <v>304</v>
      </c>
      <c r="C70" s="11">
        <v>85740.712016189995</v>
      </c>
      <c r="D70" s="11">
        <v>979428.38069999998</v>
      </c>
      <c r="E70" s="11">
        <v>1065169.09271619</v>
      </c>
      <c r="F70" s="11">
        <v>406137.62370296195</v>
      </c>
      <c r="G70" s="11">
        <v>1010035.4883115165</v>
      </c>
      <c r="H70" s="11">
        <v>1416173.1120144785</v>
      </c>
      <c r="I70" s="11">
        <v>420867.62237677968</v>
      </c>
      <c r="J70" s="11">
        <v>1075960.2124987978</v>
      </c>
      <c r="K70" s="11">
        <v>1496827.8348755776</v>
      </c>
      <c r="L70" s="11">
        <v>712441.50457663904</v>
      </c>
      <c r="M70" s="11">
        <v>-5.6345187204878581E-7</v>
      </c>
      <c r="N70" s="11">
        <v>712441.50457607559</v>
      </c>
    </row>
    <row r="71" spans="1:14" x14ac:dyDescent="0.2">
      <c r="A71" s="1" t="s">
        <v>147</v>
      </c>
      <c r="B71" s="1" t="s">
        <v>309</v>
      </c>
      <c r="C71" s="11">
        <v>2279744.3130823122</v>
      </c>
      <c r="D71" s="11">
        <v>335511.55659999995</v>
      </c>
      <c r="E71" s="11">
        <v>2615255.869682312</v>
      </c>
      <c r="F71" s="11">
        <v>1228166.6751393455</v>
      </c>
      <c r="G71" s="11">
        <v>345996.28271180025</v>
      </c>
      <c r="H71" s="11">
        <v>1574162.9578511456</v>
      </c>
      <c r="I71" s="11">
        <v>1272710.4269126633</v>
      </c>
      <c r="J71" s="11">
        <v>368579.36001112493</v>
      </c>
      <c r="K71" s="11">
        <v>1641289.7869237883</v>
      </c>
      <c r="L71" s="11">
        <v>2471388.4894491024</v>
      </c>
      <c r="M71" s="11">
        <v>-1.930152509213195E-7</v>
      </c>
      <c r="N71" s="11">
        <v>2471388.4894489096</v>
      </c>
    </row>
    <row r="72" spans="1:14" x14ac:dyDescent="0.2">
      <c r="A72" s="1" t="s">
        <v>148</v>
      </c>
      <c r="B72" s="1" t="s">
        <v>308</v>
      </c>
      <c r="C72" s="11">
        <v>1548040.6762452256</v>
      </c>
      <c r="D72" s="11">
        <v>287203.27679999999</v>
      </c>
      <c r="E72" s="11">
        <v>1835243.9530452257</v>
      </c>
      <c r="F72" s="11">
        <v>680095.25899886363</v>
      </c>
      <c r="G72" s="11">
        <v>296178.37061249005</v>
      </c>
      <c r="H72" s="11">
        <v>976273.62961135362</v>
      </c>
      <c r="I72" s="11">
        <v>704761.28765138192</v>
      </c>
      <c r="J72" s="11">
        <v>315509.84719803825</v>
      </c>
      <c r="K72" s="11">
        <v>1020271.1348494202</v>
      </c>
      <c r="L72" s="11">
        <v>1342859.3422994316</v>
      </c>
      <c r="M72" s="11">
        <v>-1.6522415233245405E-7</v>
      </c>
      <c r="N72" s="11">
        <v>1342859.3422992663</v>
      </c>
    </row>
    <row r="73" spans="1:14" x14ac:dyDescent="0.2">
      <c r="A73" s="1" t="s">
        <v>149</v>
      </c>
      <c r="B73" s="1" t="s">
        <v>313</v>
      </c>
      <c r="C73" s="11">
        <v>21324.717333507506</v>
      </c>
      <c r="D73" s="11">
        <v>1544578.12674</v>
      </c>
      <c r="E73" s="11">
        <v>1565902.8440735075</v>
      </c>
      <c r="F73" s="11">
        <v>2162578.006532778</v>
      </c>
      <c r="G73" s="11">
        <v>1592846.1470170296</v>
      </c>
      <c r="H73" s="11">
        <v>3755424.1535498076</v>
      </c>
      <c r="I73" s="11">
        <v>2241011.4470936875</v>
      </c>
      <c r="J73" s="11">
        <v>1696810.7543303964</v>
      </c>
      <c r="K73" s="11">
        <v>3937822.2014240837</v>
      </c>
      <c r="L73" s="11">
        <v>3385977.1950448821</v>
      </c>
      <c r="M73" s="11">
        <v>-8.8857486079304468E-7</v>
      </c>
      <c r="N73" s="11">
        <v>3385977.1950439936</v>
      </c>
    </row>
    <row r="74" spans="1:14" x14ac:dyDescent="0.2">
      <c r="A74" s="1" t="s">
        <v>150</v>
      </c>
      <c r="B74" s="1" t="s">
        <v>304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</row>
    <row r="75" spans="1:14" x14ac:dyDescent="0.2">
      <c r="A75" s="1" t="s">
        <v>151</v>
      </c>
      <c r="B75" s="1" t="s">
        <v>304</v>
      </c>
      <c r="C75" s="11">
        <v>192060.88546698901</v>
      </c>
      <c r="D75" s="11">
        <v>569419.25237999996</v>
      </c>
      <c r="E75" s="11">
        <v>761480.13784698898</v>
      </c>
      <c r="F75" s="11">
        <v>326018.94622840849</v>
      </c>
      <c r="G75" s="11">
        <v>587213.58699097775</v>
      </c>
      <c r="H75" s="11">
        <v>913232.53321938624</v>
      </c>
      <c r="I75" s="11">
        <v>337843.16138434329</v>
      </c>
      <c r="J75" s="11">
        <v>625540.84797278675</v>
      </c>
      <c r="K75" s="11">
        <v>963384.00935713004</v>
      </c>
      <c r="L75" s="11">
        <v>632291.87003031699</v>
      </c>
      <c r="M75" s="11">
        <v>-3.2757917787191915E-7</v>
      </c>
      <c r="N75" s="11">
        <v>632291.8700299894</v>
      </c>
    </row>
    <row r="76" spans="1:14" x14ac:dyDescent="0.2">
      <c r="A76" s="1" t="s">
        <v>152</v>
      </c>
      <c r="B76" s="1" t="s">
        <v>309</v>
      </c>
      <c r="C76" s="11">
        <v>367860.22896444297</v>
      </c>
      <c r="D76" s="11">
        <v>163041.51644000001</v>
      </c>
      <c r="E76" s="11">
        <v>530901.74540444301</v>
      </c>
      <c r="F76" s="11">
        <v>218412.02853744166</v>
      </c>
      <c r="G76" s="11">
        <v>168136.55895373377</v>
      </c>
      <c r="H76" s="11">
        <v>386548.58749117539</v>
      </c>
      <c r="I76" s="11">
        <v>226333.50318775713</v>
      </c>
      <c r="J76" s="11">
        <v>179110.78352613296</v>
      </c>
      <c r="K76" s="11">
        <v>405444.28671389009</v>
      </c>
      <c r="L76" s="11">
        <v>448960.93300507922</v>
      </c>
      <c r="M76" s="11">
        <v>-9.3795574510648733E-8</v>
      </c>
      <c r="N76" s="11">
        <v>448960.93300498545</v>
      </c>
    </row>
    <row r="77" spans="1:14" x14ac:dyDescent="0.2">
      <c r="A77" s="1" t="s">
        <v>153</v>
      </c>
      <c r="B77" s="1" t="s">
        <v>316</v>
      </c>
      <c r="C77" s="11">
        <v>6663819.832018394</v>
      </c>
      <c r="D77" s="11">
        <v>4703637.5891999993</v>
      </c>
      <c r="E77" s="11">
        <v>11367457.421218393</v>
      </c>
      <c r="F77" s="11">
        <v>6876402.9637432387</v>
      </c>
      <c r="G77" s="11">
        <v>4850626.1232215753</v>
      </c>
      <c r="H77" s="11">
        <v>11727029.086964814</v>
      </c>
      <c r="I77" s="11">
        <v>7125799.7214557296</v>
      </c>
      <c r="J77" s="11">
        <v>5167225.0873268628</v>
      </c>
      <c r="K77" s="11">
        <v>12293024.808782592</v>
      </c>
      <c r="L77" s="11">
        <v>13258857.165592743</v>
      </c>
      <c r="M77" s="11">
        <v>-2.7059389510232699E-6</v>
      </c>
      <c r="N77" s="11">
        <v>13258857.165590037</v>
      </c>
    </row>
    <row r="78" spans="1:14" x14ac:dyDescent="0.2">
      <c r="A78" s="1" t="s">
        <v>154</v>
      </c>
      <c r="B78" s="1" t="s">
        <v>316</v>
      </c>
      <c r="C78" s="11">
        <v>3048449.7790911468</v>
      </c>
      <c r="D78" s="11">
        <v>688675.57</v>
      </c>
      <c r="E78" s="11">
        <v>3737125.3490911466</v>
      </c>
      <c r="F78" s="11">
        <v>3599774.6722920458</v>
      </c>
      <c r="G78" s="11">
        <v>710196.66097078403</v>
      </c>
      <c r="H78" s="11">
        <v>4309971.33326283</v>
      </c>
      <c r="I78" s="11">
        <v>3730333.0669205748</v>
      </c>
      <c r="J78" s="11">
        <v>756550.99162058684</v>
      </c>
      <c r="K78" s="11">
        <v>4486884.0585411619</v>
      </c>
      <c r="L78" s="11">
        <v>6940968.7681038622</v>
      </c>
      <c r="M78" s="11">
        <v>-3.9618572097475322E-7</v>
      </c>
      <c r="N78" s="11">
        <v>6940968.7681034664</v>
      </c>
    </row>
    <row r="79" spans="1:14" x14ac:dyDescent="0.2">
      <c r="A79" s="1" t="s">
        <v>155</v>
      </c>
      <c r="B79" s="1" t="s">
        <v>312</v>
      </c>
      <c r="C79" s="11">
        <v>17.375204</v>
      </c>
      <c r="D79" s="11">
        <v>22.22</v>
      </c>
      <c r="E79" s="11">
        <v>39.595203999999995</v>
      </c>
      <c r="F79" s="11">
        <v>11.231617175466347</v>
      </c>
      <c r="G79" s="11">
        <v>22.914374335611797</v>
      </c>
      <c r="H79" s="11">
        <v>34.145991511078144</v>
      </c>
      <c r="I79" s="11">
        <v>11.638970979802503</v>
      </c>
      <c r="J79" s="11">
        <v>24.409988920921709</v>
      </c>
      <c r="K79" s="11">
        <v>36.048959900724213</v>
      </c>
      <c r="L79" s="11">
        <v>21.635235886873968</v>
      </c>
      <c r="M79" s="11">
        <v>-1.2782864825681298E-11</v>
      </c>
      <c r="N79" s="11">
        <v>21.635235886861185</v>
      </c>
    </row>
    <row r="80" spans="1:14" x14ac:dyDescent="0.2">
      <c r="A80" s="1" t="s">
        <v>156</v>
      </c>
      <c r="B80" s="1" t="s">
        <v>309</v>
      </c>
      <c r="C80" s="11">
        <v>1401379.318436824</v>
      </c>
      <c r="D80" s="11">
        <v>615933.28939999989</v>
      </c>
      <c r="E80" s="11">
        <v>2017312.6078368239</v>
      </c>
      <c r="F80" s="11">
        <v>904185.03672252549</v>
      </c>
      <c r="G80" s="11">
        <v>635181.1862770617</v>
      </c>
      <c r="H80" s="11">
        <v>1539366.2229995872</v>
      </c>
      <c r="I80" s="11">
        <v>936978.46341955441</v>
      </c>
      <c r="J80" s="11">
        <v>676639.27859049779</v>
      </c>
      <c r="K80" s="11">
        <v>1613617.7420100523</v>
      </c>
      <c r="L80" s="11">
        <v>1848712.0534611985</v>
      </c>
      <c r="M80" s="11">
        <v>-3.543380729089756E-7</v>
      </c>
      <c r="N80" s="11">
        <v>1848712.0534608441</v>
      </c>
    </row>
    <row r="81" spans="1:14" x14ac:dyDescent="0.2">
      <c r="A81" s="1" t="s">
        <v>157</v>
      </c>
      <c r="B81" s="1" t="s">
        <v>307</v>
      </c>
      <c r="C81" s="11">
        <v>5972.549703754501</v>
      </c>
      <c r="D81" s="11">
        <v>658025.34643999988</v>
      </c>
      <c r="E81" s="11">
        <v>663997.89614375436</v>
      </c>
      <c r="F81" s="11">
        <v>529947.94631978124</v>
      </c>
      <c r="G81" s="11">
        <v>678588.61884098977</v>
      </c>
      <c r="H81" s="11">
        <v>1208536.5651607709</v>
      </c>
      <c r="I81" s="11">
        <v>549168.35854190041</v>
      </c>
      <c r="J81" s="11">
        <v>722879.90172304527</v>
      </c>
      <c r="K81" s="11">
        <v>1272048.2602649457</v>
      </c>
      <c r="L81" s="11">
        <v>895377.46597359062</v>
      </c>
      <c r="M81" s="11">
        <v>-3.7855306279993808E-7</v>
      </c>
      <c r="N81" s="11">
        <v>895377.46597321203</v>
      </c>
    </row>
    <row r="82" spans="1:14" x14ac:dyDescent="0.2">
      <c r="A82" s="1" t="s">
        <v>158</v>
      </c>
      <c r="B82" s="1" t="s">
        <v>298</v>
      </c>
      <c r="C82" s="11">
        <v>6870.7571365509993</v>
      </c>
      <c r="D82" s="11">
        <v>0</v>
      </c>
      <c r="E82" s="11">
        <v>6870.7571365509993</v>
      </c>
      <c r="F82" s="11">
        <v>629990.04190200358</v>
      </c>
      <c r="G82" s="11">
        <v>0</v>
      </c>
      <c r="H82" s="11">
        <v>629990.04190200358</v>
      </c>
      <c r="I82" s="11">
        <v>652838.8299485941</v>
      </c>
      <c r="J82" s="11">
        <v>0</v>
      </c>
      <c r="K82" s="11">
        <v>652838.8299485941</v>
      </c>
      <c r="L82" s="11">
        <v>1069428.9960897635</v>
      </c>
      <c r="M82" s="11">
        <v>0</v>
      </c>
      <c r="N82" s="11">
        <v>1069428.9960897635</v>
      </c>
    </row>
    <row r="83" spans="1:14" x14ac:dyDescent="0.2">
      <c r="A83" s="1" t="s">
        <v>159</v>
      </c>
      <c r="B83" s="1" t="s">
        <v>315</v>
      </c>
      <c r="C83" s="11">
        <v>3018347.7171727549</v>
      </c>
      <c r="D83" s="11">
        <v>2634904.39432</v>
      </c>
      <c r="E83" s="11">
        <v>5653252.1114927549</v>
      </c>
      <c r="F83" s="11">
        <v>3745289.9161651833</v>
      </c>
      <c r="G83" s="11">
        <v>2717245.077857648</v>
      </c>
      <c r="H83" s="11">
        <v>6462534.9940228313</v>
      </c>
      <c r="I83" s="11">
        <v>3881125.9290791824</v>
      </c>
      <c r="J83" s="11">
        <v>2894598.8781745778</v>
      </c>
      <c r="K83" s="11">
        <v>6775724.8072537603</v>
      </c>
      <c r="L83" s="11">
        <v>7488050.7581967749</v>
      </c>
      <c r="M83" s="11">
        <v>-1.5158247840317829E-6</v>
      </c>
      <c r="N83" s="11">
        <v>7488050.7581952587</v>
      </c>
    </row>
    <row r="84" spans="1:14" x14ac:dyDescent="0.2">
      <c r="A84" s="1" t="s">
        <v>65</v>
      </c>
      <c r="B84" s="1" t="s">
        <v>303</v>
      </c>
      <c r="C84" s="11">
        <v>45905.626119868</v>
      </c>
      <c r="D84" s="11">
        <v>4075066.2303999998</v>
      </c>
      <c r="E84" s="11">
        <v>4120971.8565198677</v>
      </c>
      <c r="F84" s="11">
        <v>6684811.5311482418</v>
      </c>
      <c r="G84" s="11">
        <v>4202411.9282536479</v>
      </c>
      <c r="H84" s="11">
        <v>10887223.459401891</v>
      </c>
      <c r="I84" s="11">
        <v>6927259.5567479366</v>
      </c>
      <c r="J84" s="11">
        <v>4476702.1393378116</v>
      </c>
      <c r="K84" s="11">
        <v>11403961.696085747</v>
      </c>
      <c r="L84" s="11">
        <v>9730749.0357118193</v>
      </c>
      <c r="M84" s="11">
        <v>-2.3443303680873911E-6</v>
      </c>
      <c r="N84" s="11">
        <v>9730749.0357094742</v>
      </c>
    </row>
    <row r="85" spans="1:14" x14ac:dyDescent="0.2">
      <c r="A85" s="1" t="s">
        <v>160</v>
      </c>
      <c r="B85" s="1" t="s">
        <v>298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</row>
    <row r="86" spans="1:14" x14ac:dyDescent="0.2">
      <c r="A86" s="1" t="s">
        <v>161</v>
      </c>
      <c r="B86" s="1" t="s">
        <v>312</v>
      </c>
      <c r="C86" s="11">
        <v>8454.33811332</v>
      </c>
      <c r="D86" s="11">
        <v>105954.60347999999</v>
      </c>
      <c r="E86" s="11">
        <v>114408.94159331999</v>
      </c>
      <c r="F86" s="11">
        <v>44693.911608670351</v>
      </c>
      <c r="G86" s="11">
        <v>109265.68167065868</v>
      </c>
      <c r="H86" s="11">
        <v>153959.59327932904</v>
      </c>
      <c r="I86" s="11">
        <v>46314.892331217095</v>
      </c>
      <c r="J86" s="11">
        <v>116397.42111014639</v>
      </c>
      <c r="K86" s="11">
        <v>162712.31344136348</v>
      </c>
      <c r="L86" s="11">
        <v>77598.400971259223</v>
      </c>
      <c r="M86" s="11">
        <v>-6.0954247252182765E-8</v>
      </c>
      <c r="N86" s="11">
        <v>77598.400971198265</v>
      </c>
    </row>
    <row r="87" spans="1:14" x14ac:dyDescent="0.2">
      <c r="A87" s="1" t="s">
        <v>162</v>
      </c>
      <c r="B87" s="1" t="s">
        <v>305</v>
      </c>
      <c r="C87" s="11">
        <v>210646.03282109756</v>
      </c>
      <c r="D87" s="11">
        <v>386090.27600000001</v>
      </c>
      <c r="E87" s="11">
        <v>596736.3088210976</v>
      </c>
      <c r="F87" s="11">
        <v>392491.89902435144</v>
      </c>
      <c r="G87" s="11">
        <v>398155.58558072336</v>
      </c>
      <c r="H87" s="11">
        <v>790647.48460507486</v>
      </c>
      <c r="I87" s="11">
        <v>406726.98785803519</v>
      </c>
      <c r="J87" s="11">
        <v>424143.08549215144</v>
      </c>
      <c r="K87" s="11">
        <v>830870.07335018669</v>
      </c>
      <c r="L87" s="11">
        <v>733280.80572056456</v>
      </c>
      <c r="M87" s="11">
        <v>-2.2211250263807309E-7</v>
      </c>
      <c r="N87" s="11">
        <v>733280.80572034244</v>
      </c>
    </row>
    <row r="88" spans="1:14" x14ac:dyDescent="0.2">
      <c r="A88" s="1" t="s">
        <v>163</v>
      </c>
      <c r="B88" s="1" t="s">
        <v>304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</row>
    <row r="89" spans="1:14" x14ac:dyDescent="0.2">
      <c r="A89" s="1" t="s">
        <v>164</v>
      </c>
      <c r="B89" s="1" t="s">
        <v>304</v>
      </c>
      <c r="C89" s="11">
        <v>615103.94578479009</v>
      </c>
      <c r="D89" s="11">
        <v>2275221.7439600001</v>
      </c>
      <c r="E89" s="11">
        <v>2890325.6897447901</v>
      </c>
      <c r="F89" s="11">
        <v>1439354.95705389</v>
      </c>
      <c r="G89" s="11">
        <v>2346322.3554285746</v>
      </c>
      <c r="H89" s="11">
        <v>3785677.3124824646</v>
      </c>
      <c r="I89" s="11">
        <v>1491558.1890894992</v>
      </c>
      <c r="J89" s="11">
        <v>2499466.1369353631</v>
      </c>
      <c r="K89" s="11">
        <v>3991024.326024862</v>
      </c>
      <c r="L89" s="11">
        <v>2785250.6190299047</v>
      </c>
      <c r="M89" s="11">
        <v>-1.3089042304901684E-6</v>
      </c>
      <c r="N89" s="11">
        <v>2785250.6190285957</v>
      </c>
    </row>
    <row r="90" spans="1:14" x14ac:dyDescent="0.2">
      <c r="A90" s="1" t="s">
        <v>165</v>
      </c>
      <c r="B90" s="1" t="s">
        <v>310</v>
      </c>
      <c r="C90" s="11">
        <v>603589.62656422507</v>
      </c>
      <c r="D90" s="11">
        <v>662482.4118</v>
      </c>
      <c r="E90" s="11">
        <v>1266072.0383642251</v>
      </c>
      <c r="F90" s="11">
        <v>815224.10926248576</v>
      </c>
      <c r="G90" s="11">
        <v>683184.96736022155</v>
      </c>
      <c r="H90" s="11">
        <v>1498409.0766227073</v>
      </c>
      <c r="I90" s="11">
        <v>844791.057379273</v>
      </c>
      <c r="J90" s="11">
        <v>727776.25258071523</v>
      </c>
      <c r="K90" s="11">
        <v>1572567.3099599881</v>
      </c>
      <c r="L90" s="11">
        <v>1588486.5458185188</v>
      </c>
      <c r="M90" s="11">
        <v>-3.8111715208959185E-7</v>
      </c>
      <c r="N90" s="11">
        <v>1588486.5458181377</v>
      </c>
    </row>
    <row r="91" spans="1:14" x14ac:dyDescent="0.2">
      <c r="A91" s="1" t="s">
        <v>166</v>
      </c>
      <c r="B91" s="1" t="s">
        <v>313</v>
      </c>
      <c r="C91" s="11">
        <v>639.96196658600002</v>
      </c>
      <c r="D91" s="11">
        <v>53567.26496</v>
      </c>
      <c r="E91" s="11">
        <v>54207.226926586001</v>
      </c>
      <c r="F91" s="11">
        <v>80474.709861358424</v>
      </c>
      <c r="G91" s="11">
        <v>55241.240388314174</v>
      </c>
      <c r="H91" s="11">
        <v>135715.95024967261</v>
      </c>
      <c r="I91" s="11">
        <v>83393.40613659106</v>
      </c>
      <c r="J91" s="11">
        <v>58846.820170912593</v>
      </c>
      <c r="K91" s="11">
        <v>142240.22630750365</v>
      </c>
      <c r="L91" s="11">
        <v>114120.01276207231</v>
      </c>
      <c r="M91" s="11">
        <v>-3.0816521470078054E-8</v>
      </c>
      <c r="N91" s="11">
        <v>114120.01276204149</v>
      </c>
    </row>
    <row r="92" spans="1:14" x14ac:dyDescent="0.2">
      <c r="A92" s="1" t="s">
        <v>167</v>
      </c>
      <c r="B92" s="1" t="s">
        <v>314</v>
      </c>
      <c r="C92" s="11">
        <v>5458224.7736063357</v>
      </c>
      <c r="D92" s="11">
        <v>2721972.22</v>
      </c>
      <c r="E92" s="11">
        <v>8180196.9936063364</v>
      </c>
      <c r="F92" s="11">
        <v>3989055.7693072986</v>
      </c>
      <c r="G92" s="11">
        <v>2807033.7704867804</v>
      </c>
      <c r="H92" s="11">
        <v>6796089.539794079</v>
      </c>
      <c r="I92" s="11">
        <v>4133732.8018263448</v>
      </c>
      <c r="J92" s="11">
        <v>2990248.0528018302</v>
      </c>
      <c r="K92" s="11">
        <v>7123980.8546281755</v>
      </c>
      <c r="L92" s="11">
        <v>7716339.018518663</v>
      </c>
      <c r="M92" s="11">
        <v>-1.5659137240107846E-6</v>
      </c>
      <c r="N92" s="11">
        <v>7716339.0185170975</v>
      </c>
    </row>
    <row r="93" spans="1:14" x14ac:dyDescent="0.2">
      <c r="A93" s="1" t="s">
        <v>168</v>
      </c>
      <c r="B93" s="1" t="s">
        <v>312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</row>
    <row r="94" spans="1:14" x14ac:dyDescent="0.2">
      <c r="A94" s="1" t="s">
        <v>169</v>
      </c>
      <c r="B94" s="1" t="s">
        <v>298</v>
      </c>
      <c r="C94" s="11">
        <v>11725.177483250001</v>
      </c>
      <c r="D94" s="11">
        <v>0</v>
      </c>
      <c r="E94" s="11">
        <v>11725.177483250001</v>
      </c>
      <c r="F94" s="11">
        <v>42910.176049714079</v>
      </c>
      <c r="G94" s="11">
        <v>0</v>
      </c>
      <c r="H94" s="11">
        <v>42910.176049714079</v>
      </c>
      <c r="I94" s="11">
        <v>44466.463375529172</v>
      </c>
      <c r="J94" s="11">
        <v>0</v>
      </c>
      <c r="K94" s="11">
        <v>44466.463375529172</v>
      </c>
      <c r="L94" s="11">
        <v>75684.88160049179</v>
      </c>
      <c r="M94" s="11">
        <v>0</v>
      </c>
      <c r="N94" s="11">
        <v>75684.88160049179</v>
      </c>
    </row>
    <row r="95" spans="1:14" x14ac:dyDescent="0.2">
      <c r="A95" s="1" t="s">
        <v>170</v>
      </c>
      <c r="B95" s="1" t="s">
        <v>304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</row>
    <row r="96" spans="1:14" x14ac:dyDescent="0.2">
      <c r="A96" s="1" t="s">
        <v>171</v>
      </c>
      <c r="B96" s="1" t="s">
        <v>298</v>
      </c>
      <c r="C96" s="11">
        <v>177988.58623392001</v>
      </c>
      <c r="D96" s="11">
        <v>0</v>
      </c>
      <c r="E96" s="11">
        <v>177988.58623392001</v>
      </c>
      <c r="F96" s="11">
        <v>79312.074558539622</v>
      </c>
      <c r="G96" s="11">
        <v>0</v>
      </c>
      <c r="H96" s="11">
        <v>79312.074558539622</v>
      </c>
      <c r="I96" s="11">
        <v>82188.603805973922</v>
      </c>
      <c r="J96" s="11">
        <v>0</v>
      </c>
      <c r="K96" s="11">
        <v>82188.603805973922</v>
      </c>
      <c r="L96" s="11">
        <v>159496.75581844139</v>
      </c>
      <c r="M96" s="11">
        <v>0</v>
      </c>
      <c r="N96" s="11">
        <v>159496.75581844139</v>
      </c>
    </row>
    <row r="97" spans="1:14" x14ac:dyDescent="0.2">
      <c r="A97" s="1" t="s">
        <v>172</v>
      </c>
      <c r="B97" s="1" t="s">
        <v>298</v>
      </c>
      <c r="C97" s="11">
        <v>154566.42903239999</v>
      </c>
      <c r="D97" s="11">
        <v>0</v>
      </c>
      <c r="E97" s="11">
        <v>154566.42903239999</v>
      </c>
      <c r="F97" s="11">
        <v>68875.113865749037</v>
      </c>
      <c r="G97" s="11">
        <v>0</v>
      </c>
      <c r="H97" s="11">
        <v>68875.113865749037</v>
      </c>
      <c r="I97" s="11">
        <v>71373.110300188055</v>
      </c>
      <c r="J97" s="11">
        <v>0</v>
      </c>
      <c r="K97" s="11">
        <v>71373.110300188055</v>
      </c>
      <c r="L97" s="11">
        <v>138508.00498358562</v>
      </c>
      <c r="M97" s="11">
        <v>0</v>
      </c>
      <c r="N97" s="11">
        <v>138508.00498358562</v>
      </c>
    </row>
    <row r="98" spans="1:14" x14ac:dyDescent="0.2">
      <c r="A98" s="1" t="s">
        <v>173</v>
      </c>
      <c r="B98" s="1" t="s">
        <v>298</v>
      </c>
      <c r="C98" s="11">
        <v>1477724.8293547737</v>
      </c>
      <c r="D98" s="11">
        <v>0</v>
      </c>
      <c r="E98" s="11">
        <v>1477724.8293547737</v>
      </c>
      <c r="F98" s="11">
        <v>680295.80379053357</v>
      </c>
      <c r="G98" s="11">
        <v>0</v>
      </c>
      <c r="H98" s="11">
        <v>680295.80379053357</v>
      </c>
      <c r="I98" s="11">
        <v>704969.10589998611</v>
      </c>
      <c r="J98" s="11">
        <v>0</v>
      </c>
      <c r="K98" s="11">
        <v>704969.10589998611</v>
      </c>
      <c r="L98" s="11">
        <v>1362503.7766564228</v>
      </c>
      <c r="M98" s="11">
        <v>0</v>
      </c>
      <c r="N98" s="11">
        <v>1362503.7766564228</v>
      </c>
    </row>
    <row r="99" spans="1:14" x14ac:dyDescent="0.2">
      <c r="A99" s="1" t="s">
        <v>174</v>
      </c>
      <c r="B99" s="1" t="s">
        <v>312</v>
      </c>
      <c r="C99" s="11">
        <v>39336.384859298996</v>
      </c>
      <c r="D99" s="11">
        <v>40911.708419999995</v>
      </c>
      <c r="E99" s="11">
        <v>80248.093279298992</v>
      </c>
      <c r="F99" s="11">
        <v>20425.9110506699</v>
      </c>
      <c r="G99" s="11">
        <v>42190.198084846117</v>
      </c>
      <c r="H99" s="11">
        <v>62616.109135516017</v>
      </c>
      <c r="I99" s="11">
        <v>21166.728017944861</v>
      </c>
      <c r="J99" s="11">
        <v>44943.94011107918</v>
      </c>
      <c r="K99" s="11">
        <v>66110.668129024038</v>
      </c>
      <c r="L99" s="11">
        <v>41048.677854457812</v>
      </c>
      <c r="M99" s="11">
        <v>-2.3535951328557483E-8</v>
      </c>
      <c r="N99" s="11">
        <v>41048.677854434274</v>
      </c>
    </row>
    <row r="100" spans="1:14" x14ac:dyDescent="0.2">
      <c r="A100" s="1" t="s">
        <v>175</v>
      </c>
      <c r="B100" s="1" t="s">
        <v>308</v>
      </c>
      <c r="C100" s="11">
        <v>1582408.288979901</v>
      </c>
      <c r="D100" s="11">
        <v>627154.16719999991</v>
      </c>
      <c r="E100" s="11">
        <v>2209562.456179901</v>
      </c>
      <c r="F100" s="11">
        <v>692801.09753471171</v>
      </c>
      <c r="G100" s="11">
        <v>646752.71617280226</v>
      </c>
      <c r="H100" s="11">
        <v>1339553.813707514</v>
      </c>
      <c r="I100" s="11">
        <v>717927.94777543074</v>
      </c>
      <c r="J100" s="11">
        <v>688966.07889567409</v>
      </c>
      <c r="K100" s="11">
        <v>1406894.0266711048</v>
      </c>
      <c r="L100" s="11">
        <v>1383589.3763138526</v>
      </c>
      <c r="M100" s="11">
        <v>-3.6079329181729644E-7</v>
      </c>
      <c r="N100" s="11">
        <v>1383589.3763134917</v>
      </c>
    </row>
    <row r="101" spans="1:14" x14ac:dyDescent="0.2">
      <c r="A101" s="1" t="s">
        <v>176</v>
      </c>
      <c r="B101" s="1" t="s">
        <v>317</v>
      </c>
      <c r="C101" s="11">
        <v>1864171.1530769374</v>
      </c>
      <c r="D101" s="11">
        <v>772613.86421999987</v>
      </c>
      <c r="E101" s="11">
        <v>2636785.0172969373</v>
      </c>
      <c r="F101" s="11">
        <v>2299186.7891718084</v>
      </c>
      <c r="G101" s="11">
        <v>796758.02437536558</v>
      </c>
      <c r="H101" s="11">
        <v>3095944.813547174</v>
      </c>
      <c r="I101" s="11">
        <v>2382574.8241107468</v>
      </c>
      <c r="J101" s="11">
        <v>848762.19017824973</v>
      </c>
      <c r="K101" s="11">
        <v>3231337.0142889963</v>
      </c>
      <c r="L101" s="11">
        <v>4462977.947360862</v>
      </c>
      <c r="M101" s="11">
        <v>-4.4447428392311168E-7</v>
      </c>
      <c r="N101" s="11">
        <v>4462977.9473604178</v>
      </c>
    </row>
    <row r="102" spans="1:14" x14ac:dyDescent="0.2">
      <c r="A102" s="1" t="s">
        <v>177</v>
      </c>
      <c r="B102" s="1" t="s">
        <v>298</v>
      </c>
      <c r="C102" s="11">
        <v>3408.7615742180001</v>
      </c>
      <c r="D102" s="11">
        <v>0</v>
      </c>
      <c r="E102" s="11">
        <v>3408.7615742180001</v>
      </c>
      <c r="F102" s="11">
        <v>318280.35549428151</v>
      </c>
      <c r="G102" s="11">
        <v>0</v>
      </c>
      <c r="H102" s="11">
        <v>318280.35549428151</v>
      </c>
      <c r="I102" s="11">
        <v>329823.90364327515</v>
      </c>
      <c r="J102" s="11">
        <v>0</v>
      </c>
      <c r="K102" s="11">
        <v>329823.90364327515</v>
      </c>
      <c r="L102" s="11">
        <v>528107.06129385415</v>
      </c>
      <c r="M102" s="11">
        <v>0</v>
      </c>
      <c r="N102" s="11">
        <v>528107.06129385415</v>
      </c>
    </row>
    <row r="103" spans="1:14" x14ac:dyDescent="0.2">
      <c r="A103" s="1" t="s">
        <v>178</v>
      </c>
      <c r="B103" s="1" t="s">
        <v>313</v>
      </c>
      <c r="C103" s="11">
        <v>88.539874999999995</v>
      </c>
      <c r="D103" s="11">
        <v>3056.7165199999995</v>
      </c>
      <c r="E103" s="11">
        <v>3145.2563949999994</v>
      </c>
      <c r="F103" s="11">
        <v>11997.095591716647</v>
      </c>
      <c r="G103" s="11">
        <v>3152.2388198527715</v>
      </c>
      <c r="H103" s="11">
        <v>15149.334411569418</v>
      </c>
      <c r="I103" s="11">
        <v>12432.212142959626</v>
      </c>
      <c r="J103" s="11">
        <v>3357.9845358955149</v>
      </c>
      <c r="K103" s="11">
        <v>15790.196678855142</v>
      </c>
      <c r="L103" s="11">
        <v>16570.591357898411</v>
      </c>
      <c r="M103" s="11">
        <v>-1.7584875826096731E-9</v>
      </c>
      <c r="N103" s="11">
        <v>16570.591357896654</v>
      </c>
    </row>
    <row r="104" spans="1:14" x14ac:dyDescent="0.2">
      <c r="A104" s="1" t="s">
        <v>179</v>
      </c>
      <c r="B104" s="1" t="s">
        <v>303</v>
      </c>
      <c r="C104" s="11">
        <v>596.54094940750008</v>
      </c>
      <c r="D104" s="11">
        <v>41558.821479999991</v>
      </c>
      <c r="E104" s="11">
        <v>42155.362429407491</v>
      </c>
      <c r="F104" s="11">
        <v>83530.482277173767</v>
      </c>
      <c r="G104" s="11">
        <v>42857.533408622148</v>
      </c>
      <c r="H104" s="11">
        <v>126388.01568579592</v>
      </c>
      <c r="I104" s="11">
        <v>86560.006806194055</v>
      </c>
      <c r="J104" s="11">
        <v>45654.83221842318</v>
      </c>
      <c r="K104" s="11">
        <v>132214.83902461722</v>
      </c>
      <c r="L104" s="11">
        <v>117394.92542100046</v>
      </c>
      <c r="M104" s="11">
        <v>-2.3908226700875802E-8</v>
      </c>
      <c r="N104" s="11">
        <v>117394.92542097655</v>
      </c>
    </row>
    <row r="105" spans="1:14" x14ac:dyDescent="0.2">
      <c r="A105" s="1" t="s">
        <v>180</v>
      </c>
      <c r="B105" s="1" t="s">
        <v>309</v>
      </c>
      <c r="C105" s="11">
        <v>3256089.5740698404</v>
      </c>
      <c r="D105" s="11">
        <v>804427.39365999994</v>
      </c>
      <c r="E105" s="11">
        <v>4060516.9677298404</v>
      </c>
      <c r="F105" s="11">
        <v>1603671.646337697</v>
      </c>
      <c r="G105" s="11">
        <v>829565.7256591263</v>
      </c>
      <c r="H105" s="11">
        <v>2433237.3719968232</v>
      </c>
      <c r="I105" s="11">
        <v>1661834.3967089108</v>
      </c>
      <c r="J105" s="11">
        <v>883711.2406357571</v>
      </c>
      <c r="K105" s="11">
        <v>2545545.6373446677</v>
      </c>
      <c r="L105" s="11">
        <v>3156685.2496345257</v>
      </c>
      <c r="M105" s="11">
        <v>-4.6277617620301057E-7</v>
      </c>
      <c r="N105" s="11">
        <v>3156685.2496340629</v>
      </c>
    </row>
    <row r="106" spans="1:14" x14ac:dyDescent="0.2">
      <c r="A106" s="1" t="s">
        <v>181</v>
      </c>
      <c r="B106" s="1" t="s">
        <v>314</v>
      </c>
      <c r="C106" s="11">
        <v>783961.4513993999</v>
      </c>
      <c r="D106" s="11">
        <v>46537.123599999992</v>
      </c>
      <c r="E106" s="11">
        <v>830498.57499939995</v>
      </c>
      <c r="F106" s="11">
        <v>416847.11269717396</v>
      </c>
      <c r="G106" s="11">
        <v>47991.407321018633</v>
      </c>
      <c r="H106" s="11">
        <v>464838.52001819259</v>
      </c>
      <c r="I106" s="11">
        <v>431965.52837418328</v>
      </c>
      <c r="J106" s="11">
        <v>51123.792596200008</v>
      </c>
      <c r="K106" s="11">
        <v>483089.3209703833</v>
      </c>
      <c r="L106" s="11">
        <v>796835.80642436061</v>
      </c>
      <c r="M106" s="11">
        <v>-2.6772176433610393E-8</v>
      </c>
      <c r="N106" s="11">
        <v>796835.80642433383</v>
      </c>
    </row>
    <row r="107" spans="1:14" x14ac:dyDescent="0.2">
      <c r="A107" s="1" t="s">
        <v>182</v>
      </c>
      <c r="B107" s="1" t="s">
        <v>314</v>
      </c>
      <c r="C107" s="11">
        <v>826416.81437430007</v>
      </c>
      <c r="D107" s="11">
        <v>113510.87</v>
      </c>
      <c r="E107" s="11">
        <v>939927.68437430006</v>
      </c>
      <c r="F107" s="11">
        <v>542900.43334328313</v>
      </c>
      <c r="G107" s="11">
        <v>117058.08129347283</v>
      </c>
      <c r="H107" s="11">
        <v>659958.51463675592</v>
      </c>
      <c r="I107" s="11">
        <v>562590.61272201105</v>
      </c>
      <c r="J107" s="11">
        <v>124698.42840252855</v>
      </c>
      <c r="K107" s="11">
        <v>687289.04112453957</v>
      </c>
      <c r="L107" s="11">
        <v>1037796.5720144066</v>
      </c>
      <c r="M107" s="11">
        <v>-6.5301264961992909E-8</v>
      </c>
      <c r="N107" s="11">
        <v>1037796.5720143412</v>
      </c>
    </row>
    <row r="108" spans="1:14" x14ac:dyDescent="0.2">
      <c r="A108" s="1" t="s">
        <v>183</v>
      </c>
      <c r="B108" s="1" t="s">
        <v>313</v>
      </c>
      <c r="C108" s="11">
        <v>47929.370219637502</v>
      </c>
      <c r="D108" s="11">
        <v>50826.872359999994</v>
      </c>
      <c r="E108" s="11">
        <v>98756.242579637503</v>
      </c>
      <c r="F108" s="11">
        <v>55688.844546708322</v>
      </c>
      <c r="G108" s="11">
        <v>52415.21060150316</v>
      </c>
      <c r="H108" s="11">
        <v>108104.05514821148</v>
      </c>
      <c r="I108" s="11">
        <v>57708.594893500624</v>
      </c>
      <c r="J108" s="11">
        <v>55836.336237295305</v>
      </c>
      <c r="K108" s="11">
        <v>113544.93113079593</v>
      </c>
      <c r="L108" s="11">
        <v>95630.17652765075</v>
      </c>
      <c r="M108" s="11">
        <v>-2.9240010751126774E-8</v>
      </c>
      <c r="N108" s="11">
        <v>95630.176527621516</v>
      </c>
    </row>
    <row r="109" spans="1:14" x14ac:dyDescent="0.2">
      <c r="A109" s="1" t="s">
        <v>184</v>
      </c>
      <c r="B109" s="1" t="s">
        <v>309</v>
      </c>
      <c r="C109" s="11">
        <v>1819786.2802817298</v>
      </c>
      <c r="D109" s="11">
        <v>648093.62859999994</v>
      </c>
      <c r="E109" s="11">
        <v>2467879.9088817295</v>
      </c>
      <c r="F109" s="11">
        <v>856930.30164555553</v>
      </c>
      <c r="G109" s="11">
        <v>668346.53511545283</v>
      </c>
      <c r="H109" s="11">
        <v>1525276.8367610085</v>
      </c>
      <c r="I109" s="11">
        <v>888009.87041760585</v>
      </c>
      <c r="J109" s="11">
        <v>711969.32015508309</v>
      </c>
      <c r="K109" s="11">
        <v>1599979.1905726888</v>
      </c>
      <c r="L109" s="11">
        <v>1645530.4204435349</v>
      </c>
      <c r="M109" s="11">
        <v>-3.7283948014307373E-7</v>
      </c>
      <c r="N109" s="11">
        <v>1645530.4204431621</v>
      </c>
    </row>
    <row r="110" spans="1:14" x14ac:dyDescent="0.2">
      <c r="A110" s="1" t="s">
        <v>185</v>
      </c>
      <c r="B110" s="1" t="s">
        <v>303</v>
      </c>
      <c r="C110" s="11">
        <v>1087.7747837739998</v>
      </c>
      <c r="D110" s="11">
        <v>77944.693639999998</v>
      </c>
      <c r="E110" s="11">
        <v>79032.468423774</v>
      </c>
      <c r="F110" s="11">
        <v>198840.88738665875</v>
      </c>
      <c r="G110" s="11">
        <v>80380.462985667837</v>
      </c>
      <c r="H110" s="11">
        <v>279221.35037232656</v>
      </c>
      <c r="I110" s="11">
        <v>206052.54628395988</v>
      </c>
      <c r="J110" s="11">
        <v>85626.872556122238</v>
      </c>
      <c r="K110" s="11">
        <v>291679.41884008213</v>
      </c>
      <c r="L110" s="11">
        <v>246741.29603735346</v>
      </c>
      <c r="M110" s="11">
        <v>-4.4840525773144042E-8</v>
      </c>
      <c r="N110" s="11">
        <v>246741.29603730861</v>
      </c>
    </row>
    <row r="111" spans="1:14" x14ac:dyDescent="0.2">
      <c r="A111" s="1" t="s">
        <v>186</v>
      </c>
      <c r="B111" s="1" t="s">
        <v>305</v>
      </c>
      <c r="C111" s="11">
        <v>6994.7099779554992</v>
      </c>
      <c r="D111" s="11">
        <v>16575.786700000001</v>
      </c>
      <c r="E111" s="11">
        <v>23570.4966779555</v>
      </c>
      <c r="F111" s="11">
        <v>27015.283791383808</v>
      </c>
      <c r="G111" s="11">
        <v>17093.779538751365</v>
      </c>
      <c r="H111" s="11">
        <v>44109.063330135177</v>
      </c>
      <c r="I111" s="11">
        <v>27995.087363364451</v>
      </c>
      <c r="J111" s="11">
        <v>18209.485585173781</v>
      </c>
      <c r="K111" s="11">
        <v>46204.572948538233</v>
      </c>
      <c r="L111" s="11">
        <v>49211.163318375737</v>
      </c>
      <c r="M111" s="11">
        <v>-9.5358254169858618E-9</v>
      </c>
      <c r="N111" s="11">
        <v>49211.163318366198</v>
      </c>
    </row>
    <row r="112" spans="1:14" x14ac:dyDescent="0.2">
      <c r="A112" s="1" t="s">
        <v>187</v>
      </c>
      <c r="B112" s="1" t="s">
        <v>304</v>
      </c>
      <c r="C112" s="11">
        <v>1575327.8387397318</v>
      </c>
      <c r="D112" s="11">
        <v>1460230.5845599996</v>
      </c>
      <c r="E112" s="11">
        <v>3035558.4232997317</v>
      </c>
      <c r="F112" s="11">
        <v>1286752.8059952185</v>
      </c>
      <c r="G112" s="11">
        <v>1505862.7466659346</v>
      </c>
      <c r="H112" s="11">
        <v>2792615.552661153</v>
      </c>
      <c r="I112" s="11">
        <v>1333421.3883172129</v>
      </c>
      <c r="J112" s="11">
        <v>1604149.9725967878</v>
      </c>
      <c r="K112" s="11">
        <v>2937571.3609140008</v>
      </c>
      <c r="L112" s="11">
        <v>2431850.6826358852</v>
      </c>
      <c r="M112" s="11">
        <v>-8.4005086304032678E-7</v>
      </c>
      <c r="N112" s="11">
        <v>2431850.6826350451</v>
      </c>
    </row>
    <row r="113" spans="1:14" x14ac:dyDescent="0.2">
      <c r="A113" s="1" t="s">
        <v>188</v>
      </c>
      <c r="B113" s="1" t="s">
        <v>303</v>
      </c>
      <c r="C113" s="11">
        <v>1485.2078832735001</v>
      </c>
      <c r="D113" s="11">
        <v>2838.5161200000002</v>
      </c>
      <c r="E113" s="11">
        <v>4323.7240032735008</v>
      </c>
      <c r="F113" s="11">
        <v>6516.8743582083516</v>
      </c>
      <c r="G113" s="11">
        <v>2927.2196638770638</v>
      </c>
      <c r="H113" s="11">
        <v>9444.0940220854154</v>
      </c>
      <c r="I113" s="11">
        <v>6753.2315559942263</v>
      </c>
      <c r="J113" s="11">
        <v>3118.2784446920646</v>
      </c>
      <c r="K113" s="11">
        <v>9871.5100006862904</v>
      </c>
      <c r="L113" s="11">
        <v>10270.457858144586</v>
      </c>
      <c r="M113" s="11">
        <v>-1.632959850021483E-9</v>
      </c>
      <c r="N113" s="11">
        <v>10270.457858142952</v>
      </c>
    </row>
    <row r="114" spans="1:14" x14ac:dyDescent="0.2">
      <c r="A114" s="1" t="s">
        <v>189</v>
      </c>
      <c r="B114" s="1" t="s">
        <v>303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</row>
    <row r="115" spans="1:14" x14ac:dyDescent="0.2">
      <c r="A115" s="1" t="s">
        <v>190</v>
      </c>
      <c r="B115" s="1" t="s">
        <v>306</v>
      </c>
      <c r="C115" s="11">
        <v>141969.5547503375</v>
      </c>
      <c r="D115" s="11">
        <v>7225.9662199999993</v>
      </c>
      <c r="E115" s="11">
        <v>149195.5209703375</v>
      </c>
      <c r="F115" s="11">
        <v>93442.402501522622</v>
      </c>
      <c r="G115" s="11">
        <v>7451.7774483152907</v>
      </c>
      <c r="H115" s="11">
        <v>100894.17994983791</v>
      </c>
      <c r="I115" s="11">
        <v>96831.417418132347</v>
      </c>
      <c r="J115" s="11">
        <v>7938.1528070726608</v>
      </c>
      <c r="K115" s="11">
        <v>104769.57022520501</v>
      </c>
      <c r="L115" s="11">
        <v>193444.41541530925</v>
      </c>
      <c r="M115" s="11">
        <v>-4.1570004241763839E-9</v>
      </c>
      <c r="N115" s="11">
        <v>193444.41541530509</v>
      </c>
    </row>
    <row r="116" spans="1:14" x14ac:dyDescent="0.2">
      <c r="A116" s="1" t="s">
        <v>191</v>
      </c>
      <c r="B116" s="1" t="s">
        <v>313</v>
      </c>
      <c r="C116" s="11">
        <v>22226.541292798502</v>
      </c>
      <c r="D116" s="11">
        <v>252449.01923999999</v>
      </c>
      <c r="E116" s="11">
        <v>274675.56053279852</v>
      </c>
      <c r="F116" s="11">
        <v>755800.17746769253</v>
      </c>
      <c r="G116" s="11">
        <v>260338.04354290833</v>
      </c>
      <c r="H116" s="11">
        <v>1016138.2210106009</v>
      </c>
      <c r="I116" s="11">
        <v>783211.9092601469</v>
      </c>
      <c r="J116" s="11">
        <v>277330.23234680248</v>
      </c>
      <c r="K116" s="11">
        <v>1060542.1416069493</v>
      </c>
      <c r="L116" s="11">
        <v>1183996.3488719834</v>
      </c>
      <c r="M116" s="11">
        <v>-1.452304990243356E-7</v>
      </c>
      <c r="N116" s="11">
        <v>1183996.3488718381</v>
      </c>
    </row>
    <row r="117" spans="1:14" x14ac:dyDescent="0.2">
      <c r="A117" s="1" t="s">
        <v>192</v>
      </c>
      <c r="B117" s="1" t="s">
        <v>309</v>
      </c>
      <c r="C117" s="11">
        <v>198707.90658903401</v>
      </c>
      <c r="D117" s="11">
        <v>21666.944199999998</v>
      </c>
      <c r="E117" s="11">
        <v>220374.85078903401</v>
      </c>
      <c r="F117" s="11">
        <v>105694.01558433972</v>
      </c>
      <c r="G117" s="11">
        <v>22344.035558398413</v>
      </c>
      <c r="H117" s="11">
        <v>128038.05114273814</v>
      </c>
      <c r="I117" s="11">
        <v>109527.37801748002</v>
      </c>
      <c r="J117" s="11">
        <v>23802.424296679961</v>
      </c>
      <c r="K117" s="11">
        <v>133329.80231415998</v>
      </c>
      <c r="L117" s="11">
        <v>211890.13684187579</v>
      </c>
      <c r="M117" s="11">
        <v>-1.2464699320170089E-8</v>
      </c>
      <c r="N117" s="11">
        <v>211890.13684186334</v>
      </c>
    </row>
    <row r="118" spans="1:14" x14ac:dyDescent="0.2">
      <c r="A118" s="1" t="s">
        <v>193</v>
      </c>
      <c r="B118" s="1" t="s">
        <v>303</v>
      </c>
      <c r="C118" s="11">
        <v>38289.520851272013</v>
      </c>
      <c r="D118" s="11">
        <v>191421.81146000003</v>
      </c>
      <c r="E118" s="11">
        <v>229711.33231127204</v>
      </c>
      <c r="F118" s="11">
        <v>290834.13041148742</v>
      </c>
      <c r="G118" s="11">
        <v>197403.73734452491</v>
      </c>
      <c r="H118" s="11">
        <v>488237.86775601236</v>
      </c>
      <c r="I118" s="11">
        <v>301382.24539823231</v>
      </c>
      <c r="J118" s="11">
        <v>210288.22218547991</v>
      </c>
      <c r="K118" s="11">
        <v>511670.46758371219</v>
      </c>
      <c r="L118" s="11">
        <v>453204.13333074166</v>
      </c>
      <c r="M118" s="11">
        <v>-1.1012237356346674E-7</v>
      </c>
      <c r="N118" s="11">
        <v>453204.13333063154</v>
      </c>
    </row>
    <row r="119" spans="1:14" x14ac:dyDescent="0.2">
      <c r="A119" s="1" t="s">
        <v>194</v>
      </c>
      <c r="B119" s="1" t="s">
        <v>306</v>
      </c>
      <c r="C119" s="11">
        <v>1672732.3773959207</v>
      </c>
      <c r="D119" s="11">
        <v>559710.68999999994</v>
      </c>
      <c r="E119" s="11">
        <v>2232443.0673959209</v>
      </c>
      <c r="F119" s="11">
        <v>1021947.9182402504</v>
      </c>
      <c r="G119" s="11">
        <v>577201.63232689316</v>
      </c>
      <c r="H119" s="11">
        <v>1599149.5505671436</v>
      </c>
      <c r="I119" s="11">
        <v>1059012.4269236403</v>
      </c>
      <c r="J119" s="11">
        <v>614875.41592355736</v>
      </c>
      <c r="K119" s="11">
        <v>1673887.8428471978</v>
      </c>
      <c r="L119" s="11">
        <v>2102799.9365793923</v>
      </c>
      <c r="M119" s="11">
        <v>-3.2199397352649895E-7</v>
      </c>
      <c r="N119" s="11">
        <v>2102799.9365790705</v>
      </c>
    </row>
    <row r="120" spans="1:14" x14ac:dyDescent="0.2">
      <c r="A120" s="1" t="s">
        <v>195</v>
      </c>
      <c r="B120" s="1" t="s">
        <v>308</v>
      </c>
      <c r="C120" s="11">
        <v>877252.19610125001</v>
      </c>
      <c r="D120" s="11">
        <v>848588.99927999999</v>
      </c>
      <c r="E120" s="11">
        <v>1725841.19538125</v>
      </c>
      <c r="F120" s="11">
        <v>564733.77578019735</v>
      </c>
      <c r="G120" s="11">
        <v>875107.38013429905</v>
      </c>
      <c r="H120" s="11">
        <v>1439841.1559144964</v>
      </c>
      <c r="I120" s="11">
        <v>585215.81753850123</v>
      </c>
      <c r="J120" s="11">
        <v>932225.38572641031</v>
      </c>
      <c r="K120" s="11">
        <v>1517441.2032649117</v>
      </c>
      <c r="L120" s="11">
        <v>1010289.8124762565</v>
      </c>
      <c r="M120" s="11">
        <v>-4.8818174934097228E-7</v>
      </c>
      <c r="N120" s="11">
        <v>1010289.8124757684</v>
      </c>
    </row>
    <row r="121" spans="1:14" x14ac:dyDescent="0.2">
      <c r="A121" s="1" t="s">
        <v>196</v>
      </c>
      <c r="B121" s="1" t="s">
        <v>317</v>
      </c>
      <c r="C121" s="11">
        <v>3476953.3343052035</v>
      </c>
      <c r="D121" s="11">
        <v>3792678.4720000001</v>
      </c>
      <c r="E121" s="11">
        <v>7269631.8063052036</v>
      </c>
      <c r="F121" s="11">
        <v>3527336.2128664986</v>
      </c>
      <c r="G121" s="11">
        <v>3911199.5608471716</v>
      </c>
      <c r="H121" s="11">
        <v>7438535.7737136707</v>
      </c>
      <c r="I121" s="11">
        <v>3655267.3738948936</v>
      </c>
      <c r="J121" s="11">
        <v>4166482.4249387155</v>
      </c>
      <c r="K121" s="11">
        <v>7821749.7988336086</v>
      </c>
      <c r="L121" s="11">
        <v>6837876.4844479077</v>
      </c>
      <c r="M121" s="11">
        <v>-2.1818765182199588E-6</v>
      </c>
      <c r="N121" s="11">
        <v>6837876.4844457256</v>
      </c>
    </row>
    <row r="122" spans="1:14" x14ac:dyDescent="0.2">
      <c r="A122" s="1" t="s">
        <v>197</v>
      </c>
      <c r="B122" s="1" t="s">
        <v>309</v>
      </c>
      <c r="C122" s="11">
        <v>5998132.5866501983</v>
      </c>
      <c r="D122" s="11">
        <v>664360.46841999982</v>
      </c>
      <c r="E122" s="11">
        <v>6662493.0550701981</v>
      </c>
      <c r="F122" s="11">
        <v>2740389.0949518387</v>
      </c>
      <c r="G122" s="11">
        <v>685121.71319344174</v>
      </c>
      <c r="H122" s="11">
        <v>3425510.8081452805</v>
      </c>
      <c r="I122" s="11">
        <v>2839778.8716643448</v>
      </c>
      <c r="J122" s="11">
        <v>729839.40925430029</v>
      </c>
      <c r="K122" s="11">
        <v>3569618.2809186452</v>
      </c>
      <c r="L122" s="11">
        <v>5179096.606742763</v>
      </c>
      <c r="M122" s="11">
        <v>-3.8219757260752327E-7</v>
      </c>
      <c r="N122" s="11">
        <v>5179096.6067423811</v>
      </c>
    </row>
    <row r="123" spans="1:14" x14ac:dyDescent="0.2">
      <c r="A123" s="1" t="s">
        <v>198</v>
      </c>
      <c r="B123" s="1" t="s">
        <v>318</v>
      </c>
      <c r="C123" s="11">
        <v>4535840.2099152999</v>
      </c>
      <c r="D123" s="11">
        <v>1244216.2770400001</v>
      </c>
      <c r="E123" s="11">
        <v>5780056.4869553</v>
      </c>
      <c r="F123" s="11">
        <v>2022839.8684885395</v>
      </c>
      <c r="G123" s="11">
        <v>1283097.9984948616</v>
      </c>
      <c r="H123" s="11">
        <v>3305937.8669834011</v>
      </c>
      <c r="I123" s="11">
        <v>2096205.2176736577</v>
      </c>
      <c r="J123" s="11">
        <v>1366845.433743333</v>
      </c>
      <c r="K123" s="11">
        <v>3463050.6514169909</v>
      </c>
      <c r="L123" s="11">
        <v>4001078.7040576371</v>
      </c>
      <c r="M123" s="11">
        <v>-7.1578075982514633E-7</v>
      </c>
      <c r="N123" s="11">
        <v>4001078.7040569214</v>
      </c>
    </row>
    <row r="124" spans="1:14" x14ac:dyDescent="0.2">
      <c r="A124" s="1" t="s">
        <v>199</v>
      </c>
      <c r="B124" s="1" t="s">
        <v>308</v>
      </c>
      <c r="C124" s="11">
        <v>60912.148108159003</v>
      </c>
      <c r="D124" s="11">
        <v>17091.068499999998</v>
      </c>
      <c r="E124" s="11">
        <v>78003.216608158997</v>
      </c>
      <c r="F124" s="11">
        <v>27298.640560762757</v>
      </c>
      <c r="G124" s="11">
        <v>17625.163879594202</v>
      </c>
      <c r="H124" s="11">
        <v>44923.804440356958</v>
      </c>
      <c r="I124" s="11">
        <v>28288.721055130245</v>
      </c>
      <c r="J124" s="11">
        <v>18775.553228249952</v>
      </c>
      <c r="K124" s="11">
        <v>47064.274283380197</v>
      </c>
      <c r="L124" s="11">
        <v>54306.718768626037</v>
      </c>
      <c r="M124" s="11">
        <v>-9.8322600522934105E-9</v>
      </c>
      <c r="N124" s="11">
        <v>54306.718768616207</v>
      </c>
    </row>
    <row r="125" spans="1:14" x14ac:dyDescent="0.2">
      <c r="A125" s="1" t="s">
        <v>200</v>
      </c>
      <c r="B125" s="1" t="s">
        <v>314</v>
      </c>
      <c r="C125" s="11">
        <v>4177628.2370032747</v>
      </c>
      <c r="D125" s="11">
        <v>883593.63179999997</v>
      </c>
      <c r="E125" s="11">
        <v>5061221.8688032748</v>
      </c>
      <c r="F125" s="11">
        <v>2024940.8810254561</v>
      </c>
      <c r="G125" s="11">
        <v>911205.90637389431</v>
      </c>
      <c r="H125" s="11">
        <v>2936146.7873993507</v>
      </c>
      <c r="I125" s="11">
        <v>2098382.4307644665</v>
      </c>
      <c r="J125" s="11">
        <v>970680.05233280722</v>
      </c>
      <c r="K125" s="11">
        <v>3069062.4830972739</v>
      </c>
      <c r="L125" s="11">
        <v>3978915.3637807919</v>
      </c>
      <c r="M125" s="11">
        <v>-5.0831943996994639E-7</v>
      </c>
      <c r="N125" s="11">
        <v>3978915.3637802834</v>
      </c>
    </row>
    <row r="126" spans="1:14" x14ac:dyDescent="0.2">
      <c r="A126" s="1" t="s">
        <v>201</v>
      </c>
      <c r="B126" s="1" t="s">
        <v>304</v>
      </c>
      <c r="C126" s="11">
        <v>1517809.702687663</v>
      </c>
      <c r="D126" s="11">
        <v>2191439.8785399999</v>
      </c>
      <c r="E126" s="11">
        <v>3709249.581227663</v>
      </c>
      <c r="F126" s="11">
        <v>1520818.4807090606</v>
      </c>
      <c r="G126" s="11">
        <v>2259922.3092193161</v>
      </c>
      <c r="H126" s="11">
        <v>3780740.7899283767</v>
      </c>
      <c r="I126" s="11">
        <v>1575976.271803899</v>
      </c>
      <c r="J126" s="11">
        <v>2407426.7846997036</v>
      </c>
      <c r="K126" s="11">
        <v>3983403.0565036023</v>
      </c>
      <c r="L126" s="11">
        <v>2896986.5840421645</v>
      </c>
      <c r="M126" s="11">
        <v>-1.2607056589101829E-6</v>
      </c>
      <c r="N126" s="11">
        <v>2896986.584040904</v>
      </c>
    </row>
    <row r="127" spans="1:14" x14ac:dyDescent="0.2">
      <c r="A127" s="1" t="s">
        <v>202</v>
      </c>
      <c r="B127" s="1" t="s">
        <v>305</v>
      </c>
      <c r="C127" s="11">
        <v>293025.52840879164</v>
      </c>
      <c r="D127" s="11">
        <v>137045.6274</v>
      </c>
      <c r="E127" s="11">
        <v>430071.15580879163</v>
      </c>
      <c r="F127" s="11">
        <v>240891.02399928315</v>
      </c>
      <c r="G127" s="11">
        <v>141328.29915852277</v>
      </c>
      <c r="H127" s="11">
        <v>382219.32315780595</v>
      </c>
      <c r="I127" s="11">
        <v>249627.77788997706</v>
      </c>
      <c r="J127" s="11">
        <v>150552.75636790119</v>
      </c>
      <c r="K127" s="11">
        <v>400180.53425787826</v>
      </c>
      <c r="L127" s="11">
        <v>495576.75516349945</v>
      </c>
      <c r="M127" s="11">
        <v>-7.8840491899409776E-8</v>
      </c>
      <c r="N127" s="11">
        <v>495576.75516342063</v>
      </c>
    </row>
    <row r="128" spans="1:14" x14ac:dyDescent="0.2">
      <c r="A128" s="1" t="s">
        <v>203</v>
      </c>
      <c r="B128" s="1" t="s">
        <v>310</v>
      </c>
      <c r="C128" s="11">
        <v>2462782.792754652</v>
      </c>
      <c r="D128" s="11">
        <v>1603744.054</v>
      </c>
      <c r="E128" s="11">
        <v>4066526.846754652</v>
      </c>
      <c r="F128" s="11">
        <v>2902962.5581715885</v>
      </c>
      <c r="G128" s="11">
        <v>1653861.0077348161</v>
      </c>
      <c r="H128" s="11">
        <v>4556823.5659064045</v>
      </c>
      <c r="I128" s="11">
        <v>3008248.6290412112</v>
      </c>
      <c r="J128" s="11">
        <v>1761808.037359769</v>
      </c>
      <c r="K128" s="11">
        <v>4770056.6664009802</v>
      </c>
      <c r="L128" s="11">
        <v>5662637.4167437814</v>
      </c>
      <c r="M128" s="11">
        <v>-9.2261221679892573E-7</v>
      </c>
      <c r="N128" s="11">
        <v>5662637.4167428585</v>
      </c>
    </row>
    <row r="129" spans="1:14" x14ac:dyDescent="0.2">
      <c r="A129" s="1" t="s">
        <v>204</v>
      </c>
      <c r="B129" s="1" t="s">
        <v>304</v>
      </c>
      <c r="C129" s="11">
        <v>267419.84415962198</v>
      </c>
      <c r="D129" s="11">
        <v>979833.49574000004</v>
      </c>
      <c r="E129" s="11">
        <v>1247253.3398996219</v>
      </c>
      <c r="F129" s="11">
        <v>621595.01026560599</v>
      </c>
      <c r="G129" s="11">
        <v>1010453.2631844033</v>
      </c>
      <c r="H129" s="11">
        <v>1632048.2734500093</v>
      </c>
      <c r="I129" s="11">
        <v>644139.32318442245</v>
      </c>
      <c r="J129" s="11">
        <v>1076405.255416804</v>
      </c>
      <c r="K129" s="11">
        <v>1720544.5786012264</v>
      </c>
      <c r="L129" s="11">
        <v>1202263.040442701</v>
      </c>
      <c r="M129" s="11">
        <v>-5.6368492924028754E-7</v>
      </c>
      <c r="N129" s="11">
        <v>1202263.0404421373</v>
      </c>
    </row>
    <row r="130" spans="1:14" x14ac:dyDescent="0.2">
      <c r="A130" s="1" t="s">
        <v>205</v>
      </c>
      <c r="B130" s="1" t="s">
        <v>313</v>
      </c>
      <c r="C130" s="11">
        <v>74101.006097337988</v>
      </c>
      <c r="D130" s="11">
        <v>51585.396499999995</v>
      </c>
      <c r="E130" s="11">
        <v>125686.40259733799</v>
      </c>
      <c r="F130" s="11">
        <v>96508.593485614547</v>
      </c>
      <c r="G130" s="11">
        <v>53197.438598197943</v>
      </c>
      <c r="H130" s="11">
        <v>149706.03208381249</v>
      </c>
      <c r="I130" s="11">
        <v>100008.81452175975</v>
      </c>
      <c r="J130" s="11">
        <v>56669.620029088808</v>
      </c>
      <c r="K130" s="11">
        <v>156678.43455084856</v>
      </c>
      <c r="L130" s="11">
        <v>163958.71210516436</v>
      </c>
      <c r="M130" s="11">
        <v>-2.9676379407681053E-8</v>
      </c>
      <c r="N130" s="11">
        <v>163958.71210513468</v>
      </c>
    </row>
    <row r="131" spans="1:14" x14ac:dyDescent="0.2">
      <c r="A131" s="1" t="s">
        <v>206</v>
      </c>
      <c r="B131" s="1" t="s">
        <v>308</v>
      </c>
      <c r="C131" s="11">
        <v>2775790.3600503276</v>
      </c>
      <c r="D131" s="11">
        <v>954258.1202</v>
      </c>
      <c r="E131" s="11">
        <v>3730048.4802503278</v>
      </c>
      <c r="F131" s="11">
        <v>1194579.856648776</v>
      </c>
      <c r="G131" s="11">
        <v>984078.65792349388</v>
      </c>
      <c r="H131" s="11">
        <v>2178658.5145722697</v>
      </c>
      <c r="I131" s="11">
        <v>1237905.4652042526</v>
      </c>
      <c r="J131" s="11">
        <v>1048309.1872989008</v>
      </c>
      <c r="K131" s="11">
        <v>2286214.6525031533</v>
      </c>
      <c r="L131" s="11">
        <v>2363105.4487989261</v>
      </c>
      <c r="M131" s="11">
        <v>-5.4897176234587469E-7</v>
      </c>
      <c r="N131" s="11">
        <v>2363105.4487983771</v>
      </c>
    </row>
    <row r="132" spans="1:14" x14ac:dyDescent="0.2">
      <c r="A132" s="1" t="s">
        <v>207</v>
      </c>
      <c r="B132" s="1" t="s">
        <v>304</v>
      </c>
      <c r="C132" s="11">
        <v>490897.46197107009</v>
      </c>
      <c r="D132" s="11">
        <v>1815791.60268</v>
      </c>
      <c r="E132" s="11">
        <v>2306689.0646510702</v>
      </c>
      <c r="F132" s="11">
        <v>1138493.3868403349</v>
      </c>
      <c r="G132" s="11">
        <v>1872535.0359707472</v>
      </c>
      <c r="H132" s="11">
        <v>3011028.4228110821</v>
      </c>
      <c r="I132" s="11">
        <v>1179784.823780867</v>
      </c>
      <c r="J132" s="11">
        <v>1994754.8561710834</v>
      </c>
      <c r="K132" s="11">
        <v>3174539.6799519504</v>
      </c>
      <c r="L132" s="11">
        <v>2204004.923987601</v>
      </c>
      <c r="M132" s="11">
        <v>-1.044600297419696E-6</v>
      </c>
      <c r="N132" s="11">
        <v>2204004.9239865565</v>
      </c>
    </row>
    <row r="133" spans="1:14" x14ac:dyDescent="0.2">
      <c r="A133" s="1" t="s">
        <v>208</v>
      </c>
      <c r="B133" s="1" t="s">
        <v>306</v>
      </c>
      <c r="C133" s="11">
        <v>1307288.8104182913</v>
      </c>
      <c r="D133" s="11">
        <v>462507.74460000003</v>
      </c>
      <c r="E133" s="11">
        <v>1769796.5550182913</v>
      </c>
      <c r="F133" s="11">
        <v>683026.52252695756</v>
      </c>
      <c r="G133" s="11">
        <v>476961.09778955596</v>
      </c>
      <c r="H133" s="11">
        <v>1159987.6203165136</v>
      </c>
      <c r="I133" s="11">
        <v>707798.86368381314</v>
      </c>
      <c r="J133" s="11">
        <v>508092.21068976092</v>
      </c>
      <c r="K133" s="11">
        <v>1215891.074373574</v>
      </c>
      <c r="L133" s="11">
        <v>1396686.0065825486</v>
      </c>
      <c r="M133" s="11">
        <v>-2.6607443654601835E-7</v>
      </c>
      <c r="N133" s="11">
        <v>1396686.0065822825</v>
      </c>
    </row>
    <row r="134" spans="1:14" x14ac:dyDescent="0.2">
      <c r="A134" s="1" t="s">
        <v>74</v>
      </c>
      <c r="B134" s="1" t="s">
        <v>311</v>
      </c>
      <c r="C134" s="11">
        <v>49262.381539800001</v>
      </c>
      <c r="D134" s="11">
        <v>7504525.6946</v>
      </c>
      <c r="E134" s="11">
        <v>7553788.0761398003</v>
      </c>
      <c r="F134" s="11">
        <v>4263603.981238652</v>
      </c>
      <c r="G134" s="11">
        <v>54973711.322753608</v>
      </c>
      <c r="H134" s="11">
        <v>59237315.303992257</v>
      </c>
      <c r="I134" s="11">
        <v>4418238.4630596768</v>
      </c>
      <c r="J134" s="11">
        <v>57260576.082568079</v>
      </c>
      <c r="K134" s="11">
        <v>61678814.545627758</v>
      </c>
      <c r="L134" s="11">
        <v>6560613.866624427</v>
      </c>
      <c r="M134" s="11">
        <v>-3.7638473512443641E-6</v>
      </c>
      <c r="N134" s="11">
        <v>6560613.8666206636</v>
      </c>
    </row>
    <row r="135" spans="1:14" x14ac:dyDescent="0.2">
      <c r="A135" s="1" t="s">
        <v>209</v>
      </c>
      <c r="B135" s="1" t="s">
        <v>303</v>
      </c>
      <c r="C135" s="11">
        <v>114.07902486400002</v>
      </c>
      <c r="D135" s="11">
        <v>5803.0862999999999</v>
      </c>
      <c r="E135" s="11">
        <v>5917.1653248639996</v>
      </c>
      <c r="F135" s="11">
        <v>14451.993650542167</v>
      </c>
      <c r="G135" s="11">
        <v>5984.4325733600535</v>
      </c>
      <c r="H135" s="11">
        <v>20436.426223902221</v>
      </c>
      <c r="I135" s="11">
        <v>14976.145649476897</v>
      </c>
      <c r="J135" s="11">
        <v>6375.0347565325173</v>
      </c>
      <c r="K135" s="11">
        <v>21351.180406009415</v>
      </c>
      <c r="L135" s="11">
        <v>22064.368707309844</v>
      </c>
      <c r="M135" s="11">
        <v>-3.3384368921990558E-9</v>
      </c>
      <c r="N135" s="11">
        <v>22064.368707306505</v>
      </c>
    </row>
    <row r="136" spans="1:14" x14ac:dyDescent="0.2">
      <c r="A136" s="1" t="s">
        <v>210</v>
      </c>
      <c r="B136" s="1" t="s">
        <v>307</v>
      </c>
      <c r="C136" s="11">
        <v>2710598.3791346406</v>
      </c>
      <c r="D136" s="11">
        <v>3951849.8199400003</v>
      </c>
      <c r="E136" s="11">
        <v>6662448.1990746409</v>
      </c>
      <c r="F136" s="11">
        <v>4207260.5448455224</v>
      </c>
      <c r="G136" s="11">
        <v>4075345.0086510004</v>
      </c>
      <c r="H136" s="11">
        <v>8282605.5534965228</v>
      </c>
      <c r="I136" s="11">
        <v>4359851.5352613851</v>
      </c>
      <c r="J136" s="11">
        <v>4341341.5986445481</v>
      </c>
      <c r="K136" s="11">
        <v>8701193.1339059323</v>
      </c>
      <c r="L136" s="11">
        <v>7197216.6713840058</v>
      </c>
      <c r="M136" s="11">
        <v>-2.2734456372495947E-6</v>
      </c>
      <c r="N136" s="11">
        <v>7197216.6713817324</v>
      </c>
    </row>
    <row r="137" spans="1:14" x14ac:dyDescent="0.2">
      <c r="A137" s="1" t="s">
        <v>73</v>
      </c>
      <c r="B137" s="1" t="s">
        <v>308</v>
      </c>
      <c r="C137" s="11">
        <v>4458754.6671183268</v>
      </c>
      <c r="D137" s="11">
        <v>536661.88399999996</v>
      </c>
      <c r="E137" s="11">
        <v>4995416.5511183264</v>
      </c>
      <c r="F137" s="11">
        <v>2092007.8924545909</v>
      </c>
      <c r="G137" s="11">
        <v>553432.55182856321</v>
      </c>
      <c r="H137" s="11">
        <v>2645440.4442831539</v>
      </c>
      <c r="I137" s="11">
        <v>2167881.86148143</v>
      </c>
      <c r="J137" s="11">
        <v>589554.93441588525</v>
      </c>
      <c r="K137" s="11">
        <v>2757436.7958973153</v>
      </c>
      <c r="L137" s="11">
        <v>4143157.4306917535</v>
      </c>
      <c r="M137" s="11">
        <v>-3.087343078428198E-7</v>
      </c>
      <c r="N137" s="11">
        <v>4143157.4306914448</v>
      </c>
    </row>
    <row r="138" spans="1:14" x14ac:dyDescent="0.2">
      <c r="A138" s="1" t="s">
        <v>211</v>
      </c>
      <c r="B138" s="1" t="s">
        <v>298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</row>
    <row r="139" spans="1:14" x14ac:dyDescent="0.2">
      <c r="A139" s="1" t="s">
        <v>212</v>
      </c>
      <c r="B139" s="1" t="s">
        <v>307</v>
      </c>
      <c r="C139" s="11">
        <v>16595.404534479501</v>
      </c>
      <c r="D139" s="11">
        <v>1004671.4561399999</v>
      </c>
      <c r="E139" s="11">
        <v>1021266.8606744794</v>
      </c>
      <c r="F139" s="11">
        <v>1457063.5927217186</v>
      </c>
      <c r="G139" s="11">
        <v>1036067.4091042369</v>
      </c>
      <c r="H139" s="11">
        <v>2493131.0018259557</v>
      </c>
      <c r="I139" s="11">
        <v>1509909.0902473461</v>
      </c>
      <c r="J139" s="11">
        <v>1103691.2292323885</v>
      </c>
      <c r="K139" s="11">
        <v>2613600.3194797346</v>
      </c>
      <c r="L139" s="11">
        <v>2479908.9441215182</v>
      </c>
      <c r="M139" s="11">
        <v>-5.7797387119973068E-7</v>
      </c>
      <c r="N139" s="11">
        <v>2479908.9441209403</v>
      </c>
    </row>
    <row r="140" spans="1:14" x14ac:dyDescent="0.2">
      <c r="A140" s="1" t="s">
        <v>213</v>
      </c>
      <c r="B140" s="1" t="s">
        <v>304</v>
      </c>
      <c r="C140" s="11">
        <v>14262.946590970001</v>
      </c>
      <c r="D140" s="11">
        <v>5539540.8794000009</v>
      </c>
      <c r="E140" s="11">
        <v>5553803.8259909712</v>
      </c>
      <c r="F140" s="11">
        <v>4506920.4121089261</v>
      </c>
      <c r="G140" s="11">
        <v>5712651.366246433</v>
      </c>
      <c r="H140" s="11">
        <v>10219571.77835536</v>
      </c>
      <c r="I140" s="11">
        <v>4670379.6136674611</v>
      </c>
      <c r="J140" s="11">
        <v>6085514.4686384741</v>
      </c>
      <c r="K140" s="11">
        <v>10755894.082305934</v>
      </c>
      <c r="L140" s="11">
        <v>8723674.1644704752</v>
      </c>
      <c r="M140" s="11">
        <v>-3.1868227838751526E-6</v>
      </c>
      <c r="N140" s="11">
        <v>8723674.1644672882</v>
      </c>
    </row>
    <row r="141" spans="1:14" x14ac:dyDescent="0.2">
      <c r="A141" s="1" t="s">
        <v>214</v>
      </c>
      <c r="B141" s="1" t="s">
        <v>304</v>
      </c>
      <c r="C141" s="11">
        <v>4683.4569416249997</v>
      </c>
      <c r="D141" s="11">
        <v>24253.241099999999</v>
      </c>
      <c r="E141" s="11">
        <v>28936.698041625001</v>
      </c>
      <c r="F141" s="11">
        <v>10349.101731224893</v>
      </c>
      <c r="G141" s="11">
        <v>25011.154159191949</v>
      </c>
      <c r="H141" s="11">
        <v>35360.25589041684</v>
      </c>
      <c r="I141" s="11">
        <v>10724.448032279832</v>
      </c>
      <c r="J141" s="11">
        <v>26643.624957130651</v>
      </c>
      <c r="K141" s="11">
        <v>37368.072989410481</v>
      </c>
      <c r="L141" s="11">
        <v>20370.480127511844</v>
      </c>
      <c r="M141" s="11">
        <v>-1.3952560871555264E-8</v>
      </c>
      <c r="N141" s="11">
        <v>20370.480127497893</v>
      </c>
    </row>
    <row r="142" spans="1:14" x14ac:dyDescent="0.2">
      <c r="A142" s="1" t="s">
        <v>215</v>
      </c>
      <c r="B142" s="1" t="s">
        <v>310</v>
      </c>
      <c r="C142" s="11">
        <v>513555.08230990899</v>
      </c>
      <c r="D142" s="11">
        <v>444457.77200000006</v>
      </c>
      <c r="E142" s="11">
        <v>958012.85430990905</v>
      </c>
      <c r="F142" s="11">
        <v>670498.8903071672</v>
      </c>
      <c r="G142" s="11">
        <v>458347.06408550852</v>
      </c>
      <c r="H142" s="11">
        <v>1128845.9543926758</v>
      </c>
      <c r="I142" s="11">
        <v>694816.87314995879</v>
      </c>
      <c r="J142" s="11">
        <v>488263.24438962853</v>
      </c>
      <c r="K142" s="11">
        <v>1183080.1175395874</v>
      </c>
      <c r="L142" s="11">
        <v>1319765.2004242425</v>
      </c>
      <c r="M142" s="11">
        <v>-2.5569053196217268E-7</v>
      </c>
      <c r="N142" s="11">
        <v>1319765.2004239869</v>
      </c>
    </row>
    <row r="143" spans="1:14" x14ac:dyDescent="0.2">
      <c r="A143" s="1" t="s">
        <v>216</v>
      </c>
      <c r="B143" s="1" t="s">
        <v>317</v>
      </c>
      <c r="C143" s="11">
        <v>4797990.1427936284</v>
      </c>
      <c r="D143" s="11">
        <v>3425233.4424000001</v>
      </c>
      <c r="E143" s="11">
        <v>8223223.5851936284</v>
      </c>
      <c r="F143" s="11">
        <v>4603325.9557620464</v>
      </c>
      <c r="G143" s="11">
        <v>3532271.8850589464</v>
      </c>
      <c r="H143" s="11">
        <v>8135597.8408209924</v>
      </c>
      <c r="I143" s="11">
        <v>4770281.6408948228</v>
      </c>
      <c r="J143" s="11">
        <v>3762822.2493498884</v>
      </c>
      <c r="K143" s="11">
        <v>8533103.8902447112</v>
      </c>
      <c r="L143" s="11">
        <v>8939827.6613077056</v>
      </c>
      <c r="M143" s="11">
        <v>-1.9704903731144119E-6</v>
      </c>
      <c r="N143" s="11">
        <v>8939827.6613057349</v>
      </c>
    </row>
    <row r="144" spans="1:14" x14ac:dyDescent="0.2">
      <c r="A144" s="1" t="s">
        <v>217</v>
      </c>
      <c r="B144" s="1" t="s">
        <v>317</v>
      </c>
      <c r="C144" s="11">
        <v>7065482.5367604783</v>
      </c>
      <c r="D144" s="11">
        <v>4512337.3877999997</v>
      </c>
      <c r="E144" s="11">
        <v>11577819.924560478</v>
      </c>
      <c r="F144" s="11">
        <v>6736016.1894726874</v>
      </c>
      <c r="G144" s="11">
        <v>4653347.7962477896</v>
      </c>
      <c r="H144" s="11">
        <v>11389363.985720478</v>
      </c>
      <c r="I144" s="11">
        <v>6980321.3307523718</v>
      </c>
      <c r="J144" s="11">
        <v>4957070.4610107467</v>
      </c>
      <c r="K144" s="11">
        <v>11937391.791763119</v>
      </c>
      <c r="L144" s="11">
        <v>13081590.232012084</v>
      </c>
      <c r="M144" s="11">
        <v>-2.5958865380789944E-6</v>
      </c>
      <c r="N144" s="11">
        <v>13081590.232009487</v>
      </c>
    </row>
    <row r="145" spans="1:14" x14ac:dyDescent="0.2">
      <c r="A145" s="1" t="s">
        <v>218</v>
      </c>
      <c r="B145" s="1" t="s">
        <v>312</v>
      </c>
      <c r="C145" s="11">
        <v>53.103676416999996</v>
      </c>
      <c r="D145" s="11">
        <v>13310.51326</v>
      </c>
      <c r="E145" s="11">
        <v>13363.616936417</v>
      </c>
      <c r="F145" s="11">
        <v>6726.9123939185474</v>
      </c>
      <c r="G145" s="11">
        <v>13726.466401384538</v>
      </c>
      <c r="H145" s="11">
        <v>20453.378795303084</v>
      </c>
      <c r="I145" s="11">
        <v>6970.8873542728197</v>
      </c>
      <c r="J145" s="11">
        <v>14622.388893266492</v>
      </c>
      <c r="K145" s="11">
        <v>21593.27624753931</v>
      </c>
      <c r="L145" s="11">
        <v>10463.884725616925</v>
      </c>
      <c r="M145" s="11">
        <v>-7.657357865122345E-9</v>
      </c>
      <c r="N145" s="11">
        <v>10463.884725609267</v>
      </c>
    </row>
    <row r="146" spans="1:14" x14ac:dyDescent="0.2">
      <c r="A146" s="1" t="s">
        <v>219</v>
      </c>
      <c r="B146" s="1" t="s">
        <v>307</v>
      </c>
      <c r="C146" s="11">
        <v>80123.369397246031</v>
      </c>
      <c r="D146" s="11">
        <v>214990.49880000003</v>
      </c>
      <c r="E146" s="11">
        <v>295113.86819724605</v>
      </c>
      <c r="F146" s="11">
        <v>292560.80014703324</v>
      </c>
      <c r="G146" s="11">
        <v>221708.94545918531</v>
      </c>
      <c r="H146" s="11">
        <v>514269.74560621858</v>
      </c>
      <c r="I146" s="11">
        <v>303171.53883921762</v>
      </c>
      <c r="J146" s="11">
        <v>236179.82420393481</v>
      </c>
      <c r="K146" s="11">
        <v>539351.36304315249</v>
      </c>
      <c r="L146" s="11">
        <v>463087.46748532297</v>
      </c>
      <c r="M146" s="11">
        <v>-1.2368111993547241E-7</v>
      </c>
      <c r="N146" s="11">
        <v>463087.46748519927</v>
      </c>
    </row>
    <row r="147" spans="1:14" x14ac:dyDescent="0.2">
      <c r="A147" s="1" t="s">
        <v>220</v>
      </c>
      <c r="B147" s="1" t="s">
        <v>312</v>
      </c>
      <c r="C147" s="11">
        <v>375421.6156256281</v>
      </c>
      <c r="D147" s="11">
        <v>402136.62676000001</v>
      </c>
      <c r="E147" s="11">
        <v>777558.24238562817</v>
      </c>
      <c r="F147" s="11">
        <v>203671.09213082879</v>
      </c>
      <c r="G147" s="11">
        <v>414703.38432218018</v>
      </c>
      <c r="H147" s="11">
        <v>618374.47645300895</v>
      </c>
      <c r="I147" s="11">
        <v>211057.93526451566</v>
      </c>
      <c r="J147" s="11">
        <v>441770.9542713064</v>
      </c>
      <c r="K147" s="11">
        <v>652828.88953582209</v>
      </c>
      <c r="L147" s="11">
        <v>406117.06582201552</v>
      </c>
      <c r="M147" s="11">
        <v>-2.3134375073485744E-7</v>
      </c>
      <c r="N147" s="11">
        <v>406117.0658217842</v>
      </c>
    </row>
    <row r="148" spans="1:14" x14ac:dyDescent="0.2">
      <c r="A148" s="1" t="s">
        <v>221</v>
      </c>
      <c r="B148" s="1" t="s">
        <v>303</v>
      </c>
      <c r="C148" s="11">
        <v>1218.4675326645004</v>
      </c>
      <c r="D148" s="11">
        <v>43060.582399999999</v>
      </c>
      <c r="E148" s="11">
        <v>44279.0499326645</v>
      </c>
      <c r="F148" s="11">
        <v>193696.11228138124</v>
      </c>
      <c r="G148" s="11">
        <v>44406.224312468803</v>
      </c>
      <c r="H148" s="11">
        <v>238102.33659385005</v>
      </c>
      <c r="I148" s="11">
        <v>200721.17795004518</v>
      </c>
      <c r="J148" s="11">
        <v>47304.605729632589</v>
      </c>
      <c r="K148" s="11">
        <v>248025.78367967776</v>
      </c>
      <c r="L148" s="11">
        <v>266959.24083904165</v>
      </c>
      <c r="M148" s="11">
        <v>-2.4772169402984298E-8</v>
      </c>
      <c r="N148" s="11">
        <v>266959.24083901686</v>
      </c>
    </row>
    <row r="149" spans="1:14" x14ac:dyDescent="0.2">
      <c r="A149" s="1" t="s">
        <v>222</v>
      </c>
      <c r="B149" s="1" t="s">
        <v>309</v>
      </c>
      <c r="C149" s="11">
        <v>2040965.3015061149</v>
      </c>
      <c r="D149" s="11">
        <v>507713.44579999999</v>
      </c>
      <c r="E149" s="11">
        <v>2548678.747306115</v>
      </c>
      <c r="F149" s="11">
        <v>1070283.5856842012</v>
      </c>
      <c r="G149" s="11">
        <v>523579.47580038471</v>
      </c>
      <c r="H149" s="11">
        <v>1593863.061484586</v>
      </c>
      <c r="I149" s="11">
        <v>1109101.1560781903</v>
      </c>
      <c r="J149" s="11">
        <v>557753.35674981924</v>
      </c>
      <c r="K149" s="11">
        <v>1666854.5128280097</v>
      </c>
      <c r="L149" s="11">
        <v>2137489.3041721066</v>
      </c>
      <c r="M149" s="11">
        <v>-2.9208066371927394E-7</v>
      </c>
      <c r="N149" s="11">
        <v>2137489.3041718146</v>
      </c>
    </row>
    <row r="150" spans="1:14" x14ac:dyDescent="0.2">
      <c r="A150" s="1" t="s">
        <v>223</v>
      </c>
      <c r="B150" s="1" t="s">
        <v>307</v>
      </c>
      <c r="C150" s="11">
        <v>28594.294041008005</v>
      </c>
      <c r="D150" s="11">
        <v>95288.603520000004</v>
      </c>
      <c r="E150" s="11">
        <v>123882.89756100801</v>
      </c>
      <c r="F150" s="11">
        <v>159296.0449194765</v>
      </c>
      <c r="G150" s="11">
        <v>98266.369530826982</v>
      </c>
      <c r="H150" s="11">
        <v>257562.41445030348</v>
      </c>
      <c r="I150" s="11">
        <v>165073.47206108124</v>
      </c>
      <c r="J150" s="11">
        <v>104680.18704830339</v>
      </c>
      <c r="K150" s="11">
        <v>269753.65910938464</v>
      </c>
      <c r="L150" s="11">
        <v>276013.68362926581</v>
      </c>
      <c r="M150" s="11">
        <v>-5.4818242044288884E-8</v>
      </c>
      <c r="N150" s="11">
        <v>276013.68362921098</v>
      </c>
    </row>
    <row r="151" spans="1:14" x14ac:dyDescent="0.2">
      <c r="A151" s="1" t="s">
        <v>224</v>
      </c>
      <c r="B151" s="1" t="s">
        <v>312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</row>
    <row r="152" spans="1:14" x14ac:dyDescent="0.2">
      <c r="A152" s="1" t="s">
        <v>225</v>
      </c>
      <c r="B152" s="1" t="s">
        <v>304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</row>
    <row r="153" spans="1:14" x14ac:dyDescent="0.2">
      <c r="A153" s="1" t="s">
        <v>226</v>
      </c>
      <c r="B153" s="1" t="s">
        <v>304</v>
      </c>
      <c r="C153" s="11">
        <v>8030.8153978360015</v>
      </c>
      <c r="D153" s="11">
        <v>3119063.0847200002</v>
      </c>
      <c r="E153" s="11">
        <v>3127093.900117836</v>
      </c>
      <c r="F153" s="11">
        <v>1262028.1078393264</v>
      </c>
      <c r="G153" s="11">
        <v>3216533.7128560804</v>
      </c>
      <c r="H153" s="11">
        <v>4478561.8206954068</v>
      </c>
      <c r="I153" s="11">
        <v>1307799.9626734154</v>
      </c>
      <c r="J153" s="11">
        <v>3426475.9379689954</v>
      </c>
      <c r="K153" s="11">
        <v>4734275.9006424109</v>
      </c>
      <c r="L153" s="11">
        <v>2147359.865452677</v>
      </c>
      <c r="M153" s="11">
        <v>-1.7943547162352968E-6</v>
      </c>
      <c r="N153" s="11">
        <v>2147359.8654508828</v>
      </c>
    </row>
    <row r="154" spans="1:14" x14ac:dyDescent="0.2">
      <c r="A154" s="1" t="s">
        <v>227</v>
      </c>
      <c r="B154" s="1" t="s">
        <v>309</v>
      </c>
      <c r="C154" s="11">
        <v>205187.054895576</v>
      </c>
      <c r="D154" s="11">
        <v>118970.90171999998</v>
      </c>
      <c r="E154" s="11">
        <v>324157.956615576</v>
      </c>
      <c r="F154" s="11">
        <v>177822.03059995882</v>
      </c>
      <c r="G154" s="11">
        <v>122688.73884146538</v>
      </c>
      <c r="H154" s="11">
        <v>300510.76944142417</v>
      </c>
      <c r="I154" s="11">
        <v>184271.36728300565</v>
      </c>
      <c r="J154" s="11">
        <v>130696.59734011094</v>
      </c>
      <c r="K154" s="11">
        <v>314967.9646231166</v>
      </c>
      <c r="L154" s="11">
        <v>359326.49963323894</v>
      </c>
      <c r="M154" s="11">
        <v>-6.8442347204148254E-8</v>
      </c>
      <c r="N154" s="11">
        <v>359326.49963317049</v>
      </c>
    </row>
    <row r="155" spans="1:14" x14ac:dyDescent="0.2">
      <c r="A155" s="1" t="s">
        <v>228</v>
      </c>
      <c r="B155" s="1" t="s">
        <v>306</v>
      </c>
      <c r="C155" s="11">
        <v>511207.70651676017</v>
      </c>
      <c r="D155" s="11">
        <v>447172.27830000001</v>
      </c>
      <c r="E155" s="11">
        <v>958379.98481676017</v>
      </c>
      <c r="F155" s="11">
        <v>444837.3732816113</v>
      </c>
      <c r="G155" s="11">
        <v>461146.39862621843</v>
      </c>
      <c r="H155" s="11">
        <v>905983.77190782968</v>
      </c>
      <c r="I155" s="11">
        <v>460970.95346746227</v>
      </c>
      <c r="J155" s="11">
        <v>491245.29068615293</v>
      </c>
      <c r="K155" s="11">
        <v>952216.2441536152</v>
      </c>
      <c r="L155" s="11">
        <v>898886.68860675383</v>
      </c>
      <c r="M155" s="11">
        <v>-2.5725215064360202E-7</v>
      </c>
      <c r="N155" s="11">
        <v>898886.68860649655</v>
      </c>
    </row>
    <row r="156" spans="1:14" x14ac:dyDescent="0.2">
      <c r="A156" s="1" t="s">
        <v>229</v>
      </c>
      <c r="B156" s="1" t="s">
        <v>310</v>
      </c>
      <c r="C156" s="11">
        <v>208980.75656485354</v>
      </c>
      <c r="D156" s="11">
        <v>787669.89179999987</v>
      </c>
      <c r="E156" s="11">
        <v>996650.64836485335</v>
      </c>
      <c r="F156" s="11">
        <v>711926.2271056741</v>
      </c>
      <c r="G156" s="11">
        <v>812284.55236705823</v>
      </c>
      <c r="H156" s="11">
        <v>1524210.7794727325</v>
      </c>
      <c r="I156" s="11">
        <v>737746.71693252237</v>
      </c>
      <c r="J156" s="11">
        <v>865302.13016118808</v>
      </c>
      <c r="K156" s="11">
        <v>1603048.8470937104</v>
      </c>
      <c r="L156" s="11">
        <v>1350533.5806445454</v>
      </c>
      <c r="M156" s="11">
        <v>-4.5313581251748032E-7</v>
      </c>
      <c r="N156" s="11">
        <v>1350533.5806440923</v>
      </c>
    </row>
    <row r="157" spans="1:14" x14ac:dyDescent="0.2">
      <c r="A157" s="1" t="s">
        <v>230</v>
      </c>
      <c r="B157" s="1" t="s">
        <v>310</v>
      </c>
      <c r="C157" s="11">
        <v>77987.175624629992</v>
      </c>
      <c r="D157" s="11">
        <v>79676.276020000005</v>
      </c>
      <c r="E157" s="11">
        <v>157663.45164463</v>
      </c>
      <c r="F157" s="11">
        <v>94095.442768700668</v>
      </c>
      <c r="G157" s="11">
        <v>82166.157263267742</v>
      </c>
      <c r="H157" s="11">
        <v>176261.60003196841</v>
      </c>
      <c r="I157" s="11">
        <v>97508.142470240651</v>
      </c>
      <c r="J157" s="11">
        <v>87529.118582740775</v>
      </c>
      <c r="K157" s="11">
        <v>185037.26105298143</v>
      </c>
      <c r="L157" s="11">
        <v>183674.12446821251</v>
      </c>
      <c r="M157" s="11">
        <v>-4.5836681646144561E-8</v>
      </c>
      <c r="N157" s="11">
        <v>183674.12446816667</v>
      </c>
    </row>
    <row r="158" spans="1:14" x14ac:dyDescent="0.2">
      <c r="A158" s="1" t="s">
        <v>231</v>
      </c>
      <c r="B158" s="1" t="s">
        <v>306</v>
      </c>
      <c r="C158" s="11">
        <v>3169155.4178686575</v>
      </c>
      <c r="D158" s="11">
        <v>2420034.1946</v>
      </c>
      <c r="E158" s="11">
        <v>5589189.612468658</v>
      </c>
      <c r="F158" s="11">
        <v>2233832.9855093085</v>
      </c>
      <c r="G158" s="11">
        <v>2495660.1908211159</v>
      </c>
      <c r="H158" s="11">
        <v>4729493.1763304248</v>
      </c>
      <c r="I158" s="11">
        <v>2314850.7366205612</v>
      </c>
      <c r="J158" s="11">
        <v>2658551.2096506609</v>
      </c>
      <c r="K158" s="11">
        <v>4973401.9462712221</v>
      </c>
      <c r="L158" s="11">
        <v>4643670.8736604787</v>
      </c>
      <c r="M158" s="11">
        <v>-1.3922128705264764E-6</v>
      </c>
      <c r="N158" s="11">
        <v>4643670.8736590864</v>
      </c>
    </row>
    <row r="159" spans="1:14" x14ac:dyDescent="0.2">
      <c r="A159" s="1" t="s">
        <v>232</v>
      </c>
      <c r="B159" s="1" t="s">
        <v>304</v>
      </c>
      <c r="C159" s="11">
        <v>178519.04411264</v>
      </c>
      <c r="D159" s="11">
        <v>509812.12479999999</v>
      </c>
      <c r="E159" s="11">
        <v>688331.16891263996</v>
      </c>
      <c r="F159" s="11">
        <v>296401.17703345965</v>
      </c>
      <c r="G159" s="11">
        <v>525743.73845638323</v>
      </c>
      <c r="H159" s="11">
        <v>822144.91548984288</v>
      </c>
      <c r="I159" s="11">
        <v>307151.20039946534</v>
      </c>
      <c r="J159" s="11">
        <v>560058.88020340027</v>
      </c>
      <c r="K159" s="11">
        <v>867210.08060286567</v>
      </c>
      <c r="L159" s="11">
        <v>573355.86427826132</v>
      </c>
      <c r="M159" s="11">
        <v>-2.9328800530205954E-7</v>
      </c>
      <c r="N159" s="11">
        <v>573355.86427796807</v>
      </c>
    </row>
    <row r="160" spans="1:14" x14ac:dyDescent="0.2">
      <c r="A160" s="1" t="s">
        <v>233</v>
      </c>
      <c r="B160" s="1" t="s">
        <v>304</v>
      </c>
      <c r="C160" s="11">
        <v>0.20023849999999999</v>
      </c>
      <c r="D160" s="11">
        <v>2.222</v>
      </c>
      <c r="E160" s="11">
        <v>2.4222384999999997</v>
      </c>
      <c r="F160" s="11">
        <v>0.95966949645963506</v>
      </c>
      <c r="G160" s="11">
        <v>2.2914374335611796</v>
      </c>
      <c r="H160" s="11">
        <v>3.2511069300208146</v>
      </c>
      <c r="I160" s="11">
        <v>0.99447526077486736</v>
      </c>
      <c r="J160" s="11">
        <v>2.4409988920921704</v>
      </c>
      <c r="K160" s="11">
        <v>3.4354741528670378</v>
      </c>
      <c r="L160" s="11">
        <v>1.8347980738681038</v>
      </c>
      <c r="M160" s="11">
        <v>-1.2782864825681297E-12</v>
      </c>
      <c r="N160" s="11">
        <v>1.8347980738668255</v>
      </c>
    </row>
    <row r="161" spans="1:14" x14ac:dyDescent="0.2">
      <c r="A161" s="1" t="s">
        <v>234</v>
      </c>
      <c r="B161" s="1" t="s">
        <v>312</v>
      </c>
      <c r="C161" s="11">
        <v>1310.4397473090003</v>
      </c>
      <c r="D161" s="11">
        <v>328463.61702000001</v>
      </c>
      <c r="E161" s="11">
        <v>329774.05676730903</v>
      </c>
      <c r="F161" s="11">
        <v>137979.18982032419</v>
      </c>
      <c r="G161" s="11">
        <v>338728.09523066191</v>
      </c>
      <c r="H161" s="11">
        <v>476707.2850509861</v>
      </c>
      <c r="I161" s="11">
        <v>142983.48679861717</v>
      </c>
      <c r="J161" s="11">
        <v>360836.78003528679</v>
      </c>
      <c r="K161" s="11">
        <v>503820.26683390397</v>
      </c>
      <c r="L161" s="11">
        <v>234675.06911304069</v>
      </c>
      <c r="M161" s="11">
        <v>-1.889606668101265E-7</v>
      </c>
      <c r="N161" s="11">
        <v>234675.06911285172</v>
      </c>
    </row>
    <row r="162" spans="1:14" x14ac:dyDescent="0.2">
      <c r="A162" s="1" t="s">
        <v>235</v>
      </c>
      <c r="B162" s="1" t="s">
        <v>298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</row>
    <row r="163" spans="1:14" x14ac:dyDescent="0.2">
      <c r="A163" s="1" t="s">
        <v>236</v>
      </c>
      <c r="B163" s="1" t="s">
        <v>313</v>
      </c>
      <c r="C163" s="11">
        <v>2185.7311243595004</v>
      </c>
      <c r="D163" s="11">
        <v>738203.72779999999</v>
      </c>
      <c r="E163" s="11">
        <v>740389.45892435953</v>
      </c>
      <c r="F163" s="11">
        <v>305885.32912595919</v>
      </c>
      <c r="G163" s="11">
        <v>761272.57222111942</v>
      </c>
      <c r="H163" s="11">
        <v>1067157.9013470786</v>
      </c>
      <c r="I163" s="11">
        <v>316979.32837499469</v>
      </c>
      <c r="J163" s="11">
        <v>810960.61282543233</v>
      </c>
      <c r="K163" s="11">
        <v>1127939.941200427</v>
      </c>
      <c r="L163" s="11">
        <v>430126.37843173754</v>
      </c>
      <c r="M163" s="11">
        <v>-4.2467859884254855E-7</v>
      </c>
      <c r="N163" s="11">
        <v>430126.37843131286</v>
      </c>
    </row>
    <row r="164" spans="1:14" x14ac:dyDescent="0.2">
      <c r="A164" s="1" t="s">
        <v>237</v>
      </c>
      <c r="B164" s="1" t="s">
        <v>313</v>
      </c>
      <c r="C164" s="11">
        <v>14077.5826510435</v>
      </c>
      <c r="D164" s="11">
        <v>152758.50039999999</v>
      </c>
      <c r="E164" s="11">
        <v>166836.0830510435</v>
      </c>
      <c r="F164" s="11">
        <v>2143203.5408398365</v>
      </c>
      <c r="G164" s="11">
        <v>157532.19896995067</v>
      </c>
      <c r="H164" s="11">
        <v>2300735.7398097869</v>
      </c>
      <c r="I164" s="11">
        <v>2220934.2987697679</v>
      </c>
      <c r="J164" s="11">
        <v>167814.28003333096</v>
      </c>
      <c r="K164" s="11">
        <v>2388748.5788030988</v>
      </c>
      <c r="L164" s="11">
        <v>3013705.7566559901</v>
      </c>
      <c r="M164" s="11">
        <v>-8.7879894760890295E-8</v>
      </c>
      <c r="N164" s="11">
        <v>3013705.7566559021</v>
      </c>
    </row>
    <row r="165" spans="1:14" x14ac:dyDescent="0.2">
      <c r="A165" s="1" t="s">
        <v>238</v>
      </c>
      <c r="B165" s="1" t="s">
        <v>308</v>
      </c>
      <c r="C165" s="11">
        <v>6259762.5765499389</v>
      </c>
      <c r="D165" s="11">
        <v>1810114.5704399997</v>
      </c>
      <c r="E165" s="11">
        <v>8069877.1469899388</v>
      </c>
      <c r="F165" s="11">
        <v>4129018.6183778178</v>
      </c>
      <c r="G165" s="11">
        <v>1866680.5966429927</v>
      </c>
      <c r="H165" s="11">
        <v>5995699.2150208103</v>
      </c>
      <c r="I165" s="11">
        <v>4278771.892202449</v>
      </c>
      <c r="J165" s="11">
        <v>1988518.2992816991</v>
      </c>
      <c r="K165" s="11">
        <v>6267290.1914841477</v>
      </c>
      <c r="L165" s="11">
        <v>7279067.1898619272</v>
      </c>
      <c r="M165" s="11">
        <v>-1.0413343777196529E-6</v>
      </c>
      <c r="N165" s="11">
        <v>7279067.189860886</v>
      </c>
    </row>
    <row r="166" spans="1:14" x14ac:dyDescent="0.2">
      <c r="A166" s="1" t="s">
        <v>239</v>
      </c>
      <c r="B166" s="1" t="s">
        <v>312</v>
      </c>
      <c r="C166" s="11">
        <v>16106.6899994</v>
      </c>
      <c r="D166" s="11">
        <v>22182.225999999995</v>
      </c>
      <c r="E166" s="11">
        <v>38288.915999399993</v>
      </c>
      <c r="F166" s="11">
        <v>12414.291827945039</v>
      </c>
      <c r="G166" s="11">
        <v>22875.419899241249</v>
      </c>
      <c r="H166" s="11">
        <v>35289.711727186288</v>
      </c>
      <c r="I166" s="11">
        <v>12864.539457048613</v>
      </c>
      <c r="J166" s="11">
        <v>24368.491939756139</v>
      </c>
      <c r="K166" s="11">
        <v>37233.031396804756</v>
      </c>
      <c r="L166" s="11">
        <v>21857.275397264326</v>
      </c>
      <c r="M166" s="11">
        <v>-1.2761133955477639E-8</v>
      </c>
      <c r="N166" s="11">
        <v>21857.275397251564</v>
      </c>
    </row>
    <row r="167" spans="1:14" x14ac:dyDescent="0.2">
      <c r="A167" s="1" t="s">
        <v>240</v>
      </c>
      <c r="B167" s="1" t="s">
        <v>309</v>
      </c>
      <c r="C167" s="11">
        <v>5003150.0407387437</v>
      </c>
      <c r="D167" s="11">
        <v>1242743.3799000001</v>
      </c>
      <c r="E167" s="11">
        <v>6245893.4206387438</v>
      </c>
      <c r="F167" s="11">
        <v>2550373.9166419222</v>
      </c>
      <c r="G167" s="11">
        <v>1281579.0733632771</v>
      </c>
      <c r="H167" s="11">
        <v>3831952.9900051993</v>
      </c>
      <c r="I167" s="11">
        <v>2642872.1296056896</v>
      </c>
      <c r="J167" s="11">
        <v>1365227.3688077317</v>
      </c>
      <c r="K167" s="11">
        <v>4008099.4984134212</v>
      </c>
      <c r="L167" s="11">
        <v>5044391.1862025121</v>
      </c>
      <c r="M167" s="11">
        <v>-7.1493342206444633E-7</v>
      </c>
      <c r="N167" s="11">
        <v>5044391.1862017969</v>
      </c>
    </row>
    <row r="168" spans="1:14" x14ac:dyDescent="0.2">
      <c r="A168" s="1" t="s">
        <v>241</v>
      </c>
      <c r="B168" s="1" t="s">
        <v>304</v>
      </c>
      <c r="C168" s="11">
        <v>401617.88888952503</v>
      </c>
      <c r="D168" s="11">
        <v>567211.29541999998</v>
      </c>
      <c r="E168" s="11">
        <v>968829.18430952495</v>
      </c>
      <c r="F168" s="11">
        <v>367273.1184793521</v>
      </c>
      <c r="G168" s="11">
        <v>584936.63144199667</v>
      </c>
      <c r="H168" s="11">
        <v>952209.74992134876</v>
      </c>
      <c r="I168" s="11">
        <v>380593.56020254118</v>
      </c>
      <c r="J168" s="11">
        <v>623115.27619369258</v>
      </c>
      <c r="K168" s="11">
        <v>1003708.8363962338</v>
      </c>
      <c r="L168" s="11">
        <v>726950.3694422096</v>
      </c>
      <c r="M168" s="11">
        <v>-3.2630897015992081E-7</v>
      </c>
      <c r="N168" s="11">
        <v>726950.36944188329</v>
      </c>
    </row>
    <row r="169" spans="1:14" x14ac:dyDescent="0.2">
      <c r="A169" s="1" t="s">
        <v>242</v>
      </c>
      <c r="B169" s="1" t="s">
        <v>312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</row>
    <row r="170" spans="1:14" x14ac:dyDescent="0.2">
      <c r="A170" s="1" t="s">
        <v>243</v>
      </c>
      <c r="B170" s="1" t="s">
        <v>304</v>
      </c>
      <c r="C170" s="11">
        <v>135026.21028388801</v>
      </c>
      <c r="D170" s="11">
        <v>400323.69696000003</v>
      </c>
      <c r="E170" s="11">
        <v>535349.90724388801</v>
      </c>
      <c r="F170" s="11">
        <v>233645.91855351196</v>
      </c>
      <c r="G170" s="11">
        <v>412833.80052013753</v>
      </c>
      <c r="H170" s="11">
        <v>646479.7190736495</v>
      </c>
      <c r="I170" s="11">
        <v>242119.90340391148</v>
      </c>
      <c r="J170" s="11">
        <v>439779.34327524831</v>
      </c>
      <c r="K170" s="11">
        <v>681899.24667915981</v>
      </c>
      <c r="L170" s="11">
        <v>411866.39194043214</v>
      </c>
      <c r="M170" s="11">
        <v>-2.3030079679373011E-7</v>
      </c>
      <c r="N170" s="11">
        <v>411866.39194020181</v>
      </c>
    </row>
    <row r="171" spans="1:14" x14ac:dyDescent="0.2">
      <c r="A171" s="1" t="s">
        <v>244</v>
      </c>
      <c r="B171" s="1" t="s">
        <v>312</v>
      </c>
      <c r="C171" s="11">
        <v>841975.04507001606</v>
      </c>
      <c r="D171" s="11">
        <v>775890.66983999999</v>
      </c>
      <c r="E171" s="11">
        <v>1617865.7149100159</v>
      </c>
      <c r="F171" s="11">
        <v>430177.12492117961</v>
      </c>
      <c r="G171" s="11">
        <v>800137.23007301253</v>
      </c>
      <c r="H171" s="11">
        <v>1230314.3549941923</v>
      </c>
      <c r="I171" s="11">
        <v>445779.00002406351</v>
      </c>
      <c r="J171" s="11">
        <v>852361.95565440704</v>
      </c>
      <c r="K171" s="11">
        <v>1298140.9556784704</v>
      </c>
      <c r="L171" s="11">
        <v>847594.35645464004</v>
      </c>
      <c r="M171" s="11">
        <v>-4.463593857818198E-7</v>
      </c>
      <c r="N171" s="11">
        <v>847594.35645419371</v>
      </c>
    </row>
    <row r="172" spans="1:14" x14ac:dyDescent="0.2">
      <c r="A172" s="1" t="s">
        <v>245</v>
      </c>
      <c r="B172" s="1" t="s">
        <v>316</v>
      </c>
      <c r="C172" s="11">
        <v>2068927.6025234468</v>
      </c>
      <c r="D172" s="11">
        <v>1367.6409999999998</v>
      </c>
      <c r="E172" s="11">
        <v>2070295.2435234468</v>
      </c>
      <c r="F172" s="11">
        <v>2262842.5152910296</v>
      </c>
      <c r="G172" s="11">
        <v>1410.3797403569056</v>
      </c>
      <c r="H172" s="11">
        <v>2264252.8950313865</v>
      </c>
      <c r="I172" s="11">
        <v>2344912.3982666419</v>
      </c>
      <c r="J172" s="11">
        <v>1502.434818082731</v>
      </c>
      <c r="K172" s="11">
        <v>2346414.8330847248</v>
      </c>
      <c r="L172" s="11">
        <v>4386779.3480577292</v>
      </c>
      <c r="M172" s="11">
        <v>-7.8678533002068376E-10</v>
      </c>
      <c r="N172" s="11">
        <v>4386779.3480577283</v>
      </c>
    </row>
    <row r="173" spans="1:14" x14ac:dyDescent="0.2">
      <c r="A173" s="1" t="s">
        <v>246</v>
      </c>
      <c r="B173" s="1" t="s">
        <v>312</v>
      </c>
      <c r="C173" s="11">
        <v>13383.24644855</v>
      </c>
      <c r="D173" s="11">
        <v>12198.291160000001</v>
      </c>
      <c r="E173" s="11">
        <v>25581.537608550003</v>
      </c>
      <c r="F173" s="11">
        <v>6826.6459750194799</v>
      </c>
      <c r="G173" s="11">
        <v>12579.48739401549</v>
      </c>
      <c r="H173" s="11">
        <v>19406.133369034971</v>
      </c>
      <c r="I173" s="11">
        <v>7074.2381218435949</v>
      </c>
      <c r="J173" s="11">
        <v>13400.546897829758</v>
      </c>
      <c r="K173" s="11">
        <v>20474.785019673353</v>
      </c>
      <c r="L173" s="11">
        <v>13427.474628348671</v>
      </c>
      <c r="M173" s="11">
        <v>-7.0175115662728671E-9</v>
      </c>
      <c r="N173" s="11">
        <v>13427.474628341653</v>
      </c>
    </row>
    <row r="174" spans="1:14" x14ac:dyDescent="0.2">
      <c r="A174" s="1" t="s">
        <v>247</v>
      </c>
      <c r="B174" s="1" t="s">
        <v>306</v>
      </c>
      <c r="C174" s="11">
        <v>177110.04849174034</v>
      </c>
      <c r="D174" s="11">
        <v>959.904</v>
      </c>
      <c r="E174" s="11">
        <v>178069.95249174035</v>
      </c>
      <c r="F174" s="11">
        <v>68895.516804404397</v>
      </c>
      <c r="G174" s="11">
        <v>989.90097129842934</v>
      </c>
      <c r="H174" s="11">
        <v>69885.417775702823</v>
      </c>
      <c r="I174" s="11">
        <v>71394.253222636573</v>
      </c>
      <c r="J174" s="11">
        <v>1054.5115213838176</v>
      </c>
      <c r="K174" s="11">
        <v>72448.764744020387</v>
      </c>
      <c r="L174" s="11">
        <v>140682.76524855124</v>
      </c>
      <c r="M174" s="11">
        <v>-5.5221976046943197E-10</v>
      </c>
      <c r="N174" s="11">
        <v>140682.76524855068</v>
      </c>
    </row>
    <row r="175" spans="1:14" x14ac:dyDescent="0.2">
      <c r="A175" s="1" t="s">
        <v>248</v>
      </c>
      <c r="B175" s="1" t="s">
        <v>305</v>
      </c>
      <c r="C175" s="11">
        <v>29649.319608490001</v>
      </c>
      <c r="D175" s="11">
        <v>60992.277940000007</v>
      </c>
      <c r="E175" s="11">
        <v>90641.597548490012</v>
      </c>
      <c r="F175" s="11">
        <v>68983.219305139908</v>
      </c>
      <c r="G175" s="11">
        <v>62898.284801927883</v>
      </c>
      <c r="H175" s="11">
        <v>131881.5041070678</v>
      </c>
      <c r="I175" s="11">
        <v>71485.136560714251</v>
      </c>
      <c r="J175" s="11">
        <v>67003.637658738851</v>
      </c>
      <c r="K175" s="11">
        <v>138488.7742194531</v>
      </c>
      <c r="L175" s="11">
        <v>130418.561255076</v>
      </c>
      <c r="M175" s="11">
        <v>-3.5088030797362888E-8</v>
      </c>
      <c r="N175" s="11">
        <v>130418.56125504091</v>
      </c>
    </row>
    <row r="176" spans="1:14" x14ac:dyDescent="0.2">
      <c r="A176" s="1" t="s">
        <v>249</v>
      </c>
      <c r="B176" s="1" t="s">
        <v>303</v>
      </c>
      <c r="C176" s="11">
        <v>3799.0671857025004</v>
      </c>
      <c r="D176" s="11">
        <v>151745.26839999997</v>
      </c>
      <c r="E176" s="11">
        <v>155544.33558570247</v>
      </c>
      <c r="F176" s="11">
        <v>551838.26209722483</v>
      </c>
      <c r="G176" s="11">
        <v>156487.30350024678</v>
      </c>
      <c r="H176" s="11">
        <v>708325.56559747155</v>
      </c>
      <c r="I176" s="11">
        <v>571852.60303599737</v>
      </c>
      <c r="J176" s="11">
        <v>166701.18453853694</v>
      </c>
      <c r="K176" s="11">
        <v>738553.7875745343</v>
      </c>
      <c r="L176" s="11">
        <v>796026.63173224428</v>
      </c>
      <c r="M176" s="11">
        <v>-8.7296996124839226E-8</v>
      </c>
      <c r="N176" s="11">
        <v>796026.63173215697</v>
      </c>
    </row>
    <row r="177" spans="1:14" x14ac:dyDescent="0.2">
      <c r="A177" s="1" t="s">
        <v>250</v>
      </c>
      <c r="B177" s="1" t="s">
        <v>304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</row>
    <row r="178" spans="1:14" x14ac:dyDescent="0.2">
      <c r="A178" s="1" t="s">
        <v>75</v>
      </c>
      <c r="B178" s="1" t="s">
        <v>303</v>
      </c>
      <c r="C178" s="11">
        <v>375.03764401150011</v>
      </c>
      <c r="D178" s="11">
        <v>31457.542820000002</v>
      </c>
      <c r="E178" s="11">
        <v>31832.580464011502</v>
      </c>
      <c r="F178" s="11">
        <v>69628.134252900083</v>
      </c>
      <c r="G178" s="11">
        <v>32440.590092530019</v>
      </c>
      <c r="H178" s="11">
        <v>102068.72434543011</v>
      </c>
      <c r="I178" s="11">
        <v>72153.441600331964</v>
      </c>
      <c r="J178" s="11">
        <v>34557.97802500541</v>
      </c>
      <c r="K178" s="11">
        <v>106711.41962533738</v>
      </c>
      <c r="L178" s="11">
        <v>85850.212259649721</v>
      </c>
      <c r="M178" s="11">
        <v>-1.8097098002526605E-8</v>
      </c>
      <c r="N178" s="11">
        <v>85850.212259631619</v>
      </c>
    </row>
    <row r="179" spans="1:14" x14ac:dyDescent="0.2">
      <c r="A179" s="1" t="s">
        <v>251</v>
      </c>
      <c r="B179" s="1" t="s">
        <v>304</v>
      </c>
      <c r="C179" s="11">
        <v>1746.00134093</v>
      </c>
      <c r="D179" s="11">
        <v>678123.9585999999</v>
      </c>
      <c r="E179" s="11">
        <v>679869.9599409299</v>
      </c>
      <c r="F179" s="11">
        <v>581204.08775776078</v>
      </c>
      <c r="G179" s="11">
        <v>699315.31203003216</v>
      </c>
      <c r="H179" s="11">
        <v>1280519.3997877929</v>
      </c>
      <c r="I179" s="11">
        <v>602283.48287469917</v>
      </c>
      <c r="J179" s="11">
        <v>744959.42018170876</v>
      </c>
      <c r="K179" s="11">
        <v>1347242.9030564078</v>
      </c>
      <c r="L179" s="11">
        <v>716613.97846663708</v>
      </c>
      <c r="M179" s="11">
        <v>-3.901155219549819E-7</v>
      </c>
      <c r="N179" s="11">
        <v>716613.97846624698</v>
      </c>
    </row>
    <row r="180" spans="1:14" x14ac:dyDescent="0.2">
      <c r="A180" s="1" t="s">
        <v>252</v>
      </c>
      <c r="B180" s="1" t="s">
        <v>312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</row>
    <row r="181" spans="1:14" x14ac:dyDescent="0.2">
      <c r="A181" s="1" t="s">
        <v>253</v>
      </c>
      <c r="B181" s="1" t="s">
        <v>304</v>
      </c>
      <c r="C181" s="11">
        <v>509030.92625685298</v>
      </c>
      <c r="D181" s="11">
        <v>1689751.4301800001</v>
      </c>
      <c r="E181" s="11">
        <v>2198782.3564368533</v>
      </c>
      <c r="F181" s="11">
        <v>797110.76577016432</v>
      </c>
      <c r="G181" s="11">
        <v>1742556.1118487811</v>
      </c>
      <c r="H181" s="11">
        <v>2539666.8776189452</v>
      </c>
      <c r="I181" s="11">
        <v>826020.77025491931</v>
      </c>
      <c r="J181" s="11">
        <v>1856292.24526577</v>
      </c>
      <c r="K181" s="11">
        <v>2682313.0155206891</v>
      </c>
      <c r="L181" s="11">
        <v>1573314.7718818299</v>
      </c>
      <c r="M181" s="11">
        <v>-9.7209109455412182E-7</v>
      </c>
      <c r="N181" s="11">
        <v>1573314.7718808579</v>
      </c>
    </row>
    <row r="182" spans="1:14" x14ac:dyDescent="0.2">
      <c r="A182" s="1" t="s">
        <v>254</v>
      </c>
      <c r="B182" s="1" t="s">
        <v>304</v>
      </c>
      <c r="C182" s="11">
        <v>2487.7464183880006</v>
      </c>
      <c r="D182" s="11">
        <v>966207.99176000012</v>
      </c>
      <c r="E182" s="11">
        <v>968695.7381783881</v>
      </c>
      <c r="F182" s="11">
        <v>403767.54154571495</v>
      </c>
      <c r="G182" s="11">
        <v>996401.96261243732</v>
      </c>
      <c r="H182" s="11">
        <v>1400169.5041581523</v>
      </c>
      <c r="I182" s="11">
        <v>418411.58091658814</v>
      </c>
      <c r="J182" s="11">
        <v>1061436.8305205945</v>
      </c>
      <c r="K182" s="11">
        <v>1479848.4114371827</v>
      </c>
      <c r="L182" s="11">
        <v>698693.03261462995</v>
      </c>
      <c r="M182" s="11">
        <v>-5.5584636148339649E-7</v>
      </c>
      <c r="N182" s="11">
        <v>698693.03261407407</v>
      </c>
    </row>
    <row r="183" spans="1:14" x14ac:dyDescent="0.2">
      <c r="A183" s="1" t="s">
        <v>255</v>
      </c>
      <c r="B183" s="1" t="s">
        <v>304</v>
      </c>
      <c r="C183" s="11">
        <v>385568.60417044198</v>
      </c>
      <c r="D183" s="11">
        <v>1160850.9699599999</v>
      </c>
      <c r="E183" s="11">
        <v>1546419.574130442</v>
      </c>
      <c r="F183" s="11">
        <v>694845.83518485946</v>
      </c>
      <c r="G183" s="11">
        <v>1197127.5280612726</v>
      </c>
      <c r="H183" s="11">
        <v>1891973.3632461322</v>
      </c>
      <c r="I183" s="11">
        <v>720046.84497425659</v>
      </c>
      <c r="J183" s="11">
        <v>1275263.6955699737</v>
      </c>
      <c r="K183" s="11">
        <v>1995310.5405442303</v>
      </c>
      <c r="L183" s="11">
        <v>1348220.0617088838</v>
      </c>
      <c r="M183" s="11">
        <v>-6.6782182861204755E-7</v>
      </c>
      <c r="N183" s="11">
        <v>1348220.0617082161</v>
      </c>
    </row>
    <row r="184" spans="1:14" x14ac:dyDescent="0.2">
      <c r="A184" s="1" t="s">
        <v>256</v>
      </c>
      <c r="B184" s="1" t="s">
        <v>304</v>
      </c>
      <c r="C184" s="11">
        <v>592135.86096665007</v>
      </c>
      <c r="D184" s="11">
        <v>3285396.8718999992</v>
      </c>
      <c r="E184" s="11">
        <v>3877532.7328666495</v>
      </c>
      <c r="F184" s="11">
        <v>1510181.054140029</v>
      </c>
      <c r="G184" s="11">
        <v>3388065.4259119988</v>
      </c>
      <c r="H184" s="11">
        <v>4898246.4800520279</v>
      </c>
      <c r="I184" s="11">
        <v>1564953.0418270817</v>
      </c>
      <c r="J184" s="11">
        <v>3609203.4763235748</v>
      </c>
      <c r="K184" s="11">
        <v>5174156.5181506565</v>
      </c>
      <c r="L184" s="11">
        <v>2806231.4008343322</v>
      </c>
      <c r="M184" s="11">
        <v>-1.8900442894785719E-6</v>
      </c>
      <c r="N184" s="11">
        <v>2806231.4008324421</v>
      </c>
    </row>
    <row r="185" spans="1:14" x14ac:dyDescent="0.2">
      <c r="A185" s="1" t="s">
        <v>257</v>
      </c>
      <c r="B185" s="1" t="s">
        <v>303</v>
      </c>
      <c r="C185" s="11">
        <v>788.82122514749994</v>
      </c>
      <c r="D185" s="11">
        <v>0</v>
      </c>
      <c r="E185" s="11">
        <v>788.82122514749994</v>
      </c>
      <c r="F185" s="11">
        <v>32727.496962134082</v>
      </c>
      <c r="G185" s="11">
        <v>0</v>
      </c>
      <c r="H185" s="11">
        <v>32727.496962134082</v>
      </c>
      <c r="I185" s="11">
        <v>33914.473885016232</v>
      </c>
      <c r="J185" s="11">
        <v>0</v>
      </c>
      <c r="K185" s="11">
        <v>33914.473885016232</v>
      </c>
      <c r="L185" s="11">
        <v>50359.384064396138</v>
      </c>
      <c r="M185" s="11">
        <v>0</v>
      </c>
      <c r="N185" s="11">
        <v>50359.384064396138</v>
      </c>
    </row>
    <row r="186" spans="1:14" x14ac:dyDescent="0.2">
      <c r="A186" s="1" t="s">
        <v>258</v>
      </c>
      <c r="B186" s="1" t="s">
        <v>306</v>
      </c>
      <c r="C186" s="11">
        <v>227521.58260736003</v>
      </c>
      <c r="D186" s="11">
        <v>91460.808560000005</v>
      </c>
      <c r="E186" s="11">
        <v>318982.39116736001</v>
      </c>
      <c r="F186" s="11">
        <v>140780.61770111564</v>
      </c>
      <c r="G186" s="11">
        <v>94318.956092779801</v>
      </c>
      <c r="H186" s="11">
        <v>235099.57379389543</v>
      </c>
      <c r="I186" s="11">
        <v>145886.51824076456</v>
      </c>
      <c r="J186" s="11">
        <v>100475.12707687407</v>
      </c>
      <c r="K186" s="11">
        <v>246361.64531763864</v>
      </c>
      <c r="L186" s="11">
        <v>290324.68987381534</v>
      </c>
      <c r="M186" s="11">
        <v>-5.2616163486498424E-8</v>
      </c>
      <c r="N186" s="11">
        <v>290324.68987376272</v>
      </c>
    </row>
    <row r="187" spans="1:14" x14ac:dyDescent="0.2">
      <c r="A187" s="1" t="s">
        <v>259</v>
      </c>
      <c r="B187" s="1" t="s">
        <v>298</v>
      </c>
      <c r="C187" s="11">
        <v>794352.99932188203</v>
      </c>
      <c r="D187" s="11">
        <v>0</v>
      </c>
      <c r="E187" s="11">
        <v>794352.99932188203</v>
      </c>
      <c r="F187" s="11">
        <v>365731.90550937736</v>
      </c>
      <c r="G187" s="11">
        <v>0</v>
      </c>
      <c r="H187" s="11">
        <v>365731.90550937736</v>
      </c>
      <c r="I187" s="11">
        <v>378996.44976412493</v>
      </c>
      <c r="J187" s="11">
        <v>0</v>
      </c>
      <c r="K187" s="11">
        <v>378996.44976412493</v>
      </c>
      <c r="L187" s="11">
        <v>732448.23543692054</v>
      </c>
      <c r="M187" s="11">
        <v>0</v>
      </c>
      <c r="N187" s="11">
        <v>732448.23543692054</v>
      </c>
    </row>
    <row r="188" spans="1:14" x14ac:dyDescent="0.2">
      <c r="A188" s="1" t="s">
        <v>260</v>
      </c>
      <c r="B188" s="1" t="s">
        <v>305</v>
      </c>
      <c r="C188" s="11">
        <v>21952.764860254498</v>
      </c>
      <c r="D188" s="11">
        <v>30340.676739999995</v>
      </c>
      <c r="E188" s="11">
        <v>52293.441600254489</v>
      </c>
      <c r="F188" s="11">
        <v>34464.665479165807</v>
      </c>
      <c r="G188" s="11">
        <v>31288.821980924829</v>
      </c>
      <c r="H188" s="11">
        <v>65753.487460090633</v>
      </c>
      <c r="I188" s="11">
        <v>35714.646882447414</v>
      </c>
      <c r="J188" s="11">
        <v>33331.034341884202</v>
      </c>
      <c r="K188" s="11">
        <v>69045.681224331609</v>
      </c>
      <c r="L188" s="11">
        <v>65926.284637737481</v>
      </c>
      <c r="M188" s="11">
        <v>-1.7454580084928564E-8</v>
      </c>
      <c r="N188" s="11">
        <v>65926.284637720033</v>
      </c>
    </row>
    <row r="189" spans="1:14" x14ac:dyDescent="0.2">
      <c r="A189" s="1" t="s">
        <v>261</v>
      </c>
      <c r="B189" s="1" t="s">
        <v>304</v>
      </c>
      <c r="C189" s="11">
        <v>148715.83983718001</v>
      </c>
      <c r="D189" s="11">
        <v>1050168.6615199998</v>
      </c>
      <c r="E189" s="11">
        <v>1198884.5013571798</v>
      </c>
      <c r="F189" s="11">
        <v>435881.07595585432</v>
      </c>
      <c r="G189" s="11">
        <v>1082986.4007919747</v>
      </c>
      <c r="H189" s="11">
        <v>1518867.476747829</v>
      </c>
      <c r="I189" s="11">
        <v>451689.82475443347</v>
      </c>
      <c r="J189" s="11">
        <v>1153672.6099371007</v>
      </c>
      <c r="K189" s="11">
        <v>1605362.4346915341</v>
      </c>
      <c r="L189" s="11">
        <v>833782.06293747691</v>
      </c>
      <c r="M189" s="11">
        <v>-6.0414779677663436E-7</v>
      </c>
      <c r="N189" s="11">
        <v>833782.06293687271</v>
      </c>
    </row>
    <row r="190" spans="1:14" x14ac:dyDescent="0.2">
      <c r="A190" s="1" t="s">
        <v>262</v>
      </c>
      <c r="B190" s="1" t="s">
        <v>316</v>
      </c>
      <c r="C190" s="11">
        <v>10514037.015938379</v>
      </c>
      <c r="D190" s="11">
        <v>3114623.3954000003</v>
      </c>
      <c r="E190" s="11">
        <v>13628660.41133838</v>
      </c>
      <c r="F190" s="11">
        <v>9838604.0606979802</v>
      </c>
      <c r="G190" s="11">
        <v>3211955.2833775799</v>
      </c>
      <c r="H190" s="11">
        <v>13050559.344075561</v>
      </c>
      <c r="I190" s="11">
        <v>10195435.381679686</v>
      </c>
      <c r="J190" s="11">
        <v>3421598.6757226624</v>
      </c>
      <c r="K190" s="11">
        <v>13617034.057402348</v>
      </c>
      <c r="L190" s="11">
        <v>18807762.486738332</v>
      </c>
      <c r="M190" s="11">
        <v>-1.7918006231459366E-6</v>
      </c>
      <c r="N190" s="11">
        <v>18807762.48673654</v>
      </c>
    </row>
    <row r="191" spans="1:14" x14ac:dyDescent="0.2">
      <c r="A191" s="1" t="s">
        <v>263</v>
      </c>
      <c r="B191" s="1" t="s">
        <v>312</v>
      </c>
      <c r="C191" s="11">
        <v>1638.828443439</v>
      </c>
      <c r="D191" s="11">
        <v>410774.71841999993</v>
      </c>
      <c r="E191" s="11">
        <v>412413.54686343891</v>
      </c>
      <c r="F191" s="11">
        <v>207858.49164427328</v>
      </c>
      <c r="G191" s="11">
        <v>423611.41608827218</v>
      </c>
      <c r="H191" s="11">
        <v>631469.9077325454</v>
      </c>
      <c r="I191" s="11">
        <v>215397.2054387411</v>
      </c>
      <c r="J191" s="11">
        <v>451260.4106942814</v>
      </c>
      <c r="K191" s="11">
        <v>666657.61613302247</v>
      </c>
      <c r="L191" s="11">
        <v>323342.87145679555</v>
      </c>
      <c r="M191" s="11">
        <v>-2.3631312778443551E-7</v>
      </c>
      <c r="N191" s="11">
        <v>323342.87145655922</v>
      </c>
    </row>
    <row r="192" spans="1:14" x14ac:dyDescent="0.2">
      <c r="A192" s="1" t="s">
        <v>264</v>
      </c>
      <c r="B192" s="1" t="s">
        <v>312</v>
      </c>
      <c r="C192" s="11">
        <v>986.93468912940023</v>
      </c>
      <c r="D192" s="11">
        <v>247376.60653200001</v>
      </c>
      <c r="E192" s="11">
        <v>248363.54122112942</v>
      </c>
      <c r="F192" s="11">
        <v>125020.02950152374</v>
      </c>
      <c r="G192" s="11">
        <v>255107.11808945081</v>
      </c>
      <c r="H192" s="11">
        <v>380127.14759097458</v>
      </c>
      <c r="I192" s="11">
        <v>129554.31729285866</v>
      </c>
      <c r="J192" s="11">
        <v>271757.88590194995</v>
      </c>
      <c r="K192" s="11">
        <v>401312.20319480862</v>
      </c>
      <c r="L192" s="11">
        <v>194471.86175337184</v>
      </c>
      <c r="M192" s="11">
        <v>-1.4231240874591829E-7</v>
      </c>
      <c r="N192" s="11">
        <v>194471.86175322952</v>
      </c>
    </row>
    <row r="193" spans="1:14" x14ac:dyDescent="0.2">
      <c r="A193" s="1" t="s">
        <v>265</v>
      </c>
      <c r="B193" s="1" t="s">
        <v>312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</row>
    <row r="194" spans="1:14" x14ac:dyDescent="0.2">
      <c r="A194" s="1" t="s">
        <v>266</v>
      </c>
      <c r="B194" s="1" t="s">
        <v>305</v>
      </c>
      <c r="C194" s="11">
        <v>33910.974127875801</v>
      </c>
      <c r="D194" s="11">
        <v>3238700.3198000002</v>
      </c>
      <c r="E194" s="11">
        <v>3272611.2939278758</v>
      </c>
      <c r="F194" s="11">
        <v>2969249.3208566904</v>
      </c>
      <c r="G194" s="11">
        <v>3339909.6079551224</v>
      </c>
      <c r="H194" s="11">
        <v>6309158.9288118128</v>
      </c>
      <c r="I194" s="11">
        <v>3076939.5125697381</v>
      </c>
      <c r="J194" s="11">
        <v>3557904.5420568674</v>
      </c>
      <c r="K194" s="11">
        <v>6634844.0546266055</v>
      </c>
      <c r="L194" s="11">
        <v>5133641.2516312776</v>
      </c>
      <c r="M194" s="11">
        <v>-1.8631803959898376E-6</v>
      </c>
      <c r="N194" s="11">
        <v>5133641.251629414</v>
      </c>
    </row>
    <row r="195" spans="1:14" x14ac:dyDescent="0.2">
      <c r="A195" s="1" t="s">
        <v>267</v>
      </c>
      <c r="B195" s="1" t="s">
        <v>312</v>
      </c>
      <c r="C195" s="11">
        <v>13296.690717387002</v>
      </c>
      <c r="D195" s="11">
        <v>3332834.7498599999</v>
      </c>
      <c r="E195" s="11">
        <v>3346131.4405773869</v>
      </c>
      <c r="F195" s="11">
        <v>1381668.3078498133</v>
      </c>
      <c r="G195" s="11">
        <v>3436985.7361398344</v>
      </c>
      <c r="H195" s="11">
        <v>4818654.0439896472</v>
      </c>
      <c r="I195" s="11">
        <v>1431779.3321787701</v>
      </c>
      <c r="J195" s="11">
        <v>3661316.8010506509</v>
      </c>
      <c r="K195" s="11">
        <v>5093096.1332294215</v>
      </c>
      <c r="L195" s="11">
        <v>2388815.7088819034</v>
      </c>
      <c r="M195" s="11">
        <v>-1.917334657686486E-6</v>
      </c>
      <c r="N195" s="11">
        <v>2388815.7088799863</v>
      </c>
    </row>
    <row r="196" spans="1:14" x14ac:dyDescent="0.2">
      <c r="A196" s="1" t="s">
        <v>268</v>
      </c>
      <c r="B196" s="1" t="s">
        <v>304</v>
      </c>
      <c r="C196" s="11">
        <v>1415.8473583870002</v>
      </c>
      <c r="D196" s="11">
        <v>549896.49374000006</v>
      </c>
      <c r="E196" s="11">
        <v>551312.34109838703</v>
      </c>
      <c r="F196" s="11">
        <v>222146.98499207408</v>
      </c>
      <c r="G196" s="11">
        <v>567080.74272721726</v>
      </c>
      <c r="H196" s="11">
        <v>789227.72771929135</v>
      </c>
      <c r="I196" s="11">
        <v>230203.92087624891</v>
      </c>
      <c r="J196" s="11">
        <v>604093.93878699793</v>
      </c>
      <c r="K196" s="11">
        <v>834297.8596632469</v>
      </c>
      <c r="L196" s="11">
        <v>384077.86037711037</v>
      </c>
      <c r="M196" s="11">
        <v>-3.1634799944169766E-7</v>
      </c>
      <c r="N196" s="11">
        <v>384077.86037679401</v>
      </c>
    </row>
    <row r="197" spans="1:14" x14ac:dyDescent="0.2">
      <c r="A197" s="1" t="s">
        <v>269</v>
      </c>
      <c r="B197" s="1" t="s">
        <v>313</v>
      </c>
      <c r="C197" s="11">
        <v>56380.114192054003</v>
      </c>
      <c r="D197" s="11">
        <v>136242.41884</v>
      </c>
      <c r="E197" s="11">
        <v>192622.53303205399</v>
      </c>
      <c r="F197" s="11">
        <v>247401.69680043962</v>
      </c>
      <c r="G197" s="11">
        <v>140499.99035503907</v>
      </c>
      <c r="H197" s="11">
        <v>387901.68715547869</v>
      </c>
      <c r="I197" s="11">
        <v>256374.58296780454</v>
      </c>
      <c r="J197" s="11">
        <v>149670.38408838771</v>
      </c>
      <c r="K197" s="11">
        <v>406044.96705619222</v>
      </c>
      <c r="L197" s="11">
        <v>401391.0478347239</v>
      </c>
      <c r="M197" s="11">
        <v>-7.8378416901691033E-8</v>
      </c>
      <c r="N197" s="11">
        <v>401391.04783464549</v>
      </c>
    </row>
    <row r="198" spans="1:14" x14ac:dyDescent="0.2">
      <c r="A198" s="1" t="s">
        <v>270</v>
      </c>
      <c r="B198" s="1" t="s">
        <v>304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</row>
    <row r="199" spans="1:14" x14ac:dyDescent="0.2">
      <c r="A199" s="1" t="s">
        <v>271</v>
      </c>
      <c r="B199" s="1" t="s">
        <v>304</v>
      </c>
      <c r="C199" s="11">
        <v>123494.3315837</v>
      </c>
      <c r="D199" s="11">
        <v>705346.68049999978</v>
      </c>
      <c r="E199" s="11">
        <v>828841.01208369981</v>
      </c>
      <c r="F199" s="11">
        <v>479075.6980792192</v>
      </c>
      <c r="G199" s="11">
        <v>727388.74317543511</v>
      </c>
      <c r="H199" s="11">
        <v>1206464.4412546544</v>
      </c>
      <c r="I199" s="11">
        <v>496451.05063342222</v>
      </c>
      <c r="J199" s="11">
        <v>774865.19605823141</v>
      </c>
      <c r="K199" s="11">
        <v>1271316.2466916535</v>
      </c>
      <c r="L199" s="11">
        <v>947252.28198093548</v>
      </c>
      <c r="M199" s="11">
        <v>-4.0577638488184127E-7</v>
      </c>
      <c r="N199" s="11">
        <v>947252.28198052966</v>
      </c>
    </row>
    <row r="200" spans="1:14" x14ac:dyDescent="0.2">
      <c r="A200" s="1" t="s">
        <v>272</v>
      </c>
      <c r="B200" s="1" t="s">
        <v>313</v>
      </c>
      <c r="C200" s="11">
        <v>6280.5381380584995</v>
      </c>
      <c r="D200" s="11">
        <v>12010.065539999998</v>
      </c>
      <c r="E200" s="11">
        <v>18290.603678058498</v>
      </c>
      <c r="F200" s="11">
        <v>22435.434235872413</v>
      </c>
      <c r="G200" s="11">
        <v>12385.379729018523</v>
      </c>
      <c r="H200" s="11">
        <v>34820.813964890935</v>
      </c>
      <c r="I200" s="11">
        <v>23249.133576327084</v>
      </c>
      <c r="J200" s="11">
        <v>13193.76988168063</v>
      </c>
      <c r="K200" s="11">
        <v>36442.903458007713</v>
      </c>
      <c r="L200" s="11">
        <v>35374.657542839159</v>
      </c>
      <c r="M200" s="11">
        <v>-6.9092279183345194E-9</v>
      </c>
      <c r="N200" s="11">
        <v>35374.657542832247</v>
      </c>
    </row>
    <row r="201" spans="1:14" x14ac:dyDescent="0.2">
      <c r="A201" s="1" t="s">
        <v>273</v>
      </c>
      <c r="B201" s="1" t="s">
        <v>307</v>
      </c>
      <c r="C201" s="11">
        <v>848971.81629129988</v>
      </c>
      <c r="D201" s="11">
        <v>995635.29317999992</v>
      </c>
      <c r="E201" s="11">
        <v>1844607.1094712997</v>
      </c>
      <c r="F201" s="11">
        <v>1930546.6953644683</v>
      </c>
      <c r="G201" s="11">
        <v>1026748.8663219224</v>
      </c>
      <c r="H201" s="11">
        <v>2957295.5616863905</v>
      </c>
      <c r="I201" s="11">
        <v>2000564.7104480942</v>
      </c>
      <c r="J201" s="11">
        <v>1093764.4678578952</v>
      </c>
      <c r="K201" s="11">
        <v>3094329.1783059891</v>
      </c>
      <c r="L201" s="11">
        <v>3308827.3444070844</v>
      </c>
      <c r="M201" s="11">
        <v>-5.7277548912680059E-7</v>
      </c>
      <c r="N201" s="11">
        <v>3308827.3444065116</v>
      </c>
    </row>
    <row r="202" spans="1:14" x14ac:dyDescent="0.2">
      <c r="A202" s="1" t="s">
        <v>274</v>
      </c>
      <c r="B202" s="1" t="s">
        <v>304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</row>
    <row r="203" spans="1:14" x14ac:dyDescent="0.2">
      <c r="A203" s="1" t="s">
        <v>275</v>
      </c>
      <c r="B203" s="1" t="s">
        <v>305</v>
      </c>
      <c r="C203" s="11">
        <v>3061558.4362109522</v>
      </c>
      <c r="D203" s="11">
        <v>1675945.7219999998</v>
      </c>
      <c r="E203" s="11">
        <v>4737504.1582109518</v>
      </c>
      <c r="F203" s="11">
        <v>1961338.9107397252</v>
      </c>
      <c r="G203" s="11">
        <v>1728318.975700953</v>
      </c>
      <c r="H203" s="11">
        <v>3689657.8864406785</v>
      </c>
      <c r="I203" s="11">
        <v>2032473.7130037805</v>
      </c>
      <c r="J203" s="11">
        <v>1841125.8553594118</v>
      </c>
      <c r="K203" s="11">
        <v>3873599.5683631925</v>
      </c>
      <c r="L203" s="11">
        <v>3976000.423451093</v>
      </c>
      <c r="M203" s="11">
        <v>-9.6414885776349443E-7</v>
      </c>
      <c r="N203" s="11">
        <v>3976000.4234501291</v>
      </c>
    </row>
    <row r="204" spans="1:14" x14ac:dyDescent="0.2">
      <c r="A204" s="1" t="s">
        <v>276</v>
      </c>
      <c r="B204" s="1" t="s">
        <v>312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</row>
    <row r="205" spans="1:14" x14ac:dyDescent="0.2">
      <c r="A205" s="1" t="s">
        <v>277</v>
      </c>
      <c r="B205" s="1" t="s">
        <v>305</v>
      </c>
      <c r="C205" s="11">
        <v>231.13865608000003</v>
      </c>
      <c r="D205" s="11">
        <v>14487.884399999999</v>
      </c>
      <c r="E205" s="11">
        <v>14719.023056079999</v>
      </c>
      <c r="F205" s="11">
        <v>16399.210793627073</v>
      </c>
      <c r="G205" s="11">
        <v>14940.630354305602</v>
      </c>
      <c r="H205" s="11">
        <v>31339.841147932675</v>
      </c>
      <c r="I205" s="11">
        <v>16993.985419625416</v>
      </c>
      <c r="J205" s="11">
        <v>15915.800976219372</v>
      </c>
      <c r="K205" s="11">
        <v>32909.786395844785</v>
      </c>
      <c r="L205" s="11">
        <v>29239.641520863177</v>
      </c>
      <c r="M205" s="11">
        <v>-8.3346835236407192E-9</v>
      </c>
      <c r="N205" s="11">
        <v>29239.641520854842</v>
      </c>
    </row>
    <row r="206" spans="1:14" x14ac:dyDescent="0.2">
      <c r="A206" s="1" t="s">
        <v>278</v>
      </c>
      <c r="B206" s="1" t="s">
        <v>308</v>
      </c>
      <c r="C206" s="11">
        <v>7697212.2642681012</v>
      </c>
      <c r="D206" s="11">
        <v>4509506.7819999997</v>
      </c>
      <c r="E206" s="11">
        <v>12206719.046268102</v>
      </c>
      <c r="F206" s="11">
        <v>3651097.0128171141</v>
      </c>
      <c r="G206" s="11">
        <v>4650428.7341011753</v>
      </c>
      <c r="H206" s="11">
        <v>8301525.746918289</v>
      </c>
      <c r="I206" s="11">
        <v>3783516.791281445</v>
      </c>
      <c r="J206" s="11">
        <v>4953960.8725221111</v>
      </c>
      <c r="K206" s="11">
        <v>8737477.6638035551</v>
      </c>
      <c r="L206" s="11">
        <v>7241144.2933108816</v>
      </c>
      <c r="M206" s="11">
        <v>-2.5942581289288504E-6</v>
      </c>
      <c r="N206" s="11">
        <v>7241144.2933082869</v>
      </c>
    </row>
    <row r="207" spans="1:14" x14ac:dyDescent="0.2">
      <c r="A207" s="1" t="s">
        <v>279</v>
      </c>
      <c r="B207" s="1" t="s">
        <v>304</v>
      </c>
      <c r="C207" s="11">
        <v>212587.33461688797</v>
      </c>
      <c r="D207" s="11">
        <v>2293503.4711600002</v>
      </c>
      <c r="E207" s="11">
        <v>2506090.805776888</v>
      </c>
      <c r="F207" s="11">
        <v>946813.21189395129</v>
      </c>
      <c r="G207" s="11">
        <v>2365175.3860569429</v>
      </c>
      <c r="H207" s="11">
        <v>3311988.5979508944</v>
      </c>
      <c r="I207" s="11">
        <v>981152.69817053189</v>
      </c>
      <c r="J207" s="11">
        <v>2519549.6994199408</v>
      </c>
      <c r="K207" s="11">
        <v>3500702.3975904728</v>
      </c>
      <c r="L207" s="11">
        <v>1690082.5013692426</v>
      </c>
      <c r="M207" s="11">
        <v>-1.3194214603541461E-6</v>
      </c>
      <c r="N207" s="11">
        <v>1690082.5013679231</v>
      </c>
    </row>
    <row r="208" spans="1:14" x14ac:dyDescent="0.2">
      <c r="A208" s="1" t="s">
        <v>280</v>
      </c>
      <c r="B208" s="1" t="s">
        <v>310</v>
      </c>
      <c r="C208" s="11">
        <v>128605.88256948002</v>
      </c>
      <c r="D208" s="11">
        <v>343073.68919999996</v>
      </c>
      <c r="E208" s="11">
        <v>471679.57176948001</v>
      </c>
      <c r="F208" s="11">
        <v>335254.59788911318</v>
      </c>
      <c r="G208" s="11">
        <v>353794.73172943911</v>
      </c>
      <c r="H208" s="11">
        <v>689049.32961855223</v>
      </c>
      <c r="I208" s="11">
        <v>347413.7761924502</v>
      </c>
      <c r="J208" s="11">
        <v>376886.81154058228</v>
      </c>
      <c r="K208" s="11">
        <v>724300.58773303241</v>
      </c>
      <c r="L208" s="11">
        <v>641004.8349409767</v>
      </c>
      <c r="M208" s="11">
        <v>-1.9736564330744363E-7</v>
      </c>
      <c r="N208" s="11">
        <v>641004.83494077937</v>
      </c>
    </row>
    <row r="209" spans="1:14" x14ac:dyDescent="0.2">
      <c r="A209" s="1" t="s">
        <v>281</v>
      </c>
      <c r="B209" s="1" t="s">
        <v>308</v>
      </c>
      <c r="C209" s="11">
        <v>938827.42534526275</v>
      </c>
      <c r="D209" s="11">
        <v>15929.2958</v>
      </c>
      <c r="E209" s="11">
        <v>954756.72114526271</v>
      </c>
      <c r="F209" s="11">
        <v>382901.72027384024</v>
      </c>
      <c r="G209" s="11">
        <v>16427.085817456737</v>
      </c>
      <c r="H209" s="11">
        <v>399328.80609129695</v>
      </c>
      <c r="I209" s="11">
        <v>396788.98779762239</v>
      </c>
      <c r="J209" s="11">
        <v>17499.276957519563</v>
      </c>
      <c r="K209" s="11">
        <v>414288.26475514198</v>
      </c>
      <c r="L209" s="11">
        <v>752569.59431384283</v>
      </c>
      <c r="M209" s="11">
        <v>-9.1639079648826648E-9</v>
      </c>
      <c r="N209" s="11">
        <v>752569.59431383363</v>
      </c>
    </row>
    <row r="210" spans="1:14" x14ac:dyDescent="0.2">
      <c r="A210" s="1" t="s">
        <v>282</v>
      </c>
      <c r="B210" s="1" t="s">
        <v>312</v>
      </c>
      <c r="C210" s="11">
        <v>34236.724277579997</v>
      </c>
      <c r="D210" s="11">
        <v>31092.334899999998</v>
      </c>
      <c r="E210" s="11">
        <v>65329.059177579999</v>
      </c>
      <c r="F210" s="11">
        <v>17474.912065606215</v>
      </c>
      <c r="G210" s="11">
        <v>32063.969435949904</v>
      </c>
      <c r="H210" s="11">
        <v>49538.881501556119</v>
      </c>
      <c r="I210" s="11">
        <v>18108.700753304161</v>
      </c>
      <c r="J210" s="11">
        <v>34156.775447101143</v>
      </c>
      <c r="K210" s="11">
        <v>52265.476200405305</v>
      </c>
      <c r="L210" s="11">
        <v>34345.856358331519</v>
      </c>
      <c r="M210" s="11">
        <v>-1.7886998836251713E-8</v>
      </c>
      <c r="N210" s="11">
        <v>34345.856358313635</v>
      </c>
    </row>
    <row r="211" spans="1:14" x14ac:dyDescent="0.2">
      <c r="A211" s="1" t="s">
        <v>283</v>
      </c>
      <c r="B211" s="1" t="s">
        <v>304</v>
      </c>
      <c r="C211" s="11">
        <v>950868.11622264003</v>
      </c>
      <c r="D211" s="11">
        <v>1338060.4028</v>
      </c>
      <c r="E211" s="11">
        <v>2288928.5190226398</v>
      </c>
      <c r="F211" s="11">
        <v>732836.07246100763</v>
      </c>
      <c r="G211" s="11">
        <v>1379874.7503788793</v>
      </c>
      <c r="H211" s="11">
        <v>2112710.8228398869</v>
      </c>
      <c r="I211" s="11">
        <v>759414.93082201318</v>
      </c>
      <c r="J211" s="11">
        <v>1469938.7762318649</v>
      </c>
      <c r="K211" s="11">
        <v>2229353.7070538783</v>
      </c>
      <c r="L211" s="11">
        <v>1440343.8703699382</v>
      </c>
      <c r="M211" s="11">
        <v>-7.6976801339284735E-7</v>
      </c>
      <c r="N211" s="11">
        <v>1440343.8703691685</v>
      </c>
    </row>
    <row r="212" spans="1:14" x14ac:dyDescent="0.2">
      <c r="A212" s="1" t="s">
        <v>284</v>
      </c>
      <c r="B212" s="1" t="s">
        <v>313</v>
      </c>
      <c r="C212" s="11">
        <v>311853.04260093207</v>
      </c>
      <c r="D212" s="11">
        <v>297187.32273999997</v>
      </c>
      <c r="E212" s="11">
        <v>609040.36534093204</v>
      </c>
      <c r="F212" s="11">
        <v>649165.36469622212</v>
      </c>
      <c r="G212" s="11">
        <v>306474.41768958751</v>
      </c>
      <c r="H212" s="11">
        <v>955639.78238580958</v>
      </c>
      <c r="I212" s="11">
        <v>672709.61276139843</v>
      </c>
      <c r="J212" s="11">
        <v>326477.91428990924</v>
      </c>
      <c r="K212" s="11">
        <v>999187.52705130773</v>
      </c>
      <c r="L212" s="11">
        <v>1059490.5650323757</v>
      </c>
      <c r="M212" s="11">
        <v>-1.7096783863598296E-7</v>
      </c>
      <c r="N212" s="11">
        <v>1059490.5650322048</v>
      </c>
    </row>
    <row r="213" spans="1:14" x14ac:dyDescent="0.2">
      <c r="A213" s="1" t="s">
        <v>285</v>
      </c>
      <c r="B213" s="1" t="s">
        <v>310</v>
      </c>
      <c r="C213" s="11">
        <v>4386310.050172423</v>
      </c>
      <c r="D213" s="11">
        <v>3337895.0659999996</v>
      </c>
      <c r="E213" s="11">
        <v>7724205.1161724227</v>
      </c>
      <c r="F213" s="11">
        <v>4188477.2821525061</v>
      </c>
      <c r="G213" s="11">
        <v>3442204.1870079041</v>
      </c>
      <c r="H213" s="11">
        <v>7630681.4691604096</v>
      </c>
      <c r="I213" s="11">
        <v>4340387.0319779618</v>
      </c>
      <c r="J213" s="11">
        <v>3666875.858697535</v>
      </c>
      <c r="K213" s="11">
        <v>8007262.8906754963</v>
      </c>
      <c r="L213" s="11">
        <v>8156779.703789915</v>
      </c>
      <c r="M213" s="11">
        <v>-1.920245788973292E-6</v>
      </c>
      <c r="N213" s="11">
        <v>8156779.7037879946</v>
      </c>
    </row>
    <row r="214" spans="1:14" x14ac:dyDescent="0.2">
      <c r="A214" s="1" t="s">
        <v>286</v>
      </c>
      <c r="B214" s="1" t="s">
        <v>304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</row>
    <row r="215" spans="1:14" x14ac:dyDescent="0.2">
      <c r="A215" s="1" t="s">
        <v>287</v>
      </c>
      <c r="B215" s="1" t="s">
        <v>317</v>
      </c>
      <c r="C215" s="11">
        <v>536394.65569135023</v>
      </c>
      <c r="D215" s="11">
        <v>2522.6365999999998</v>
      </c>
      <c r="E215" s="11">
        <v>538917.2922913502</v>
      </c>
      <c r="F215" s="11">
        <v>261341.90866452342</v>
      </c>
      <c r="G215" s="11">
        <v>2601.4689183220071</v>
      </c>
      <c r="H215" s="11">
        <v>263943.37758284545</v>
      </c>
      <c r="I215" s="11">
        <v>270820.38527780294</v>
      </c>
      <c r="J215" s="11">
        <v>2771.2660421922415</v>
      </c>
      <c r="K215" s="11">
        <v>273591.65131999517</v>
      </c>
      <c r="L215" s="11">
        <v>494443.53006529709</v>
      </c>
      <c r="M215" s="11">
        <v>-1.4512386436595974E-9</v>
      </c>
      <c r="N215" s="11">
        <v>494443.53006529564</v>
      </c>
    </row>
    <row r="216" spans="1:14" x14ac:dyDescent="0.2">
      <c r="A216" s="1" t="s">
        <v>288</v>
      </c>
      <c r="B216" s="1" t="s">
        <v>316</v>
      </c>
      <c r="C216" s="11">
        <v>7175129.5795379197</v>
      </c>
      <c r="D216" s="11">
        <v>1074552.7561999999</v>
      </c>
      <c r="E216" s="11">
        <v>8249682.3357379194</v>
      </c>
      <c r="F216" s="11">
        <v>4487366.8289274862</v>
      </c>
      <c r="G216" s="11">
        <v>1108132.4977016291</v>
      </c>
      <c r="H216" s="11">
        <v>5595499.3266291153</v>
      </c>
      <c r="I216" s="11">
        <v>4650116.8515340555</v>
      </c>
      <c r="J216" s="11">
        <v>1180459.9853189867</v>
      </c>
      <c r="K216" s="11">
        <v>5830576.8368530422</v>
      </c>
      <c r="L216" s="11">
        <v>8489834.2823422365</v>
      </c>
      <c r="M216" s="11">
        <v>-6.1817563593914809E-7</v>
      </c>
      <c r="N216" s="11">
        <v>8489834.2823416181</v>
      </c>
    </row>
    <row r="217" spans="1:14" x14ac:dyDescent="0.2">
      <c r="A217" s="1" t="s">
        <v>289</v>
      </c>
      <c r="B217" s="1" t="s">
        <v>314</v>
      </c>
      <c r="C217" s="11">
        <v>5499192.6419676961</v>
      </c>
      <c r="D217" s="11">
        <v>133815.06159999999</v>
      </c>
      <c r="E217" s="11">
        <v>5633007.7035676958</v>
      </c>
      <c r="F217" s="11">
        <v>3439226.3406394324</v>
      </c>
      <c r="G217" s="11">
        <v>137996.7782738682</v>
      </c>
      <c r="H217" s="11">
        <v>3577223.1189133008</v>
      </c>
      <c r="I217" s="11">
        <v>3563961.8895764821</v>
      </c>
      <c r="J217" s="11">
        <v>147003.78807868838</v>
      </c>
      <c r="K217" s="11">
        <v>3710965.6776551707</v>
      </c>
      <c r="L217" s="11">
        <v>6506814.0859956695</v>
      </c>
      <c r="M217" s="11">
        <v>-7.6981991182403941E-8</v>
      </c>
      <c r="N217" s="11">
        <v>6506814.0859955922</v>
      </c>
    </row>
    <row r="218" spans="1:14" x14ac:dyDescent="0.2">
      <c r="A218" s="1" t="s">
        <v>290</v>
      </c>
      <c r="B218" s="1" t="s">
        <v>304</v>
      </c>
      <c r="C218" s="11">
        <v>213386.64071124402</v>
      </c>
      <c r="D218" s="11">
        <v>1593780.09494</v>
      </c>
      <c r="E218" s="11">
        <v>1807166.7356512439</v>
      </c>
      <c r="F218" s="11">
        <v>658824.18448029691</v>
      </c>
      <c r="G218" s="11">
        <v>1643585.6752521179</v>
      </c>
      <c r="H218" s="11">
        <v>2302409.8597324146</v>
      </c>
      <c r="I218" s="11">
        <v>682718.74336207006</v>
      </c>
      <c r="J218" s="11">
        <v>1750862.0368978821</v>
      </c>
      <c r="K218" s="11">
        <v>2433580.7802599519</v>
      </c>
      <c r="L218" s="11">
        <v>1236029.0972278405</v>
      </c>
      <c r="M218" s="11">
        <v>-9.1688008620519896E-7</v>
      </c>
      <c r="N218" s="11">
        <v>1236029.0972269236</v>
      </c>
    </row>
    <row r="219" spans="1:14" x14ac:dyDescent="0.2">
      <c r="A219" s="1" t="s">
        <v>291</v>
      </c>
      <c r="B219" s="1" t="s">
        <v>304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</row>
    <row r="220" spans="1:14" x14ac:dyDescent="0.2">
      <c r="A220" s="1" t="s">
        <v>292</v>
      </c>
      <c r="B220" s="1" t="s">
        <v>310</v>
      </c>
      <c r="C220" s="11">
        <v>25832.004354550001</v>
      </c>
      <c r="D220" s="11">
        <v>1073243.1316199999</v>
      </c>
      <c r="E220" s="11">
        <v>1099075.1359745499</v>
      </c>
      <c r="F220" s="11">
        <v>2973312.4897715552</v>
      </c>
      <c r="G220" s="11">
        <v>1106781.9473926623</v>
      </c>
      <c r="H220" s="11">
        <v>4080094.4371642172</v>
      </c>
      <c r="I220" s="11">
        <v>3081150.0464890609</v>
      </c>
      <c r="J220" s="11">
        <v>1179021.2849819765</v>
      </c>
      <c r="K220" s="11">
        <v>4260171.3314710371</v>
      </c>
      <c r="L220" s="11">
        <v>5581475.2102007223</v>
      </c>
      <c r="M220" s="11">
        <v>-6.1742222666918722E-7</v>
      </c>
      <c r="N220" s="11">
        <v>5581475.2102001049</v>
      </c>
    </row>
    <row r="221" spans="1:14" x14ac:dyDescent="0.2">
      <c r="A221" s="1" t="s">
        <v>293</v>
      </c>
      <c r="B221" s="1" t="s">
        <v>312</v>
      </c>
      <c r="C221" s="11">
        <v>0.70475955000000001</v>
      </c>
      <c r="D221" s="11">
        <v>176.64899999999997</v>
      </c>
      <c r="E221" s="11">
        <v>177.35375954999998</v>
      </c>
      <c r="F221" s="11">
        <v>88.734464213772156</v>
      </c>
      <c r="G221" s="11">
        <v>182.16927596811374</v>
      </c>
      <c r="H221" s="11">
        <v>270.90374018188589</v>
      </c>
      <c r="I221" s="11">
        <v>91.952729313847527</v>
      </c>
      <c r="J221" s="11">
        <v>194.05941192132755</v>
      </c>
      <c r="K221" s="11">
        <v>286.01214123517508</v>
      </c>
      <c r="L221" s="11">
        <v>138.11168263839363</v>
      </c>
      <c r="M221" s="11">
        <v>-1.016237753641663E-10</v>
      </c>
      <c r="N221" s="11">
        <v>138.111682638292</v>
      </c>
    </row>
  </sheetData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</sheetPr>
  <dimension ref="A1:N5"/>
  <sheetViews>
    <sheetView workbookViewId="0">
      <selection sqref="A1:N5"/>
    </sheetView>
  </sheetViews>
  <sheetFormatPr baseColWidth="10" defaultColWidth="8.83203125" defaultRowHeight="15" x14ac:dyDescent="0.2"/>
  <cols>
    <col min="1" max="1" width="11.5" bestFit="1" customWidth="1"/>
    <col min="2" max="3" width="15.5" bestFit="1" customWidth="1"/>
    <col min="4" max="4" width="7.83203125" bestFit="1" customWidth="1"/>
    <col min="6" max="6" width="11.5" bestFit="1" customWidth="1"/>
    <col min="7" max="8" width="15.5" bestFit="1" customWidth="1"/>
    <col min="9" max="9" width="7.83203125" bestFit="1" customWidth="1"/>
    <col min="11" max="11" width="11.5" bestFit="1" customWidth="1"/>
    <col min="12" max="13" width="14.5" bestFit="1" customWidth="1"/>
    <col min="14" max="14" width="7.83203125" bestFit="1" customWidth="1"/>
  </cols>
  <sheetData>
    <row r="1" spans="1:14" x14ac:dyDescent="0.2">
      <c r="A1" s="16" t="s">
        <v>49</v>
      </c>
      <c r="B1" s="16"/>
      <c r="C1" s="16"/>
      <c r="D1" s="16"/>
      <c r="F1" s="16" t="s">
        <v>365</v>
      </c>
      <c r="G1" s="16"/>
      <c r="H1" s="16"/>
      <c r="I1" s="16"/>
      <c r="K1" s="16" t="s">
        <v>364</v>
      </c>
      <c r="L1" s="16"/>
      <c r="M1" s="16"/>
      <c r="N1" s="16"/>
    </row>
    <row r="2" spans="1:14" x14ac:dyDescent="0.2">
      <c r="A2" s="14" t="s">
        <v>52</v>
      </c>
      <c r="B2" s="14" t="s">
        <v>46</v>
      </c>
      <c r="C2" s="14" t="s">
        <v>50</v>
      </c>
      <c r="D2" s="14" t="s">
        <v>51</v>
      </c>
      <c r="F2" s="12" t="s">
        <v>52</v>
      </c>
      <c r="G2" s="12" t="s">
        <v>46</v>
      </c>
      <c r="H2" s="12" t="s">
        <v>50</v>
      </c>
      <c r="I2" s="12" t="s">
        <v>51</v>
      </c>
      <c r="K2" s="12" t="s">
        <v>52</v>
      </c>
      <c r="L2" s="12" t="s">
        <v>46</v>
      </c>
      <c r="M2" s="12" t="s">
        <v>50</v>
      </c>
      <c r="N2" s="12" t="s">
        <v>51</v>
      </c>
    </row>
    <row r="3" spans="1:14" x14ac:dyDescent="0.2">
      <c r="A3" s="14" t="s">
        <v>47</v>
      </c>
      <c r="B3" s="15">
        <f>G3+L3</f>
        <v>-253160282.13774014</v>
      </c>
      <c r="C3" s="15">
        <f t="shared" ref="C3:D3" si="0">H3+M3</f>
        <v>-262025611.90015039</v>
      </c>
      <c r="D3" s="15">
        <f t="shared" si="0"/>
        <v>0</v>
      </c>
      <c r="F3" s="12" t="s">
        <v>47</v>
      </c>
      <c r="G3" s="13">
        <v>-230314072.33042207</v>
      </c>
      <c r="H3" s="13">
        <v>-238396136.28767556</v>
      </c>
      <c r="I3" s="13">
        <v>0</v>
      </c>
      <c r="K3" s="12" t="s">
        <v>47</v>
      </c>
      <c r="L3" s="13">
        <v>-22846209.807318076</v>
      </c>
      <c r="M3" s="13">
        <v>-23629475.612474829</v>
      </c>
      <c r="N3" s="13">
        <v>0</v>
      </c>
    </row>
    <row r="4" spans="1:14" x14ac:dyDescent="0.2">
      <c r="A4" s="14" t="s">
        <v>48</v>
      </c>
      <c r="B4" s="15">
        <f>G4+L4</f>
        <v>-159622384.31366658</v>
      </c>
      <c r="C4" s="15">
        <f t="shared" ref="C4" si="1">H4+M4</f>
        <v>-165685067.49586323</v>
      </c>
      <c r="D4" s="15">
        <f t="shared" ref="D4" si="2">I4+N4</f>
        <v>0</v>
      </c>
      <c r="F4" s="12" t="s">
        <v>48</v>
      </c>
      <c r="G4" s="13">
        <v>-138603745.70772603</v>
      </c>
      <c r="H4" s="13">
        <v>-143893777.44070914</v>
      </c>
      <c r="I4" s="13">
        <v>0</v>
      </c>
      <c r="K4" s="12" t="s">
        <v>48</v>
      </c>
      <c r="L4" s="13">
        <v>-21018638.605940539</v>
      </c>
      <c r="M4" s="13">
        <v>-21791290.055154074</v>
      </c>
      <c r="N4" s="13">
        <v>0</v>
      </c>
    </row>
    <row r="5" spans="1:14" x14ac:dyDescent="0.2">
      <c r="A5" s="14" t="s">
        <v>49</v>
      </c>
      <c r="B5" s="15">
        <f>SUM(B3:B4)</f>
        <v>-412782666.45140672</v>
      </c>
      <c r="C5" s="15">
        <f>SUM(C3:C4)</f>
        <v>-427710679.39601362</v>
      </c>
      <c r="D5" s="15">
        <f>SUM(D3:D4)</f>
        <v>0</v>
      </c>
      <c r="F5" s="12" t="s">
        <v>49</v>
      </c>
      <c r="G5" s="13">
        <f>G4+G3</f>
        <v>-368917818.03814811</v>
      </c>
      <c r="H5" s="13">
        <f>H4+H3</f>
        <v>-382289913.72838473</v>
      </c>
      <c r="I5" s="13">
        <f>I4+I3</f>
        <v>0</v>
      </c>
      <c r="K5" s="12" t="s">
        <v>49</v>
      </c>
      <c r="L5" s="13">
        <f>L4+L3</f>
        <v>-43864848.413258612</v>
      </c>
      <c r="M5" s="13">
        <f>M4+M3</f>
        <v>-45420765.667628899</v>
      </c>
      <c r="N5" s="13">
        <f>N4+N3</f>
        <v>0</v>
      </c>
    </row>
  </sheetData>
  <mergeCells count="3">
    <mergeCell ref="A1:D1"/>
    <mergeCell ref="F1:I1"/>
    <mergeCell ref="K1:N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Entry Prices</vt:lpstr>
      <vt:lpstr>Entry Prices Pivots</vt:lpstr>
      <vt:lpstr>Exit Prices Pivots</vt:lpstr>
      <vt:lpstr>Exit Prices</vt:lpstr>
      <vt:lpstr>Entry Revenue Pivots</vt:lpstr>
      <vt:lpstr>Entry Revenues</vt:lpstr>
      <vt:lpstr>Exit Revenue Pivots</vt:lpstr>
      <vt:lpstr>Exit Revenues</vt:lpstr>
      <vt:lpstr>Under Recovery</vt:lpstr>
      <vt:lpstr>Cost Allocation Assessment</vt:lpstr>
      <vt:lpstr>Entry Firm Prices Chart</vt:lpstr>
      <vt:lpstr>Entry Combined Prices Chart</vt:lpstr>
      <vt:lpstr>Exit Firm Prices Chart</vt:lpstr>
      <vt:lpstr>Exit Combined Prices Chart</vt:lpstr>
      <vt:lpstr>Entry Capacity Revenue Chart</vt:lpstr>
      <vt:lpstr>Entry Combined Revenue Chart</vt:lpstr>
      <vt:lpstr>Exit Capacity Revenue Chart</vt:lpstr>
      <vt:lpstr>Exit Combined Revenue Chart</vt:lpstr>
      <vt:lpstr>Under Recovery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Kully Jones</cp:lastModifiedBy>
  <cp:lastPrinted>2018-04-27T09:47:51Z</cp:lastPrinted>
  <dcterms:created xsi:type="dcterms:W3CDTF">2018-04-26T08:30:35Z</dcterms:created>
  <dcterms:modified xsi:type="dcterms:W3CDTF">2018-04-27T09:47:56Z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-556675743</vt:i4>
  </property>
  <property fmtid="{D5CDD505-2E9C-101B-9397-08002B2CF9AE}" pid="3" name="_NewReviewCycle">
    <vt:lpwstr/>
  </property>
  <property fmtid="{D5CDD505-2E9C-101B-9397-08002B2CF9AE}" pid="4" name="_EmailSubject">
    <vt:lpwstr>Material</vt:lpwstr>
  </property>
  <property fmtid="{D5CDD505-2E9C-101B-9397-08002B2CF9AE}" pid="5" name="_AuthorEmail">
    <vt:lpwstr>Colin.Williams@nationalgrid.com</vt:lpwstr>
  </property>
  <property fmtid="{D5CDD505-2E9C-101B-9397-08002B2CF9AE}" pid="6" name="_AuthorEmailDisplayName">
    <vt:lpwstr>Williams, Colin</vt:lpwstr>
  </property>
  <property fmtid="{D5CDD505-2E9C-101B-9397-08002B2CF9AE}" pid="7" name="_PreviousAdHocReviewCycleID">
    <vt:i4>1385892079</vt:i4>
  </property>
</Properties>
</file>