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n updated Feedback" sheetId="1" r:id="rId1"/>
  </sheets>
  <definedNames>
    <definedName name="_xlnm.Print_Area" localSheetId="0">'Dn updated Feedback'!$A$1:$H$32</definedName>
  </definedNames>
  <calcPr fullCalcOnLoad="1"/>
</workbook>
</file>

<file path=xl/sharedStrings.xml><?xml version="1.0" encoding="utf-8"?>
<sst xmlns="http://schemas.openxmlformats.org/spreadsheetml/2006/main" count="16" uniqueCount="16">
  <si>
    <t>% of previous year</t>
  </si>
  <si>
    <t>Cost Pass Through</t>
  </si>
  <si>
    <t>Final Allowed Rev per PCR</t>
  </si>
  <si>
    <t>Final Allowed Revenue Latest Forecast</t>
  </si>
  <si>
    <t>Inflation Assumed</t>
  </si>
  <si>
    <t>Commentaries</t>
  </si>
  <si>
    <t>Final Allowed Rev per PCR at prices of year</t>
  </si>
  <si>
    <t>Forecast Under / Over Recovery ( K )</t>
  </si>
  <si>
    <t>Forecast Collected Revenue</t>
  </si>
  <si>
    <t>Incentives</t>
  </si>
  <si>
    <t>Core Allowed</t>
  </si>
  <si>
    <t>Cost Pass through Movements</t>
  </si>
  <si>
    <t>Incentives Movement</t>
  </si>
  <si>
    <t>Arithmetical October Price level change needed for Collected to = Allowed</t>
  </si>
  <si>
    <t>K Movement</t>
  </si>
  <si>
    <t>DN updated thoughts - Appropriate level of Detail with all relevant points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</si>
</sst>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#,##0.0"/>
    <numFmt numFmtId="166" formatCode="#,##0.000_ ;[Red]\-#,##0.000\ "/>
    <numFmt numFmtId="167" formatCode="#,##0.0000"/>
    <numFmt numFmtId="168" formatCode="0.0000"/>
    <numFmt numFmtId="169" formatCode="#,##0.0_ ;[Red]\-#,##0.0\ "/>
    <numFmt numFmtId="170" formatCode="#,##0_ ;[Red]\-#,##0\ "/>
    <numFmt numFmtId="171" formatCode="_-* #,##0.0_-;\-* #,##0.0_-;_-* &quot;-&quot;??_-;_-@_-"/>
    <numFmt numFmtId="172" formatCode="_-* #,##0_-;\-* #,##0_-;_-* &quot;-&quot;??_-;_-@_-"/>
    <numFmt numFmtId="173" formatCode="0.0"/>
    <numFmt numFmtId="174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1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4" borderId="2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9" fontId="5" fillId="5" borderId="0" xfId="0" applyNumberFormat="1" applyFont="1" applyFill="1" applyBorder="1" applyAlignment="1">
      <alignment horizontal="center"/>
    </xf>
    <xf numFmtId="0" fontId="5" fillId="5" borderId="0" xfId="0" applyFont="1" applyFill="1" applyAlignment="1">
      <alignment/>
    </xf>
    <xf numFmtId="173" fontId="1" fillId="0" borderId="0" xfId="0" applyNumberFormat="1" applyFont="1" applyFill="1" applyBorder="1" applyAlignment="1">
      <alignment horizontal="center"/>
    </xf>
    <xf numFmtId="173" fontId="1" fillId="2" borderId="2" xfId="0" applyNumberFormat="1" applyFont="1" applyFill="1" applyBorder="1" applyAlignment="1">
      <alignment horizontal="center"/>
    </xf>
    <xf numFmtId="173" fontId="1" fillId="3" borderId="2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5" fillId="4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1"/>
  <sheetViews>
    <sheetView tabSelected="1" zoomScale="90" zoomScaleNormal="90" workbookViewId="0" topLeftCell="A1">
      <selection activeCell="H32" sqref="A1:H32"/>
    </sheetView>
  </sheetViews>
  <sheetFormatPr defaultColWidth="9.140625" defaultRowHeight="12.75"/>
  <cols>
    <col min="1" max="1" width="9.140625" style="1" customWidth="1"/>
    <col min="2" max="2" width="65.421875" style="1" customWidth="1"/>
    <col min="3" max="3" width="13.421875" style="3" customWidth="1"/>
    <col min="4" max="4" width="11.7109375" style="3" customWidth="1"/>
    <col min="5" max="8" width="11.57421875" style="3" customWidth="1"/>
    <col min="9" max="16384" width="9.140625" style="1" customWidth="1"/>
  </cols>
  <sheetData>
    <row r="1" ht="11.25">
      <c r="C1" s="11" t="s">
        <v>15</v>
      </c>
    </row>
    <row r="3" spans="2:8" ht="12.75">
      <c r="B3"/>
      <c r="C3" s="12"/>
      <c r="D3" s="12"/>
      <c r="E3" s="12"/>
      <c r="F3" s="12"/>
      <c r="G3" s="12"/>
      <c r="H3" s="12"/>
    </row>
    <row r="4" spans="2:8" ht="12.75">
      <c r="B4"/>
      <c r="C4" s="12">
        <v>20078</v>
      </c>
      <c r="D4" s="12">
        <v>20089</v>
      </c>
      <c r="E4" s="12">
        <v>200910</v>
      </c>
      <c r="F4" s="12">
        <v>201011</v>
      </c>
      <c r="G4" s="12">
        <v>201112</v>
      </c>
      <c r="H4" s="12">
        <v>201213</v>
      </c>
    </row>
    <row r="5" spans="2:8" ht="12.75">
      <c r="B5"/>
      <c r="C5" s="12"/>
      <c r="D5" s="12"/>
      <c r="E5" s="12"/>
      <c r="F5" s="12"/>
      <c r="G5" s="12"/>
      <c r="H5" s="12"/>
    </row>
    <row r="6" spans="2:8" ht="12.75">
      <c r="B6" t="s">
        <v>10</v>
      </c>
      <c r="C6" s="12">
        <v>211</v>
      </c>
      <c r="D6" s="12">
        <v>212</v>
      </c>
      <c r="E6" s="12">
        <v>212</v>
      </c>
      <c r="F6" s="12">
        <v>212</v>
      </c>
      <c r="G6" s="12">
        <v>212</v>
      </c>
      <c r="H6" s="12">
        <v>212</v>
      </c>
    </row>
    <row r="7" spans="2:8" ht="12.75">
      <c r="B7" t="s">
        <v>1</v>
      </c>
      <c r="C7" s="12">
        <v>28</v>
      </c>
      <c r="D7" s="12">
        <v>28</v>
      </c>
      <c r="E7" s="12">
        <v>28</v>
      </c>
      <c r="F7" s="12">
        <v>28</v>
      </c>
      <c r="G7" s="12">
        <v>28</v>
      </c>
      <c r="H7" s="12">
        <v>28</v>
      </c>
    </row>
    <row r="8" spans="2:8" ht="12.75">
      <c r="B8" t="s">
        <v>9</v>
      </c>
      <c r="C8" s="12">
        <v>13</v>
      </c>
      <c r="D8" s="12">
        <v>13</v>
      </c>
      <c r="E8" s="12">
        <v>13</v>
      </c>
      <c r="F8" s="12">
        <v>13</v>
      </c>
      <c r="G8" s="12">
        <v>13</v>
      </c>
      <c r="H8" s="12">
        <v>13</v>
      </c>
    </row>
    <row r="9" spans="2:8" ht="12.75">
      <c r="B9"/>
      <c r="C9" s="12"/>
      <c r="D9" s="12"/>
      <c r="E9" s="12"/>
      <c r="F9" s="12"/>
      <c r="G9" s="12"/>
      <c r="H9" s="12"/>
    </row>
    <row r="10" spans="2:8" s="34" customFormat="1" ht="11.25">
      <c r="B10" s="6" t="s">
        <v>2</v>
      </c>
      <c r="C10" s="26">
        <f>+C6+C7+C8</f>
        <v>252</v>
      </c>
      <c r="D10" s="26">
        <f>+D6+D7+D8</f>
        <v>253</v>
      </c>
      <c r="E10" s="26">
        <v>263.2</v>
      </c>
      <c r="F10" s="26">
        <v>266</v>
      </c>
      <c r="G10" s="26">
        <v>267.3</v>
      </c>
      <c r="H10" s="26">
        <v>262.6</v>
      </c>
    </row>
    <row r="11" spans="2:8" ht="11.25">
      <c r="B11" s="5"/>
      <c r="C11" s="25"/>
      <c r="D11" s="25"/>
      <c r="E11" s="25"/>
      <c r="F11" s="25"/>
      <c r="G11" s="25"/>
      <c r="H11" s="25"/>
    </row>
    <row r="12" spans="2:8" ht="11.25">
      <c r="B12" s="5" t="s">
        <v>4</v>
      </c>
      <c r="C12" s="33">
        <v>1.05</v>
      </c>
      <c r="D12" s="33">
        <f>+C12*1.03</f>
        <v>1.0815000000000001</v>
      </c>
      <c r="E12" s="33">
        <f>+D12*1.03</f>
        <v>1.1139450000000002</v>
      </c>
      <c r="F12" s="33">
        <f>+E12*1.03</f>
        <v>1.1473633500000002</v>
      </c>
      <c r="G12" s="33">
        <f>+F12*1.03</f>
        <v>1.1817842505000002</v>
      </c>
      <c r="H12" s="33">
        <f>+G12*1.03</f>
        <v>1.2172377780150003</v>
      </c>
    </row>
    <row r="13" spans="2:8" ht="11.25">
      <c r="B13" s="5"/>
      <c r="C13" s="25"/>
      <c r="D13" s="25"/>
      <c r="E13" s="25"/>
      <c r="F13" s="25"/>
      <c r="G13" s="25"/>
      <c r="H13" s="25"/>
    </row>
    <row r="14" spans="2:8" s="7" customFormat="1" ht="11.25">
      <c r="B14" s="6" t="s">
        <v>6</v>
      </c>
      <c r="C14" s="26">
        <f aca="true" t="shared" si="0" ref="C14:H14">+C10*C12</f>
        <v>264.6</v>
      </c>
      <c r="D14" s="26">
        <f t="shared" si="0"/>
        <v>273.6195</v>
      </c>
      <c r="E14" s="26">
        <f t="shared" si="0"/>
        <v>293.19032400000003</v>
      </c>
      <c r="F14" s="26">
        <f t="shared" si="0"/>
        <v>305.19865110000006</v>
      </c>
      <c r="G14" s="26">
        <f t="shared" si="0"/>
        <v>315.89093015865006</v>
      </c>
      <c r="H14" s="26">
        <f t="shared" si="0"/>
        <v>319.6466405067391</v>
      </c>
    </row>
    <row r="15" spans="2:8" ht="11.25">
      <c r="B15" s="5"/>
      <c r="C15" s="25"/>
      <c r="D15" s="25"/>
      <c r="E15" s="25"/>
      <c r="F15" s="25"/>
      <c r="G15" s="25"/>
      <c r="H15" s="25"/>
    </row>
    <row r="16" spans="2:8" ht="11.25">
      <c r="B16" s="5" t="s">
        <v>11</v>
      </c>
      <c r="C16" s="25">
        <v>1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</row>
    <row r="17" spans="2:8" ht="11.25">
      <c r="B17" s="5" t="s">
        <v>12</v>
      </c>
      <c r="C17" s="25">
        <v>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</row>
    <row r="18" spans="2:8" ht="11.25">
      <c r="B18" s="5" t="s">
        <v>14</v>
      </c>
      <c r="C18" s="25">
        <v>0</v>
      </c>
      <c r="D18" s="25">
        <f>-C25</f>
        <v>0.39999999999997726</v>
      </c>
      <c r="E18" s="25">
        <f>-D25</f>
        <v>0</v>
      </c>
      <c r="F18" s="25">
        <f>-E25</f>
        <v>0</v>
      </c>
      <c r="G18" s="25">
        <f>-F25</f>
        <v>0</v>
      </c>
      <c r="H18" s="25">
        <f>-G25</f>
        <v>0</v>
      </c>
    </row>
    <row r="19" spans="2:8" ht="11.25">
      <c r="B19" s="5"/>
      <c r="C19" s="25"/>
      <c r="D19" s="25"/>
      <c r="E19" s="25"/>
      <c r="F19" s="25"/>
      <c r="G19" s="25"/>
      <c r="H19" s="25"/>
    </row>
    <row r="20" spans="2:8" s="7" customFormat="1" ht="11.25">
      <c r="B20" s="6" t="s">
        <v>3</v>
      </c>
      <c r="C20" s="26">
        <f>+C14+C16+C17+C18</f>
        <v>266.6</v>
      </c>
      <c r="D20" s="26">
        <f>SUM(D14:D18)</f>
        <v>274.0195</v>
      </c>
      <c r="E20" s="26">
        <f>SUM(E14:E18)</f>
        <v>293.19032400000003</v>
      </c>
      <c r="F20" s="26">
        <f>SUM(F14:F18)</f>
        <v>305.19865110000006</v>
      </c>
      <c r="G20" s="26">
        <f>SUM(G14:G18)</f>
        <v>315.89093015865006</v>
      </c>
      <c r="H20" s="26">
        <f>SUM(H14:H18)</f>
        <v>319.6466405067391</v>
      </c>
    </row>
    <row r="21" spans="2:8" s="8" customFormat="1" ht="11.25">
      <c r="B21" s="5" t="s">
        <v>0</v>
      </c>
      <c r="C21" s="31">
        <v>1.0074878322725571</v>
      </c>
      <c r="D21" s="31">
        <f>+D20/C20</f>
        <v>1.0278300825206301</v>
      </c>
      <c r="E21" s="31">
        <f>+E20/D20</f>
        <v>1.0699615319347713</v>
      </c>
      <c r="F21" s="31">
        <f>+F20/E20</f>
        <v>1.0409574468085108</v>
      </c>
      <c r="G21" s="31">
        <f>+G20/F20</f>
        <v>1.0350338345864663</v>
      </c>
      <c r="H21" s="31">
        <f>+H20/G20</f>
        <v>1.0118892630003742</v>
      </c>
    </row>
    <row r="22" spans="2:8" s="8" customFormat="1" ht="11.25">
      <c r="B22" s="9"/>
      <c r="C22" s="25"/>
      <c r="D22" s="25"/>
      <c r="E22" s="25"/>
      <c r="F22" s="25"/>
      <c r="G22" s="25"/>
      <c r="H22" s="25"/>
    </row>
    <row r="23" spans="2:8" ht="11.25">
      <c r="B23" s="10" t="s">
        <v>8</v>
      </c>
      <c r="C23" s="27">
        <v>267</v>
      </c>
      <c r="D23" s="27">
        <f>+D20</f>
        <v>274.0195</v>
      </c>
      <c r="E23" s="27">
        <f>+E20</f>
        <v>293.19032400000003</v>
      </c>
      <c r="F23" s="27">
        <f>+F20</f>
        <v>305.19865110000006</v>
      </c>
      <c r="G23" s="27">
        <f>+G20</f>
        <v>315.89093015865006</v>
      </c>
      <c r="H23" s="27">
        <f>+H20</f>
        <v>319.6466405067391</v>
      </c>
    </row>
    <row r="24" spans="2:8" s="2" customFormat="1" ht="11.25">
      <c r="B24" s="14"/>
      <c r="C24" s="28"/>
      <c r="D24" s="28"/>
      <c r="E24" s="28"/>
      <c r="F24" s="28"/>
      <c r="G24" s="28"/>
      <c r="H24" s="28"/>
    </row>
    <row r="25" spans="2:30" s="19" customFormat="1" ht="15.75">
      <c r="B25" s="18" t="s">
        <v>7</v>
      </c>
      <c r="C25" s="29">
        <f aca="true" t="shared" si="1" ref="C25:H25">+C20-C23</f>
        <v>-0.39999999999997726</v>
      </c>
      <c r="D25" s="29">
        <f t="shared" si="1"/>
        <v>0</v>
      </c>
      <c r="E25" s="29">
        <f t="shared" si="1"/>
        <v>0</v>
      </c>
      <c r="F25" s="29">
        <f t="shared" si="1"/>
        <v>0</v>
      </c>
      <c r="G25" s="29">
        <f t="shared" si="1"/>
        <v>0</v>
      </c>
      <c r="H25" s="29">
        <f t="shared" si="1"/>
        <v>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2:8" s="22" customFormat="1" ht="15.75">
      <c r="B26" s="20"/>
      <c r="C26" s="21"/>
      <c r="D26" s="21"/>
      <c r="E26" s="21"/>
      <c r="F26" s="21"/>
      <c r="G26" s="21"/>
      <c r="H26" s="21"/>
    </row>
    <row r="27" spans="2:8" s="22" customFormat="1" ht="15.75">
      <c r="B27" s="20"/>
      <c r="C27" s="21"/>
      <c r="D27" s="21"/>
      <c r="E27" s="21"/>
      <c r="F27" s="21"/>
      <c r="G27" s="21"/>
      <c r="H27" s="21"/>
    </row>
    <row r="28" spans="2:30" s="24" customFormat="1" ht="31.5">
      <c r="B28" s="32" t="s">
        <v>13</v>
      </c>
      <c r="C28" s="23">
        <v>0.26</v>
      </c>
      <c r="D28" s="23">
        <v>-0.09</v>
      </c>
      <c r="E28" s="23">
        <v>0.05</v>
      </c>
      <c r="F28" s="23">
        <v>-0.02</v>
      </c>
      <c r="G28" s="23">
        <v>0.02</v>
      </c>
      <c r="H28" s="23"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2:8" s="17" customFormat="1" ht="18">
      <c r="B29" s="15"/>
      <c r="C29" s="16"/>
      <c r="D29" s="16"/>
      <c r="E29" s="16"/>
      <c r="F29" s="16"/>
      <c r="G29" s="16"/>
      <c r="H29" s="16"/>
    </row>
    <row r="31" spans="2:8" ht="11.25">
      <c r="B31" s="4" t="s">
        <v>5</v>
      </c>
      <c r="C31" s="13"/>
      <c r="D31" s="13"/>
      <c r="E31" s="13"/>
      <c r="F31" s="13"/>
      <c r="G31" s="13"/>
      <c r="H31" s="13"/>
    </row>
  </sheetData>
  <printOptions/>
  <pageMargins left="0.75" right="0.75" top="1" bottom="1" header="0.5" footer="0.5"/>
  <pageSetup fitToHeight="1" fitToWidth="1" horizontalDpi="600" verticalDpi="600" orientation="landscape" paperSize="8" r:id="rId1"/>
  <headerFooter alignWithMargins="0">
    <oddFooter>&amp;LCompany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Steven.J.Edwards</dc:creator>
  <cp:keywords/>
  <dc:description/>
  <cp:lastModifiedBy>mike.berrisford</cp:lastModifiedBy>
  <cp:lastPrinted>2007-11-05T14:07:38Z</cp:lastPrinted>
  <dcterms:created xsi:type="dcterms:W3CDTF">2007-10-15T10:03:07Z</dcterms:created>
  <dcterms:modified xsi:type="dcterms:W3CDTF">2007-11-05T14:08:15Z</dcterms:modified>
  <cp:category/>
  <cp:version/>
  <cp:contentType/>
  <cp:contentStatus/>
</cp:coreProperties>
</file>