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76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6" i="1"/>
  <c r="O56"/>
  <c r="N56"/>
  <c r="M56"/>
  <c r="L56"/>
  <c r="K56"/>
  <c r="J56"/>
  <c r="I56"/>
  <c r="C56"/>
  <c r="B56"/>
  <c r="Q55"/>
  <c r="D55" s="1"/>
  <c r="Q54"/>
  <c r="D54" s="1"/>
  <c r="Q53"/>
  <c r="D53" s="1"/>
  <c r="Q52"/>
  <c r="D52" s="1"/>
  <c r="Q51"/>
  <c r="D51" s="1"/>
  <c r="Q50"/>
  <c r="D50" s="1"/>
  <c r="Q49"/>
  <c r="D49" s="1"/>
  <c r="Q48"/>
  <c r="D48" s="1"/>
  <c r="Q47"/>
  <c r="D47" s="1"/>
  <c r="Q46"/>
  <c r="D46" s="1"/>
  <c r="Q45"/>
  <c r="Q44"/>
  <c r="Q43"/>
  <c r="D56" l="1"/>
  <c r="Q56"/>
</calcChain>
</file>

<file path=xl/sharedStrings.xml><?xml version="1.0" encoding="utf-8"?>
<sst xmlns="http://schemas.openxmlformats.org/spreadsheetml/2006/main" count="209" uniqueCount="50">
  <si>
    <t>FY2009</t>
  </si>
  <si>
    <t>FY2010</t>
  </si>
  <si>
    <t>FY2011</t>
  </si>
  <si>
    <t>Total AUGE (failed)</t>
  </si>
  <si>
    <t>Total Diff</t>
  </si>
  <si>
    <t>Total EUC</t>
  </si>
  <si>
    <t>Total diff between WG Calc and New EUC</t>
  </si>
  <si>
    <t>%age diff</t>
  </si>
  <si>
    <t>AUGE MPR</t>
  </si>
  <si>
    <t>LDZ</t>
  </si>
  <si>
    <t>start date</t>
  </si>
  <si>
    <t>start read</t>
  </si>
  <si>
    <t>end date</t>
  </si>
  <si>
    <t>end read</t>
  </si>
  <si>
    <t>imp?</t>
  </si>
  <si>
    <t>CF</t>
  </si>
  <si>
    <t>RF</t>
  </si>
  <si>
    <t>Calc</t>
  </si>
  <si>
    <t>AUGE Calc</t>
  </si>
  <si>
    <t>kWh diff</t>
  </si>
  <si>
    <t>% diff</t>
  </si>
  <si>
    <t>EA</t>
  </si>
  <si>
    <t>2B</t>
  </si>
  <si>
    <t>4B</t>
  </si>
  <si>
    <t>5B</t>
  </si>
  <si>
    <t>1B</t>
  </si>
  <si>
    <t>N/A</t>
  </si>
  <si>
    <t>3B</t>
  </si>
  <si>
    <t>NO</t>
  </si>
  <si>
    <t>All LDZ Test Hits</t>
  </si>
  <si>
    <t>Distinct MPRs</t>
  </si>
  <si>
    <t>Number across EUCs/Years</t>
  </si>
  <si>
    <t>EM</t>
  </si>
  <si>
    <t>NE</t>
  </si>
  <si>
    <t>NT</t>
  </si>
  <si>
    <t>NW</t>
  </si>
  <si>
    <t>SC</t>
  </si>
  <si>
    <t>SE</t>
  </si>
  <si>
    <t>SO</t>
  </si>
  <si>
    <t>SW</t>
  </si>
  <si>
    <t>WM</t>
  </si>
  <si>
    <t>WN</t>
  </si>
  <si>
    <t>WS</t>
  </si>
  <si>
    <t>EUC Band</t>
  </si>
  <si>
    <t>EUC_Calcs where &lt;&gt; 01</t>
  </si>
  <si>
    <t>EUC Value (approx)</t>
  </si>
  <si>
    <t>EUC Band applied</t>
  </si>
  <si>
    <t>Total Phidex Calc</t>
  </si>
  <si>
    <t>NOTE:  Average CV of 39.5 Used in all calculations</t>
  </si>
  <si>
    <t>NOTE:  Consumption quantities calculated by Phidex using best interpretation of data avalable.  Actual Xoserve reconciled charge data would further mitigate any error.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</si>
</sst>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165" fontId="0" fillId="0" borderId="0" xfId="1" applyNumberFormat="1" applyFont="1"/>
    <xf numFmtId="165" fontId="0" fillId="0" borderId="1" xfId="0" applyNumberForma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2" xfId="1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4" fontId="2" fillId="0" borderId="0" xfId="1" applyNumberFormat="1" applyFont="1" applyBorder="1" applyAlignment="1">
      <alignment wrapText="1"/>
    </xf>
    <xf numFmtId="164" fontId="2" fillId="0" borderId="6" xfId="1" applyNumberFormat="1" applyFont="1" applyBorder="1" applyAlignment="1">
      <alignment wrapText="1"/>
    </xf>
    <xf numFmtId="14" fontId="0" fillId="0" borderId="5" xfId="0" applyNumberFormat="1" applyBorder="1"/>
    <xf numFmtId="0" fontId="0" fillId="0" borderId="0" xfId="0" applyBorder="1"/>
    <xf numFmtId="14" fontId="0" fillId="0" borderId="0" xfId="0" applyNumberFormat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9" fontId="0" fillId="0" borderId="6" xfId="2" applyFont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6" xfId="1" applyNumberFormat="1" applyFont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Alignment="1">
      <alignment horizont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164" fontId="0" fillId="7" borderId="14" xfId="0" applyNumberFormat="1" applyFill="1" applyBorder="1"/>
    <xf numFmtId="0" fontId="0" fillId="7" borderId="15" xfId="0" applyFill="1" applyBorder="1"/>
    <xf numFmtId="164" fontId="0" fillId="7" borderId="4" xfId="0" applyNumberFormat="1" applyFill="1" applyBorder="1"/>
    <xf numFmtId="0" fontId="0" fillId="9" borderId="12" xfId="0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164" fontId="0" fillId="9" borderId="17" xfId="0" applyNumberFormat="1" applyFill="1" applyBorder="1"/>
    <xf numFmtId="0" fontId="0" fillId="9" borderId="18" xfId="0" applyFill="1" applyBorder="1"/>
    <xf numFmtId="164" fontId="0" fillId="9" borderId="12" xfId="0" applyNumberFormat="1" applyFill="1" applyBorder="1"/>
    <xf numFmtId="0" fontId="0" fillId="8" borderId="4" xfId="0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164" fontId="0" fillId="8" borderId="14" xfId="0" applyNumberFormat="1" applyFill="1" applyBorder="1"/>
    <xf numFmtId="0" fontId="0" fillId="8" borderId="15" xfId="0" applyFill="1" applyBorder="1"/>
    <xf numFmtId="164" fontId="0" fillId="8" borderId="4" xfId="0" applyNumberFormat="1" applyFill="1" applyBorder="1"/>
    <xf numFmtId="0" fontId="2" fillId="5" borderId="19" xfId="0" applyFont="1" applyFill="1" applyBorder="1" applyAlignment="1">
      <alignment wrapText="1"/>
    </xf>
    <xf numFmtId="0" fontId="2" fillId="5" borderId="20" xfId="0" applyFont="1" applyFill="1" applyBorder="1" applyAlignment="1">
      <alignment wrapText="1"/>
    </xf>
    <xf numFmtId="164" fontId="0" fillId="5" borderId="5" xfId="0" applyNumberFormat="1" applyFill="1" applyBorder="1"/>
    <xf numFmtId="164" fontId="0" fillId="5" borderId="6" xfId="0" applyNumberFormat="1" applyFill="1" applyBorder="1"/>
    <xf numFmtId="0" fontId="0" fillId="5" borderId="5" xfId="0" applyFill="1" applyBorder="1"/>
    <xf numFmtId="0" fontId="0" fillId="5" borderId="6" xfId="0" applyFill="1" applyBorder="1"/>
    <xf numFmtId="164" fontId="0" fillId="5" borderId="7" xfId="0" applyNumberFormat="1" applyFill="1" applyBorder="1"/>
    <xf numFmtId="164" fontId="0" fillId="5" borderId="9" xfId="0" applyNumberFormat="1" applyFill="1" applyBorder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tabSelected="1" topLeftCell="AH1" workbookViewId="0"/>
  </sheetViews>
  <sheetFormatPr defaultRowHeight="12.75"/>
  <cols>
    <col min="1" max="1" width="23" style="1" customWidth="1"/>
    <col min="2" max="2" width="9.7109375" style="2" customWidth="1"/>
    <col min="4" max="7" width="11.28515625" customWidth="1"/>
    <col min="8" max="8" width="10.7109375" bestFit="1" customWidth="1"/>
    <col min="10" max="10" width="10.7109375" bestFit="1" customWidth="1"/>
    <col min="11" max="11" width="11.5703125" style="7" customWidth="1"/>
    <col min="12" max="14" width="12.85546875" style="7" customWidth="1"/>
    <col min="15" max="15" width="11.28515625" style="7" bestFit="1" customWidth="1"/>
    <col min="16" max="16" width="7.7109375" style="7" bestFit="1" customWidth="1"/>
    <col min="17" max="18" width="11.7109375" bestFit="1" customWidth="1"/>
    <col min="19" max="20" width="11.140625" bestFit="1" customWidth="1"/>
    <col min="21" max="21" width="7.7109375" bestFit="1" customWidth="1"/>
    <col min="22" max="22" width="8" bestFit="1" customWidth="1"/>
    <col min="23" max="23" width="5.42578125" bestFit="1" customWidth="1"/>
    <col min="24" max="24" width="13" customWidth="1"/>
    <col min="25" max="25" width="11.28515625" customWidth="1"/>
    <col min="26" max="26" width="15" customWidth="1"/>
    <col min="27" max="27" width="11.28515625" customWidth="1"/>
    <col min="28" max="28" width="11.28515625" bestFit="1" customWidth="1"/>
    <col min="29" max="29" width="10.28515625" bestFit="1" customWidth="1"/>
    <col min="30" max="31" width="11.7109375" bestFit="1" customWidth="1"/>
    <col min="32" max="33" width="11.140625" bestFit="1" customWidth="1"/>
    <col min="34" max="34" width="7.7109375" bestFit="1" customWidth="1"/>
    <col min="35" max="35" width="8" bestFit="1" customWidth="1"/>
    <col min="36" max="36" width="5.42578125" bestFit="1" customWidth="1"/>
    <col min="37" max="37" width="11.28515625" customWidth="1"/>
    <col min="38" max="40" width="12.42578125" customWidth="1"/>
    <col min="41" max="41" width="12.7109375" customWidth="1"/>
    <col min="43" max="44" width="13.7109375" style="3" customWidth="1"/>
    <col min="45" max="45" width="12.85546875" customWidth="1"/>
    <col min="46" max="46" width="12.85546875" style="4" customWidth="1"/>
    <col min="47" max="47" width="13" customWidth="1"/>
  </cols>
  <sheetData>
    <row r="1" spans="1:50" s="18" customFormat="1" ht="51.75" thickBot="1">
      <c r="A1" s="17"/>
      <c r="B1" s="48"/>
      <c r="D1" s="74" t="s">
        <v>0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 t="s">
        <v>1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  <c r="AD1" s="80" t="s">
        <v>2</v>
      </c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2"/>
      <c r="AQ1" s="49" t="s">
        <v>3</v>
      </c>
      <c r="AR1" s="50" t="s">
        <v>4</v>
      </c>
      <c r="AS1" s="51" t="s">
        <v>47</v>
      </c>
      <c r="AT1" s="61" t="s">
        <v>5</v>
      </c>
      <c r="AU1" s="56" t="s">
        <v>6</v>
      </c>
      <c r="AV1" s="18" t="s">
        <v>7</v>
      </c>
    </row>
    <row r="2" spans="1:50" s="20" customFormat="1" ht="30">
      <c r="A2" s="22" t="s">
        <v>8</v>
      </c>
      <c r="B2" s="23" t="s">
        <v>9</v>
      </c>
      <c r="D2" s="24" t="s">
        <v>10</v>
      </c>
      <c r="E2" s="25" t="s">
        <v>11</v>
      </c>
      <c r="F2" s="25" t="s">
        <v>12</v>
      </c>
      <c r="G2" s="25" t="s">
        <v>13</v>
      </c>
      <c r="H2" s="25" t="s">
        <v>14</v>
      </c>
      <c r="I2" s="25" t="s">
        <v>15</v>
      </c>
      <c r="J2" s="25" t="s">
        <v>16</v>
      </c>
      <c r="K2" s="26" t="s">
        <v>17</v>
      </c>
      <c r="L2" s="26" t="s">
        <v>18</v>
      </c>
      <c r="M2" s="26" t="s">
        <v>45</v>
      </c>
      <c r="N2" s="26" t="s">
        <v>46</v>
      </c>
      <c r="O2" s="27" t="s">
        <v>19</v>
      </c>
      <c r="P2" s="28" t="s">
        <v>20</v>
      </c>
      <c r="Q2" s="24" t="s">
        <v>10</v>
      </c>
      <c r="R2" s="25" t="s">
        <v>11</v>
      </c>
      <c r="S2" s="25" t="s">
        <v>12</v>
      </c>
      <c r="T2" s="25" t="s">
        <v>13</v>
      </c>
      <c r="U2" s="25" t="s">
        <v>14</v>
      </c>
      <c r="V2" s="25" t="s">
        <v>15</v>
      </c>
      <c r="W2" s="25" t="s">
        <v>16</v>
      </c>
      <c r="X2" s="26" t="s">
        <v>17</v>
      </c>
      <c r="Y2" s="26" t="s">
        <v>18</v>
      </c>
      <c r="Z2" s="26" t="s">
        <v>45</v>
      </c>
      <c r="AA2" s="26" t="s">
        <v>46</v>
      </c>
      <c r="AB2" s="27" t="s">
        <v>19</v>
      </c>
      <c r="AC2" s="28" t="s">
        <v>20</v>
      </c>
      <c r="AD2" s="24" t="s">
        <v>10</v>
      </c>
      <c r="AE2" s="25" t="s">
        <v>11</v>
      </c>
      <c r="AF2" s="25" t="s">
        <v>12</v>
      </c>
      <c r="AG2" s="25" t="s">
        <v>13</v>
      </c>
      <c r="AH2" s="25" t="s">
        <v>14</v>
      </c>
      <c r="AI2" s="25" t="s">
        <v>15</v>
      </c>
      <c r="AJ2" s="25" t="s">
        <v>16</v>
      </c>
      <c r="AK2" s="26" t="s">
        <v>17</v>
      </c>
      <c r="AL2" s="26" t="s">
        <v>18</v>
      </c>
      <c r="AM2" s="26" t="s">
        <v>45</v>
      </c>
      <c r="AN2" s="26" t="s">
        <v>46</v>
      </c>
      <c r="AO2" s="27" t="s">
        <v>19</v>
      </c>
      <c r="AP2" s="28" t="s">
        <v>20</v>
      </c>
      <c r="AQ2" s="66"/>
      <c r="AR2" s="67"/>
      <c r="AS2" s="52"/>
      <c r="AT2" s="62"/>
      <c r="AU2" s="57"/>
    </row>
    <row r="3" spans="1:50">
      <c r="A3" s="1">
        <v>623946</v>
      </c>
      <c r="B3" s="2" t="s">
        <v>21</v>
      </c>
      <c r="D3" s="29">
        <v>39864</v>
      </c>
      <c r="E3" s="30">
        <v>5226</v>
      </c>
      <c r="F3" s="31">
        <v>40233</v>
      </c>
      <c r="G3" s="30">
        <v>7756</v>
      </c>
      <c r="H3" s="30">
        <v>2.83</v>
      </c>
      <c r="I3" s="30">
        <v>1.02</v>
      </c>
      <c r="J3" s="30">
        <v>1</v>
      </c>
      <c r="K3" s="32">
        <v>80131.214166666658</v>
      </c>
      <c r="L3" s="32">
        <v>77283</v>
      </c>
      <c r="M3" s="32">
        <v>136000</v>
      </c>
      <c r="N3" s="33" t="s">
        <v>22</v>
      </c>
      <c r="O3" s="34">
        <v>-2848.2141666666575</v>
      </c>
      <c r="P3" s="35">
        <v>0.96445562199091861</v>
      </c>
      <c r="Q3" s="29">
        <v>40233</v>
      </c>
      <c r="R3" s="30">
        <v>7756</v>
      </c>
      <c r="S3" s="31">
        <v>40582</v>
      </c>
      <c r="T3" s="30">
        <v>10263</v>
      </c>
      <c r="U3" s="30">
        <v>2.83</v>
      </c>
      <c r="V3" s="30">
        <v>1.02</v>
      </c>
      <c r="W3" s="30">
        <v>1</v>
      </c>
      <c r="X3" s="32">
        <v>79402.748583333334</v>
      </c>
      <c r="Y3" s="32">
        <v>89361</v>
      </c>
      <c r="Z3" s="32">
        <v>136000</v>
      </c>
      <c r="AA3" s="33" t="s">
        <v>22</v>
      </c>
      <c r="AB3" s="34">
        <v>9958.251416666666</v>
      </c>
      <c r="AC3" s="35">
        <v>1.1254144421236938</v>
      </c>
      <c r="AD3" s="29">
        <v>40582</v>
      </c>
      <c r="AE3" s="30">
        <v>10263</v>
      </c>
      <c r="AF3" s="31">
        <v>40961</v>
      </c>
      <c r="AG3" s="30">
        <v>13122</v>
      </c>
      <c r="AH3" s="30">
        <v>2.83</v>
      </c>
      <c r="AI3" s="30">
        <v>1.02</v>
      </c>
      <c r="AJ3" s="30">
        <v>1</v>
      </c>
      <c r="AK3" s="32">
        <v>90551.439249999996</v>
      </c>
      <c r="AL3" s="32">
        <v>83338</v>
      </c>
      <c r="AM3" s="32">
        <v>136000</v>
      </c>
      <c r="AN3" s="33" t="s">
        <v>22</v>
      </c>
      <c r="AO3" s="34">
        <v>-7213.4392499999958</v>
      </c>
      <c r="AP3" s="35">
        <v>0.92033876755857313</v>
      </c>
      <c r="AQ3" s="68">
        <v>249982</v>
      </c>
      <c r="AR3" s="69">
        <v>-103.40200000000186</v>
      </c>
      <c r="AS3" s="53">
        <v>250085.402</v>
      </c>
      <c r="AT3" s="63">
        <v>408000</v>
      </c>
      <c r="AU3" s="58">
        <v>157914.598</v>
      </c>
      <c r="AV3" s="8">
        <v>1.6314426861268776</v>
      </c>
      <c r="AX3" s="8"/>
    </row>
    <row r="4" spans="1:50">
      <c r="A4" s="1">
        <v>771344</v>
      </c>
      <c r="B4" s="2" t="s">
        <v>21</v>
      </c>
      <c r="D4" s="29">
        <v>39896</v>
      </c>
      <c r="E4" s="30">
        <v>815591</v>
      </c>
      <c r="F4" s="31">
        <v>40277</v>
      </c>
      <c r="G4" s="30">
        <v>890963</v>
      </c>
      <c r="H4" s="30">
        <v>2.83</v>
      </c>
      <c r="I4" s="30">
        <v>1.02</v>
      </c>
      <c r="J4" s="30">
        <v>1</v>
      </c>
      <c r="K4" s="32">
        <v>2387213.389</v>
      </c>
      <c r="L4" s="36">
        <v>11291924</v>
      </c>
      <c r="M4" s="32">
        <v>1200000</v>
      </c>
      <c r="N4" s="44" t="s">
        <v>23</v>
      </c>
      <c r="O4" s="34">
        <v>8904710.6109999996</v>
      </c>
      <c r="P4" s="35">
        <v>4.7301695156502825</v>
      </c>
      <c r="Q4" s="29">
        <v>40277</v>
      </c>
      <c r="R4" s="30">
        <v>890963</v>
      </c>
      <c r="S4" s="31">
        <v>40634</v>
      </c>
      <c r="T4" s="30">
        <v>960711</v>
      </c>
      <c r="U4" s="30">
        <v>2.83</v>
      </c>
      <c r="V4" s="30">
        <v>1.02</v>
      </c>
      <c r="W4" s="30">
        <v>1</v>
      </c>
      <c r="X4" s="32">
        <v>2209087.717666667</v>
      </c>
      <c r="Y4" s="36">
        <v>13612584</v>
      </c>
      <c r="Z4" s="32">
        <v>3390000</v>
      </c>
      <c r="AA4" s="33" t="s">
        <v>24</v>
      </c>
      <c r="AB4" s="34">
        <v>11403496.282333333</v>
      </c>
      <c r="AC4" s="35">
        <v>6.1620839639533163</v>
      </c>
      <c r="AD4" s="29">
        <v>40634</v>
      </c>
      <c r="AE4" s="30">
        <v>960711</v>
      </c>
      <c r="AF4" s="31">
        <v>41001</v>
      </c>
      <c r="AG4" s="30">
        <v>969129</v>
      </c>
      <c r="AH4" s="30">
        <v>2.83</v>
      </c>
      <c r="AI4" s="30">
        <v>1.02</v>
      </c>
      <c r="AJ4" s="30">
        <v>1</v>
      </c>
      <c r="AK4" s="32">
        <v>266618.40350000001</v>
      </c>
      <c r="AL4" s="36">
        <v>23399850</v>
      </c>
      <c r="AM4" s="32">
        <v>3390000</v>
      </c>
      <c r="AN4" s="33" t="s">
        <v>24</v>
      </c>
      <c r="AO4" s="34">
        <v>23133231.596500002</v>
      </c>
      <c r="AP4" s="35">
        <v>87.765321871338855</v>
      </c>
      <c r="AQ4" s="68">
        <v>48304358</v>
      </c>
      <c r="AR4" s="69">
        <v>43441438.489833333</v>
      </c>
      <c r="AS4" s="53">
        <v>4862919.5101666674</v>
      </c>
      <c r="AT4" s="63">
        <v>7980000</v>
      </c>
      <c r="AU4" s="58">
        <v>3117080.4898333326</v>
      </c>
      <c r="AV4" s="8">
        <v>1.6409895297087695</v>
      </c>
      <c r="AX4" s="8"/>
    </row>
    <row r="5" spans="1:50">
      <c r="A5" s="1">
        <v>1746553</v>
      </c>
      <c r="B5" s="2" t="s">
        <v>21</v>
      </c>
      <c r="D5" s="29">
        <v>40009</v>
      </c>
      <c r="E5" s="30">
        <v>9170</v>
      </c>
      <c r="F5" s="31">
        <v>40352</v>
      </c>
      <c r="G5" s="30">
        <v>11743</v>
      </c>
      <c r="H5" s="30">
        <v>2.83</v>
      </c>
      <c r="I5" s="30">
        <v>1.02</v>
      </c>
      <c r="J5" s="30">
        <v>1</v>
      </c>
      <c r="K5" s="32">
        <v>81493.128083333329</v>
      </c>
      <c r="L5" s="36">
        <v>451115</v>
      </c>
      <c r="M5" s="32">
        <v>136000</v>
      </c>
      <c r="N5" s="33" t="s">
        <v>22</v>
      </c>
      <c r="O5" s="34">
        <v>369621.87191666669</v>
      </c>
      <c r="P5" s="35">
        <v>5.5356201266283254</v>
      </c>
      <c r="Q5" s="29">
        <v>40352</v>
      </c>
      <c r="R5" s="30">
        <v>11743</v>
      </c>
      <c r="S5" s="31">
        <v>40639</v>
      </c>
      <c r="T5" s="30">
        <v>14005</v>
      </c>
      <c r="U5" s="30">
        <v>2.83</v>
      </c>
      <c r="V5" s="30">
        <v>1.02</v>
      </c>
      <c r="W5" s="30">
        <v>1</v>
      </c>
      <c r="X5" s="32">
        <v>71643.006500000003</v>
      </c>
      <c r="Y5" s="37">
        <v>577583</v>
      </c>
      <c r="Z5" s="32">
        <v>136000</v>
      </c>
      <c r="AA5" s="33" t="s">
        <v>22</v>
      </c>
      <c r="AB5" s="34">
        <v>505939.99349999998</v>
      </c>
      <c r="AC5" s="35">
        <v>8.0619592646492304</v>
      </c>
      <c r="AD5" s="29">
        <v>40639</v>
      </c>
      <c r="AE5" s="30">
        <v>14005</v>
      </c>
      <c r="AF5" s="31">
        <v>40942</v>
      </c>
      <c r="AG5" s="30">
        <v>15743</v>
      </c>
      <c r="AH5" s="30">
        <v>2.83</v>
      </c>
      <c r="AI5" s="30">
        <v>1.02</v>
      </c>
      <c r="AJ5" s="30">
        <v>1</v>
      </c>
      <c r="AK5" s="32">
        <v>55046.660166666676</v>
      </c>
      <c r="AL5" s="37">
        <v>0</v>
      </c>
      <c r="AM5" s="32">
        <v>136000</v>
      </c>
      <c r="AN5" s="33" t="s">
        <v>22</v>
      </c>
      <c r="AO5" s="34">
        <v>-55046.660166666676</v>
      </c>
      <c r="AP5" s="35">
        <v>0</v>
      </c>
      <c r="AQ5" s="68">
        <v>1028698</v>
      </c>
      <c r="AR5" s="69">
        <v>820515.20525</v>
      </c>
      <c r="AS5" s="53">
        <v>208182.79475</v>
      </c>
      <c r="AT5" s="63">
        <v>408000</v>
      </c>
      <c r="AU5" s="58">
        <v>199817.20525</v>
      </c>
      <c r="AV5" s="8">
        <v>1.9598161341332458</v>
      </c>
      <c r="AX5" s="8"/>
    </row>
    <row r="6" spans="1:50">
      <c r="A6" s="1">
        <v>2155425</v>
      </c>
      <c r="B6" s="2" t="s">
        <v>21</v>
      </c>
      <c r="D6" s="29">
        <v>39629</v>
      </c>
      <c r="E6" s="30">
        <v>10836</v>
      </c>
      <c r="F6" s="31">
        <v>39994</v>
      </c>
      <c r="G6" s="30">
        <v>10836</v>
      </c>
      <c r="H6" s="30">
        <v>1</v>
      </c>
      <c r="I6" s="30">
        <v>1.02</v>
      </c>
      <c r="J6" s="30">
        <v>1</v>
      </c>
      <c r="K6" s="32">
        <v>0</v>
      </c>
      <c r="L6" s="36">
        <v>0</v>
      </c>
      <c r="M6" s="32">
        <v>16300</v>
      </c>
      <c r="N6" s="44" t="s">
        <v>25</v>
      </c>
      <c r="O6" s="34">
        <v>0</v>
      </c>
      <c r="P6" s="35"/>
      <c r="Q6" s="29">
        <v>40021</v>
      </c>
      <c r="R6" s="30">
        <v>0</v>
      </c>
      <c r="S6" s="31">
        <v>40394</v>
      </c>
      <c r="T6" s="30">
        <v>8501</v>
      </c>
      <c r="U6" s="30">
        <v>1</v>
      </c>
      <c r="V6" s="30">
        <v>1.02</v>
      </c>
      <c r="W6" s="30">
        <v>1</v>
      </c>
      <c r="X6" s="32">
        <v>95140.358333333337</v>
      </c>
      <c r="Y6" s="36">
        <v>6877756</v>
      </c>
      <c r="Z6" s="32">
        <v>136000</v>
      </c>
      <c r="AA6" s="33" t="s">
        <v>22</v>
      </c>
      <c r="AB6" s="34">
        <v>0</v>
      </c>
      <c r="AC6" s="43">
        <v>-6877756</v>
      </c>
      <c r="AD6" s="29">
        <v>40394</v>
      </c>
      <c r="AE6" s="30">
        <v>8501</v>
      </c>
      <c r="AF6" s="31">
        <v>40755</v>
      </c>
      <c r="AG6" s="30">
        <v>17395</v>
      </c>
      <c r="AH6" s="30">
        <v>1</v>
      </c>
      <c r="AI6" s="30">
        <v>1.02264</v>
      </c>
      <c r="AJ6" s="30">
        <v>1</v>
      </c>
      <c r="AK6" s="32">
        <v>99796.312866666674</v>
      </c>
      <c r="AL6" s="36">
        <v>3227664</v>
      </c>
      <c r="AM6" s="32">
        <v>136000</v>
      </c>
      <c r="AN6" s="33" t="s">
        <v>22</v>
      </c>
      <c r="AO6" s="34">
        <v>3127867.6871333332</v>
      </c>
      <c r="AP6" s="35">
        <v>32.342517546838984</v>
      </c>
      <c r="AQ6" s="68">
        <v>10105420</v>
      </c>
      <c r="AR6" s="69">
        <v>9910483.3288000003</v>
      </c>
      <c r="AS6" s="53">
        <v>194936.67120000001</v>
      </c>
      <c r="AT6" s="63">
        <v>288300</v>
      </c>
      <c r="AU6" s="58">
        <v>93363.328799999988</v>
      </c>
      <c r="AV6" s="8">
        <v>1.4789418441654398</v>
      </c>
      <c r="AX6" s="8"/>
    </row>
    <row r="7" spans="1:50">
      <c r="A7" s="1">
        <v>777424</v>
      </c>
      <c r="B7" s="2" t="s">
        <v>21</v>
      </c>
      <c r="D7" s="29">
        <v>39864</v>
      </c>
      <c r="E7" s="30">
        <v>39467</v>
      </c>
      <c r="F7" s="31">
        <v>40233</v>
      </c>
      <c r="G7" s="30">
        <v>44510</v>
      </c>
      <c r="H7" s="30">
        <v>2.83</v>
      </c>
      <c r="I7" s="30">
        <v>1.02</v>
      </c>
      <c r="J7" s="30">
        <v>1</v>
      </c>
      <c r="K7" s="32">
        <v>159723.99724999999</v>
      </c>
      <c r="L7" s="36">
        <v>161943</v>
      </c>
      <c r="M7" s="32">
        <v>136000</v>
      </c>
      <c r="N7" s="33" t="s">
        <v>22</v>
      </c>
      <c r="O7" s="34">
        <v>2219.0027500000142</v>
      </c>
      <c r="P7" s="35">
        <v>1.0138927323896536</v>
      </c>
      <c r="Q7" s="29">
        <v>40233</v>
      </c>
      <c r="R7" s="30">
        <v>44510</v>
      </c>
      <c r="S7" s="31">
        <v>40582</v>
      </c>
      <c r="T7" s="30">
        <v>49443</v>
      </c>
      <c r="U7" s="30">
        <v>2.83</v>
      </c>
      <c r="V7" s="30">
        <v>1.02</v>
      </c>
      <c r="W7" s="30">
        <v>1</v>
      </c>
      <c r="X7" s="32">
        <v>156240.03141666666</v>
      </c>
      <c r="Y7" s="36">
        <v>163722</v>
      </c>
      <c r="Z7" s="32">
        <v>136000</v>
      </c>
      <c r="AA7" s="33" t="s">
        <v>22</v>
      </c>
      <c r="AB7" s="34">
        <v>7481.9685833333351</v>
      </c>
      <c r="AC7" s="35">
        <v>1.0478876541145856</v>
      </c>
      <c r="AD7" s="29">
        <v>40582</v>
      </c>
      <c r="AE7" s="30">
        <v>49443</v>
      </c>
      <c r="AF7" s="31">
        <v>40961</v>
      </c>
      <c r="AG7" s="30">
        <v>54128</v>
      </c>
      <c r="AH7" s="30">
        <v>2.83</v>
      </c>
      <c r="AI7" s="30">
        <v>1.02</v>
      </c>
      <c r="AJ7" s="30">
        <v>1</v>
      </c>
      <c r="AK7" s="32">
        <v>148385.27208333332</v>
      </c>
      <c r="AL7" s="36">
        <v>135033</v>
      </c>
      <c r="AM7" s="32">
        <v>136000</v>
      </c>
      <c r="AN7" s="33" t="s">
        <v>22</v>
      </c>
      <c r="AO7" s="34">
        <v>-13352.272083333315</v>
      </c>
      <c r="AP7" s="35">
        <v>0.91001619031412584</v>
      </c>
      <c r="AQ7" s="68">
        <v>460698</v>
      </c>
      <c r="AR7" s="69">
        <v>-3651.3007499999367</v>
      </c>
      <c r="AS7" s="53">
        <v>464349.30074999994</v>
      </c>
      <c r="AT7" s="63">
        <v>408000</v>
      </c>
      <c r="AU7" s="58">
        <v>-56349.300749999937</v>
      </c>
      <c r="AV7" s="8">
        <v>0.87864889500428534</v>
      </c>
      <c r="AX7" s="8"/>
    </row>
    <row r="8" spans="1:50">
      <c r="A8" s="1">
        <v>868318</v>
      </c>
      <c r="B8" s="2" t="s">
        <v>21</v>
      </c>
      <c r="D8" s="29">
        <v>39864</v>
      </c>
      <c r="E8" s="30">
        <v>778</v>
      </c>
      <c r="F8" s="31">
        <v>40203</v>
      </c>
      <c r="G8" s="30">
        <v>3202</v>
      </c>
      <c r="H8" s="30">
        <v>2.83</v>
      </c>
      <c r="I8" s="30">
        <v>1.02</v>
      </c>
      <c r="J8" s="30">
        <v>1</v>
      </c>
      <c r="K8" s="32">
        <v>76773.938000000009</v>
      </c>
      <c r="L8" s="36">
        <v>87932</v>
      </c>
      <c r="M8" s="32">
        <v>136000</v>
      </c>
      <c r="N8" s="33" t="s">
        <v>22</v>
      </c>
      <c r="O8" s="34">
        <v>11158.061999999991</v>
      </c>
      <c r="P8" s="35">
        <v>1.145336585443878</v>
      </c>
      <c r="Q8" s="29">
        <v>40203</v>
      </c>
      <c r="R8" s="30">
        <v>3202</v>
      </c>
      <c r="S8" s="31">
        <v>40589</v>
      </c>
      <c r="T8" s="30">
        <v>6193</v>
      </c>
      <c r="U8" s="30">
        <v>2.83</v>
      </c>
      <c r="V8" s="30">
        <v>1.02</v>
      </c>
      <c r="W8" s="30">
        <v>1</v>
      </c>
      <c r="X8" s="32">
        <v>94732.198250000001</v>
      </c>
      <c r="Y8" s="36">
        <v>83080</v>
      </c>
      <c r="Z8" s="32">
        <v>136000</v>
      </c>
      <c r="AA8" s="33" t="s">
        <v>22</v>
      </c>
      <c r="AB8" s="34">
        <v>-11652.198250000001</v>
      </c>
      <c r="AC8" s="35">
        <v>0.87699854468435712</v>
      </c>
      <c r="AD8" s="29">
        <v>40589</v>
      </c>
      <c r="AE8" s="30">
        <v>6193</v>
      </c>
      <c r="AF8" s="31">
        <v>40961</v>
      </c>
      <c r="AG8" s="30">
        <v>8389</v>
      </c>
      <c r="AH8" s="30">
        <v>2.83</v>
      </c>
      <c r="AI8" s="30">
        <v>1.02</v>
      </c>
      <c r="AJ8" s="30">
        <v>1</v>
      </c>
      <c r="AK8" s="32">
        <v>69552.626999999993</v>
      </c>
      <c r="AL8" s="36">
        <v>71885</v>
      </c>
      <c r="AM8" s="32">
        <v>16300</v>
      </c>
      <c r="AN8" s="33" t="s">
        <v>25</v>
      </c>
      <c r="AO8" s="34">
        <v>2332.3730000000069</v>
      </c>
      <c r="AP8" s="35">
        <v>1.033533931076392</v>
      </c>
      <c r="AQ8" s="68">
        <v>242897</v>
      </c>
      <c r="AR8" s="69">
        <v>1838.2367499999818</v>
      </c>
      <c r="AS8" s="53">
        <v>241058.76325000002</v>
      </c>
      <c r="AT8" s="63">
        <v>288300</v>
      </c>
      <c r="AU8" s="58">
        <v>47241.236749999982</v>
      </c>
      <c r="AV8" s="8">
        <v>1.1959739447472668</v>
      </c>
      <c r="AX8" s="8"/>
    </row>
    <row r="9" spans="1:50">
      <c r="A9" s="1">
        <v>1484450</v>
      </c>
      <c r="B9" s="2" t="s">
        <v>21</v>
      </c>
      <c r="D9" s="29">
        <v>39911</v>
      </c>
      <c r="E9" s="30">
        <v>166859</v>
      </c>
      <c r="F9" s="31">
        <v>40263</v>
      </c>
      <c r="G9" s="30">
        <v>272590</v>
      </c>
      <c r="H9" s="30">
        <v>1</v>
      </c>
      <c r="I9" s="30">
        <v>1.143</v>
      </c>
      <c r="J9" s="30">
        <v>10</v>
      </c>
      <c r="K9" s="32">
        <v>13259989.037500001</v>
      </c>
      <c r="L9" s="36">
        <v>3887707</v>
      </c>
      <c r="M9" s="32">
        <v>1200000</v>
      </c>
      <c r="N9" s="44" t="s">
        <v>23</v>
      </c>
      <c r="O9" s="34">
        <v>-9372282.0375000015</v>
      </c>
      <c r="P9" s="35">
        <v>0.29319081554331183</v>
      </c>
      <c r="Q9" s="29">
        <v>40263</v>
      </c>
      <c r="R9" s="30">
        <v>272590</v>
      </c>
      <c r="S9" s="31">
        <v>40594</v>
      </c>
      <c r="T9" s="30">
        <v>382980</v>
      </c>
      <c r="U9" s="30">
        <v>1</v>
      </c>
      <c r="V9" s="30">
        <v>1.143</v>
      </c>
      <c r="W9" s="30">
        <v>10</v>
      </c>
      <c r="X9" s="32">
        <v>13844285.875</v>
      </c>
      <c r="Y9" s="36">
        <v>7330371</v>
      </c>
      <c r="Z9" s="32">
        <v>1200000</v>
      </c>
      <c r="AA9" s="33" t="s">
        <v>23</v>
      </c>
      <c r="AB9" s="34">
        <v>-6513914.875</v>
      </c>
      <c r="AC9" s="35">
        <v>0.52948711592536368</v>
      </c>
      <c r="AD9" s="29">
        <v>40594</v>
      </c>
      <c r="AE9" s="30">
        <v>382980</v>
      </c>
      <c r="AF9" s="31">
        <v>41000</v>
      </c>
      <c r="AG9" s="30">
        <v>508541</v>
      </c>
      <c r="AH9" s="30">
        <v>1</v>
      </c>
      <c r="AI9" s="30">
        <v>1.143</v>
      </c>
      <c r="AJ9" s="30">
        <v>10</v>
      </c>
      <c r="AK9" s="32">
        <v>15746918.9125</v>
      </c>
      <c r="AL9" s="36">
        <v>8147902</v>
      </c>
      <c r="AM9" s="32">
        <v>1200000</v>
      </c>
      <c r="AN9" s="33" t="s">
        <v>23</v>
      </c>
      <c r="AO9" s="34">
        <v>-7599016.9124999996</v>
      </c>
      <c r="AP9" s="35">
        <v>0.51742833282339096</v>
      </c>
      <c r="AQ9" s="68">
        <v>19365980</v>
      </c>
      <c r="AR9" s="69">
        <v>-23485213.825000003</v>
      </c>
      <c r="AS9" s="53">
        <v>42851193.825000003</v>
      </c>
      <c r="AT9" s="63">
        <v>3600000</v>
      </c>
      <c r="AU9" s="58">
        <v>-39251193.825000003</v>
      </c>
      <c r="AV9" s="8">
        <v>8.4011661721772338E-2</v>
      </c>
      <c r="AX9" s="8"/>
    </row>
    <row r="10" spans="1:50">
      <c r="A10" s="1">
        <v>279929</v>
      </c>
      <c r="B10" s="2" t="s">
        <v>21</v>
      </c>
      <c r="D10" s="29">
        <v>39841</v>
      </c>
      <c r="E10" s="30">
        <v>19462</v>
      </c>
      <c r="F10" s="31">
        <v>40816</v>
      </c>
      <c r="G10" s="30">
        <v>25192</v>
      </c>
      <c r="H10" s="30">
        <v>2.83</v>
      </c>
      <c r="I10" s="30">
        <v>1.02</v>
      </c>
      <c r="J10" s="30">
        <v>1</v>
      </c>
      <c r="K10" s="32">
        <v>181482.94750000001</v>
      </c>
      <c r="L10" s="36">
        <v>21663864</v>
      </c>
      <c r="M10" s="32">
        <v>136000</v>
      </c>
      <c r="N10" s="44" t="s">
        <v>22</v>
      </c>
      <c r="O10" s="34">
        <v>21482381.052499998</v>
      </c>
      <c r="P10" s="35">
        <v>119.37134754768074</v>
      </c>
      <c r="Q10" s="38"/>
      <c r="R10" s="30"/>
      <c r="S10" s="30"/>
      <c r="T10" s="30"/>
      <c r="U10" s="30"/>
      <c r="V10" s="30"/>
      <c r="W10" s="30"/>
      <c r="X10" s="32"/>
      <c r="Y10" s="37"/>
      <c r="Z10" s="32">
        <v>136000</v>
      </c>
      <c r="AA10" s="33" t="s">
        <v>22</v>
      </c>
      <c r="AB10" s="30"/>
      <c r="AC10" s="39"/>
      <c r="AD10" s="38"/>
      <c r="AE10" s="30"/>
      <c r="AF10" s="30"/>
      <c r="AG10" s="30"/>
      <c r="AH10" s="30"/>
      <c r="AI10" s="30"/>
      <c r="AJ10" s="30"/>
      <c r="AK10" s="32"/>
      <c r="AL10" s="37"/>
      <c r="AM10" s="32" t="s">
        <v>26</v>
      </c>
      <c r="AN10" s="33" t="s">
        <v>25</v>
      </c>
      <c r="AO10" s="30"/>
      <c r="AP10" s="39"/>
      <c r="AQ10" s="68">
        <v>21663864</v>
      </c>
      <c r="AR10" s="69">
        <v>21482381.052499998</v>
      </c>
      <c r="AS10" s="53">
        <v>181482.94750000001</v>
      </c>
      <c r="AT10" s="63">
        <v>272000</v>
      </c>
      <c r="AU10" s="58">
        <v>90517.052499999991</v>
      </c>
      <c r="AV10" s="8">
        <v>1.4987634031015502</v>
      </c>
      <c r="AX10" s="8"/>
    </row>
    <row r="11" spans="1:50">
      <c r="A11" s="1">
        <v>1749108</v>
      </c>
      <c r="B11" s="2" t="s">
        <v>21</v>
      </c>
      <c r="D11" s="29">
        <v>40120</v>
      </c>
      <c r="E11" s="30">
        <v>3044</v>
      </c>
      <c r="F11" s="31">
        <v>40484</v>
      </c>
      <c r="G11" s="30">
        <v>9736</v>
      </c>
      <c r="H11" s="30">
        <v>2.83</v>
      </c>
      <c r="I11" s="30">
        <v>1.02</v>
      </c>
      <c r="J11" s="30">
        <v>1</v>
      </c>
      <c r="K11" s="32">
        <v>211951.81233333334</v>
      </c>
      <c r="L11" s="36">
        <v>23183000</v>
      </c>
      <c r="M11" s="32">
        <v>136000</v>
      </c>
      <c r="N11" s="44" t="s">
        <v>22</v>
      </c>
      <c r="O11" s="34">
        <v>22971048.187666666</v>
      </c>
      <c r="P11" s="35">
        <v>109.37863538312403</v>
      </c>
      <c r="Q11" s="29">
        <v>40484</v>
      </c>
      <c r="R11" s="30">
        <v>9736</v>
      </c>
      <c r="S11" s="31">
        <v>40850</v>
      </c>
      <c r="T11" s="30">
        <v>13718</v>
      </c>
      <c r="U11" s="30">
        <v>2.83</v>
      </c>
      <c r="V11" s="30">
        <v>1.02</v>
      </c>
      <c r="W11" s="30">
        <v>1</v>
      </c>
      <c r="X11" s="32">
        <v>126119.56316666667</v>
      </c>
      <c r="Y11" s="36">
        <v>496813</v>
      </c>
      <c r="Z11" s="32">
        <v>136000</v>
      </c>
      <c r="AA11" s="33" t="s">
        <v>22</v>
      </c>
      <c r="AB11" s="34">
        <v>370693.43683333334</v>
      </c>
      <c r="AC11" s="35">
        <v>3.9392223341549553</v>
      </c>
      <c r="AD11" s="29">
        <v>40850</v>
      </c>
      <c r="AE11" s="30">
        <v>0</v>
      </c>
      <c r="AF11" s="31">
        <v>41333</v>
      </c>
      <c r="AG11" s="30">
        <v>13243</v>
      </c>
      <c r="AH11" s="30">
        <v>1</v>
      </c>
      <c r="AI11" s="30">
        <v>1.02264</v>
      </c>
      <c r="AJ11" s="30">
        <v>1</v>
      </c>
      <c r="AK11" s="32">
        <v>148594.84723333333</v>
      </c>
      <c r="AL11" s="36">
        <v>0</v>
      </c>
      <c r="AM11" s="32">
        <v>136000</v>
      </c>
      <c r="AN11" s="33" t="s">
        <v>22</v>
      </c>
      <c r="AO11" s="34">
        <v>-148594.84723333333</v>
      </c>
      <c r="AP11" s="35">
        <v>0</v>
      </c>
      <c r="AQ11" s="68">
        <v>23679813</v>
      </c>
      <c r="AR11" s="69">
        <v>23193146.777266666</v>
      </c>
      <c r="AS11" s="53">
        <v>486666.22273333336</v>
      </c>
      <c r="AT11" s="63">
        <v>408000</v>
      </c>
      <c r="AU11" s="58">
        <v>-78666.222733333358</v>
      </c>
      <c r="AV11" s="8">
        <v>0.83835692912586179</v>
      </c>
      <c r="AX11" s="8"/>
    </row>
    <row r="12" spans="1:50">
      <c r="A12" s="1">
        <v>770658</v>
      </c>
      <c r="B12" s="2" t="s">
        <v>21</v>
      </c>
      <c r="D12" s="29">
        <v>39682</v>
      </c>
      <c r="E12" s="30">
        <v>53866</v>
      </c>
      <c r="F12" s="31">
        <v>40046</v>
      </c>
      <c r="G12" s="30">
        <v>56693</v>
      </c>
      <c r="H12" s="30">
        <v>2.83</v>
      </c>
      <c r="I12" s="30">
        <v>1.02</v>
      </c>
      <c r="J12" s="30">
        <v>1</v>
      </c>
      <c r="K12" s="32">
        <v>89537.921916666673</v>
      </c>
      <c r="L12" s="36">
        <v>2110849</v>
      </c>
      <c r="M12" s="32">
        <v>136000</v>
      </c>
      <c r="N12" s="44" t="s">
        <v>22</v>
      </c>
      <c r="O12" s="34">
        <v>2021311.0780833333</v>
      </c>
      <c r="P12" s="35">
        <v>23.574916134021695</v>
      </c>
      <c r="Q12" s="38"/>
      <c r="R12" s="30"/>
      <c r="S12" s="30"/>
      <c r="T12" s="30"/>
      <c r="U12" s="30"/>
      <c r="V12" s="30"/>
      <c r="W12" s="30"/>
      <c r="X12" s="32"/>
      <c r="Y12" s="37"/>
      <c r="Z12" s="32">
        <v>136000</v>
      </c>
      <c r="AA12" s="33" t="s">
        <v>22</v>
      </c>
      <c r="AB12" s="30"/>
      <c r="AC12" s="39"/>
      <c r="AD12" s="38"/>
      <c r="AE12" s="30"/>
      <c r="AF12" s="30"/>
      <c r="AG12" s="30"/>
      <c r="AH12" s="30"/>
      <c r="AI12" s="30"/>
      <c r="AJ12" s="30"/>
      <c r="AK12" s="32"/>
      <c r="AL12" s="37"/>
      <c r="AM12" s="32">
        <v>136000</v>
      </c>
      <c r="AN12" s="33" t="s">
        <v>22</v>
      </c>
      <c r="AO12" s="30"/>
      <c r="AP12" s="39"/>
      <c r="AQ12" s="68">
        <v>2110849</v>
      </c>
      <c r="AR12" s="69">
        <v>2021311.0780833333</v>
      </c>
      <c r="AS12" s="53">
        <v>89537.921916666673</v>
      </c>
      <c r="AT12" s="63">
        <v>408000</v>
      </c>
      <c r="AU12" s="58">
        <v>318462.07808333333</v>
      </c>
      <c r="AV12" s="8">
        <v>4.5567284929811898</v>
      </c>
      <c r="AX12" s="8"/>
    </row>
    <row r="13" spans="1:50">
      <c r="A13" s="1">
        <v>770855</v>
      </c>
      <c r="B13" s="2" t="s">
        <v>21</v>
      </c>
      <c r="D13" s="29">
        <v>40021</v>
      </c>
      <c r="E13" s="30">
        <v>3520</v>
      </c>
      <c r="F13" s="31">
        <v>40393</v>
      </c>
      <c r="G13" s="30">
        <v>6325</v>
      </c>
      <c r="H13" s="30">
        <v>2.83</v>
      </c>
      <c r="I13" s="30">
        <v>1.02</v>
      </c>
      <c r="J13" s="30">
        <v>1</v>
      </c>
      <c r="K13" s="32">
        <v>88841.128750000003</v>
      </c>
      <c r="L13" s="36">
        <v>87405</v>
      </c>
      <c r="M13" s="32">
        <v>136000</v>
      </c>
      <c r="N13" s="44" t="s">
        <v>22</v>
      </c>
      <c r="O13" s="34">
        <v>-1436.1287500000035</v>
      </c>
      <c r="P13" s="35">
        <v>0.98383486601074954</v>
      </c>
      <c r="Q13" s="29">
        <v>40393</v>
      </c>
      <c r="R13" s="30">
        <v>6325</v>
      </c>
      <c r="S13" s="31">
        <v>40781</v>
      </c>
      <c r="T13" s="30">
        <v>9005</v>
      </c>
      <c r="U13" s="30">
        <v>2.83</v>
      </c>
      <c r="V13" s="30">
        <v>1.02</v>
      </c>
      <c r="W13" s="30">
        <v>1</v>
      </c>
      <c r="X13" s="32">
        <v>84882.07666666666</v>
      </c>
      <c r="Y13" s="36">
        <v>87070</v>
      </c>
      <c r="Z13" s="32">
        <v>136000</v>
      </c>
      <c r="AA13" s="33" t="s">
        <v>22</v>
      </c>
      <c r="AB13" s="34">
        <v>2187.9233333333395</v>
      </c>
      <c r="AC13" s="35">
        <v>1.0257760344616138</v>
      </c>
      <c r="AD13" s="29">
        <v>40781</v>
      </c>
      <c r="AE13" s="30">
        <v>9005</v>
      </c>
      <c r="AF13" s="31">
        <v>41142</v>
      </c>
      <c r="AG13" s="30">
        <v>11670</v>
      </c>
      <c r="AH13" s="30">
        <v>2.83</v>
      </c>
      <c r="AI13" s="30">
        <v>1.02</v>
      </c>
      <c r="AJ13" s="30">
        <v>1</v>
      </c>
      <c r="AK13" s="32">
        <v>84406.990416666667</v>
      </c>
      <c r="AL13" s="36">
        <v>76927</v>
      </c>
      <c r="AM13" s="32">
        <v>16300</v>
      </c>
      <c r="AN13" s="33" t="s">
        <v>25</v>
      </c>
      <c r="AO13" s="34">
        <v>-7479.9904166666674</v>
      </c>
      <c r="AP13" s="35">
        <v>0.91138186091291207</v>
      </c>
      <c r="AQ13" s="68">
        <v>251402</v>
      </c>
      <c r="AR13" s="69">
        <v>-6728.1958333333314</v>
      </c>
      <c r="AS13" s="53">
        <v>258130.19583333333</v>
      </c>
      <c r="AT13" s="63">
        <v>288300</v>
      </c>
      <c r="AU13" s="58">
        <v>30169.804166666669</v>
      </c>
      <c r="AV13" s="8">
        <v>1.1168782445977237</v>
      </c>
      <c r="AX13" s="8"/>
    </row>
    <row r="14" spans="1:50">
      <c r="A14" s="1">
        <v>770857</v>
      </c>
      <c r="B14" s="2" t="s">
        <v>21</v>
      </c>
      <c r="D14" s="29">
        <v>39898</v>
      </c>
      <c r="E14" s="30">
        <v>1644980</v>
      </c>
      <c r="F14" s="31">
        <v>40263</v>
      </c>
      <c r="G14" s="30">
        <v>2094290</v>
      </c>
      <c r="H14" s="30">
        <v>2.83</v>
      </c>
      <c r="I14" s="30">
        <v>1.02</v>
      </c>
      <c r="J14" s="30">
        <v>1</v>
      </c>
      <c r="K14" s="32">
        <v>14230733.532500003</v>
      </c>
      <c r="L14" s="36">
        <v>14215130</v>
      </c>
      <c r="M14" s="32">
        <v>450000</v>
      </c>
      <c r="N14" s="44" t="s">
        <v>27</v>
      </c>
      <c r="O14" s="34">
        <v>-15603.532500002533</v>
      </c>
      <c r="P14" s="35">
        <v>0.99890353280353628</v>
      </c>
      <c r="Q14" s="29">
        <v>40263</v>
      </c>
      <c r="R14" s="30">
        <v>2094290</v>
      </c>
      <c r="S14" s="31">
        <v>40598</v>
      </c>
      <c r="T14" s="30">
        <v>2491536</v>
      </c>
      <c r="U14" s="30">
        <v>2.83</v>
      </c>
      <c r="V14" s="30">
        <v>1.02</v>
      </c>
      <c r="W14" s="30">
        <v>1</v>
      </c>
      <c r="X14" s="32">
        <v>12581740.831166666</v>
      </c>
      <c r="Y14" s="36">
        <v>14351991</v>
      </c>
      <c r="Z14" s="32">
        <v>16300</v>
      </c>
      <c r="AA14" s="33" t="s">
        <v>25</v>
      </c>
      <c r="AB14" s="34">
        <v>1770250.168833334</v>
      </c>
      <c r="AC14" s="35">
        <v>1.1406999391092356</v>
      </c>
      <c r="AD14" s="29">
        <v>40598</v>
      </c>
      <c r="AE14" s="30">
        <v>2491536</v>
      </c>
      <c r="AF14" s="31">
        <v>41000</v>
      </c>
      <c r="AG14" s="30">
        <v>2919883</v>
      </c>
      <c r="AH14" s="30">
        <v>2.83</v>
      </c>
      <c r="AI14" s="30">
        <v>1.02</v>
      </c>
      <c r="AJ14" s="30">
        <v>1</v>
      </c>
      <c r="AK14" s="32">
        <v>13566784.661916664</v>
      </c>
      <c r="AL14" s="36">
        <v>11567337</v>
      </c>
      <c r="AM14" s="32">
        <v>136000</v>
      </c>
      <c r="AN14" s="33" t="s">
        <v>22</v>
      </c>
      <c r="AO14" s="34">
        <v>-1999447.6619166639</v>
      </c>
      <c r="AP14" s="35">
        <v>0.85262184727311874</v>
      </c>
      <c r="AQ14" s="68">
        <v>40134458</v>
      </c>
      <c r="AR14" s="69">
        <v>-244801.02558333427</v>
      </c>
      <c r="AS14" s="53">
        <v>40379259.025583334</v>
      </c>
      <c r="AT14" s="63">
        <v>602300</v>
      </c>
      <c r="AU14" s="58">
        <v>-39776959.025583334</v>
      </c>
      <c r="AV14" s="8">
        <v>1.4916073611415136E-2</v>
      </c>
      <c r="AX14" s="8"/>
    </row>
    <row r="15" spans="1:50">
      <c r="A15" s="1">
        <v>771858</v>
      </c>
      <c r="B15" s="2" t="s">
        <v>21</v>
      </c>
      <c r="D15" s="29">
        <v>40114</v>
      </c>
      <c r="E15" s="30">
        <v>43981</v>
      </c>
      <c r="F15" s="31">
        <v>40476</v>
      </c>
      <c r="G15" s="30">
        <v>47442</v>
      </c>
      <c r="H15" s="30">
        <v>2.83</v>
      </c>
      <c r="I15" s="30">
        <v>1.02</v>
      </c>
      <c r="J15" s="30">
        <v>1</v>
      </c>
      <c r="K15" s="32">
        <v>109618.23408333333</v>
      </c>
      <c r="L15" s="36">
        <v>7981610</v>
      </c>
      <c r="M15" s="32">
        <v>136000</v>
      </c>
      <c r="N15" s="44" t="s">
        <v>22</v>
      </c>
      <c r="O15" s="34">
        <v>7871991.7659166669</v>
      </c>
      <c r="P15" s="35">
        <v>72.812794940048633</v>
      </c>
      <c r="Q15" s="29">
        <v>40476</v>
      </c>
      <c r="R15" s="30">
        <v>47442</v>
      </c>
      <c r="S15" s="31">
        <v>40815</v>
      </c>
      <c r="T15" s="30">
        <v>50505</v>
      </c>
      <c r="U15" s="30">
        <v>2.83</v>
      </c>
      <c r="V15" s="30">
        <v>1.02</v>
      </c>
      <c r="W15" s="30">
        <v>1</v>
      </c>
      <c r="X15" s="32">
        <v>97012.612249999991</v>
      </c>
      <c r="Y15" s="36">
        <v>10876739</v>
      </c>
      <c r="Z15" s="32">
        <v>136000</v>
      </c>
      <c r="AA15" s="33" t="s">
        <v>22</v>
      </c>
      <c r="AB15" s="34">
        <v>10779726.38775</v>
      </c>
      <c r="AC15" s="35">
        <v>112.11675211848551</v>
      </c>
      <c r="AD15" s="29">
        <v>40815</v>
      </c>
      <c r="AE15" s="30">
        <v>50505</v>
      </c>
      <c r="AF15" s="31">
        <v>41207</v>
      </c>
      <c r="AG15" s="30">
        <v>53201</v>
      </c>
      <c r="AH15" s="30">
        <v>2.83</v>
      </c>
      <c r="AI15" s="30">
        <v>1.02</v>
      </c>
      <c r="AJ15" s="30">
        <v>1</v>
      </c>
      <c r="AK15" s="32">
        <v>85388.835333333322</v>
      </c>
      <c r="AL15" s="36">
        <v>14155896</v>
      </c>
      <c r="AM15" s="32">
        <v>136000</v>
      </c>
      <c r="AN15" s="33" t="s">
        <v>22</v>
      </c>
      <c r="AO15" s="34">
        <v>14070507.164666668</v>
      </c>
      <c r="AP15" s="35">
        <v>165.78157957933817</v>
      </c>
      <c r="AQ15" s="68">
        <v>33014245</v>
      </c>
      <c r="AR15" s="69">
        <v>32722225.318333335</v>
      </c>
      <c r="AS15" s="53">
        <v>292019.68166666664</v>
      </c>
      <c r="AT15" s="63">
        <v>408000</v>
      </c>
      <c r="AU15" s="58">
        <v>115980.31833333336</v>
      </c>
      <c r="AV15" s="8">
        <v>1.3971661008305669</v>
      </c>
      <c r="AX15" s="8"/>
    </row>
    <row r="16" spans="1:50">
      <c r="A16" s="1">
        <v>775207</v>
      </c>
      <c r="B16" s="2" t="s">
        <v>21</v>
      </c>
      <c r="D16" s="29">
        <v>39898</v>
      </c>
      <c r="E16" s="30">
        <v>11023880</v>
      </c>
      <c r="F16" s="31">
        <v>40266</v>
      </c>
      <c r="G16" s="30">
        <v>11776189</v>
      </c>
      <c r="H16" s="30">
        <v>2.83</v>
      </c>
      <c r="I16" s="30">
        <v>1.02264</v>
      </c>
      <c r="J16" s="30">
        <v>0.01</v>
      </c>
      <c r="K16" s="32">
        <v>238891.15141897669</v>
      </c>
      <c r="L16" s="36">
        <v>234308</v>
      </c>
      <c r="M16" s="32" t="s">
        <v>26</v>
      </c>
      <c r="N16" s="44" t="s">
        <v>22</v>
      </c>
      <c r="O16" s="34">
        <v>-4583.1514189766895</v>
      </c>
      <c r="P16" s="35">
        <v>0.9808148966935214</v>
      </c>
      <c r="Q16" s="29">
        <v>40266</v>
      </c>
      <c r="R16" s="30">
        <v>11776189</v>
      </c>
      <c r="S16" s="31">
        <v>40633</v>
      </c>
      <c r="T16" s="30">
        <v>18300080</v>
      </c>
      <c r="U16" s="30">
        <v>2.83</v>
      </c>
      <c r="V16" s="30">
        <v>1.02264</v>
      </c>
      <c r="W16" s="30">
        <v>0.01</v>
      </c>
      <c r="X16" s="32">
        <v>2071621.9435390232</v>
      </c>
      <c r="Y16" s="36">
        <v>2031831</v>
      </c>
      <c r="Z16" s="32">
        <v>136000</v>
      </c>
      <c r="AA16" s="33" t="s">
        <v>22</v>
      </c>
      <c r="AB16" s="34">
        <v>-39790.943539023167</v>
      </c>
      <c r="AC16" s="35">
        <v>0.98079237205266956</v>
      </c>
      <c r="AD16" s="29">
        <v>40633</v>
      </c>
      <c r="AE16" s="30">
        <v>18300080</v>
      </c>
      <c r="AF16" s="31">
        <v>40999</v>
      </c>
      <c r="AG16" s="30">
        <v>24429540</v>
      </c>
      <c r="AH16" s="30">
        <v>2.83</v>
      </c>
      <c r="AI16" s="30">
        <v>1.02264</v>
      </c>
      <c r="AJ16" s="30">
        <v>0.01</v>
      </c>
      <c r="AK16" s="32">
        <v>1946372.7763147333</v>
      </c>
      <c r="AL16" s="36">
        <v>1930212</v>
      </c>
      <c r="AM16" s="32">
        <v>136000</v>
      </c>
      <c r="AN16" s="33" t="s">
        <v>22</v>
      </c>
      <c r="AO16" s="34">
        <v>-16160.776314733317</v>
      </c>
      <c r="AP16" s="35">
        <v>0.99169697782901989</v>
      </c>
      <c r="AQ16" s="68">
        <v>4196351</v>
      </c>
      <c r="AR16" s="69">
        <v>-60534.871272733435</v>
      </c>
      <c r="AS16" s="53">
        <v>4256885.8712727334</v>
      </c>
      <c r="AT16" s="63">
        <v>506308</v>
      </c>
      <c r="AU16" s="58">
        <v>-3750577.8712727334</v>
      </c>
      <c r="AV16" s="8">
        <v>0.11893858922006356</v>
      </c>
      <c r="AX16" s="8"/>
    </row>
    <row r="17" spans="1:50">
      <c r="A17" s="1">
        <v>776772</v>
      </c>
      <c r="B17" s="2" t="s">
        <v>21</v>
      </c>
      <c r="D17" s="29">
        <v>39896</v>
      </c>
      <c r="E17" s="30">
        <v>147145</v>
      </c>
      <c r="F17" s="31">
        <v>40261</v>
      </c>
      <c r="G17" s="30">
        <v>154295</v>
      </c>
      <c r="H17" s="30">
        <v>2.83</v>
      </c>
      <c r="I17" s="30">
        <v>1.02</v>
      </c>
      <c r="J17" s="30">
        <v>1</v>
      </c>
      <c r="K17" s="32">
        <v>226457.77916666667</v>
      </c>
      <c r="L17" s="36">
        <v>225489</v>
      </c>
      <c r="M17" s="32">
        <v>136000</v>
      </c>
      <c r="N17" s="44" t="s">
        <v>22</v>
      </c>
      <c r="O17" s="34">
        <v>-968.77916666667443</v>
      </c>
      <c r="P17" s="35">
        <v>0.99572203184968233</v>
      </c>
      <c r="Q17" s="29">
        <v>40261</v>
      </c>
      <c r="R17" s="30">
        <v>154295</v>
      </c>
      <c r="S17" s="31">
        <v>40631</v>
      </c>
      <c r="T17" s="30">
        <v>162654</v>
      </c>
      <c r="U17" s="30">
        <v>2.83</v>
      </c>
      <c r="V17" s="30">
        <v>1.02</v>
      </c>
      <c r="W17" s="30">
        <v>1</v>
      </c>
      <c r="X17" s="32">
        <v>264749.73091666668</v>
      </c>
      <c r="Y17" s="36">
        <v>261197</v>
      </c>
      <c r="Z17" s="32">
        <v>136000</v>
      </c>
      <c r="AA17" s="33" t="s">
        <v>22</v>
      </c>
      <c r="AB17" s="34">
        <v>-3552.7309166666819</v>
      </c>
      <c r="AC17" s="35">
        <v>0.98658079498564266</v>
      </c>
      <c r="AD17" s="29">
        <v>40631</v>
      </c>
      <c r="AE17" s="30">
        <v>162654</v>
      </c>
      <c r="AF17" s="31">
        <v>40991</v>
      </c>
      <c r="AG17" s="30">
        <v>169932</v>
      </c>
      <c r="AH17" s="30">
        <v>2.83</v>
      </c>
      <c r="AI17" s="30">
        <v>1.02</v>
      </c>
      <c r="AJ17" s="30">
        <v>1</v>
      </c>
      <c r="AK17" s="32">
        <v>230511.84849999999</v>
      </c>
      <c r="AL17" s="36">
        <v>229958</v>
      </c>
      <c r="AM17" s="32">
        <v>136000</v>
      </c>
      <c r="AN17" s="33" t="s">
        <v>22</v>
      </c>
      <c r="AO17" s="34">
        <v>-553.84849999999278</v>
      </c>
      <c r="AP17" s="35">
        <v>0.99759731005757823</v>
      </c>
      <c r="AQ17" s="68">
        <v>716644</v>
      </c>
      <c r="AR17" s="69">
        <v>-5075.35858333332</v>
      </c>
      <c r="AS17" s="53">
        <v>721719.35858333332</v>
      </c>
      <c r="AT17" s="63">
        <v>408000</v>
      </c>
      <c r="AU17" s="58">
        <v>-313719.35858333332</v>
      </c>
      <c r="AV17" s="8">
        <v>0.56531669151963071</v>
      </c>
      <c r="AX17" s="8"/>
    </row>
    <row r="18" spans="1:50">
      <c r="A18" s="1">
        <v>2170749</v>
      </c>
      <c r="B18" s="2" t="s">
        <v>28</v>
      </c>
      <c r="D18" s="38"/>
      <c r="E18" s="30"/>
      <c r="F18" s="30"/>
      <c r="G18" s="30"/>
      <c r="H18" s="30"/>
      <c r="I18" s="30"/>
      <c r="J18" s="30"/>
      <c r="K18" s="32"/>
      <c r="L18" s="36"/>
      <c r="M18" s="36"/>
      <c r="N18" s="44"/>
      <c r="O18" s="34"/>
      <c r="P18" s="35"/>
      <c r="Q18" s="29">
        <v>40203</v>
      </c>
      <c r="R18" s="30">
        <v>35778</v>
      </c>
      <c r="S18" s="31">
        <v>40561</v>
      </c>
      <c r="T18" s="30">
        <v>46021</v>
      </c>
      <c r="U18" s="30">
        <v>1</v>
      </c>
      <c r="V18" s="30">
        <v>1.02264</v>
      </c>
      <c r="W18" s="30">
        <v>1</v>
      </c>
      <c r="X18" s="32">
        <v>114932.94723333333</v>
      </c>
      <c r="Y18" s="36">
        <v>4827332</v>
      </c>
      <c r="Z18" s="32">
        <v>136000</v>
      </c>
      <c r="AA18" s="33" t="s">
        <v>22</v>
      </c>
      <c r="AB18" s="34">
        <v>4712399.0527666667</v>
      </c>
      <c r="AC18" s="35">
        <v>42.001289588438894</v>
      </c>
      <c r="AD18" s="29">
        <v>40561</v>
      </c>
      <c r="AE18" s="30">
        <v>46021</v>
      </c>
      <c r="AF18" s="31">
        <v>40935</v>
      </c>
      <c r="AG18" s="30">
        <v>54767</v>
      </c>
      <c r="AH18" s="30">
        <v>1</v>
      </c>
      <c r="AI18" s="30">
        <v>1.02264</v>
      </c>
      <c r="AJ18" s="30">
        <v>1</v>
      </c>
      <c r="AK18" s="32">
        <v>98135.65913333332</v>
      </c>
      <c r="AL18" s="36">
        <v>7320166</v>
      </c>
      <c r="AM18" s="32">
        <v>136000</v>
      </c>
      <c r="AN18" s="33" t="s">
        <v>22</v>
      </c>
      <c r="AO18" s="34">
        <v>7222030.3408666663</v>
      </c>
      <c r="AP18" s="35">
        <v>74.592315012164534</v>
      </c>
      <c r="AQ18" s="68">
        <v>12147498</v>
      </c>
      <c r="AR18" s="69">
        <v>11934429.393633334</v>
      </c>
      <c r="AS18" s="53">
        <v>213068.60636666665</v>
      </c>
      <c r="AT18" s="63">
        <v>272000</v>
      </c>
      <c r="AU18" s="58">
        <v>58931.393633333355</v>
      </c>
      <c r="AV18" s="8">
        <v>1.2765841230120931</v>
      </c>
      <c r="AX18" s="8"/>
    </row>
    <row r="19" spans="1:50">
      <c r="A19" s="1">
        <v>13976941</v>
      </c>
      <c r="B19" s="2" t="s">
        <v>28</v>
      </c>
      <c r="D19" s="29">
        <v>40080</v>
      </c>
      <c r="E19" s="30">
        <v>424931</v>
      </c>
      <c r="F19" s="31">
        <v>40444</v>
      </c>
      <c r="G19" s="30">
        <v>501489</v>
      </c>
      <c r="H19" s="30">
        <v>1</v>
      </c>
      <c r="I19" s="30">
        <v>1.02264</v>
      </c>
      <c r="J19" s="30">
        <v>1</v>
      </c>
      <c r="K19" s="32">
        <v>859029.24673333333</v>
      </c>
      <c r="L19" s="36">
        <v>854019</v>
      </c>
      <c r="M19" s="32">
        <v>136000</v>
      </c>
      <c r="N19" s="44" t="s">
        <v>22</v>
      </c>
      <c r="O19" s="34">
        <v>-5010.2467333333334</v>
      </c>
      <c r="P19" s="35">
        <v>0.99416754813367991</v>
      </c>
      <c r="Q19" s="29">
        <v>40444</v>
      </c>
      <c r="R19" s="30">
        <v>501489</v>
      </c>
      <c r="S19" s="31">
        <v>40814</v>
      </c>
      <c r="T19" s="30">
        <v>579788</v>
      </c>
      <c r="U19" s="30">
        <v>1</v>
      </c>
      <c r="V19" s="30">
        <v>1.02264</v>
      </c>
      <c r="W19" s="30">
        <v>1</v>
      </c>
      <c r="X19" s="32">
        <v>878564.36936666665</v>
      </c>
      <c r="Y19" s="36">
        <v>971017</v>
      </c>
      <c r="Z19" s="32">
        <v>136000</v>
      </c>
      <c r="AA19" s="33" t="s">
        <v>22</v>
      </c>
      <c r="AB19" s="34">
        <v>92452.630633333349</v>
      </c>
      <c r="AC19" s="35">
        <v>1.1052314820142091</v>
      </c>
      <c r="AD19" s="29">
        <v>40814</v>
      </c>
      <c r="AE19" s="30">
        <v>579788</v>
      </c>
      <c r="AF19" s="31">
        <v>41177</v>
      </c>
      <c r="AG19" s="30">
        <v>653423</v>
      </c>
      <c r="AH19" s="30">
        <v>1</v>
      </c>
      <c r="AI19" s="30">
        <v>1.02264</v>
      </c>
      <c r="AJ19" s="30">
        <v>1</v>
      </c>
      <c r="AK19" s="32">
        <v>826231.33549999981</v>
      </c>
      <c r="AL19" s="36">
        <v>761570</v>
      </c>
      <c r="AM19" s="32">
        <v>136000</v>
      </c>
      <c r="AN19" s="33" t="s">
        <v>22</v>
      </c>
      <c r="AO19" s="34">
        <v>-64661.335499999812</v>
      </c>
      <c r="AP19" s="35">
        <v>0.92173942971931755</v>
      </c>
      <c r="AQ19" s="68">
        <v>2586606</v>
      </c>
      <c r="AR19" s="69">
        <v>22781.048400000203</v>
      </c>
      <c r="AS19" s="53">
        <v>2563824.9515999998</v>
      </c>
      <c r="AT19" s="63">
        <v>408000</v>
      </c>
      <c r="AU19" s="58">
        <v>-2155824.9515999998</v>
      </c>
      <c r="AV19" s="8">
        <v>0.15913722960897952</v>
      </c>
      <c r="AX19" s="8"/>
    </row>
    <row r="20" spans="1:50">
      <c r="A20" s="1">
        <v>13977290</v>
      </c>
      <c r="B20" s="2" t="s">
        <v>28</v>
      </c>
      <c r="D20" s="38"/>
      <c r="E20" s="30"/>
      <c r="F20" s="30"/>
      <c r="G20" s="30"/>
      <c r="H20" s="30"/>
      <c r="I20" s="30"/>
      <c r="J20" s="30"/>
      <c r="K20" s="32"/>
      <c r="L20" s="36"/>
      <c r="M20" s="36"/>
      <c r="N20" s="44"/>
      <c r="O20" s="34"/>
      <c r="P20" s="35"/>
      <c r="Q20" s="29">
        <v>40231</v>
      </c>
      <c r="R20" s="30">
        <v>51</v>
      </c>
      <c r="S20" s="31">
        <v>40634</v>
      </c>
      <c r="T20" s="30">
        <v>130890</v>
      </c>
      <c r="U20" s="30">
        <v>2.83</v>
      </c>
      <c r="V20" s="30">
        <v>1.0271399999999999</v>
      </c>
      <c r="W20" s="30">
        <v>0.1</v>
      </c>
      <c r="X20" s="32">
        <v>417299.52355197503</v>
      </c>
      <c r="Y20" s="36">
        <v>3637018</v>
      </c>
      <c r="Z20" s="32">
        <v>450000</v>
      </c>
      <c r="AA20" s="33" t="s">
        <v>27</v>
      </c>
      <c r="AB20" s="34">
        <v>3219718.4764480251</v>
      </c>
      <c r="AC20" s="35">
        <v>8.7156054458015841</v>
      </c>
      <c r="AD20" s="29">
        <v>40779</v>
      </c>
      <c r="AE20" s="30">
        <v>147</v>
      </c>
      <c r="AF20" s="31">
        <v>41086</v>
      </c>
      <c r="AG20" s="30">
        <v>164935</v>
      </c>
      <c r="AH20" s="30">
        <v>1</v>
      </c>
      <c r="AI20" s="30">
        <v>1.0271399999999999</v>
      </c>
      <c r="AJ20" s="30">
        <v>1</v>
      </c>
      <c r="AK20" s="32">
        <v>1857162.1332333332</v>
      </c>
      <c r="AL20" s="36">
        <v>0</v>
      </c>
      <c r="AM20" s="32">
        <v>3390000</v>
      </c>
      <c r="AN20" s="33" t="s">
        <v>24</v>
      </c>
      <c r="AO20" s="34">
        <v>-1857162.1332333332</v>
      </c>
      <c r="AP20" s="35">
        <v>0</v>
      </c>
      <c r="AQ20" s="68">
        <v>3637018</v>
      </c>
      <c r="AR20" s="69">
        <v>1362556.3432146916</v>
      </c>
      <c r="AS20" s="53">
        <v>2274461.6567853084</v>
      </c>
      <c r="AT20" s="63">
        <v>3840000</v>
      </c>
      <c r="AU20" s="58">
        <v>1565538.3432146916</v>
      </c>
      <c r="AV20" s="8">
        <v>1.6883116004810568</v>
      </c>
      <c r="AX20" s="8"/>
    </row>
    <row r="21" spans="1:50">
      <c r="A21" s="1">
        <v>14221169</v>
      </c>
      <c r="B21" s="2" t="s">
        <v>28</v>
      </c>
      <c r="D21" s="29">
        <v>40087</v>
      </c>
      <c r="E21" s="30">
        <v>108367</v>
      </c>
      <c r="F21" s="31">
        <v>40499</v>
      </c>
      <c r="G21" s="30">
        <v>131862</v>
      </c>
      <c r="H21" s="30">
        <v>2.83</v>
      </c>
      <c r="I21" s="30">
        <v>1.02264</v>
      </c>
      <c r="J21" s="30">
        <v>1</v>
      </c>
      <c r="K21" s="32">
        <v>746069.44787166663</v>
      </c>
      <c r="L21" s="36">
        <v>66649</v>
      </c>
      <c r="M21" s="32" t="s">
        <v>26</v>
      </c>
      <c r="N21" s="44" t="s">
        <v>25</v>
      </c>
      <c r="O21" s="34">
        <v>-679420.44787166663</v>
      </c>
      <c r="P21" s="35">
        <v>8.9333506673046972E-2</v>
      </c>
      <c r="Q21" s="29">
        <v>40499</v>
      </c>
      <c r="R21" s="30">
        <v>131862</v>
      </c>
      <c r="S21" s="31">
        <v>40829</v>
      </c>
      <c r="T21" s="30">
        <v>142016</v>
      </c>
      <c r="U21" s="30">
        <v>2.83</v>
      </c>
      <c r="V21" s="30">
        <v>1.02264</v>
      </c>
      <c r="W21" s="30">
        <v>1</v>
      </c>
      <c r="X21" s="32">
        <v>322434.09975266666</v>
      </c>
      <c r="Y21" s="36">
        <v>670438</v>
      </c>
      <c r="Z21" s="32">
        <v>136000</v>
      </c>
      <c r="AA21" s="33" t="s">
        <v>22</v>
      </c>
      <c r="AB21" s="34">
        <v>348003.90024733334</v>
      </c>
      <c r="AC21" s="35">
        <v>2.0793024078851485</v>
      </c>
      <c r="AD21" s="29">
        <v>40829</v>
      </c>
      <c r="AE21" s="30">
        <v>142016</v>
      </c>
      <c r="AF21" s="31">
        <v>41192</v>
      </c>
      <c r="AG21" s="30">
        <v>157886</v>
      </c>
      <c r="AH21" s="30">
        <v>2.83</v>
      </c>
      <c r="AI21" s="30">
        <v>1.02264</v>
      </c>
      <c r="AJ21" s="30">
        <v>1</v>
      </c>
      <c r="AK21" s="32">
        <v>503942.20633000002</v>
      </c>
      <c r="AL21" s="36">
        <v>432717</v>
      </c>
      <c r="AM21" s="32">
        <v>136000</v>
      </c>
      <c r="AN21" s="33" t="s">
        <v>22</v>
      </c>
      <c r="AO21" s="34">
        <v>-71225.206330000015</v>
      </c>
      <c r="AP21" s="35">
        <v>0.85866393916734352</v>
      </c>
      <c r="AQ21" s="68">
        <v>1169804</v>
      </c>
      <c r="AR21" s="69">
        <v>-402641.75395433325</v>
      </c>
      <c r="AS21" s="53">
        <v>1572445.7539543333</v>
      </c>
      <c r="AT21" s="63">
        <v>338649</v>
      </c>
      <c r="AU21" s="58">
        <v>-1233796.7539543333</v>
      </c>
      <c r="AV21" s="8">
        <v>0.21536450408440289</v>
      </c>
      <c r="AX21" s="8"/>
    </row>
    <row r="22" spans="1:50">
      <c r="A22" s="1">
        <v>13975874</v>
      </c>
      <c r="B22" s="2" t="s">
        <v>28</v>
      </c>
      <c r="D22" s="29">
        <v>39903</v>
      </c>
      <c r="E22" s="30">
        <v>45089</v>
      </c>
      <c r="F22" s="31">
        <v>40263</v>
      </c>
      <c r="G22" s="30">
        <v>83070</v>
      </c>
      <c r="H22" s="30">
        <v>2.83</v>
      </c>
      <c r="I22" s="30">
        <v>1.0253399999999999</v>
      </c>
      <c r="J22" s="30">
        <v>1</v>
      </c>
      <c r="K22" s="32">
        <v>1209247.8547760833</v>
      </c>
      <c r="L22" s="36">
        <v>4882064</v>
      </c>
      <c r="M22" s="32">
        <v>1200000</v>
      </c>
      <c r="N22" s="44" t="s">
        <v>23</v>
      </c>
      <c r="O22" s="34">
        <v>3672816.1452239165</v>
      </c>
      <c r="P22" s="35">
        <v>4.0372732361836716</v>
      </c>
      <c r="Q22" s="29">
        <v>40263</v>
      </c>
      <c r="R22" s="30">
        <v>0</v>
      </c>
      <c r="S22" s="31">
        <v>40634</v>
      </c>
      <c r="T22" s="30">
        <v>32243</v>
      </c>
      <c r="U22" s="30">
        <v>1</v>
      </c>
      <c r="V22" s="30">
        <v>1.0253399999999999</v>
      </c>
      <c r="W22" s="30">
        <v>1</v>
      </c>
      <c r="X22" s="32">
        <v>362742.0794416666</v>
      </c>
      <c r="Y22" s="36">
        <v>4748294</v>
      </c>
      <c r="Z22" s="32">
        <v>1200000</v>
      </c>
      <c r="AA22" s="33" t="s">
        <v>23</v>
      </c>
      <c r="AB22" s="34">
        <v>4385551.9205583334</v>
      </c>
      <c r="AC22" s="35">
        <v>13.090000496519687</v>
      </c>
      <c r="AD22" s="29">
        <v>40634</v>
      </c>
      <c r="AE22" s="30">
        <v>32243</v>
      </c>
      <c r="AF22" s="31">
        <v>40992</v>
      </c>
      <c r="AG22" s="30">
        <v>269255</v>
      </c>
      <c r="AH22" s="30">
        <v>1</v>
      </c>
      <c r="AI22" s="30">
        <v>1.0253399999999999</v>
      </c>
      <c r="AJ22" s="30">
        <v>1</v>
      </c>
      <c r="AK22" s="32">
        <v>2666446.2280999999</v>
      </c>
      <c r="AL22" s="36">
        <v>0</v>
      </c>
      <c r="AM22" s="32">
        <v>1200000</v>
      </c>
      <c r="AN22" s="33" t="s">
        <v>23</v>
      </c>
      <c r="AO22" s="34">
        <v>-2666446.2280999999</v>
      </c>
      <c r="AP22" s="35">
        <v>0</v>
      </c>
      <c r="AQ22" s="68">
        <v>9630358</v>
      </c>
      <c r="AR22" s="69">
        <v>5391921.83768225</v>
      </c>
      <c r="AS22" s="53">
        <v>4238436.16231775</v>
      </c>
      <c r="AT22" s="63">
        <v>3600000</v>
      </c>
      <c r="AU22" s="58">
        <v>-638436.16231775004</v>
      </c>
      <c r="AV22" s="8">
        <v>0.84936987656111662</v>
      </c>
      <c r="AX22" s="8"/>
    </row>
    <row r="23" spans="1:50">
      <c r="A23" s="1">
        <v>13989342</v>
      </c>
      <c r="B23" s="2" t="s">
        <v>28</v>
      </c>
      <c r="D23" s="29">
        <v>40021</v>
      </c>
      <c r="E23" s="30">
        <v>1189</v>
      </c>
      <c r="F23" s="31">
        <v>40382</v>
      </c>
      <c r="G23" s="30">
        <v>87525</v>
      </c>
      <c r="H23" s="30">
        <v>2.83</v>
      </c>
      <c r="I23" s="30">
        <v>1.02264</v>
      </c>
      <c r="J23" s="30">
        <v>1</v>
      </c>
      <c r="K23" s="32">
        <v>2741547.2164906664</v>
      </c>
      <c r="L23" s="36">
        <v>2308021</v>
      </c>
      <c r="M23" s="32">
        <v>136000</v>
      </c>
      <c r="N23" s="44" t="s">
        <v>22</v>
      </c>
      <c r="O23" s="34">
        <v>-433526.21649066638</v>
      </c>
      <c r="P23" s="35">
        <v>0.84186804666979098</v>
      </c>
      <c r="Q23" s="29">
        <v>40382</v>
      </c>
      <c r="R23" s="30">
        <v>87525</v>
      </c>
      <c r="S23" s="31">
        <v>40755</v>
      </c>
      <c r="T23" s="30">
        <v>171741</v>
      </c>
      <c r="U23" s="30">
        <v>2.83</v>
      </c>
      <c r="V23" s="30">
        <v>1.02264</v>
      </c>
      <c r="W23" s="30">
        <v>1</v>
      </c>
      <c r="X23" s="32">
        <v>2674227.9047440002</v>
      </c>
      <c r="Y23" s="36">
        <v>2796640</v>
      </c>
      <c r="Z23" s="32">
        <v>136000</v>
      </c>
      <c r="AA23" s="33" t="s">
        <v>22</v>
      </c>
      <c r="AB23" s="34">
        <v>122412.09525599983</v>
      </c>
      <c r="AC23" s="35">
        <v>1.0457747430721385</v>
      </c>
      <c r="AD23" s="29">
        <v>40755</v>
      </c>
      <c r="AE23" s="30">
        <v>171741</v>
      </c>
      <c r="AF23" s="31">
        <v>41121</v>
      </c>
      <c r="AG23" s="30">
        <v>265419</v>
      </c>
      <c r="AH23" s="30">
        <v>2.83</v>
      </c>
      <c r="AI23" s="30">
        <v>1.02264</v>
      </c>
      <c r="AJ23" s="30">
        <v>1</v>
      </c>
      <c r="AK23" s="32">
        <v>2974687.9650019999</v>
      </c>
      <c r="AL23" s="36">
        <v>2550115</v>
      </c>
      <c r="AM23" s="32" t="s">
        <v>26</v>
      </c>
      <c r="AN23" s="33" t="s">
        <v>24</v>
      </c>
      <c r="AO23" s="34">
        <v>-424572.96500199987</v>
      </c>
      <c r="AP23" s="35">
        <v>0.85727142813054191</v>
      </c>
      <c r="AQ23" s="68">
        <v>7654776</v>
      </c>
      <c r="AR23" s="69">
        <v>-735687.08623666689</v>
      </c>
      <c r="AS23" s="53">
        <v>8390463.0862366669</v>
      </c>
      <c r="AT23" s="63">
        <v>4994136</v>
      </c>
      <c r="AU23" s="58">
        <v>-3396327.0862366669</v>
      </c>
      <c r="AV23" s="8">
        <v>0.59521577637260015</v>
      </c>
      <c r="AX23" s="8"/>
    </row>
    <row r="24" spans="1:50">
      <c r="A24" s="1">
        <v>13975589</v>
      </c>
      <c r="B24" s="2" t="s">
        <v>28</v>
      </c>
      <c r="D24" s="29">
        <v>39959</v>
      </c>
      <c r="E24" s="30">
        <v>2619457</v>
      </c>
      <c r="F24" s="31">
        <v>40276</v>
      </c>
      <c r="G24" s="30">
        <v>2711112</v>
      </c>
      <c r="H24" s="30">
        <v>2.83</v>
      </c>
      <c r="I24" s="30">
        <v>1.02241</v>
      </c>
      <c r="J24" s="30">
        <v>1</v>
      </c>
      <c r="K24" s="32">
        <v>2909794.2458504862</v>
      </c>
      <c r="L24" s="36">
        <v>3233739</v>
      </c>
      <c r="M24" s="32">
        <v>450000</v>
      </c>
      <c r="N24" s="44" t="s">
        <v>27</v>
      </c>
      <c r="O24" s="34">
        <v>323944.75414951378</v>
      </c>
      <c r="P24" s="35">
        <v>1.1113290929801911</v>
      </c>
      <c r="Q24" s="29">
        <v>40276</v>
      </c>
      <c r="R24" s="30">
        <v>0</v>
      </c>
      <c r="S24" s="31">
        <v>40661</v>
      </c>
      <c r="T24" s="30">
        <v>112195</v>
      </c>
      <c r="U24" s="30">
        <v>1</v>
      </c>
      <c r="V24" s="30">
        <v>1.02241</v>
      </c>
      <c r="W24" s="30">
        <v>1</v>
      </c>
      <c r="X24" s="32">
        <v>1258615.8202847221</v>
      </c>
      <c r="Y24" s="36">
        <v>3422603</v>
      </c>
      <c r="Z24" s="32">
        <v>136000</v>
      </c>
      <c r="AA24" s="33" t="s">
        <v>22</v>
      </c>
      <c r="AB24" s="34">
        <v>2163987.1797152776</v>
      </c>
      <c r="AC24" s="35">
        <v>2.7193389315778216</v>
      </c>
      <c r="AD24" s="29">
        <v>40661</v>
      </c>
      <c r="AE24" s="30">
        <v>112195</v>
      </c>
      <c r="AF24" s="31">
        <v>41060</v>
      </c>
      <c r="AG24" s="30">
        <v>129373</v>
      </c>
      <c r="AH24" s="30">
        <v>1</v>
      </c>
      <c r="AI24" s="30">
        <v>1.02241</v>
      </c>
      <c r="AJ24" s="30">
        <v>1</v>
      </c>
      <c r="AK24" s="32">
        <v>192704.68880833333</v>
      </c>
      <c r="AL24" s="36">
        <v>665470</v>
      </c>
      <c r="AM24" s="32" t="s">
        <v>26</v>
      </c>
      <c r="AN24" s="33" t="s">
        <v>27</v>
      </c>
      <c r="AO24" s="34">
        <v>472765.31119166664</v>
      </c>
      <c r="AP24" s="35">
        <v>3.4533150392717502</v>
      </c>
      <c r="AQ24" s="68">
        <v>7321812</v>
      </c>
      <c r="AR24" s="69">
        <v>2960697.2450564587</v>
      </c>
      <c r="AS24" s="53">
        <v>4361114.7549435413</v>
      </c>
      <c r="AT24" s="63">
        <v>1251470</v>
      </c>
      <c r="AU24" s="58">
        <v>-3109644.7549435413</v>
      </c>
      <c r="AV24" s="8">
        <v>0.28696103412124074</v>
      </c>
      <c r="AX24" s="8"/>
    </row>
    <row r="25" spans="1:50">
      <c r="A25" s="1">
        <v>13976159</v>
      </c>
      <c r="B25" s="2" t="s">
        <v>28</v>
      </c>
      <c r="D25" s="29">
        <v>39896</v>
      </c>
      <c r="E25" s="30">
        <v>35249</v>
      </c>
      <c r="F25" s="31">
        <v>40261</v>
      </c>
      <c r="G25" s="30">
        <v>139588</v>
      </c>
      <c r="H25" s="30">
        <v>2.83</v>
      </c>
      <c r="I25" s="30">
        <v>1.03013</v>
      </c>
      <c r="J25" s="30">
        <v>1</v>
      </c>
      <c r="K25" s="32">
        <v>3337488.1744485982</v>
      </c>
      <c r="L25" s="36">
        <v>3359417</v>
      </c>
      <c r="M25" s="32">
        <v>450000</v>
      </c>
      <c r="N25" s="44" t="s">
        <v>27</v>
      </c>
      <c r="O25" s="34">
        <v>21928.825551401824</v>
      </c>
      <c r="P25" s="35">
        <v>1.0065704579028283</v>
      </c>
      <c r="Q25" s="29">
        <v>40261</v>
      </c>
      <c r="R25" s="30">
        <v>139588</v>
      </c>
      <c r="S25" s="31">
        <v>40627</v>
      </c>
      <c r="T25" s="30">
        <v>259161</v>
      </c>
      <c r="U25" s="30">
        <v>2.83</v>
      </c>
      <c r="V25" s="30">
        <v>1.03013</v>
      </c>
      <c r="W25" s="30">
        <v>1</v>
      </c>
      <c r="X25" s="32">
        <v>3824777.6333235139</v>
      </c>
      <c r="Y25" s="36">
        <v>3945224</v>
      </c>
      <c r="Z25" s="32">
        <v>450000</v>
      </c>
      <c r="AA25" s="33" t="s">
        <v>27</v>
      </c>
      <c r="AB25" s="34">
        <v>120446.3666764861</v>
      </c>
      <c r="AC25" s="35">
        <v>1.0314910769261703</v>
      </c>
      <c r="AD25" s="29">
        <v>40627</v>
      </c>
      <c r="AE25" s="30">
        <v>259161</v>
      </c>
      <c r="AF25" s="31">
        <v>40997</v>
      </c>
      <c r="AG25" s="30">
        <v>373732</v>
      </c>
      <c r="AH25" s="30">
        <v>2.83</v>
      </c>
      <c r="AI25" s="30">
        <v>1.03013</v>
      </c>
      <c r="AJ25" s="30">
        <v>1</v>
      </c>
      <c r="AK25" s="32">
        <v>3664778.8232084853</v>
      </c>
      <c r="AL25" s="36">
        <v>0</v>
      </c>
      <c r="AM25" s="32">
        <v>450000</v>
      </c>
      <c r="AN25" s="33" t="s">
        <v>27</v>
      </c>
      <c r="AO25" s="34">
        <v>-3664778.8232084853</v>
      </c>
      <c r="AP25" s="35">
        <v>0</v>
      </c>
      <c r="AQ25" s="68">
        <v>7304641</v>
      </c>
      <c r="AR25" s="69">
        <v>-3522403.6309805978</v>
      </c>
      <c r="AS25" s="53">
        <v>10827044.630980598</v>
      </c>
      <c r="AT25" s="63">
        <v>1350000</v>
      </c>
      <c r="AU25" s="58">
        <v>-9477044.6309805978</v>
      </c>
      <c r="AV25" s="8">
        <v>0.12468776531474697</v>
      </c>
      <c r="AX25" s="8"/>
    </row>
    <row r="26" spans="1:50">
      <c r="A26" s="1">
        <v>13980897</v>
      </c>
      <c r="B26" s="2" t="s">
        <v>28</v>
      </c>
      <c r="D26" s="29">
        <v>39896</v>
      </c>
      <c r="E26" s="30">
        <v>12999</v>
      </c>
      <c r="F26" s="31">
        <v>40261</v>
      </c>
      <c r="G26" s="30">
        <v>118812</v>
      </c>
      <c r="H26" s="30">
        <v>2.83</v>
      </c>
      <c r="I26" s="30">
        <v>1.02773</v>
      </c>
      <c r="J26" s="30">
        <v>1</v>
      </c>
      <c r="K26" s="32">
        <v>3376751.4266846254</v>
      </c>
      <c r="L26" s="36">
        <v>3420519</v>
      </c>
      <c r="M26" s="32" t="s">
        <v>26</v>
      </c>
      <c r="N26" s="44" t="s">
        <v>24</v>
      </c>
      <c r="O26" s="34">
        <v>43767.573315374553</v>
      </c>
      <c r="P26" s="35">
        <v>1.012961443643587</v>
      </c>
      <c r="Q26" s="29">
        <v>40261</v>
      </c>
      <c r="R26" s="30">
        <v>118812</v>
      </c>
      <c r="S26" s="31">
        <v>40634</v>
      </c>
      <c r="T26" s="30">
        <v>229496</v>
      </c>
      <c r="U26" s="30">
        <v>2.83</v>
      </c>
      <c r="V26" s="30">
        <v>1.02773</v>
      </c>
      <c r="W26" s="30">
        <v>1</v>
      </c>
      <c r="X26" s="32">
        <v>3532196.9409350553</v>
      </c>
      <c r="Y26" s="36">
        <v>3509265</v>
      </c>
      <c r="Z26" s="32">
        <v>136000</v>
      </c>
      <c r="AA26" s="33" t="s">
        <v>22</v>
      </c>
      <c r="AB26" s="34">
        <v>-22931.94093505526</v>
      </c>
      <c r="AC26" s="35">
        <v>0.99350773999340347</v>
      </c>
      <c r="AD26" s="29">
        <v>40634</v>
      </c>
      <c r="AE26" s="30">
        <v>229496</v>
      </c>
      <c r="AF26" s="31">
        <v>41000</v>
      </c>
      <c r="AG26" s="30">
        <v>309745</v>
      </c>
      <c r="AH26" s="30">
        <v>2.83</v>
      </c>
      <c r="AI26" s="30">
        <v>1.02773</v>
      </c>
      <c r="AJ26" s="30">
        <v>1</v>
      </c>
      <c r="AK26" s="32">
        <v>2560941.7107540141</v>
      </c>
      <c r="AL26" s="36">
        <v>2646763</v>
      </c>
      <c r="AM26" s="32">
        <v>136000</v>
      </c>
      <c r="AN26" s="33" t="s">
        <v>22</v>
      </c>
      <c r="AO26" s="34">
        <v>85821.289245985914</v>
      </c>
      <c r="AP26" s="35">
        <v>1.0335116136714873</v>
      </c>
      <c r="AQ26" s="68">
        <v>9576547</v>
      </c>
      <c r="AR26" s="69">
        <v>106656.92162630521</v>
      </c>
      <c r="AS26" s="53">
        <v>9469890.0783736948</v>
      </c>
      <c r="AT26" s="63">
        <v>3692519</v>
      </c>
      <c r="AU26" s="58">
        <v>-5777371.0783736948</v>
      </c>
      <c r="AV26" s="8">
        <v>0.38992205500173371</v>
      </c>
      <c r="AX26" s="8"/>
    </row>
    <row r="27" spans="1:50">
      <c r="A27" s="1">
        <v>13983386</v>
      </c>
      <c r="B27" s="2" t="s">
        <v>28</v>
      </c>
      <c r="D27" s="29">
        <v>39938</v>
      </c>
      <c r="E27" s="30">
        <v>1631</v>
      </c>
      <c r="F27" s="31">
        <v>40359</v>
      </c>
      <c r="G27" s="30">
        <v>3261</v>
      </c>
      <c r="H27" s="30">
        <v>2.83</v>
      </c>
      <c r="I27" s="30">
        <v>1.02264</v>
      </c>
      <c r="J27" s="30">
        <v>1</v>
      </c>
      <c r="K27" s="32">
        <v>51759.659503333329</v>
      </c>
      <c r="L27" s="37">
        <v>0</v>
      </c>
      <c r="M27" s="32">
        <v>136000</v>
      </c>
      <c r="N27" s="45" t="s">
        <v>22</v>
      </c>
      <c r="O27" s="34">
        <v>-51759.659503333329</v>
      </c>
      <c r="P27" s="35">
        <v>0</v>
      </c>
      <c r="Q27" s="38"/>
      <c r="R27" s="30"/>
      <c r="S27" s="30"/>
      <c r="T27" s="30"/>
      <c r="U27" s="30"/>
      <c r="V27" s="30"/>
      <c r="W27" s="30"/>
      <c r="X27" s="32"/>
      <c r="Y27" s="37"/>
      <c r="Z27" s="32"/>
      <c r="AA27" s="33"/>
      <c r="AB27" s="30"/>
      <c r="AC27" s="39"/>
      <c r="AD27" s="38"/>
      <c r="AE27" s="30"/>
      <c r="AF27" s="30"/>
      <c r="AG27" s="30"/>
      <c r="AH27" s="30"/>
      <c r="AI27" s="30"/>
      <c r="AJ27" s="30"/>
      <c r="AK27" s="32"/>
      <c r="AL27" s="37"/>
      <c r="AM27" s="37"/>
      <c r="AN27" s="33">
        <v>0</v>
      </c>
      <c r="AO27" s="30"/>
      <c r="AP27" s="39"/>
      <c r="AQ27" s="68">
        <v>0</v>
      </c>
      <c r="AR27" s="69">
        <v>-51759.659503333329</v>
      </c>
      <c r="AS27" s="53">
        <v>51759.659503333329</v>
      </c>
      <c r="AT27" s="63">
        <v>136000</v>
      </c>
      <c r="AU27" s="58">
        <v>84240.340496666671</v>
      </c>
      <c r="AV27" s="8">
        <v>2.6275288768319967</v>
      </c>
      <c r="AX27" s="8"/>
    </row>
    <row r="28" spans="1:50">
      <c r="A28" s="1">
        <v>13977487</v>
      </c>
      <c r="B28" s="2" t="s">
        <v>28</v>
      </c>
      <c r="D28" s="29">
        <v>39965</v>
      </c>
      <c r="E28" s="30">
        <v>70873032</v>
      </c>
      <c r="F28" s="31">
        <v>40330</v>
      </c>
      <c r="G28" s="30">
        <v>75355630</v>
      </c>
      <c r="H28" s="30">
        <v>2.83</v>
      </c>
      <c r="I28" s="30">
        <v>1.0199499999999999</v>
      </c>
      <c r="J28" s="30">
        <v>0.01</v>
      </c>
      <c r="K28" s="32">
        <v>1419677.5206048014</v>
      </c>
      <c r="L28" s="36">
        <v>1425146</v>
      </c>
      <c r="M28" s="32" t="s">
        <v>26</v>
      </c>
      <c r="N28" s="44" t="s">
        <v>23</v>
      </c>
      <c r="O28" s="34">
        <v>5468.4793951986358</v>
      </c>
      <c r="P28" s="35">
        <v>1.0038519165907966</v>
      </c>
      <c r="Q28" s="29">
        <v>40330</v>
      </c>
      <c r="R28" s="30">
        <v>75355630</v>
      </c>
      <c r="S28" s="31">
        <v>40700</v>
      </c>
      <c r="T28" s="30">
        <v>79788574</v>
      </c>
      <c r="U28" s="30">
        <v>2.83</v>
      </c>
      <c r="V28" s="30">
        <v>1.0199499999999999</v>
      </c>
      <c r="W28" s="30">
        <v>0.01</v>
      </c>
      <c r="X28" s="32">
        <v>1403951.6697459666</v>
      </c>
      <c r="Y28" s="36">
        <v>9878843</v>
      </c>
      <c r="Z28" s="32">
        <v>1200000</v>
      </c>
      <c r="AA28" s="33" t="s">
        <v>23</v>
      </c>
      <c r="AB28" s="34">
        <v>8474891.3302540332</v>
      </c>
      <c r="AC28" s="35">
        <v>7.0364551806740572</v>
      </c>
      <c r="AD28" s="29">
        <v>40700</v>
      </c>
      <c r="AE28" s="30">
        <v>79788574</v>
      </c>
      <c r="AF28" s="31">
        <v>41060</v>
      </c>
      <c r="AG28" s="30">
        <v>83699930</v>
      </c>
      <c r="AH28" s="30">
        <v>2.83</v>
      </c>
      <c r="AI28" s="30">
        <v>1.0199499999999999</v>
      </c>
      <c r="AJ28" s="30">
        <v>0.01</v>
      </c>
      <c r="AK28" s="32">
        <v>1238760.2431185474</v>
      </c>
      <c r="AL28" s="36">
        <v>15883008</v>
      </c>
      <c r="AM28" s="32">
        <v>1200000</v>
      </c>
      <c r="AN28" s="33" t="s">
        <v>23</v>
      </c>
      <c r="AO28" s="34">
        <v>14644247.756881453</v>
      </c>
      <c r="AP28" s="35">
        <v>12.821696602092212</v>
      </c>
      <c r="AQ28" s="68">
        <v>27186997</v>
      </c>
      <c r="AR28" s="69">
        <v>23124607.566530686</v>
      </c>
      <c r="AS28" s="53">
        <v>4062389.4334693155</v>
      </c>
      <c r="AT28" s="63">
        <v>3825146</v>
      </c>
      <c r="AU28" s="58">
        <v>-237243.43346931553</v>
      </c>
      <c r="AV28" s="8">
        <v>0.94160002694111289</v>
      </c>
      <c r="AX28" s="8"/>
    </row>
    <row r="29" spans="1:50">
      <c r="A29" s="1">
        <v>13978998</v>
      </c>
      <c r="B29" s="2" t="s">
        <v>28</v>
      </c>
      <c r="D29" s="29">
        <v>39839</v>
      </c>
      <c r="E29" s="30">
        <v>83685</v>
      </c>
      <c r="F29" s="31">
        <v>40204</v>
      </c>
      <c r="G29" s="30">
        <v>87692</v>
      </c>
      <c r="H29" s="30">
        <v>2.83</v>
      </c>
      <c r="I29" s="30">
        <v>1.02264</v>
      </c>
      <c r="J29" s="30">
        <v>1</v>
      </c>
      <c r="K29" s="32">
        <v>127239.85007966666</v>
      </c>
      <c r="L29" s="37">
        <v>132038</v>
      </c>
      <c r="M29" s="32" t="s">
        <v>26</v>
      </c>
      <c r="N29" s="45" t="s">
        <v>22</v>
      </c>
      <c r="O29" s="34">
        <v>4798.1499203333369</v>
      </c>
      <c r="P29" s="35">
        <v>1.0377094905199051</v>
      </c>
      <c r="Q29" s="29">
        <v>40204</v>
      </c>
      <c r="R29" s="30">
        <v>87692</v>
      </c>
      <c r="S29" s="31">
        <v>40554</v>
      </c>
      <c r="T29" s="30">
        <v>91570</v>
      </c>
      <c r="U29" s="30">
        <v>2.83</v>
      </c>
      <c r="V29" s="30">
        <v>1.02264</v>
      </c>
      <c r="W29" s="30">
        <v>1</v>
      </c>
      <c r="X29" s="32">
        <v>123143.53346866666</v>
      </c>
      <c r="Y29" s="37">
        <v>3775453</v>
      </c>
      <c r="Z29" s="32">
        <v>136000</v>
      </c>
      <c r="AA29" s="33" t="s">
        <v>22</v>
      </c>
      <c r="AB29" s="34">
        <v>3652309.4665313335</v>
      </c>
      <c r="AC29" s="35">
        <v>30.658962705180517</v>
      </c>
      <c r="AD29" s="38"/>
      <c r="AE29" s="30"/>
      <c r="AF29" s="30"/>
      <c r="AG29" s="30"/>
      <c r="AH29" s="30"/>
      <c r="AI29" s="30"/>
      <c r="AJ29" s="30"/>
      <c r="AK29" s="32"/>
      <c r="AL29" s="37"/>
      <c r="AM29" s="32">
        <v>136000</v>
      </c>
      <c r="AN29" s="33" t="s">
        <v>22</v>
      </c>
      <c r="AO29" s="30"/>
      <c r="AP29" s="39"/>
      <c r="AQ29" s="68">
        <v>3907491</v>
      </c>
      <c r="AR29" s="69">
        <v>3657107.6164516667</v>
      </c>
      <c r="AS29" s="53">
        <v>250383.38354833331</v>
      </c>
      <c r="AT29" s="63">
        <v>404038</v>
      </c>
      <c r="AU29" s="58">
        <v>153654.61645166669</v>
      </c>
      <c r="AV29" s="8">
        <v>1.6136773705752148</v>
      </c>
      <c r="AX29" s="8"/>
    </row>
    <row r="30" spans="1:50">
      <c r="A30" s="1">
        <v>15102396</v>
      </c>
      <c r="B30" s="2" t="s">
        <v>28</v>
      </c>
      <c r="D30" s="29">
        <v>39939</v>
      </c>
      <c r="E30" s="30">
        <v>322445</v>
      </c>
      <c r="F30" s="31">
        <v>40302</v>
      </c>
      <c r="G30" s="30">
        <v>343890</v>
      </c>
      <c r="H30" s="30">
        <v>2.83</v>
      </c>
      <c r="I30" s="30">
        <v>1.02264</v>
      </c>
      <c r="J30" s="30">
        <v>1</v>
      </c>
      <c r="K30" s="32">
        <v>680972.94358833344</v>
      </c>
      <c r="L30" s="36">
        <v>674085</v>
      </c>
      <c r="M30" s="32">
        <v>136000</v>
      </c>
      <c r="N30" s="44" t="s">
        <v>22</v>
      </c>
      <c r="O30" s="34">
        <v>-6887.9435883334372</v>
      </c>
      <c r="P30" s="35">
        <v>0.98988514352414947</v>
      </c>
      <c r="Q30" s="29">
        <v>40302</v>
      </c>
      <c r="R30" s="30">
        <v>343890</v>
      </c>
      <c r="S30" s="31">
        <v>40673</v>
      </c>
      <c r="T30" s="30">
        <v>364271</v>
      </c>
      <c r="U30" s="30">
        <v>2.83</v>
      </c>
      <c r="V30" s="30">
        <v>1.02264</v>
      </c>
      <c r="W30" s="30">
        <v>1</v>
      </c>
      <c r="X30" s="32">
        <v>647186.27014566667</v>
      </c>
      <c r="Y30" s="36">
        <v>638341</v>
      </c>
      <c r="Z30" s="32">
        <v>136000</v>
      </c>
      <c r="AA30" s="33" t="s">
        <v>22</v>
      </c>
      <c r="AB30" s="34">
        <v>-8845.2701456666691</v>
      </c>
      <c r="AC30" s="35">
        <v>0.98633272899365465</v>
      </c>
      <c r="AD30" s="29">
        <v>40673</v>
      </c>
      <c r="AE30" s="30">
        <v>364271</v>
      </c>
      <c r="AF30" s="31">
        <v>41059</v>
      </c>
      <c r="AG30" s="30">
        <v>384883</v>
      </c>
      <c r="AH30" s="30">
        <v>2.83</v>
      </c>
      <c r="AI30" s="30">
        <v>1.02264</v>
      </c>
      <c r="AJ30" s="30">
        <v>1</v>
      </c>
      <c r="AK30" s="32">
        <v>654521.53477466665</v>
      </c>
      <c r="AL30" s="36">
        <v>563523</v>
      </c>
      <c r="AM30" s="32">
        <v>136000</v>
      </c>
      <c r="AN30" s="33" t="s">
        <v>22</v>
      </c>
      <c r="AO30" s="34">
        <v>-90998.534774666652</v>
      </c>
      <c r="AP30" s="35">
        <v>0.86096938001284418</v>
      </c>
      <c r="AQ30" s="68">
        <v>1875949</v>
      </c>
      <c r="AR30" s="69">
        <v>-106731.74850866664</v>
      </c>
      <c r="AS30" s="53">
        <v>1982680.7485086666</v>
      </c>
      <c r="AT30" s="63">
        <v>408000</v>
      </c>
      <c r="AU30" s="58">
        <v>-1574680.7485086666</v>
      </c>
      <c r="AV30" s="8">
        <v>0.20578199506243733</v>
      </c>
      <c r="AX30" s="8"/>
    </row>
    <row r="31" spans="1:50">
      <c r="A31" s="1">
        <v>13975686</v>
      </c>
      <c r="B31" s="2" t="s">
        <v>28</v>
      </c>
      <c r="D31" s="29">
        <v>39897</v>
      </c>
      <c r="E31" s="30">
        <v>926445</v>
      </c>
      <c r="F31" s="31">
        <v>40269</v>
      </c>
      <c r="G31" s="30">
        <v>949999</v>
      </c>
      <c r="H31" s="30">
        <v>2.83</v>
      </c>
      <c r="I31" s="30">
        <v>1.02264</v>
      </c>
      <c r="J31" s="30">
        <v>1</v>
      </c>
      <c r="K31" s="32">
        <v>747942.95701933338</v>
      </c>
      <c r="L31" s="36">
        <v>726531</v>
      </c>
      <c r="M31" s="32">
        <v>136000</v>
      </c>
      <c r="N31" s="44" t="s">
        <v>22</v>
      </c>
      <c r="O31" s="34">
        <v>-21411.957019333378</v>
      </c>
      <c r="P31" s="35">
        <v>0.97137220583684181</v>
      </c>
      <c r="Q31" s="29">
        <v>40269</v>
      </c>
      <c r="R31" s="30">
        <v>949999</v>
      </c>
      <c r="S31" s="31">
        <v>40631</v>
      </c>
      <c r="T31" s="30">
        <v>1397353</v>
      </c>
      <c r="U31" s="30">
        <v>2.83</v>
      </c>
      <c r="V31" s="30">
        <v>1.02264</v>
      </c>
      <c r="W31" s="30">
        <v>1</v>
      </c>
      <c r="X31" s="32">
        <v>14205454.427886</v>
      </c>
      <c r="Y31" s="36">
        <v>1117641</v>
      </c>
      <c r="Z31" s="32">
        <v>136000</v>
      </c>
      <c r="AA31" s="33" t="s">
        <v>22</v>
      </c>
      <c r="AB31" s="34">
        <v>-13087813.427886</v>
      </c>
      <c r="AC31" s="35">
        <v>7.8676891730124182E-2</v>
      </c>
      <c r="AD31" s="29">
        <v>40631</v>
      </c>
      <c r="AE31" s="30">
        <v>1397353</v>
      </c>
      <c r="AF31" s="31">
        <v>40996</v>
      </c>
      <c r="AG31" s="30">
        <v>1646927</v>
      </c>
      <c r="AH31" s="30">
        <v>2.83</v>
      </c>
      <c r="AI31" s="30">
        <v>1.02264</v>
      </c>
      <c r="AJ31" s="30">
        <v>1</v>
      </c>
      <c r="AK31" s="32">
        <v>7925070.7121993341</v>
      </c>
      <c r="AL31" s="36">
        <v>804485</v>
      </c>
      <c r="AM31" s="32">
        <v>136000</v>
      </c>
      <c r="AN31" s="33" t="s">
        <v>22</v>
      </c>
      <c r="AO31" s="34">
        <v>-7120585.7121993341</v>
      </c>
      <c r="AP31" s="35">
        <v>0.10151139708591225</v>
      </c>
      <c r="AQ31" s="68">
        <v>2648657</v>
      </c>
      <c r="AR31" s="69">
        <v>-20229811.097104669</v>
      </c>
      <c r="AS31" s="53">
        <v>22878468.097104669</v>
      </c>
      <c r="AT31" s="63">
        <v>408000</v>
      </c>
      <c r="AU31" s="58">
        <v>-22470468.097104669</v>
      </c>
      <c r="AV31" s="8">
        <v>1.7833361843472093E-2</v>
      </c>
      <c r="AX31" s="8"/>
    </row>
    <row r="32" spans="1:50">
      <c r="A32" s="1">
        <v>13982598</v>
      </c>
      <c r="B32" s="2" t="s">
        <v>28</v>
      </c>
      <c r="D32" s="29">
        <v>39897</v>
      </c>
      <c r="E32" s="30">
        <v>124236</v>
      </c>
      <c r="F32" s="31">
        <v>40261</v>
      </c>
      <c r="G32" s="30">
        <v>133015</v>
      </c>
      <c r="H32" s="30">
        <v>2.83</v>
      </c>
      <c r="I32" s="30">
        <v>1.02264</v>
      </c>
      <c r="J32" s="30">
        <v>1</v>
      </c>
      <c r="K32" s="32">
        <v>278771.81029433332</v>
      </c>
      <c r="L32" s="36">
        <v>286408</v>
      </c>
      <c r="M32" s="32">
        <v>136000</v>
      </c>
      <c r="N32" s="44" t="s">
        <v>22</v>
      </c>
      <c r="O32" s="34">
        <v>7636.1897056666785</v>
      </c>
      <c r="P32" s="35">
        <v>1.0273922592732896</v>
      </c>
      <c r="Q32" s="29">
        <v>40261</v>
      </c>
      <c r="R32" s="30">
        <v>133015</v>
      </c>
      <c r="S32" s="31">
        <v>40627</v>
      </c>
      <c r="T32" s="30">
        <v>142290</v>
      </c>
      <c r="U32" s="30">
        <v>2.83</v>
      </c>
      <c r="V32" s="30">
        <v>1.02264</v>
      </c>
      <c r="W32" s="30">
        <v>1</v>
      </c>
      <c r="X32" s="32">
        <v>294521.9888916667</v>
      </c>
      <c r="Y32" s="36">
        <v>299028</v>
      </c>
      <c r="Z32" s="32">
        <v>136000</v>
      </c>
      <c r="AA32" s="33" t="s">
        <v>22</v>
      </c>
      <c r="AB32" s="34">
        <v>4506.0111083333031</v>
      </c>
      <c r="AC32" s="35">
        <v>1.0152994047245509</v>
      </c>
      <c r="AD32" s="29">
        <v>40627</v>
      </c>
      <c r="AE32" s="30">
        <v>142290</v>
      </c>
      <c r="AF32" s="31">
        <v>40992</v>
      </c>
      <c r="AG32" s="30">
        <v>149895</v>
      </c>
      <c r="AH32" s="30">
        <v>2.83</v>
      </c>
      <c r="AI32" s="30">
        <v>1.02264</v>
      </c>
      <c r="AJ32" s="30">
        <v>1</v>
      </c>
      <c r="AK32" s="32">
        <v>241492.15369500002</v>
      </c>
      <c r="AL32" s="36">
        <v>153146</v>
      </c>
      <c r="AM32" s="32" t="s">
        <v>26</v>
      </c>
      <c r="AN32" s="33" t="s">
        <v>22</v>
      </c>
      <c r="AO32" s="34">
        <v>-88346.153695000015</v>
      </c>
      <c r="AP32" s="35">
        <v>0.63416553149557175</v>
      </c>
      <c r="AQ32" s="68">
        <v>738582</v>
      </c>
      <c r="AR32" s="69">
        <v>-76203.952881000005</v>
      </c>
      <c r="AS32" s="53">
        <v>814785.952881</v>
      </c>
      <c r="AT32" s="63">
        <v>425146</v>
      </c>
      <c r="AU32" s="58">
        <v>-389639.952881</v>
      </c>
      <c r="AV32" s="8">
        <v>0.52178857342437868</v>
      </c>
      <c r="AX32" s="8"/>
    </row>
    <row r="33" spans="1:50" ht="13.5" thickBot="1">
      <c r="D33" s="38"/>
      <c r="E33" s="30"/>
      <c r="F33" s="30"/>
      <c r="G33" s="30"/>
      <c r="H33" s="30"/>
      <c r="I33" s="30"/>
      <c r="J33" s="30"/>
      <c r="K33" s="34"/>
      <c r="L33" s="34"/>
      <c r="M33" s="34"/>
      <c r="N33" s="34"/>
      <c r="O33" s="34"/>
      <c r="P33" s="43"/>
      <c r="Q33" s="38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9"/>
      <c r="AD33" s="38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9"/>
      <c r="AQ33" s="70"/>
      <c r="AR33" s="71"/>
      <c r="AS33" s="54"/>
      <c r="AT33" s="64"/>
      <c r="AU33" s="59"/>
    </row>
    <row r="34" spans="1:50" ht="13.5" thickBot="1">
      <c r="D34" s="40"/>
      <c r="E34" s="41"/>
      <c r="F34" s="41"/>
      <c r="G34" s="41"/>
      <c r="H34" s="41"/>
      <c r="I34" s="41"/>
      <c r="J34" s="41"/>
      <c r="K34" s="46"/>
      <c r="L34" s="46"/>
      <c r="M34" s="46"/>
      <c r="N34" s="46"/>
      <c r="O34" s="46"/>
      <c r="P34" s="47"/>
      <c r="Q34" s="40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72">
        <v>302912395</v>
      </c>
      <c r="AR34" s="73">
        <v>133222750.55122004</v>
      </c>
      <c r="AS34" s="55">
        <v>169689644.44877994</v>
      </c>
      <c r="AT34" s="65">
        <v>42034612</v>
      </c>
      <c r="AU34" s="60">
        <v>-127655032.44877994</v>
      </c>
      <c r="AV34" s="8">
        <v>0.24771465658110892</v>
      </c>
      <c r="AX34" s="8"/>
    </row>
    <row r="35" spans="1:50">
      <c r="O35"/>
      <c r="P35"/>
      <c r="AQ35"/>
      <c r="AR35"/>
      <c r="AT35"/>
    </row>
    <row r="36" spans="1:50">
      <c r="A36" s="1" t="s">
        <v>48</v>
      </c>
      <c r="O36"/>
      <c r="P36"/>
      <c r="AQ36"/>
      <c r="AR36"/>
      <c r="AT36"/>
    </row>
    <row r="37" spans="1:50">
      <c r="A37" s="1" t="s">
        <v>49</v>
      </c>
      <c r="O37"/>
      <c r="P37"/>
      <c r="AQ37"/>
      <c r="AR37"/>
      <c r="AT37"/>
    </row>
    <row r="38" spans="1:50">
      <c r="O38"/>
      <c r="P38"/>
      <c r="AQ38"/>
      <c r="AR38"/>
      <c r="AT38"/>
    </row>
    <row r="39" spans="1:50" ht="15">
      <c r="A39" s="9" t="s">
        <v>29</v>
      </c>
      <c r="O39"/>
      <c r="P39"/>
      <c r="AQ39"/>
      <c r="AR39"/>
      <c r="AT39"/>
    </row>
    <row r="40" spans="1:50">
      <c r="O40"/>
      <c r="P40"/>
      <c r="AQ40"/>
      <c r="AR40"/>
      <c r="AT40"/>
    </row>
    <row r="41" spans="1:50" ht="15">
      <c r="B41" s="5">
        <v>2013</v>
      </c>
      <c r="C41" s="6">
        <v>2014</v>
      </c>
      <c r="D41" s="10">
        <v>2014</v>
      </c>
      <c r="L41" s="5">
        <v>2014</v>
      </c>
      <c r="O41"/>
      <c r="P41"/>
      <c r="AQ41"/>
      <c r="AR41"/>
      <c r="AT41"/>
    </row>
    <row r="42" spans="1:50" s="18" customFormat="1" ht="39">
      <c r="A42" s="17" t="s">
        <v>44</v>
      </c>
      <c r="B42" s="18" t="s">
        <v>30</v>
      </c>
      <c r="C42" s="18" t="s">
        <v>30</v>
      </c>
      <c r="D42" s="19" t="s">
        <v>31</v>
      </c>
      <c r="H42" s="18" t="s">
        <v>43</v>
      </c>
      <c r="I42" s="20">
        <v>2</v>
      </c>
      <c r="J42" s="20">
        <v>3</v>
      </c>
      <c r="K42" s="21">
        <v>4</v>
      </c>
      <c r="L42" s="21">
        <v>5</v>
      </c>
      <c r="M42" s="21">
        <v>6</v>
      </c>
      <c r="N42" s="21">
        <v>7</v>
      </c>
      <c r="O42" s="21">
        <v>8</v>
      </c>
      <c r="P42" s="21">
        <v>9</v>
      </c>
    </row>
    <row r="43" spans="1:50">
      <c r="A43" s="1" t="s">
        <v>21</v>
      </c>
      <c r="B43" s="2">
        <v>287</v>
      </c>
      <c r="C43">
        <v>29</v>
      </c>
      <c r="D43" s="11">
        <v>67</v>
      </c>
      <c r="H43" s="1" t="s">
        <v>21</v>
      </c>
      <c r="I43">
        <v>58</v>
      </c>
      <c r="J43">
        <v>3</v>
      </c>
      <c r="K43" s="7">
        <v>4</v>
      </c>
      <c r="L43" s="7">
        <v>2</v>
      </c>
      <c r="M43" s="12">
        <v>0</v>
      </c>
      <c r="N43" s="12">
        <v>0</v>
      </c>
      <c r="O43" s="12">
        <v>0</v>
      </c>
      <c r="P43" s="12">
        <v>0</v>
      </c>
      <c r="Q43">
        <f t="shared" ref="Q43:Q55" si="0">SUM(I43:P43)</f>
        <v>67</v>
      </c>
      <c r="AQ43"/>
      <c r="AR43"/>
      <c r="AT43"/>
    </row>
    <row r="44" spans="1:50">
      <c r="A44" s="1" t="s">
        <v>32</v>
      </c>
      <c r="B44" s="2">
        <v>296</v>
      </c>
      <c r="C44">
        <v>29</v>
      </c>
      <c r="D44" s="11">
        <v>68</v>
      </c>
      <c r="H44" s="1" t="s">
        <v>32</v>
      </c>
      <c r="I44">
        <v>32</v>
      </c>
      <c r="J44">
        <v>16</v>
      </c>
      <c r="K44" s="7">
        <v>10</v>
      </c>
      <c r="L44" s="7">
        <v>1</v>
      </c>
      <c r="M44" s="7">
        <v>4</v>
      </c>
      <c r="N44" s="7">
        <v>5</v>
      </c>
      <c r="O44" s="12">
        <v>0</v>
      </c>
      <c r="P44" s="12">
        <v>0</v>
      </c>
      <c r="Q44" s="12">
        <f t="shared" si="0"/>
        <v>68</v>
      </c>
      <c r="R44" s="12"/>
      <c r="S44" s="12"/>
      <c r="T44" s="12"/>
      <c r="U44" s="12"/>
      <c r="V44" s="12"/>
      <c r="AQ44"/>
      <c r="AR44"/>
      <c r="AT44"/>
    </row>
    <row r="45" spans="1:50">
      <c r="A45" s="1" t="s">
        <v>33</v>
      </c>
      <c r="B45" s="2">
        <v>187</v>
      </c>
      <c r="C45">
        <v>19</v>
      </c>
      <c r="D45" s="11">
        <v>44</v>
      </c>
      <c r="H45" s="1" t="s">
        <v>33</v>
      </c>
      <c r="I45" s="12">
        <v>38</v>
      </c>
      <c r="J45" s="12">
        <v>1</v>
      </c>
      <c r="K45" s="12">
        <v>5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f t="shared" si="0"/>
        <v>44</v>
      </c>
      <c r="R45" s="12"/>
      <c r="S45" s="12"/>
      <c r="T45" s="12"/>
      <c r="U45" s="12"/>
      <c r="V45" s="12"/>
      <c r="AQ45"/>
      <c r="AR45"/>
      <c r="AT45"/>
    </row>
    <row r="46" spans="1:50">
      <c r="A46" s="1" t="s">
        <v>28</v>
      </c>
      <c r="B46" s="2">
        <v>155</v>
      </c>
      <c r="C46">
        <v>16</v>
      </c>
      <c r="D46" s="13">
        <f>Q46</f>
        <v>35</v>
      </c>
      <c r="H46" s="1" t="s">
        <v>28</v>
      </c>
      <c r="I46" s="12">
        <v>26</v>
      </c>
      <c r="J46" s="12">
        <v>5</v>
      </c>
      <c r="K46" s="12">
        <v>4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0"/>
        <v>35</v>
      </c>
      <c r="R46" s="12"/>
      <c r="S46" s="12"/>
      <c r="T46" s="12"/>
      <c r="U46" s="12"/>
      <c r="V46" s="12"/>
      <c r="AQ46"/>
      <c r="AR46"/>
      <c r="AT46"/>
    </row>
    <row r="47" spans="1:50">
      <c r="A47" s="1" t="s">
        <v>34</v>
      </c>
      <c r="B47" s="2">
        <v>544</v>
      </c>
      <c r="C47">
        <v>47</v>
      </c>
      <c r="D47" s="13">
        <f t="shared" ref="D47:D55" si="1">Q47</f>
        <v>106</v>
      </c>
      <c r="H47" s="1" t="s">
        <v>34</v>
      </c>
      <c r="I47" s="12">
        <v>83</v>
      </c>
      <c r="J47" s="12">
        <v>22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0"/>
        <v>106</v>
      </c>
      <c r="R47" s="12"/>
      <c r="S47" s="12"/>
      <c r="T47" s="12"/>
      <c r="U47" s="12"/>
      <c r="V47" s="12"/>
      <c r="AQ47"/>
      <c r="AR47"/>
      <c r="AT47"/>
    </row>
    <row r="48" spans="1:50">
      <c r="A48" s="1" t="s">
        <v>35</v>
      </c>
      <c r="B48" s="2">
        <v>256</v>
      </c>
      <c r="C48">
        <v>33</v>
      </c>
      <c r="D48" s="13">
        <f t="shared" si="1"/>
        <v>75</v>
      </c>
      <c r="H48" s="1" t="s">
        <v>35</v>
      </c>
      <c r="I48" s="12">
        <v>53</v>
      </c>
      <c r="J48" s="12">
        <v>9</v>
      </c>
      <c r="K48" s="12">
        <v>7</v>
      </c>
      <c r="L48" s="12">
        <v>0</v>
      </c>
      <c r="M48" s="12">
        <v>0</v>
      </c>
      <c r="N48" s="12">
        <v>6</v>
      </c>
      <c r="O48" s="12">
        <v>0</v>
      </c>
      <c r="P48" s="12">
        <v>0</v>
      </c>
      <c r="Q48" s="12">
        <f t="shared" si="0"/>
        <v>75</v>
      </c>
      <c r="R48" s="12"/>
      <c r="S48" s="12"/>
      <c r="T48" s="12"/>
      <c r="U48" s="12"/>
      <c r="V48" s="12"/>
      <c r="AQ48"/>
      <c r="AR48"/>
      <c r="AT48"/>
    </row>
    <row r="49" spans="1:46">
      <c r="A49" s="1" t="s">
        <v>36</v>
      </c>
      <c r="B49" s="2">
        <v>185</v>
      </c>
      <c r="C49">
        <v>28</v>
      </c>
      <c r="D49" s="13">
        <f t="shared" si="1"/>
        <v>63</v>
      </c>
      <c r="H49" s="1" t="s">
        <v>36</v>
      </c>
      <c r="I49" s="12">
        <v>37</v>
      </c>
      <c r="J49" s="12">
        <v>15</v>
      </c>
      <c r="K49" s="12">
        <v>6</v>
      </c>
      <c r="L49" s="12">
        <v>0</v>
      </c>
      <c r="M49" s="12">
        <v>2</v>
      </c>
      <c r="N49" s="12">
        <v>2</v>
      </c>
      <c r="O49" s="12">
        <v>0</v>
      </c>
      <c r="P49" s="12">
        <v>1</v>
      </c>
      <c r="Q49" s="12">
        <f t="shared" si="0"/>
        <v>63</v>
      </c>
      <c r="R49" s="12"/>
      <c r="S49" s="12"/>
      <c r="T49" s="12"/>
      <c r="U49" s="12"/>
      <c r="V49" s="12"/>
      <c r="AQ49"/>
      <c r="AR49"/>
      <c r="AT49"/>
    </row>
    <row r="50" spans="1:46">
      <c r="A50" s="1" t="s">
        <v>37</v>
      </c>
      <c r="B50" s="2">
        <v>421</v>
      </c>
      <c r="C50">
        <v>41</v>
      </c>
      <c r="D50" s="13">
        <f t="shared" si="1"/>
        <v>89</v>
      </c>
      <c r="H50" s="1" t="s">
        <v>37</v>
      </c>
      <c r="I50" s="12">
        <v>63</v>
      </c>
      <c r="J50" s="12">
        <v>16</v>
      </c>
      <c r="K50" s="12">
        <v>7</v>
      </c>
      <c r="L50" s="12">
        <v>2</v>
      </c>
      <c r="M50" s="12">
        <v>1</v>
      </c>
      <c r="N50" s="12">
        <v>0</v>
      </c>
      <c r="O50" s="12">
        <v>0</v>
      </c>
      <c r="P50" s="12">
        <v>0</v>
      </c>
      <c r="Q50" s="12">
        <f t="shared" si="0"/>
        <v>89</v>
      </c>
      <c r="R50" s="12"/>
      <c r="S50" s="12"/>
      <c r="T50" s="12"/>
      <c r="U50" s="12"/>
      <c r="V50" s="12"/>
      <c r="AQ50"/>
      <c r="AR50"/>
      <c r="AT50"/>
    </row>
    <row r="51" spans="1:46">
      <c r="A51" s="1" t="s">
        <v>38</v>
      </c>
      <c r="B51" s="2">
        <v>193</v>
      </c>
      <c r="C51">
        <v>21</v>
      </c>
      <c r="D51" s="13">
        <f t="shared" si="1"/>
        <v>45</v>
      </c>
      <c r="H51" s="1" t="s">
        <v>38</v>
      </c>
      <c r="I51" s="12">
        <v>37</v>
      </c>
      <c r="J51" s="12">
        <v>8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45</v>
      </c>
      <c r="R51" s="12"/>
      <c r="S51" s="12"/>
      <c r="T51" s="12"/>
      <c r="U51" s="12"/>
      <c r="V51" s="12"/>
      <c r="AQ51"/>
      <c r="AR51"/>
      <c r="AT51"/>
    </row>
    <row r="52" spans="1:46">
      <c r="A52" s="1" t="s">
        <v>39</v>
      </c>
      <c r="B52" s="2">
        <v>180</v>
      </c>
      <c r="C52">
        <v>12</v>
      </c>
      <c r="D52" s="13">
        <f t="shared" si="1"/>
        <v>26</v>
      </c>
      <c r="H52" s="1" t="s">
        <v>39</v>
      </c>
      <c r="I52" s="12">
        <v>18</v>
      </c>
      <c r="J52" s="12">
        <v>8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f t="shared" si="0"/>
        <v>26</v>
      </c>
      <c r="R52" s="12"/>
      <c r="S52" s="12"/>
      <c r="T52" s="12"/>
      <c r="U52" s="12"/>
      <c r="V52" s="12"/>
      <c r="AQ52"/>
      <c r="AR52"/>
      <c r="AT52"/>
    </row>
    <row r="53" spans="1:46">
      <c r="A53" s="1" t="s">
        <v>40</v>
      </c>
      <c r="B53" s="2">
        <v>289</v>
      </c>
      <c r="C53">
        <v>37</v>
      </c>
      <c r="D53" s="13">
        <f t="shared" si="1"/>
        <v>85</v>
      </c>
      <c r="H53" s="1" t="s">
        <v>40</v>
      </c>
      <c r="I53" s="12">
        <v>50</v>
      </c>
      <c r="J53" s="12">
        <v>21</v>
      </c>
      <c r="K53" s="12">
        <v>2</v>
      </c>
      <c r="L53" s="12">
        <v>7</v>
      </c>
      <c r="M53" s="12">
        <v>1</v>
      </c>
      <c r="N53" s="12">
        <v>2</v>
      </c>
      <c r="O53" s="12">
        <v>0</v>
      </c>
      <c r="P53" s="12">
        <v>2</v>
      </c>
      <c r="Q53" s="12">
        <f t="shared" si="0"/>
        <v>85</v>
      </c>
      <c r="R53" s="12"/>
      <c r="S53" s="12"/>
      <c r="T53" s="12"/>
      <c r="U53" s="12"/>
      <c r="V53" s="12"/>
      <c r="AQ53"/>
      <c r="AR53"/>
      <c r="AT53"/>
    </row>
    <row r="54" spans="1:46">
      <c r="A54" s="1" t="s">
        <v>41</v>
      </c>
      <c r="B54" s="2">
        <v>15</v>
      </c>
      <c r="C54">
        <v>4</v>
      </c>
      <c r="D54" s="13">
        <f t="shared" si="1"/>
        <v>11</v>
      </c>
      <c r="H54" s="1" t="s">
        <v>41</v>
      </c>
      <c r="I54" s="12">
        <v>6</v>
      </c>
      <c r="J54" s="12">
        <v>3</v>
      </c>
      <c r="K54" s="12">
        <v>0</v>
      </c>
      <c r="L54" s="12">
        <v>2</v>
      </c>
      <c r="M54" s="12">
        <v>0</v>
      </c>
      <c r="N54" s="12">
        <v>0</v>
      </c>
      <c r="O54" s="12">
        <v>0</v>
      </c>
      <c r="P54" s="12">
        <v>0</v>
      </c>
      <c r="Q54" s="12">
        <f t="shared" si="0"/>
        <v>11</v>
      </c>
      <c r="R54" s="12"/>
      <c r="S54" s="12"/>
      <c r="T54" s="12"/>
      <c r="U54" s="12"/>
      <c r="V54" s="12"/>
      <c r="AQ54"/>
      <c r="AR54"/>
      <c r="AT54"/>
    </row>
    <row r="55" spans="1:46">
      <c r="A55" s="1" t="s">
        <v>42</v>
      </c>
      <c r="B55" s="2">
        <v>52</v>
      </c>
      <c r="C55">
        <v>9</v>
      </c>
      <c r="D55" s="13">
        <f t="shared" si="1"/>
        <v>19</v>
      </c>
      <c r="H55" s="1" t="s">
        <v>42</v>
      </c>
      <c r="I55" s="12">
        <v>13</v>
      </c>
      <c r="J55" s="12">
        <v>1</v>
      </c>
      <c r="K55" s="12">
        <v>1</v>
      </c>
      <c r="L55" s="12">
        <v>1</v>
      </c>
      <c r="M55" s="12">
        <v>0</v>
      </c>
      <c r="N55" s="12">
        <v>0</v>
      </c>
      <c r="O55" s="12">
        <v>0</v>
      </c>
      <c r="P55" s="12">
        <v>3</v>
      </c>
      <c r="Q55">
        <f t="shared" si="0"/>
        <v>19</v>
      </c>
      <c r="AQ55"/>
      <c r="AR55"/>
      <c r="AT55"/>
    </row>
    <row r="56" spans="1:46" ht="15">
      <c r="B56" s="14">
        <f t="shared" ref="B56:C56" si="2">SUM(B43:B55)</f>
        <v>3060</v>
      </c>
      <c r="C56" s="14">
        <f t="shared" si="2"/>
        <v>325</v>
      </c>
      <c r="D56" s="15">
        <f>SUM(D43:D55)</f>
        <v>733</v>
      </c>
      <c r="H56" s="1"/>
      <c r="I56" s="16">
        <f t="shared" ref="I56:P56" si="3">SUM(I43:I55)</f>
        <v>514</v>
      </c>
      <c r="J56" s="16">
        <f t="shared" si="3"/>
        <v>128</v>
      </c>
      <c r="K56" s="16">
        <f t="shared" si="3"/>
        <v>47</v>
      </c>
      <c r="L56" s="16">
        <f t="shared" si="3"/>
        <v>15</v>
      </c>
      <c r="M56" s="16">
        <f t="shared" si="3"/>
        <v>8</v>
      </c>
      <c r="N56" s="16">
        <f t="shared" si="3"/>
        <v>15</v>
      </c>
      <c r="O56" s="16">
        <f t="shared" si="3"/>
        <v>0</v>
      </c>
      <c r="P56" s="16">
        <f t="shared" si="3"/>
        <v>6</v>
      </c>
      <c r="Q56" s="16">
        <f>SUM(Q43:Q55)</f>
        <v>733</v>
      </c>
      <c r="AQ56"/>
      <c r="AR56"/>
      <c r="AT56"/>
    </row>
    <row r="57" spans="1:46" ht="15">
      <c r="O57"/>
      <c r="P57"/>
      <c r="Q57" s="6"/>
      <c r="AQ57"/>
      <c r="AR57"/>
      <c r="AT57"/>
    </row>
  </sheetData>
  <mergeCells count="3">
    <mergeCell ref="D1:P1"/>
    <mergeCell ref="Q1:AC1"/>
    <mergeCell ref="AD1:AP1"/>
  </mergeCells>
  <pageMargins left="0.35433070866141736" right="0.55118110236220474" top="0.74803149606299213" bottom="0.74803149606299213" header="0.31496062992125984" footer="0.31496062992125984"/>
  <pageSetup paperSize="9" scale="26" orientation="landscape" r:id="rId1"/>
  <headerFooter>
    <oddHeader>&amp;CPhidex Analysis of AUGS 2014/15
Appendix 2, Phidex Test 1</oddHeader>
    <oddFooter>&amp;LPrepared by Phidex Consulting Ltd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Carnall</dc:creator>
  <cp:lastModifiedBy>RichardCarnall</cp:lastModifiedBy>
  <cp:lastPrinted>2014-08-10T18:14:25Z</cp:lastPrinted>
  <dcterms:created xsi:type="dcterms:W3CDTF">2014-08-08T16:16:59Z</dcterms:created>
  <dcterms:modified xsi:type="dcterms:W3CDTF">2014-08-10T20:08:17Z</dcterms:modified>
</cp:coreProperties>
</file>