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<sst xmlns="http://schemas.openxmlformats.org/spreadsheetml/2006/main" count="1276" uniqueCount="381">
  <si>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</si>
  <si>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</si>
  <si>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</si>
  <si>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</si>
  <si>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</si>
  <si>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</si>
  <si>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</si>
  <si>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</si>
  <si>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</si>
  <si>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</si>
  <si>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</si>
  <si>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</si>
  <si>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</si>
  <si>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</si>
  <si>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</si>
  <si>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</si>
  <si>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</si>
  <si>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</si>
  <si>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</si>
  <si>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</si>
  <si>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</si>
  <si>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</si>
  <si>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</si>
  <si>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</si>
  <si>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</si>
  <si>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</si>
  <si>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</si>
  <si>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</si>
  <si>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</si>
  <si>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</si>
  <si>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</si>
  <si>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</si>
  <si>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</si>
  <si>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</si>
  <si>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</si>
  <si>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</si>
  <si>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</si>
  <si>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</si>
  <si>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</si>
  <si>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</si>
  <si>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</si>
  <si>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</si>
  <si>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</si>
  <si>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</si>
  <si>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</si>
  <si>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</si>
  <si>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</si>
  <si>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</si>
  <si>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</si>
  <si>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</si>
  <si>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</si>
  <si>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</si>
  <si>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</si>
  <si>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</si>
  <si>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</si>
  <si>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</si>
  <si>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</si>
  <si>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</si>
  <si>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</si>
  <si>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</si>
  <si>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</si>
  <si>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</si>
  <si>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</si>
  <si>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</si>
  <si>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</si>
  <si>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</si>
  <si>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</si>
  <si>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</si>
  <si>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</si>
  <si>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</si>
  <si>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</si>
  <si>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</si>
  <si>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</si>
  <si>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</si>
  <si>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</si>
  <si>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</si>
  <si>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</si>
  <si>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</si>
  <si>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</si>
  <si>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</si>
  <si>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</si>
  <si>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</si>
  <si>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</si>
  <si>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</si>
  <si>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</si>
  <si>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</si>
  <si>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</si>
  <si>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</si>
  <si>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</si>
  <si>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</si>
  <si>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</si>
  <si>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</si>
  <si>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</si>
  <si>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</si>
  <si>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</si>
  <si>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</si>
  <si>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</si>
  <si>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</si>
  <si>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</si>
  <si>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</si>
  <si>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</si>
  <si>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</si>
  <si>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</si>
  <si>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</si>
  <si>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</si>
  <si>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</si>
  <si>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</si>
  <si>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</si>
  <si>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</si>
  <si>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</si>
  <si>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</si>
  <si>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</si>
  <si>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</si>
  <si>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</si>
  <si>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</si>
  <si>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</si>
  <si>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</si>
  <si>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</si>
  <si>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</si>
  <si>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</si>
  <si>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</si>
  <si>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</si>
  <si>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</si>
  <si>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</si>
  <si>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</si>
  <si>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</si>
  <si>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</si>
  <si>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</si>
  <si>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</si>
  <si>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</si>
  <si>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</si>
  <si>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</si>
  <si>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</si>
  <si>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</si>
  <si>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</si>
  <si>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</si>
  <si>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</si>
  <si>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</si>
  <si>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</si>
  <si>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</si>
  <si>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</si>
  <si>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</si>
  <si>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</si>
  <si>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</si>
  <si>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</si>
  <si>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</si>
  <si>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</si>
  <si>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</si>
  <si>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</si>
  <si>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</si>
  <si>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</si>
  <si>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</si>
  <si>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</si>
  <si>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</si>
  <si>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</si>
  <si>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</si>
  <si>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</si>
  <si>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</si>
  <si>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</si>
  <si>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</si>
  <si>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</si>
  <si>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</si>
  <si>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</si>
  <si>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</si>
  <si>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</si>
  <si>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</si>
  <si>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</si>
  <si>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</si>
  <si>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</si>
  <si>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</si>
  <si>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</si>
  <si>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</si>
  <si>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</si>
  <si>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</si>
  <si>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</si>
  <si>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</si>
  <si>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</si>
  <si>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</si>
  <si>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</si>
  <si>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</si>
  <si>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</si>
  <si>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</si>
  <si>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</si>
  <si>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</si>
  <si>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</si>
  <si>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</si>
  <si>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</si>
  <si>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</si>
  <si>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</si>
  <si>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</si>
  <si>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</si>
  <si>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</si>
  <si>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</si>
  <si>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</si>
  <si>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</si>
  <si>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</si>
  <si>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</si>
  <si>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</si>
  <si>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</si>
  <si>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</si>
  <si>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</si>
  <si>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</si>
  <si>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</si>
  <si>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</si>
  <si>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</si>
  <si>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</si>
  <si>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</si>
  <si>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</si>
  <si>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</si>
  <si>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</si>
  <si>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</si>
  <si>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</si>
  <si>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</si>
  <si>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</si>
  <si>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</si>
  <si>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</si>
  <si>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</si>
  <si>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</si>
  <si>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</si>
  <si>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</si>
  <si>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</si>
  <si>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</si>
  <si>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</si>
  <si>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</si>
  <si>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</si>
  <si>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</si>
  <si>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</si>
  <si>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</si>
  <si>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</si>
  <si>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</si>
  <si>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</si>
  <si>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</si>
  <si>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</si>
  <si>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</si>
  <si>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</si>
  <si>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</si>
  <si>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</si>
  <si>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</si>
  <si>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</si>
  <si>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</si>
  <si>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</si>
  <si>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</si>
  <si>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</si>
  <si>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</si>
  <si>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</si>
  <si>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</si>
  <si>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</si>
  <si>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</si>
  <si>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</si>
  <si>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</si>
  <si>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</si>
  <si>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</si>
  <si>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</si>
  <si>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</si>
  <si>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</si>
  <si>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</si>
  <si>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</si>
  <si>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</si>
  <si>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</si>
  <si>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</si>
  <si>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</si>
  <si>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</si>
  <si>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</si>
  <si>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</si>
  <si>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</si>
  <si>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</si>
  <si>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</si>
  <si>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</si>
  <si>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</si>
  <si>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</si>
  <si>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</si>
  <si>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</si>
  <si>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</si>
  <si>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</si>
  <si>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</si>
  <si>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</si>
  <si>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</si>
  <si>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</si>
  <si>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</si>
  <si>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</si>
  <si>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</si>
  <si>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</si>
  <si>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</si>
  <si>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</si>
  <si>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</si>
  <si>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</si>
  <si>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</si>
  <si>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</si>
  <si>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</si>
  <si>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</si>
  <si>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</si>
  <si>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</si>
  <si>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</si>
  <si>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</si>
  <si>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</si>
  <si>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</si>
  <si>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</si>
  <si>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</si>
  <si>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</si>
  <si>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</si>
  <si>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</si>
  <si>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</si>
  <si>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</si>
  <si>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</si>
  <si>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</si>
  <si>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</si>
  <si>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</si>
  <si>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</si>
  <si>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</si>
  <si>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</si>
  <si>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</si>
  <si>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</si>
  <si>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</si>
  <si>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</si>
  <si>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</si>
  <si>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</si>
  <si>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</si>
  <si>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</si>
  <si>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</si>
  <si>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</si>
  <si>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</si>
  <si>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</si>
  <si>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</si>
  <si>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</si>
  <si>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</si>
  <si>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</si>
  <si>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</si>
  <si>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</si>
  <si>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</si>
  <si>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</si>
  <si>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</si>
  <si>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</si>
  <si>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</si>
  <si>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</si>
  <si>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</si>
  <si>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</si>
  <si>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</si>
  <si>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</si>
  <si>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</si>
  <si>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</si>
  <si>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</si>
  <si>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</si>
  <si>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</si>
  <si>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</si>
  <si>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</si>
  <si>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</si>
  <si>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</si>
  <si>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</si>
  <si>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</si>
  <si>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</si>
  <si>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</si>
  <si>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</si>
  <si>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</si>
  <si>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</si>
  <si>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</si>
  <si>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</si>
  <si>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</si>
  <si>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</si>
  <si>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</si>
  <si>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</si>
  <si>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</si>
  <si>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</si>
  <si>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</si>
  <si>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</si>
  <si>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</si>
  <si>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</si>
  <si>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</si>
  <si>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</si>
  <si>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</si>
  <si>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</si>
  <si>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</si>
  <si>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</si>
  <si>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</si>
  <si>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</si>
  <si>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</si>
  <si>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</si>
  <si>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Reference meters on site constantly monitor and log gas volume going through meter. Gas flows were noticed to be different from the AGI turbine meter</t>
  </si>
  <si>
    <t>19.05.2010</t>
  </si>
  <si>
    <t>10.07.2010</t>
  </si>
  <si>
    <t>Bishop Auckland AGI, Turbine meter flow computer operated with wrong set-up for approximately 57 minutes causing an under-registration of approximately 81%.</t>
  </si>
  <si>
    <t>14.06.2010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</si>
</sst>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 wrapText="1"/>
    </xf>
    <xf numFmtId="0" fontId="4" fillId="24" borderId="0" xfId="0" applyFont="1" applyFill="1" applyAlignment="1">
      <alignment/>
    </xf>
    <xf numFmtId="0" fontId="0" fillId="0" borderId="10" xfId="0" applyBorder="1" applyAlignment="1">
      <alignment/>
    </xf>
    <xf numFmtId="0" fontId="0" fillId="24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3" fontId="0" fillId="0" borderId="10" xfId="0" applyNumberForma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">
      <selection activeCell="K20" sqref="K20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48" t="s">
        <v>260</v>
      </c>
      <c r="C2" s="48"/>
      <c r="D2" s="48"/>
      <c r="E2" s="48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 thickBot="1">
      <c r="A4" s="3"/>
      <c r="B4" s="52" t="s">
        <v>311</v>
      </c>
      <c r="C4" s="52"/>
      <c r="F4" s="3"/>
    </row>
    <row r="5" spans="1:6" ht="12.75" customHeight="1" thickBot="1" thickTop="1">
      <c r="A5" s="3"/>
      <c r="B5" s="2" t="s">
        <v>285</v>
      </c>
      <c r="C5" s="6" t="s">
        <v>312</v>
      </c>
      <c r="D5" s="2"/>
      <c r="E5" s="30"/>
      <c r="F5" s="3"/>
    </row>
    <row r="6" spans="1:6" ht="14.25" thickBot="1" thickTop="1">
      <c r="A6" s="3"/>
      <c r="B6" s="4"/>
      <c r="C6" s="3"/>
      <c r="D6" s="3"/>
      <c r="E6" s="3"/>
      <c r="F6" s="3"/>
    </row>
    <row r="7" spans="1:6" ht="13.5" thickTop="1">
      <c r="A7" s="3"/>
      <c r="B7" s="53" t="s">
        <v>310</v>
      </c>
      <c r="C7" s="56" t="s">
        <v>379</v>
      </c>
      <c r="D7" s="57"/>
      <c r="E7" s="58"/>
      <c r="F7" s="3"/>
    </row>
    <row r="8" spans="1:6" ht="13.5" thickBot="1">
      <c r="A8" s="3"/>
      <c r="B8" s="53"/>
      <c r="C8" s="59"/>
      <c r="D8" s="60"/>
      <c r="E8" s="61"/>
      <c r="F8" s="3"/>
    </row>
    <row r="9" spans="1:6" ht="14.25" thickBot="1" thickTop="1">
      <c r="A9" s="3"/>
      <c r="B9" s="3"/>
      <c r="C9" s="3"/>
      <c r="D9" s="3"/>
      <c r="E9" s="3"/>
      <c r="F9" s="3"/>
    </row>
    <row r="10" spans="1:6" ht="27" thickBot="1" thickTop="1">
      <c r="A10" s="3"/>
      <c r="B10" s="1" t="s">
        <v>282</v>
      </c>
      <c r="C10" s="49" t="s">
        <v>376</v>
      </c>
      <c r="D10" s="50"/>
      <c r="E10" s="51"/>
      <c r="F10" s="3"/>
    </row>
    <row r="11" spans="1:6" ht="14.25" thickBot="1" thickTop="1">
      <c r="A11" s="3"/>
      <c r="B11" s="3"/>
      <c r="C11" s="7"/>
      <c r="D11" s="3"/>
      <c r="E11" s="3"/>
      <c r="F11" s="3"/>
    </row>
    <row r="12" spans="1:6" ht="14.25" thickBot="1" thickTop="1">
      <c r="A12" s="3"/>
      <c r="B12" s="53" t="s">
        <v>320</v>
      </c>
      <c r="C12" s="2" t="s">
        <v>266</v>
      </c>
      <c r="D12" s="8" t="s">
        <v>380</v>
      </c>
      <c r="F12" s="3"/>
    </row>
    <row r="13" spans="1:6" ht="14.25" thickBot="1" thickTop="1">
      <c r="A13" s="3"/>
      <c r="B13" s="53"/>
      <c r="C13" s="2" t="s">
        <v>280</v>
      </c>
      <c r="D13" s="8" t="s">
        <v>378</v>
      </c>
      <c r="F13" s="3"/>
    </row>
    <row r="14" spans="1:6" ht="14.25" thickBot="1" thickTop="1">
      <c r="A14" s="3"/>
      <c r="B14" s="5"/>
      <c r="C14" s="5"/>
      <c r="D14" s="3"/>
      <c r="E14" s="3"/>
      <c r="F14" s="3"/>
    </row>
    <row r="15" spans="1:6" ht="14.25" thickBot="1" thickTop="1">
      <c r="A15" s="3"/>
      <c r="B15" s="53" t="s">
        <v>321</v>
      </c>
      <c r="C15" s="2" t="s">
        <v>267</v>
      </c>
      <c r="D15" s="9" t="s">
        <v>377</v>
      </c>
      <c r="F15" s="3"/>
    </row>
    <row r="16" spans="1:6" ht="14.25" thickBot="1" thickTop="1">
      <c r="A16" s="3"/>
      <c r="B16" s="53"/>
      <c r="C16" s="2" t="s">
        <v>268</v>
      </c>
      <c r="D16" s="8" t="s">
        <v>377</v>
      </c>
      <c r="F16" s="3"/>
    </row>
    <row r="17" spans="1:6" ht="14.25" thickBot="1" thickTop="1">
      <c r="A17" s="3"/>
      <c r="B17" s="53"/>
      <c r="C17" s="2" t="s">
        <v>269</v>
      </c>
      <c r="D17" s="8" t="s">
        <v>377</v>
      </c>
      <c r="F17" s="3"/>
    </row>
    <row r="18" spans="1:6" ht="14.25" thickBot="1" thickTop="1">
      <c r="A18" s="3"/>
      <c r="B18" s="53"/>
      <c r="C18" s="2" t="s">
        <v>270</v>
      </c>
      <c r="D18" s="8" t="s">
        <v>377</v>
      </c>
      <c r="F18" s="3"/>
    </row>
    <row r="19" spans="1:6" ht="14.25" thickBot="1" thickTop="1">
      <c r="A19" s="3"/>
      <c r="B19" s="5"/>
      <c r="C19" s="5"/>
      <c r="D19" s="3"/>
      <c r="E19" s="3"/>
      <c r="F19" s="3"/>
    </row>
    <row r="20" spans="1:6" ht="14.25" thickBot="1" thickTop="1">
      <c r="A20" s="3"/>
      <c r="B20" s="2" t="s">
        <v>265</v>
      </c>
      <c r="C20" s="2"/>
      <c r="D20" s="6" t="s">
        <v>259</v>
      </c>
      <c r="E20" t="str">
        <f>VLOOKUP($D$20,OfftakeRange,3)</f>
        <v>BISHOF</v>
      </c>
      <c r="F20" s="3"/>
    </row>
    <row r="21" spans="1:6" ht="13.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.75">
      <c r="A22" s="3"/>
      <c r="B22" s="2"/>
      <c r="C22" s="2" t="s">
        <v>263</v>
      </c>
      <c r="D22" t="str">
        <f>VLOOKUP($D$20,OfftakeRange,5)</f>
        <v>Northern Gas Networks - DN</v>
      </c>
      <c r="F22" s="3"/>
    </row>
    <row r="23" spans="1:6" ht="12.75">
      <c r="A23" s="3"/>
      <c r="B23" s="2" t="s">
        <v>5</v>
      </c>
      <c r="C23" s="2"/>
      <c r="D23" t="str">
        <f>VLOOKUP($D$20,OfftakeRange,7)</f>
        <v>Orifice</v>
      </c>
      <c r="F23" s="3"/>
    </row>
    <row r="24" spans="1:6" ht="12.75">
      <c r="A24" s="3"/>
      <c r="B24" s="2" t="s">
        <v>264</v>
      </c>
      <c r="C24" s="2"/>
      <c r="D24" t="str">
        <f>VLOOKUP($D$20,OfftakeRange,6)</f>
        <v>NO</v>
      </c>
      <c r="F24" s="3"/>
    </row>
    <row r="25" spans="1:6" ht="13.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4" t="s">
        <v>16</v>
      </c>
      <c r="C26" s="55"/>
      <c r="D26" s="47">
        <v>7.3</v>
      </c>
      <c r="F26" s="3"/>
    </row>
    <row r="27" spans="1:6" ht="14.25" thickBot="1" thickTop="1">
      <c r="A27" s="3"/>
      <c r="B27" s="2" t="s">
        <v>18</v>
      </c>
      <c r="C27" s="2"/>
      <c r="D27" s="6">
        <v>0.32</v>
      </c>
      <c r="F27" s="3"/>
    </row>
    <row r="28" spans="1:6" ht="14.25" thickBot="1" thickTop="1">
      <c r="A28" s="3"/>
      <c r="B28" s="2" t="s">
        <v>17</v>
      </c>
      <c r="C28" s="2"/>
      <c r="D28" s="6">
        <v>3.54</v>
      </c>
      <c r="F28" s="3"/>
    </row>
    <row r="29" spans="1:6" ht="14.2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4.25" thickBot="1" thickTop="1">
      <c r="A30" s="3"/>
      <c r="B30" s="3"/>
      <c r="C30" s="3"/>
      <c r="D30" s="3"/>
      <c r="E30" s="3"/>
      <c r="F30" s="3"/>
    </row>
    <row r="31" spans="1:6" ht="14.25" thickBot="1" thickTop="1">
      <c r="A31" s="3"/>
      <c r="B31" s="2" t="s">
        <v>281</v>
      </c>
      <c r="C31" s="2"/>
      <c r="D31" s="6" t="s">
        <v>299</v>
      </c>
      <c r="F31" s="3"/>
    </row>
    <row r="32" spans="1:6" ht="14.25" thickBot="1" thickTop="1">
      <c r="A32" s="3"/>
      <c r="B32" s="2" t="s">
        <v>284</v>
      </c>
      <c r="C32" s="2"/>
      <c r="D32" s="6" t="s">
        <v>302</v>
      </c>
      <c r="F32" s="3"/>
    </row>
    <row r="33" spans="1:6" ht="13.5" thickTop="1">
      <c r="A33" s="3"/>
      <c r="B33" s="3"/>
      <c r="C33" s="3"/>
      <c r="D33" s="3"/>
      <c r="E33" s="3"/>
      <c r="F33" s="3"/>
    </row>
    <row r="35" ht="12.75">
      <c r="C35" s="2"/>
    </row>
    <row r="36" ht="12.75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zoomScalePageLayoutView="0" workbookViewId="0" topLeftCell="A17">
      <selection activeCell="A27" sqref="A2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.75">
      <c r="A1" s="2" t="s">
        <v>133</v>
      </c>
    </row>
    <row r="2" ht="13.5" thickBot="1"/>
    <row r="3" spans="1:7" ht="24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3.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.75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.75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.75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.75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.75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22.5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.75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.75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22.5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.75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.75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.75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.75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.75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.75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.75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.75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.75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.75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.75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.75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.75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.75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.75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.75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.75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.75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.75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.75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.75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.75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.75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.75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.75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.75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.75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.75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.75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.75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.75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.75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.75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.75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.75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.75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.75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.75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.75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.75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.75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.75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.75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.75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.75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.75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.75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.75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.75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.75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.75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.75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.75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.75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.75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.75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.75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.75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.75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.75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.75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.75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.75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.75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.75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.75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.75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.75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.75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.75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.75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.75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.75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.75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.75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.75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.75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.75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.75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.75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.75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.75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.75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.75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.75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.75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.75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.75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.75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.75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.75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.75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.75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.75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.75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.75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.75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.75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.75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.75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.75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.75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.75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.75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.75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.75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22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22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.75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.75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.75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.75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.75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.75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.75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.75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.75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.75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.75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.75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.75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.75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.75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.75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.75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.75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.75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.75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.75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.75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.75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.75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.75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.75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.75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.75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.75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.75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.75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.75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.75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.75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.75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.75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.75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.75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.75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.75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.75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.75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.75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.75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.75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.75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.75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.75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.75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3.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3.5" thickTop="1"/>
    <row r="175" ht="13.5" thickBot="1"/>
    <row r="176" spans="1:5" ht="13.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.75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3.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4.25" thickBot="1" thickTop="1">
      <c r="C179" s="25" t="s">
        <v>304</v>
      </c>
      <c r="D179" s="28" t="s">
        <v>308</v>
      </c>
      <c r="E179" s="18" t="s">
        <v>314</v>
      </c>
    </row>
    <row r="180" ht="13.5" thickTop="1">
      <c r="E180" s="18" t="s">
        <v>315</v>
      </c>
    </row>
    <row r="181" ht="12.75">
      <c r="E181" s="18" t="s">
        <v>316</v>
      </c>
    </row>
    <row r="182" ht="12.75">
      <c r="E182" s="18" t="s">
        <v>317</v>
      </c>
    </row>
    <row r="183" ht="12.75">
      <c r="E183" s="18" t="s">
        <v>318</v>
      </c>
    </row>
    <row r="184" ht="13.5" thickBot="1">
      <c r="E184" s="19" t="s">
        <v>319</v>
      </c>
    </row>
    <row r="185" ht="13.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16.140625" style="0" customWidth="1"/>
    <col min="5" max="8" width="10.140625" style="0" bestFit="1" customWidth="1"/>
  </cols>
  <sheetData>
    <row r="1" spans="1:18" ht="12.75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.75">
      <c r="A2" t="str">
        <f>'Notification Sheet'!D4&amp;TEXT('Notification Sheet'!D12,"ddmmyyy")</f>
        <v>14.06.2010</v>
      </c>
      <c r="B2">
        <f>'Notification Sheet'!D4</f>
        <v>0</v>
      </c>
      <c r="C2" t="str">
        <f>'Notification Sheet'!C7</f>
        <v>Bishop Auckland AGI, Turbine meter flow computer operated with wrong set-up for approximately 57 minutes causing an under-registration of approximately 81%.</v>
      </c>
      <c r="D2" t="str">
        <f>'Notification Sheet'!C10</f>
        <v>Reference meters on site constantly monitor and log gas volume going through meter. Gas flows were noticed to be different from the AGI turbine meter</v>
      </c>
      <c r="E2" s="10" t="str">
        <f>'Notification Sheet'!D12</f>
        <v>14.06.2010</v>
      </c>
      <c r="F2" s="10" t="str">
        <f>'Notification Sheet'!D13</f>
        <v>10.07.2010</v>
      </c>
      <c r="G2" s="10" t="str">
        <f>'Notification Sheet'!D15</f>
        <v>19.05.2010</v>
      </c>
      <c r="H2" s="10" t="str">
        <f>'Notification Sheet'!D16</f>
        <v>19.05.2010</v>
      </c>
      <c r="I2" t="str">
        <f>'Notification Sheet'!D17</f>
        <v>19.05.2010</v>
      </c>
      <c r="J2" t="str">
        <f>'Notification Sheet'!D18</f>
        <v>19.05.2010</v>
      </c>
      <c r="K2" t="str">
        <f>'Notification Sheet'!D20</f>
        <v>Bishop Aukland MTA</v>
      </c>
      <c r="L2">
        <f>'Notification Sheet'!D26</f>
        <v>7.3</v>
      </c>
      <c r="M2">
        <f>'Notification Sheet'!D27</f>
        <v>0.32</v>
      </c>
      <c r="N2">
        <f>'Notification Sheet'!D28</f>
        <v>3.54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Administrator</cp:lastModifiedBy>
  <cp:lastPrinted>2008-08-27T15:15:37Z</cp:lastPrinted>
  <dcterms:created xsi:type="dcterms:W3CDTF">2008-07-29T09:04:52Z</dcterms:created>
  <dcterms:modified xsi:type="dcterms:W3CDTF">2010-06-14T07:45:31Z</dcterms:modified>
  <cp:category/>
  <cp:version/>
  <cp:contentType/>
  <cp:contentStatus/>
</cp:coreProperties>
</file>