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800" activeTab="0"/>
  </bookViews>
  <sheets>
    <sheet name="MOD186" sheetId="1" r:id="rId1"/>
    <sheet name="Reconciliation to Prior Quart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<sst xmlns="http://schemas.openxmlformats.org/spreadsheetml/2006/main" count="538" uniqueCount="204">
  <si>
    <t>Row Ref</t>
  </si>
  <si>
    <t>MOD 186 Report</t>
  </si>
  <si>
    <t>WALES &amp; WEST UTILITIES</t>
  </si>
  <si>
    <t>Published</t>
  </si>
  <si>
    <t>£m unless stated as a %</t>
  </si>
  <si>
    <t>Description</t>
  </si>
  <si>
    <t>RIIO License Terms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</si>
  <si>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</si>
  <si>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</si>
  <si>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</si>
  <si>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</si>
  <si>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</si>
  <si>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</si>
  <si>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</si>
  <si>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</si>
  <si>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Assumptions / Narrative</t>
  </si>
  <si>
    <t>TABLE 1 - Total Charge Elements (ECN + LDZ + Customer)</t>
  </si>
  <si>
    <t xml:space="preserve">Assumed Year on Year Actual RPI </t>
  </si>
  <si>
    <t xml:space="preserve">RPI for 2013/14, 2014/15 and 2015/16 is based on Treasury Forecasts for Nov 12, Nov 13 and Nov 14 respectively. </t>
  </si>
  <si>
    <t>Latest  Actual/Projected RPI</t>
  </si>
  <si>
    <t>Updated for February 2015 Treasury forecasts</t>
  </si>
  <si>
    <t>Assumed Interest Rate</t>
  </si>
  <si>
    <t>It</t>
  </si>
  <si>
    <t>Opening Base Revenue Allowance @ 2009/10 prices</t>
  </si>
  <si>
    <r>
      <t>PU</t>
    </r>
    <r>
      <rPr>
        <b/>
        <vertAlign val="subscript"/>
        <sz val="14"/>
        <rFont val="Arial"/>
        <family val="2"/>
      </rPr>
      <t>t</t>
    </r>
  </si>
  <si>
    <t>Opening base revenue term incorporates core allowances for Pass-through costs, NTS Exit capacity, and Shrinkage costs.</t>
  </si>
  <si>
    <t>Price Control Financial Model Iteration Adjustment</t>
  </si>
  <si>
    <r>
      <t>MOD</t>
    </r>
    <r>
      <rPr>
        <b/>
        <vertAlign val="subscript"/>
        <sz val="14"/>
        <rFont val="Arial"/>
        <family val="2"/>
      </rPr>
      <t>t</t>
    </r>
  </si>
  <si>
    <t xml:space="preserve">Legacy adjustments for 2014/15 following Ofgems direction in Nov 13. The adjustment for 2015/16 is based on Ofgem's  direction in Nov 14. Future years represent our best view at this time. </t>
  </si>
  <si>
    <t>RPI True Up</t>
  </si>
  <si>
    <r>
      <t>TRU</t>
    </r>
    <r>
      <rPr>
        <b/>
        <vertAlign val="subscript"/>
        <sz val="14"/>
        <rFont val="Arial"/>
        <family val="2"/>
      </rPr>
      <t>t</t>
    </r>
  </si>
  <si>
    <t>This trues-up the forecast RPI element of all the revenues, revenue adjustments and incentives for the year t-2).  The values shown remain a forecast until RPI for the year in question is finalised. The true up for 2015/16 represents the difference between forecast RPI (2.65%) and the actual of (2.88%)</t>
  </si>
  <si>
    <t>Forecast RPI Factor</t>
  </si>
  <si>
    <t>RPIFt</t>
  </si>
  <si>
    <t>The forecast RPI factor from 2015/16 is based on the Treasury February 2015 report.</t>
  </si>
  <si>
    <t>Base Revenue</t>
  </si>
  <si>
    <t>BRt</t>
  </si>
  <si>
    <r>
      <t>Sum of the above elements inflated by RPIF</t>
    </r>
    <r>
      <rPr>
        <vertAlign val="subscript"/>
        <sz val="14"/>
        <rFont val="Calibri"/>
        <family val="2"/>
      </rPr>
      <t>t</t>
    </r>
  </si>
  <si>
    <t>Business Rate Adjustment</t>
  </si>
  <si>
    <t>RBt</t>
  </si>
  <si>
    <t>Licensee Fee Adjustment</t>
  </si>
  <si>
    <t>LFt</t>
  </si>
  <si>
    <t>NTS Pensions Deficit Adjustment</t>
  </si>
  <si>
    <t>PDt</t>
  </si>
  <si>
    <t>Pass-Through Others: Theft of Gas, 3rd party Damage &amp; Water Ingress, Miscellaneous Pass-Through</t>
  </si>
  <si>
    <t>TPWIt + TGt + MPt</t>
  </si>
  <si>
    <t>Pass Through</t>
  </si>
  <si>
    <t>PTt</t>
  </si>
  <si>
    <t xml:space="preserve">The pass through adjustment from 2015/16 onwards is our latest view. </t>
  </si>
  <si>
    <t>Exit Capacity Incentive Revenue</t>
  </si>
  <si>
    <r>
      <t>Ei</t>
    </r>
    <r>
      <rPr>
        <b/>
        <vertAlign val="subscript"/>
        <sz val="14"/>
        <rFont val="Arial"/>
        <family val="2"/>
      </rPr>
      <t>t</t>
    </r>
  </si>
  <si>
    <t>Exit Capacity Allowance Adjustment</t>
  </si>
  <si>
    <r>
      <t>ExC</t>
    </r>
    <r>
      <rPr>
        <b/>
        <vertAlign val="subscript"/>
        <sz val="14"/>
        <rFont val="Arial"/>
        <family val="2"/>
      </rPr>
      <t>t</t>
    </r>
  </si>
  <si>
    <t>NTS Exit Capacity Revenue Adj</t>
  </si>
  <si>
    <t>Ext</t>
  </si>
  <si>
    <t>This adjustment represents our latest view based on NTS Exit Capacity prices and our estimated capacity bookings compared to the Capacity Cost Allowance.</t>
  </si>
  <si>
    <t>Shrinkage Cost Adjustment</t>
  </si>
  <si>
    <r>
      <t>SHRA</t>
    </r>
    <r>
      <rPr>
        <vertAlign val="subscript"/>
        <sz val="14"/>
        <rFont val="Arial"/>
        <family val="2"/>
      </rPr>
      <t>t</t>
    </r>
  </si>
  <si>
    <t>Projected adjustmentment in respect of lower Shrinkage Costs than the Allowed Shrinkage Cost.  SHRA has been adjusted for the revised approved shrinkage model effectivefrom 2015/16.</t>
  </si>
  <si>
    <t>Shrinkage Incentive Adjustment</t>
  </si>
  <si>
    <r>
      <t>SHRR</t>
    </r>
    <r>
      <rPr>
        <vertAlign val="subscript"/>
        <sz val="14"/>
        <rFont val="Arial"/>
        <family val="2"/>
      </rPr>
      <t>t</t>
    </r>
  </si>
  <si>
    <t>Projected Shrinkage Incentive Performance assumes lower volumes than target volumes and reflects latest forward gas prices.</t>
  </si>
  <si>
    <t>Shrinkage Allowance Rev Adjustment</t>
  </si>
  <si>
    <r>
      <t>SHR</t>
    </r>
    <r>
      <rPr>
        <b/>
        <vertAlign val="subscript"/>
        <sz val="14"/>
        <rFont val="Arial"/>
        <family val="2"/>
      </rPr>
      <t>t</t>
    </r>
  </si>
  <si>
    <t>Net Impact of Shrinkage Cost Adjustment and Incentive</t>
  </si>
  <si>
    <t>Broad Measure of Cust Satisfaction Revenue Adjustment</t>
  </si>
  <si>
    <r>
      <t>BM</t>
    </r>
    <r>
      <rPr>
        <b/>
        <vertAlign val="subscript"/>
        <sz val="14"/>
        <rFont val="Arial"/>
        <family val="2"/>
      </rPr>
      <t>t</t>
    </r>
  </si>
  <si>
    <t>This is our latest view of the Incentive performance.</t>
  </si>
  <si>
    <t>Environmental Emissions Incentive Rev Adjustment</t>
  </si>
  <si>
    <r>
      <t>EEI</t>
    </r>
    <r>
      <rPr>
        <b/>
        <vertAlign val="subscript"/>
        <sz val="14"/>
        <rFont val="Arial"/>
        <family val="2"/>
      </rPr>
      <t>t</t>
    </r>
  </si>
  <si>
    <t>Projected Incentive performance consistent with basis used for estimating the volumes used for the Shrinkage Incentive (above)</t>
  </si>
  <si>
    <t>Discretionary Reward Scheme Rev Adjustment</t>
  </si>
  <si>
    <r>
      <t>DRS</t>
    </r>
    <r>
      <rPr>
        <b/>
        <vertAlign val="subscript"/>
        <sz val="14"/>
        <rFont val="Arial"/>
        <family val="2"/>
      </rPr>
      <t>t</t>
    </r>
  </si>
  <si>
    <t>The values claimed under DRS for 2013/14 and 2014/15 have been awarded by Ofgem. Estimated 2016/17</t>
  </si>
  <si>
    <t>Network Innovation Allowance Rev Adjustment</t>
  </si>
  <si>
    <r>
      <t>NIA</t>
    </r>
    <r>
      <rPr>
        <b/>
        <vertAlign val="subscript"/>
        <sz val="14"/>
        <rFont val="Arial"/>
        <family val="2"/>
      </rPr>
      <t>t</t>
    </r>
  </si>
  <si>
    <t>Correction Term revenue Adjustment (K added)</t>
  </si>
  <si>
    <r>
      <t>K</t>
    </r>
    <r>
      <rPr>
        <b/>
        <vertAlign val="subscript"/>
        <sz val="14"/>
        <rFont val="Arial"/>
        <family val="2"/>
      </rPr>
      <t>t</t>
    </r>
  </si>
  <si>
    <t>2012-13 over-recovery carried forward into 2013-14.   Note that forecast over-recovery in 2013-14 is carried forward into 2015-16 as per 2-year lag in RIIO</t>
  </si>
  <si>
    <t>Maximum DN Allowed Revenue (including NTS Exit)</t>
  </si>
  <si>
    <r>
      <t>AR</t>
    </r>
    <r>
      <rPr>
        <b/>
        <vertAlign val="subscript"/>
        <sz val="14"/>
        <rFont val="Arial"/>
        <family val="2"/>
      </rPr>
      <t>t</t>
    </r>
  </si>
  <si>
    <t>This represents our latest view of forecast Maximum Allowed Revenue from 2013/14.</t>
  </si>
  <si>
    <t>Collectable Revenue (including NTS Exit)</t>
  </si>
  <si>
    <r>
      <t>R</t>
    </r>
    <r>
      <rPr>
        <b/>
        <vertAlign val="subscript"/>
        <sz val="14"/>
        <rFont val="Arial"/>
        <family val="2"/>
      </rPr>
      <t>t</t>
    </r>
  </si>
  <si>
    <t>Collected income for 2013/14 is final. A 2.4% SOQ reduction was experinced in Oct 14 and and a 2.7% reduction has been estimated for Oct 15. A 2 % reduction is assumed for future years.</t>
  </si>
  <si>
    <t>Under(-)/Over-Recovery Carried Forward  (including NTS Exit)</t>
  </si>
  <si>
    <r>
      <t>R</t>
    </r>
    <r>
      <rPr>
        <b/>
        <vertAlign val="subscript"/>
        <sz val="14"/>
        <rFont val="Arial"/>
        <family val="2"/>
      </rPr>
      <t>t</t>
    </r>
    <r>
      <rPr>
        <b/>
        <sz val="14"/>
        <rFont val="Arial"/>
        <family val="2"/>
      </rPr>
      <t xml:space="preserve"> - AR</t>
    </r>
    <r>
      <rPr>
        <b/>
        <vertAlign val="subscript"/>
        <sz val="14"/>
        <rFont val="Arial"/>
        <family val="2"/>
      </rPr>
      <t>t</t>
    </r>
  </si>
  <si>
    <t>From 2015/16 onwards we have assumed that transportation charges will track allowed revenue exactly.</t>
  </si>
  <si>
    <t xml:space="preserve">LDZ+Customer+ECN Charges Arithmetical April Price Change (%) </t>
  </si>
  <si>
    <t>Price changes reflect impact of assumed SOQ reductions.</t>
  </si>
  <si>
    <t>TABLE 2 : Domestic Customer Bill Impact</t>
  </si>
  <si>
    <r>
      <t xml:space="preserve">Ofgem assumed </t>
    </r>
    <r>
      <rPr>
        <b/>
        <sz val="12"/>
        <color indexed="10"/>
        <rFont val="Calibri"/>
        <family val="2"/>
      </rPr>
      <t>TDCV</t>
    </r>
    <r>
      <rPr>
        <sz val="12"/>
        <color indexed="8"/>
        <rFont val="Calibri"/>
        <family val="2"/>
      </rPr>
      <t xml:space="preserve"> (with AQ assumption thereafter)</t>
    </r>
  </si>
  <si>
    <t>OFGEM have announced their intention to Revise TDCV to 12,500 from May 2015 for the purpose of fuel poor voucher calculations (was 13,500).  The figures presented set 2014-15 to 15,000, consistent across the DNs and reflecting DECC publication of average annual consumption, This 15,000 has then been reduced by a reduction in line with the AQ assumtion specific for WWU thereafter.</t>
  </si>
  <si>
    <t>Total annual charges £ (excl.exit capacity) - (Nominal Prices)</t>
  </si>
  <si>
    <t>Total annual charges £ (excl.exit capacity) - (14/15 prices)</t>
  </si>
  <si>
    <t>% movement in domestic customer bill - (14/15 prices)</t>
  </si>
  <si>
    <t>TABLE 3 - ECN Charge Elements (NTS Exit Capacity Only)</t>
  </si>
  <si>
    <t>Initial Allowed Revenue</t>
  </si>
  <si>
    <t>AExt</t>
  </si>
  <si>
    <t>Ofgem Cost allowance @ 2009/10 prices.</t>
  </si>
  <si>
    <t>Inflated Base Allowance</t>
  </si>
  <si>
    <t>Ofgem Cost allowance @ nominal prices</t>
  </si>
  <si>
    <t>Cost True Up</t>
  </si>
  <si>
    <t>Represents latest view of cost true up from year t-2.</t>
  </si>
  <si>
    <t>ECN (K added)</t>
  </si>
  <si>
    <t>Under recovery of ECN charge carried forward into 2013-14.  Note that forecast over-recovery in 2013-14 is carried forward into 2015-16 as per 2-year lag in RIIO</t>
  </si>
  <si>
    <t>Total Allowed Revenue</t>
  </si>
  <si>
    <t>Forecast Allowed Revenue adjusted for K and 'cost true up'</t>
  </si>
  <si>
    <t>Collected Revenue</t>
  </si>
  <si>
    <t>Collected income for 2013/14 is final. A 2.4 % SOQ reduction was experienced in Oct 14 and a 2.7% SOQ reduction has been estimated for Oct 15. A 2% reduction has bee assumed for future years.</t>
  </si>
  <si>
    <t>Under/Over Recovery</t>
  </si>
  <si>
    <t xml:space="preserve">ECN Charges Arithmetical April Price Change (%) </t>
  </si>
  <si>
    <t xml:space="preserve">Price changes take impact of assumed SOQ reductions into account. </t>
  </si>
  <si>
    <t xml:space="preserve">TABLE 4 - LDZ+Customer Charge Elements </t>
  </si>
  <si>
    <t>DN Allowed Revenue less ECN Allowed Revenue</t>
  </si>
  <si>
    <t>This is the DN allowed revenue less Allowed ECN revenue i.e. row 24 minus row 33</t>
  </si>
  <si>
    <t>DN Collectable Revenue less ECN Allowed Revenue</t>
  </si>
  <si>
    <t>This is the DN collectable revenue less collectable ECN revenue i.e. row 25 minus row 37</t>
  </si>
  <si>
    <t>DN Under/Over Recovery Carried Forward</t>
  </si>
  <si>
    <t>Over recovery forecast for 2013/14 and a small under recovery forecast for 2014/15.From 2015/16 it is assumed that that Collectable revenue will match Allowed Revenue exactly.</t>
  </si>
  <si>
    <t xml:space="preserve">LDZ+Customer Arithmetical April Price Change (%) </t>
  </si>
  <si>
    <t xml:space="preserve">TABLE 5 - SOQ October Impact Assumption </t>
  </si>
  <si>
    <t>Annual October SOQ Assumption</t>
  </si>
  <si>
    <t xml:space="preserve">Assumed 2% ongoing reduction in SOQ from 2016/17. </t>
  </si>
  <si>
    <r>
      <rPr>
        <b/>
        <sz val="12"/>
        <rFont val="Calibri"/>
        <family val="0"/>
      </rPr>
      <t>Note:</t>
    </r>
    <r>
      <rPr>
        <sz val="12"/>
        <rFont val="Calibri"/>
        <family val="0"/>
      </rPr>
      <t xml:space="preserve"> A movement of 1% will equate to a change in transportation prices of approx 0.5%</t>
    </r>
  </si>
  <si>
    <t>TABLE 6 Annual Iteration Process Adjustments (09/10 Prices)</t>
  </si>
  <si>
    <t>Item Description</t>
  </si>
  <si>
    <t>PCFM Term</t>
  </si>
  <si>
    <t>Assumptions</t>
  </si>
  <si>
    <t>Frequency</t>
  </si>
  <si>
    <t>Cost of debt adjustment (drives changes to WACC)</t>
  </si>
  <si>
    <t>CDE</t>
  </si>
  <si>
    <t>Internal WWU view on IBOX 10 year rate</t>
  </si>
  <si>
    <t>Cost of debt adjustment - £ effect on revenue</t>
  </si>
  <si>
    <t>CDE £ impact</t>
  </si>
  <si>
    <t>Cash impact of the above rate versus allowance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</si>
  <si>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</si>
  <si>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</si>
  <si>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</si>
  <si>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</si>
  <si>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</si>
  <si>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</si>
  <si>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</si>
  <si>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</si>
  <si>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31.03.2013 valuation impact, and forecasted 2016 valuation impact</t>
  </si>
  <si>
    <t>3-yearly review</t>
  </si>
  <si>
    <t>Pension Scheme Administration and PPF Levy</t>
  </si>
  <si>
    <t>APFE</t>
  </si>
  <si>
    <t>Specified Financial Adjustments - Impact on revenue (9/10 prices)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</si>
  <si>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</si>
  <si>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</si>
  <si>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</si>
  <si>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</si>
  <si>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</si>
  <si>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</si>
  <si>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</si>
  <si>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</si>
  <si>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</si>
  <si>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 - Impact on revenue (9/10 prices)</t>
  </si>
  <si>
    <t>Totex Incentive Mechanism - Impact on revenue 2 years after  (9/10 prices)</t>
  </si>
  <si>
    <t>Forecast IQI from TOTEX outperformance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</si>
  <si>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</si>
  <si>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</si>
  <si>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</si>
  <si>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</si>
  <si>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</si>
  <si>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</si>
  <si>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</si>
  <si>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</si>
  <si>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</si>
  <si>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</si>
  <si>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</si>
  <si>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</si>
  <si>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</si>
  <si>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</si>
  <si>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</si>
  <si>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</si>
  <si>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</si>
  <si>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Servs (Repex T2)</t>
  </si>
  <si>
    <t>RE</t>
  </si>
  <si>
    <t>Innovation Roll-out Mechanism</t>
  </si>
  <si>
    <t>IRM</t>
  </si>
  <si>
    <t>Uncertain costs total - Impact on revenue (9/10 prices)</t>
  </si>
  <si>
    <t>Total Potential Impact of Revenue Adjustments shown in Table 6</t>
  </si>
  <si>
    <t>Total value included in Table 1 in this forecast</t>
  </si>
  <si>
    <t>TABLE 7 : IFRS Tax Allowance</t>
  </si>
  <si>
    <t>IFRS Tax Allowance included in BRt  (09/10 Prices)</t>
  </si>
  <si>
    <t>Arithmetical April Price Change (%) - DN Charge elements (Excluding NTS) less IFRS Tax</t>
  </si>
  <si>
    <t>Impact of IFRS on price change</t>
  </si>
  <si>
    <t>Current MOD186</t>
  </si>
  <si>
    <t>January 2015 MOD186 Statement</t>
  </si>
  <si>
    <t>Variance</t>
  </si>
  <si>
    <t>SUPPORTING NOTES</t>
  </si>
  <si>
    <t>16/17 based on latest internal projections onwards</t>
  </si>
  <si>
    <t>February 2015 RPI figures and projections have resulted in a lower forecasted RPI</t>
  </si>
  <si>
    <t>Reduction in BR as a direct result of the reduced forecast in future year RPI.</t>
  </si>
  <si>
    <t>A reduction as a result of lower forecasted RPI in future years</t>
  </si>
  <si>
    <t>The latest forward gas prices have been compared to the Ofgem cost allowance and the difference is adjusted in T + 2.</t>
  </si>
  <si>
    <t>Projected Shrinkage Incentive Performance assumes lower volumes than target volumes.</t>
  </si>
  <si>
    <t>WWU has a small under rceovery of allowed revenue for 2014/15 which will be collected in 2016/17.</t>
  </si>
  <si>
    <t>Price change differences in 2015/16 reflect the higher allowed revenue and lower collected income before price adjustment.</t>
  </si>
  <si>
    <t>Price change difference in 2015/16 reflect lower collected income before price adjustment due to estimated higher SOQ reduction from Oct 14.</t>
  </si>
  <si>
    <t>Effective from 2016/17 onwards for Wales &amp; West Utilities</t>
  </si>
  <si>
    <t>April 2015 RPI figures and projections have resulted in a lower stated RPI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</si>
</sst>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-#,##0.0\ "/>
    <numFmt numFmtId="165" formatCode="0.00%;\(0.00%\)"/>
    <numFmt numFmtId="166" formatCode="0.0%;\(0.0%\)"/>
    <numFmt numFmtId="167" formatCode="#,##0.00_ ;[Red]\-#,##0.00\ "/>
    <numFmt numFmtId="168" formatCode="&quot;£&quot;#,##0;[Red]\-&quot;£&quot;#,##0;\-"/>
    <numFmt numFmtId="169" formatCode="#,##0.0000_ ;[Red]\-#,##0.0000\ "/>
    <numFmt numFmtId="170" formatCode="#,##0.000_ ;[Red]\-#,##0.000\ "/>
    <numFmt numFmtId="171" formatCode="0.0%"/>
    <numFmt numFmtId="172" formatCode="&quot;£&quot;#,##0.0,,;[Red]\-&quot;£&quot;#,##0.0,,;\-"/>
    <numFmt numFmtId="173" formatCode="_-* #,##0_-;\-* #,##0_-;_-* &quot;-&quot;??_-;_-@_-"/>
    <numFmt numFmtId="174" formatCode="_-* #,##0.0_-;\-* #,##0.0_-;_-* &quot;-&quot;??_-;_-@_-"/>
    <numFmt numFmtId="175" formatCode="#,##0.0%;[Black]\(#,##0.0%\);\-"/>
    <numFmt numFmtId="176" formatCode="_-* #,##0.000_-;\-* #,##0.000_-;_-* &quot;-&quot;??_-;_-@_-"/>
    <numFmt numFmtId="177" formatCode="#,##0.00;[Red]\-#,##0.00;\-"/>
    <numFmt numFmtId="178" formatCode="#,##0_ ;[Red]\-#,##0\ "/>
  </numFmts>
  <fonts count="6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Calibri"/>
      <family val="2"/>
    </font>
    <font>
      <vertAlign val="subscript"/>
      <sz val="14"/>
      <name val="Arial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7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8" fillId="25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17" fontId="9" fillId="25" borderId="10" xfId="0" applyNumberFormat="1" applyFont="1" applyFill="1" applyBorder="1" applyAlignment="1">
      <alignment horizontal="center"/>
    </xf>
    <xf numFmtId="17" fontId="1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25" borderId="10" xfId="59" applyFont="1" applyFill="1" applyBorder="1" applyAlignment="1">
      <alignment horizontal="center" vertical="center"/>
      <protection/>
    </xf>
    <xf numFmtId="0" fontId="15" fillId="25" borderId="10" xfId="59" applyFont="1" applyFill="1" applyBorder="1" applyAlignment="1">
      <alignment horizontal="center" vertical="center" wrapText="1"/>
      <protection/>
    </xf>
    <xf numFmtId="0" fontId="15" fillId="34" borderId="11" xfId="59" applyFont="1" applyFill="1" applyBorder="1" applyAlignment="1">
      <alignment horizontal="center" vertical="center" wrapText="1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 wrapText="1"/>
      <protection/>
    </xf>
    <xf numFmtId="0" fontId="15" fillId="25" borderId="10" xfId="59" applyFont="1" applyFill="1" applyBorder="1" applyAlignment="1">
      <alignment horizontal="left" vertical="center"/>
      <protection/>
    </xf>
    <xf numFmtId="0" fontId="15" fillId="0" borderId="12" xfId="59" applyFont="1" applyFill="1" applyBorder="1" applyAlignment="1">
      <alignment horizontal="center" vertical="center"/>
      <protection/>
    </xf>
    <xf numFmtId="0" fontId="15" fillId="0" borderId="13" xfId="59" applyFont="1" applyFill="1" applyBorder="1" applyAlignment="1">
      <alignment horizontal="center" vertical="center" wrapText="1"/>
      <protection/>
    </xf>
    <xf numFmtId="0" fontId="15" fillId="0" borderId="13" xfId="59" applyFont="1" applyFill="1" applyBorder="1" applyAlignment="1">
      <alignment horizontal="center" vertical="center"/>
      <protection/>
    </xf>
    <xf numFmtId="0" fontId="6" fillId="34" borderId="14" xfId="59" applyFont="1" applyFill="1" applyBorder="1" applyAlignment="1">
      <alignment vertical="center"/>
      <protection/>
    </xf>
    <xf numFmtId="0" fontId="16" fillId="0" borderId="10" xfId="59" applyFont="1" applyFill="1" applyBorder="1" applyAlignment="1">
      <alignment horizontal="left" vertical="center"/>
      <protection/>
    </xf>
    <xf numFmtId="165" fontId="14" fillId="0" borderId="10" xfId="59" applyNumberFormat="1" applyFont="1" applyFill="1" applyBorder="1" applyAlignment="1">
      <alignment vertical="center"/>
      <protection/>
    </xf>
    <xf numFmtId="165" fontId="14" fillId="1" borderId="10" xfId="59" applyNumberFormat="1" applyFont="1" applyFill="1" applyBorder="1" applyAlignment="1">
      <alignment vertical="center"/>
      <protection/>
    </xf>
    <xf numFmtId="165" fontId="14" fillId="1" borderId="14" xfId="59" applyNumberFormat="1" applyFont="1" applyFill="1" applyBorder="1" applyAlignment="1">
      <alignment vertical="center"/>
      <protection/>
    </xf>
    <xf numFmtId="0" fontId="6" fillId="34" borderId="15" xfId="59" applyFont="1" applyFill="1" applyBorder="1" applyAlignment="1">
      <alignment vertical="center" wrapText="1"/>
      <protection/>
    </xf>
    <xf numFmtId="0" fontId="17" fillId="0" borderId="10" xfId="59" applyFont="1" applyFill="1" applyBorder="1" applyAlignment="1">
      <alignment horizontal="center" vertical="center"/>
      <protection/>
    </xf>
    <xf numFmtId="166" fontId="14" fillId="0" borderId="10" xfId="59" applyNumberFormat="1" applyFont="1" applyFill="1" applyBorder="1" applyAlignment="1">
      <alignment vertical="center"/>
      <protection/>
    </xf>
    <xf numFmtId="166" fontId="14" fillId="0" borderId="14" xfId="59" applyNumberFormat="1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16" fillId="0" borderId="0" xfId="59" applyFont="1" applyFill="1" applyBorder="1" applyAlignment="1">
      <alignment horizontal="left" vertical="center"/>
      <protection/>
    </xf>
    <xf numFmtId="166" fontId="14" fillId="0" borderId="0" xfId="59" applyNumberFormat="1" applyFont="1" applyFill="1" applyBorder="1" applyAlignment="1">
      <alignment vertical="center"/>
      <protection/>
    </xf>
    <xf numFmtId="166" fontId="6" fillId="0" borderId="0" xfId="59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167" fontId="14" fillId="0" borderId="10" xfId="0" applyNumberFormat="1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169" fontId="14" fillId="0" borderId="16" xfId="0" applyNumberFormat="1" applyFont="1" applyFill="1" applyBorder="1" applyAlignment="1">
      <alignment vertical="center"/>
    </xf>
    <xf numFmtId="0" fontId="8" fillId="13" borderId="17" xfId="0" applyFont="1" applyFill="1" applyBorder="1" applyAlignment="1">
      <alignment vertical="center"/>
    </xf>
    <xf numFmtId="0" fontId="17" fillId="13" borderId="17" xfId="0" applyFont="1" applyFill="1" applyBorder="1" applyAlignment="1">
      <alignment horizontal="center" vertical="center"/>
    </xf>
    <xf numFmtId="167" fontId="15" fillId="13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68" fontId="6" fillId="0" borderId="0" xfId="58" applyNumberFormat="1" applyFont="1" applyFill="1" applyBorder="1" applyAlignment="1">
      <alignment vertical="center" wrapText="1"/>
      <protection/>
    </xf>
    <xf numFmtId="167" fontId="14" fillId="0" borderId="10" xfId="0" applyNumberFormat="1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67" fontId="14" fillId="0" borderId="16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7" fontId="15" fillId="0" borderId="16" xfId="0" applyNumberFormat="1" applyFont="1" applyFill="1" applyBorder="1" applyAlignment="1">
      <alignment vertical="center"/>
    </xf>
    <xf numFmtId="167" fontId="14" fillId="0" borderId="1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13" borderId="10" xfId="0" applyFont="1" applyFill="1" applyBorder="1" applyAlignment="1">
      <alignment vertical="center"/>
    </xf>
    <xf numFmtId="0" fontId="17" fillId="13" borderId="10" xfId="0" applyFont="1" applyFill="1" applyBorder="1" applyAlignment="1">
      <alignment horizontal="center" vertical="center"/>
    </xf>
    <xf numFmtId="167" fontId="15" fillId="13" borderId="10" xfId="0" applyNumberFormat="1" applyFont="1" applyFill="1" applyBorder="1" applyAlignment="1">
      <alignment vertical="center"/>
    </xf>
    <xf numFmtId="167" fontId="15" fillId="13" borderId="14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167" fontId="15" fillId="34" borderId="10" xfId="0" applyNumberFormat="1" applyFont="1" applyFill="1" applyBorder="1" applyAlignment="1">
      <alignment vertical="center"/>
    </xf>
    <xf numFmtId="0" fontId="5" fillId="13" borderId="14" xfId="0" applyFont="1" applyFill="1" applyBorder="1" applyAlignment="1">
      <alignment horizontal="left" vertical="center" wrapText="1"/>
    </xf>
    <xf numFmtId="0" fontId="15" fillId="13" borderId="10" xfId="0" applyFont="1" applyFill="1" applyBorder="1" applyAlignment="1">
      <alignment horizontal="center" vertical="center"/>
    </xf>
    <xf numFmtId="171" fontId="15" fillId="13" borderId="10" xfId="6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1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0" fontId="15" fillId="25" borderId="18" xfId="0" applyFont="1" applyFill="1" applyBorder="1" applyAlignment="1">
      <alignment vertical="center" wrapText="1"/>
    </xf>
    <xf numFmtId="171" fontId="15" fillId="25" borderId="10" xfId="0" applyNumberFormat="1" applyFont="1" applyFill="1" applyBorder="1" applyAlignment="1">
      <alignment horizontal="center" vertical="center"/>
    </xf>
    <xf numFmtId="172" fontId="15" fillId="25" borderId="10" xfId="0" applyNumberFormat="1" applyFont="1" applyFill="1" applyBorder="1" applyAlignment="1">
      <alignment horizontal="center" vertical="center"/>
    </xf>
    <xf numFmtId="168" fontId="8" fillId="25" borderId="10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/>
    </xf>
    <xf numFmtId="173" fontId="1" fillId="0" borderId="10" xfId="42" applyNumberFormat="1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43" fontId="1" fillId="0" borderId="10" xfId="0" applyNumberFormat="1" applyFont="1" applyFill="1" applyBorder="1" applyAlignment="1">
      <alignment vertical="center"/>
    </xf>
    <xf numFmtId="0" fontId="12" fillId="13" borderId="14" xfId="0" applyFont="1" applyFill="1" applyBorder="1" applyAlignment="1">
      <alignment horizontal="left" vertical="center"/>
    </xf>
    <xf numFmtId="0" fontId="17" fillId="13" borderId="19" xfId="0" applyFont="1" applyFill="1" applyBorder="1" applyAlignment="1">
      <alignment horizontal="center" vertical="center"/>
    </xf>
    <xf numFmtId="174" fontId="9" fillId="13" borderId="10" xfId="0" applyNumberFormat="1" applyFont="1" applyFill="1" applyBorder="1" applyAlignment="1">
      <alignment vertical="center"/>
    </xf>
    <xf numFmtId="175" fontId="9" fillId="13" borderId="10" xfId="0" applyNumberFormat="1" applyFont="1" applyFill="1" applyBorder="1" applyAlignment="1">
      <alignment vertical="center"/>
    </xf>
    <xf numFmtId="0" fontId="15" fillId="25" borderId="18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/>
      <protection/>
    </xf>
    <xf numFmtId="0" fontId="15" fillId="0" borderId="0" xfId="59" applyFont="1" applyFill="1" applyBorder="1" applyAlignment="1">
      <alignment horizontal="center"/>
      <protection/>
    </xf>
    <xf numFmtId="176" fontId="15" fillId="0" borderId="0" xfId="59" applyNumberFormat="1" applyFont="1" applyFill="1" applyBorder="1" applyAlignment="1">
      <alignment horizontal="center"/>
      <protection/>
    </xf>
    <xf numFmtId="0" fontId="15" fillId="0" borderId="13" xfId="59" applyFont="1" applyFill="1" applyBorder="1" applyAlignment="1">
      <alignment horizontal="left" vertical="center" wrapText="1"/>
      <protection/>
    </xf>
    <xf numFmtId="0" fontId="17" fillId="0" borderId="13" xfId="59" applyFont="1" applyFill="1" applyBorder="1" applyAlignment="1">
      <alignment horizontal="center"/>
      <protection/>
    </xf>
    <xf numFmtId="0" fontId="15" fillId="0" borderId="13" xfId="59" applyFont="1" applyFill="1" applyBorder="1" applyAlignment="1">
      <alignment horizontal="center"/>
      <protection/>
    </xf>
    <xf numFmtId="0" fontId="8" fillId="0" borderId="13" xfId="59" applyFont="1" applyFill="1" applyBorder="1" applyAlignment="1">
      <alignment horizontal="left"/>
      <protection/>
    </xf>
    <xf numFmtId="0" fontId="22" fillId="0" borderId="15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167" fontId="14" fillId="0" borderId="17" xfId="0" applyNumberFormat="1" applyFont="1" applyFill="1" applyBorder="1" applyAlignment="1">
      <alignment vertical="center"/>
    </xf>
    <xf numFmtId="0" fontId="23" fillId="1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167" fontId="14" fillId="0" borderId="14" xfId="0" applyNumberFormat="1" applyFont="1" applyFill="1" applyBorder="1" applyAlignment="1">
      <alignment horizontal="right" vertical="center"/>
    </xf>
    <xf numFmtId="167" fontId="14" fillId="0" borderId="14" xfId="0" applyNumberFormat="1" applyFont="1" applyFill="1" applyBorder="1" applyAlignment="1">
      <alignment vertical="center"/>
    </xf>
    <xf numFmtId="167" fontId="15" fillId="13" borderId="20" xfId="42" applyNumberFormat="1" applyFont="1" applyFill="1" applyBorder="1" applyAlignment="1">
      <alignment vertical="center"/>
    </xf>
    <xf numFmtId="167" fontId="15" fillId="13" borderId="21" xfId="42" applyNumberFormat="1" applyFont="1" applyFill="1" applyBorder="1" applyAlignment="1">
      <alignment vertical="center"/>
    </xf>
    <xf numFmtId="167" fontId="15" fillId="13" borderId="10" xfId="0" applyNumberFormat="1" applyFont="1" applyFill="1" applyBorder="1" applyAlignment="1">
      <alignment vertical="center" wrapText="1"/>
    </xf>
    <xf numFmtId="167" fontId="15" fillId="0" borderId="17" xfId="0" applyNumberFormat="1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vertical="center"/>
    </xf>
    <xf numFmtId="0" fontId="5" fillId="13" borderId="14" xfId="0" applyFont="1" applyFill="1" applyBorder="1" applyAlignment="1">
      <alignment vertical="center" wrapText="1"/>
    </xf>
    <xf numFmtId="171" fontId="15" fillId="13" borderId="14" xfId="64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71" fontId="14" fillId="0" borderId="0" xfId="64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/>
    </xf>
    <xf numFmtId="0" fontId="15" fillId="0" borderId="22" xfId="59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25" fillId="13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1" fontId="27" fillId="0" borderId="0" xfId="64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5" fillId="25" borderId="18" xfId="0" applyFont="1" applyFill="1" applyBorder="1" applyAlignment="1">
      <alignment horizontal="left"/>
    </xf>
    <xf numFmtId="0" fontId="28" fillId="0" borderId="0" xfId="59" applyFont="1" applyFill="1" applyBorder="1" applyAlignment="1">
      <alignment horizontal="left"/>
      <protection/>
    </xf>
    <xf numFmtId="0" fontId="29" fillId="0" borderId="0" xfId="59" applyFont="1" applyFill="1" applyBorder="1" applyAlignment="1">
      <alignment horizontal="center"/>
      <protection/>
    </xf>
    <xf numFmtId="170" fontId="15" fillId="0" borderId="0" xfId="59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horizontal="left"/>
    </xf>
    <xf numFmtId="0" fontId="28" fillId="0" borderId="13" xfId="59" applyFont="1" applyFill="1" applyBorder="1" applyAlignment="1">
      <alignment horizontal="left"/>
      <protection/>
    </xf>
    <xf numFmtId="0" fontId="29" fillId="0" borderId="13" xfId="59" applyFont="1" applyFill="1" applyBorder="1" applyAlignment="1">
      <alignment horizontal="center"/>
      <protection/>
    </xf>
    <xf numFmtId="0" fontId="30" fillId="0" borderId="13" xfId="59" applyFont="1" applyFill="1" applyBorder="1" applyAlignment="1">
      <alignment horizontal="center"/>
      <protection/>
    </xf>
    <xf numFmtId="0" fontId="14" fillId="13" borderId="14" xfId="0" applyFont="1" applyFill="1" applyBorder="1" applyAlignment="1">
      <alignment vertical="center" wrapText="1"/>
    </xf>
    <xf numFmtId="0" fontId="14" fillId="13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1" fontId="14" fillId="13" borderId="10" xfId="64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29" fillId="0" borderId="23" xfId="59" applyFont="1" applyFill="1" applyBorder="1" applyAlignment="1">
      <alignment horizontal="center"/>
      <protection/>
    </xf>
    <xf numFmtId="0" fontId="29" fillId="0" borderId="0" xfId="59" applyFont="1" applyFill="1" applyBorder="1" applyAlignment="1">
      <alignment horizontal="center" wrapText="1"/>
      <protection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59" applyFont="1" applyFill="1" applyBorder="1" applyAlignment="1">
      <alignment vertical="center"/>
      <protection/>
    </xf>
    <xf numFmtId="0" fontId="15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left"/>
    </xf>
    <xf numFmtId="0" fontId="12" fillId="25" borderId="27" xfId="0" applyFont="1" applyFill="1" applyBorder="1" applyAlignment="1">
      <alignment horizontal="left" vertical="center" wrapText="1"/>
    </xf>
    <xf numFmtId="0" fontId="12" fillId="25" borderId="1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0" fontId="12" fillId="25" borderId="31" xfId="0" applyFont="1" applyFill="1" applyBorder="1" applyAlignment="1">
      <alignment horizontal="center" vertical="center"/>
    </xf>
    <xf numFmtId="0" fontId="12" fillId="25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3" fillId="0" borderId="17" xfId="5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0" fontId="12" fillId="0" borderId="3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17" xfId="59" applyFont="1" applyFill="1" applyBorder="1" applyAlignment="1">
      <alignment horizontal="left" vertical="center"/>
      <protection/>
    </xf>
    <xf numFmtId="0" fontId="1" fillId="33" borderId="0" xfId="0" applyFont="1" applyFill="1" applyBorder="1" applyAlignment="1">
      <alignment horizontal="center" vertical="center"/>
    </xf>
    <xf numFmtId="177" fontId="13" fillId="0" borderId="17" xfId="59" applyNumberFormat="1" applyFont="1" applyFill="1" applyBorder="1" applyAlignment="1">
      <alignment vertical="center"/>
      <protection/>
    </xf>
    <xf numFmtId="0" fontId="13" fillId="0" borderId="15" xfId="59" applyFont="1" applyFill="1" applyBorder="1" applyAlignment="1">
      <alignment horizontal="left" vertical="center" wrapText="1"/>
      <protection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3" fillId="0" borderId="10" xfId="59" applyFont="1" applyFill="1" applyBorder="1" applyAlignment="1">
      <alignment horizontal="center" vertical="center"/>
      <protection/>
    </xf>
    <xf numFmtId="177" fontId="13" fillId="0" borderId="10" xfId="59" applyNumberFormat="1" applyFont="1" applyFill="1" applyBorder="1" applyAlignment="1">
      <alignment vertical="center"/>
      <protection/>
    </xf>
    <xf numFmtId="177" fontId="13" fillId="0" borderId="14" xfId="59" applyNumberFormat="1" applyFont="1" applyFill="1" applyBorder="1" applyAlignment="1">
      <alignment vertical="center"/>
      <protection/>
    </xf>
    <xf numFmtId="0" fontId="13" fillId="0" borderId="14" xfId="59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177" fontId="13" fillId="34" borderId="10" xfId="59" applyNumberFormat="1" applyFont="1" applyFill="1" applyBorder="1" applyAlignment="1">
      <alignment vertical="center"/>
      <protection/>
    </xf>
    <xf numFmtId="0" fontId="4" fillId="0" borderId="35" xfId="0" applyFont="1" applyBorder="1" applyAlignment="1">
      <alignment vertical="center" wrapText="1"/>
    </xf>
    <xf numFmtId="177" fontId="13" fillId="0" borderId="20" xfId="59" applyNumberFormat="1" applyFont="1" applyFill="1" applyBorder="1" applyAlignment="1">
      <alignment vertical="center"/>
      <protection/>
    </xf>
    <xf numFmtId="177" fontId="13" fillId="0" borderId="21" xfId="59" applyNumberFormat="1" applyFont="1" applyFill="1" applyBorder="1" applyAlignment="1">
      <alignment vertical="center"/>
      <protection/>
    </xf>
    <xf numFmtId="0" fontId="13" fillId="0" borderId="21" xfId="59" applyFont="1" applyFill="1" applyBorder="1" applyAlignment="1">
      <alignment horizontal="left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15" fillId="13" borderId="16" xfId="59" applyFont="1" applyFill="1" applyBorder="1" applyAlignment="1">
      <alignment horizontal="left" vertical="center"/>
      <protection/>
    </xf>
    <xf numFmtId="0" fontId="13" fillId="13" borderId="16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77" fontId="13" fillId="13" borderId="16" xfId="59" applyNumberFormat="1" applyFont="1" applyFill="1" applyBorder="1" applyAlignment="1">
      <alignment vertical="center"/>
      <protection/>
    </xf>
    <xf numFmtId="177" fontId="12" fillId="13" borderId="16" xfId="59" applyNumberFormat="1" applyFont="1" applyFill="1" applyBorder="1" applyAlignment="1">
      <alignment vertical="center"/>
      <protection/>
    </xf>
    <xf numFmtId="0" fontId="13" fillId="13" borderId="36" xfId="59" applyFont="1" applyFill="1" applyBorder="1" applyAlignment="1">
      <alignment horizontal="left" vertical="center" wrapText="1"/>
      <protection/>
    </xf>
    <xf numFmtId="0" fontId="13" fillId="13" borderId="16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vertical="center"/>
      <protection/>
    </xf>
    <xf numFmtId="0" fontId="13" fillId="0" borderId="10" xfId="59" applyFont="1" applyFill="1" applyBorder="1" applyAlignment="1">
      <alignment vertical="center"/>
      <protection/>
    </xf>
    <xf numFmtId="0" fontId="13" fillId="0" borderId="37" xfId="59" applyFont="1" applyFill="1" applyBorder="1" applyAlignment="1">
      <alignment vertical="center"/>
      <protection/>
    </xf>
    <xf numFmtId="0" fontId="13" fillId="0" borderId="37" xfId="59" applyFont="1" applyFill="1" applyBorder="1" applyAlignment="1">
      <alignment horizontal="center" vertical="center"/>
      <protection/>
    </xf>
    <xf numFmtId="0" fontId="13" fillId="0" borderId="38" xfId="59" applyFont="1" applyFill="1" applyBorder="1" applyAlignment="1">
      <alignment horizontal="left" vertical="center" wrapText="1"/>
      <protection/>
    </xf>
    <xf numFmtId="0" fontId="13" fillId="0" borderId="37" xfId="59" applyFont="1" applyFill="1" applyBorder="1" applyAlignment="1">
      <alignment horizontal="center" vertical="center" wrapText="1"/>
      <protection/>
    </xf>
    <xf numFmtId="0" fontId="15" fillId="13" borderId="39" xfId="59" applyFont="1" applyFill="1" applyBorder="1" applyAlignment="1">
      <alignment vertical="center"/>
      <protection/>
    </xf>
    <xf numFmtId="0" fontId="13" fillId="13" borderId="39" xfId="59" applyFont="1" applyFill="1" applyBorder="1" applyAlignment="1">
      <alignment horizontal="center" vertical="center"/>
      <protection/>
    </xf>
    <xf numFmtId="177" fontId="13" fillId="13" borderId="39" xfId="59" applyNumberFormat="1" applyFont="1" applyFill="1" applyBorder="1" applyAlignment="1">
      <alignment vertical="center"/>
      <protection/>
    </xf>
    <xf numFmtId="177" fontId="12" fillId="13" borderId="39" xfId="59" applyNumberFormat="1" applyFont="1" applyFill="1" applyBorder="1" applyAlignment="1">
      <alignment vertical="center"/>
      <protection/>
    </xf>
    <xf numFmtId="0" fontId="13" fillId="13" borderId="40" xfId="59" applyFont="1" applyFill="1" applyBorder="1" applyAlignment="1">
      <alignment horizontal="left" vertical="center" wrapText="1"/>
      <protection/>
    </xf>
    <xf numFmtId="0" fontId="13" fillId="13" borderId="39" xfId="59" applyFont="1" applyFill="1" applyBorder="1" applyAlignment="1">
      <alignment horizontal="center" vertical="center" wrapText="1"/>
      <protection/>
    </xf>
    <xf numFmtId="0" fontId="15" fillId="13" borderId="41" xfId="59" applyFont="1" applyFill="1" applyBorder="1" applyAlignment="1">
      <alignment vertical="center"/>
      <protection/>
    </xf>
    <xf numFmtId="0" fontId="13" fillId="13" borderId="41" xfId="59" applyFont="1" applyFill="1" applyBorder="1" applyAlignment="1">
      <alignment horizontal="center" vertical="center"/>
      <protection/>
    </xf>
    <xf numFmtId="177" fontId="13" fillId="13" borderId="41" xfId="59" applyNumberFormat="1" applyFont="1" applyFill="1" applyBorder="1" applyAlignment="1">
      <alignment vertical="center"/>
      <protection/>
    </xf>
    <xf numFmtId="0" fontId="13" fillId="13" borderId="42" xfId="59" applyFont="1" applyFill="1" applyBorder="1" applyAlignment="1">
      <alignment horizontal="left" vertical="center" wrapText="1"/>
      <protection/>
    </xf>
    <xf numFmtId="0" fontId="13" fillId="13" borderId="41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37" xfId="59" applyFont="1" applyFill="1" applyBorder="1" applyAlignment="1">
      <alignment horizontal="left" vertical="center"/>
      <protection/>
    </xf>
    <xf numFmtId="177" fontId="13" fillId="0" borderId="37" xfId="59" applyNumberFormat="1" applyFont="1" applyFill="1" applyBorder="1" applyAlignment="1">
      <alignment vertical="center"/>
      <protection/>
    </xf>
    <xf numFmtId="0" fontId="15" fillId="13" borderId="30" xfId="59" applyFont="1" applyFill="1" applyBorder="1" applyAlignment="1">
      <alignment horizontal="left" vertical="center"/>
      <protection/>
    </xf>
    <xf numFmtId="0" fontId="13" fillId="13" borderId="30" xfId="59" applyFont="1" applyFill="1" applyBorder="1" applyAlignment="1">
      <alignment horizontal="center" vertical="center"/>
      <protection/>
    </xf>
    <xf numFmtId="177" fontId="13" fillId="13" borderId="30" xfId="59" applyNumberFormat="1" applyFont="1" applyFill="1" applyBorder="1" applyAlignment="1">
      <alignment vertical="center"/>
      <protection/>
    </xf>
    <xf numFmtId="0" fontId="13" fillId="13" borderId="30" xfId="59" applyFont="1" applyFill="1" applyBorder="1" applyAlignment="1">
      <alignment horizontal="left" vertical="center" wrapText="1"/>
      <protection/>
    </xf>
    <xf numFmtId="0" fontId="13" fillId="13" borderId="30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3" fillId="0" borderId="26" xfId="59" applyFont="1" applyFill="1" applyBorder="1" applyAlignment="1">
      <alignment horizontal="left" vertical="center"/>
      <protection/>
    </xf>
    <xf numFmtId="0" fontId="13" fillId="0" borderId="26" xfId="59" applyFont="1" applyFill="1" applyBorder="1" applyAlignment="1">
      <alignment horizontal="center" vertical="center"/>
      <protection/>
    </xf>
    <xf numFmtId="177" fontId="13" fillId="0" borderId="43" xfId="59" applyNumberFormat="1" applyFont="1" applyFill="1" applyBorder="1" applyAlignment="1">
      <alignment vertical="center"/>
      <protection/>
    </xf>
    <xf numFmtId="177" fontId="13" fillId="0" borderId="26" xfId="59" applyNumberFormat="1" applyFont="1" applyFill="1" applyBorder="1" applyAlignment="1">
      <alignment vertical="center"/>
      <protection/>
    </xf>
    <xf numFmtId="0" fontId="13" fillId="0" borderId="26" xfId="59" applyFont="1" applyFill="1" applyBorder="1" applyAlignment="1">
      <alignment horizontal="left" vertical="center" wrapText="1"/>
      <protection/>
    </xf>
    <xf numFmtId="0" fontId="13" fillId="0" borderId="26" xfId="59" applyFont="1" applyFill="1" applyBorder="1" applyAlignment="1">
      <alignment horizontal="center" vertical="center" wrapText="1"/>
      <protection/>
    </xf>
    <xf numFmtId="0" fontId="9" fillId="13" borderId="27" xfId="0" applyFont="1" applyFill="1" applyBorder="1" applyAlignment="1">
      <alignment horizontal="left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12" fillId="13" borderId="45" xfId="42" applyNumberFormat="1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vertical="center" wrapText="1"/>
    </xf>
    <xf numFmtId="0" fontId="1" fillId="13" borderId="44" xfId="0" applyFont="1" applyFill="1" applyBorder="1" applyAlignment="1">
      <alignment vertical="center" wrapText="1"/>
    </xf>
    <xf numFmtId="177" fontId="12" fillId="13" borderId="29" xfId="4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4" fontId="12" fillId="0" borderId="0" xfId="42" applyNumberFormat="1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9" fillId="13" borderId="14" xfId="0" applyFont="1" applyFill="1" applyBorder="1" applyAlignment="1">
      <alignment vertical="center" wrapText="1"/>
    </xf>
    <xf numFmtId="0" fontId="9" fillId="13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13" borderId="14" xfId="0" applyFont="1" applyFill="1" applyBorder="1" applyAlignment="1">
      <alignment vertical="center"/>
    </xf>
    <xf numFmtId="0" fontId="9" fillId="13" borderId="12" xfId="0" applyFont="1" applyFill="1" applyBorder="1" applyAlignment="1">
      <alignment vertical="center"/>
    </xf>
    <xf numFmtId="0" fontId="13" fillId="13" borderId="14" xfId="0" applyFont="1" applyFill="1" applyBorder="1" applyAlignment="1">
      <alignment horizontal="left" vertical="center" wrapText="1"/>
    </xf>
    <xf numFmtId="0" fontId="13" fillId="13" borderId="19" xfId="0" applyFont="1" applyFill="1" applyBorder="1" applyAlignment="1">
      <alignment horizontal="left" vertical="center" wrapText="1"/>
    </xf>
    <xf numFmtId="164" fontId="13" fillId="13" borderId="10" xfId="0" applyNumberFormat="1" applyFont="1" applyFill="1" applyBorder="1" applyAlignment="1">
      <alignment horizontal="center" vertical="center"/>
    </xf>
    <xf numFmtId="164" fontId="13" fillId="13" borderId="14" xfId="0" applyNumberFormat="1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vertical="center" wrapText="1"/>
    </xf>
    <xf numFmtId="0" fontId="13" fillId="13" borderId="19" xfId="0" applyFont="1" applyFill="1" applyBorder="1" applyAlignment="1">
      <alignment vertical="center" wrapText="1"/>
    </xf>
    <xf numFmtId="0" fontId="9" fillId="13" borderId="14" xfId="0" applyFont="1" applyFill="1" applyBorder="1" applyAlignment="1">
      <alignment horizontal="left" vertical="center" wrapText="1"/>
    </xf>
    <xf numFmtId="0" fontId="9" fillId="13" borderId="19" xfId="0" applyFont="1" applyFill="1" applyBorder="1" applyAlignment="1">
      <alignment horizontal="left" vertical="center" wrapText="1"/>
    </xf>
    <xf numFmtId="171" fontId="9" fillId="13" borderId="10" xfId="0" applyNumberFormat="1" applyFont="1" applyFill="1" applyBorder="1" applyAlignment="1">
      <alignment horizontal="center" vertical="center"/>
    </xf>
    <xf numFmtId="171" fontId="9" fillId="13" borderId="14" xfId="0" applyNumberFormat="1" applyFont="1" applyFill="1" applyBorder="1" applyAlignment="1">
      <alignment horizontal="center" vertical="center"/>
    </xf>
    <xf numFmtId="10" fontId="11" fillId="0" borderId="0" xfId="57" applyNumberFormat="1" applyFont="1" applyFill="1" applyBorder="1">
      <alignment/>
      <protection/>
    </xf>
    <xf numFmtId="0" fontId="11" fillId="0" borderId="0" xfId="60" applyFont="1" applyBorder="1" applyAlignment="1">
      <alignment horizontal="right"/>
      <protection/>
    </xf>
    <xf numFmtId="10" fontId="11" fillId="0" borderId="0" xfId="64" applyNumberFormat="1" applyFont="1" applyFill="1" applyBorder="1" applyAlignment="1">
      <alignment/>
    </xf>
    <xf numFmtId="0" fontId="11" fillId="0" borderId="0" xfId="60" applyFont="1">
      <alignment/>
      <protection/>
    </xf>
    <xf numFmtId="10" fontId="11" fillId="0" borderId="0" xfId="57" applyNumberFormat="1" applyFont="1">
      <alignment/>
      <protection/>
    </xf>
    <xf numFmtId="0" fontId="11" fillId="0" borderId="0" xfId="57" applyFont="1">
      <alignment/>
      <protection/>
    </xf>
    <xf numFmtId="0" fontId="11" fillId="0" borderId="0" xfId="60" applyFont="1" applyAlignment="1">
      <alignment horizontal="right"/>
      <protection/>
    </xf>
    <xf numFmtId="164" fontId="11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7" fontId="11" fillId="0" borderId="0" xfId="57" applyNumberFormat="1" applyFont="1" applyFill="1" applyBorder="1" applyAlignment="1">
      <alignment horizontal="center"/>
      <protection/>
    </xf>
    <xf numFmtId="0" fontId="68" fillId="0" borderId="0" xfId="57" applyFont="1">
      <alignment/>
      <protection/>
    </xf>
    <xf numFmtId="10" fontId="11" fillId="0" borderId="0" xfId="60" applyNumberFormat="1" applyFont="1" applyFill="1" applyBorder="1">
      <alignment/>
      <protection/>
    </xf>
    <xf numFmtId="10" fontId="11" fillId="0" borderId="0" xfId="65" applyNumberFormat="1" applyFont="1" applyFill="1" applyBorder="1" applyAlignment="1">
      <alignment/>
    </xf>
    <xf numFmtId="10" fontId="11" fillId="0" borderId="0" xfId="60" applyNumberFormat="1" applyFont="1">
      <alignment/>
      <protection/>
    </xf>
    <xf numFmtId="164" fontId="66" fillId="0" borderId="0" xfId="0" applyNumberFormat="1" applyFont="1" applyAlignment="1">
      <alignment/>
    </xf>
    <xf numFmtId="0" fontId="11" fillId="0" borderId="0" xfId="55" applyAlignment="1">
      <alignment wrapText="1"/>
      <protection/>
    </xf>
    <xf numFmtId="164" fontId="67" fillId="0" borderId="0" xfId="0" applyNumberFormat="1" applyFont="1" applyAlignment="1">
      <alignment/>
    </xf>
    <xf numFmtId="0" fontId="8" fillId="25" borderId="18" xfId="0" applyFont="1" applyFill="1" applyBorder="1" applyAlignment="1">
      <alignment horizontal="left" vertical="center"/>
    </xf>
    <xf numFmtId="164" fontId="1" fillId="33" borderId="0" xfId="0" applyNumberFormat="1" applyFont="1" applyFill="1" applyBorder="1" applyAlignment="1">
      <alignment/>
    </xf>
    <xf numFmtId="0" fontId="8" fillId="25" borderId="18" xfId="55" applyFont="1" applyFill="1" applyBorder="1" applyAlignment="1">
      <alignment horizontal="center" wrapText="1"/>
      <protection/>
    </xf>
    <xf numFmtId="164" fontId="13" fillId="0" borderId="0" xfId="59" applyNumberFormat="1" applyFont="1">
      <alignment/>
      <protection/>
    </xf>
    <xf numFmtId="164" fontId="12" fillId="0" borderId="0" xfId="59" applyNumberFormat="1" applyFont="1">
      <alignment/>
      <protection/>
    </xf>
    <xf numFmtId="0" fontId="12" fillId="0" borderId="0" xfId="59" applyFont="1" applyAlignment="1">
      <alignment wrapText="1"/>
      <protection/>
    </xf>
    <xf numFmtId="0" fontId="15" fillId="25" borderId="18" xfId="59" applyFont="1" applyFill="1" applyBorder="1" applyAlignment="1">
      <alignment horizontal="center" vertical="center"/>
      <protection/>
    </xf>
    <xf numFmtId="0" fontId="15" fillId="25" borderId="19" xfId="59" applyFont="1" applyFill="1" applyBorder="1" applyAlignment="1">
      <alignment horizontal="center" vertical="center" wrapText="1"/>
      <protection/>
    </xf>
    <xf numFmtId="164" fontId="12" fillId="25" borderId="29" xfId="0" applyNumberFormat="1" applyFont="1" applyFill="1" applyBorder="1" applyAlignment="1">
      <alignment horizontal="right" vertical="center"/>
    </xf>
    <xf numFmtId="164" fontId="12" fillId="25" borderId="30" xfId="0" applyNumberFormat="1" applyFont="1" applyFill="1" applyBorder="1" applyAlignment="1">
      <alignment horizontal="right" vertical="center"/>
    </xf>
    <xf numFmtId="164" fontId="12" fillId="25" borderId="31" xfId="0" applyNumberFormat="1" applyFont="1" applyFill="1" applyBorder="1" applyAlignment="1">
      <alignment horizontal="right" vertical="center"/>
    </xf>
    <xf numFmtId="164" fontId="12" fillId="34" borderId="0" xfId="0" applyNumberFormat="1" applyFont="1" applyFill="1" applyBorder="1" applyAlignment="1">
      <alignment horizontal="right" vertical="center"/>
    </xf>
    <xf numFmtId="164" fontId="12" fillId="34" borderId="24" xfId="0" applyNumberFormat="1" applyFont="1" applyFill="1" applyBorder="1" applyAlignment="1">
      <alignment horizontal="right" vertical="center"/>
    </xf>
    <xf numFmtId="164" fontId="15" fillId="0" borderId="0" xfId="59" applyNumberFormat="1" applyFont="1" applyFill="1" applyBorder="1" applyAlignment="1">
      <alignment horizontal="center" vertical="center"/>
      <protection/>
    </xf>
    <xf numFmtId="164" fontId="15" fillId="0" borderId="0" xfId="59" applyNumberFormat="1" applyFont="1" applyFill="1" applyBorder="1" applyAlignment="1">
      <alignment horizontal="center" vertical="center" wrapText="1"/>
      <protection/>
    </xf>
    <xf numFmtId="0" fontId="15" fillId="25" borderId="18" xfId="59" applyFont="1" applyFill="1" applyBorder="1" applyAlignment="1">
      <alignment horizontal="left" vertical="center"/>
      <protection/>
    </xf>
    <xf numFmtId="164" fontId="15" fillId="0" borderId="13" xfId="59" applyNumberFormat="1" applyFont="1" applyFill="1" applyBorder="1" applyAlignment="1">
      <alignment horizontal="center" vertical="center"/>
      <protection/>
    </xf>
    <xf numFmtId="164" fontId="15" fillId="0" borderId="13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vertical="center"/>
      <protection/>
    </xf>
    <xf numFmtId="0" fontId="14" fillId="0" borderId="0" xfId="0" applyFont="1" applyAlignment="1">
      <alignment horizontal="right"/>
    </xf>
    <xf numFmtId="10" fontId="14" fillId="0" borderId="10" xfId="63" applyNumberFormat="1" applyFont="1" applyFill="1" applyBorder="1" applyAlignment="1">
      <alignment horizontal="right" vertical="center"/>
    </xf>
    <xf numFmtId="10" fontId="14" fillId="1" borderId="10" xfId="63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34" borderId="10" xfId="59" applyFont="1" applyFill="1" applyBorder="1" applyAlignment="1">
      <alignment vertical="center" wrapText="1"/>
      <protection/>
    </xf>
    <xf numFmtId="164" fontId="14" fillId="0" borderId="0" xfId="59" applyNumberFormat="1" applyFont="1" applyFill="1" applyBorder="1" applyAlignment="1">
      <alignment horizontal="right" vertical="center"/>
      <protection/>
    </xf>
    <xf numFmtId="166" fontId="6" fillId="0" borderId="11" xfId="59" applyNumberFormat="1" applyFont="1" applyFill="1" applyBorder="1" applyAlignment="1">
      <alignment vertical="center" wrapText="1"/>
      <protection/>
    </xf>
    <xf numFmtId="164" fontId="14" fillId="0" borderId="10" xfId="0" applyNumberFormat="1" applyFont="1" applyFill="1" applyBorder="1" applyAlignment="1">
      <alignment horizontal="right" vertical="center"/>
    </xf>
    <xf numFmtId="167" fontId="14" fillId="0" borderId="10" xfId="59" applyNumberFormat="1" applyFont="1" applyFill="1" applyBorder="1" applyAlignment="1">
      <alignment horizontal="right" vertical="center"/>
      <protection/>
    </xf>
    <xf numFmtId="168" fontId="6" fillId="0" borderId="10" xfId="58" applyNumberFormat="1" applyFont="1" applyFill="1" applyBorder="1" applyAlignment="1">
      <alignment horizontal="left" vertical="center" wrapText="1"/>
      <protection/>
    </xf>
    <xf numFmtId="168" fontId="6" fillId="0" borderId="10" xfId="55" applyNumberFormat="1" applyFont="1" applyFill="1" applyBorder="1" applyAlignment="1">
      <alignment horizontal="left" vertical="center" wrapText="1"/>
      <protection/>
    </xf>
    <xf numFmtId="169" fontId="14" fillId="0" borderId="16" xfId="0" applyNumberFormat="1" applyFont="1" applyFill="1" applyBorder="1" applyAlignment="1">
      <alignment horizontal="right" vertical="center"/>
    </xf>
    <xf numFmtId="164" fontId="15" fillId="13" borderId="17" xfId="0" applyNumberFormat="1" applyFont="1" applyFill="1" applyBorder="1" applyAlignment="1">
      <alignment horizontal="right" vertical="center"/>
    </xf>
    <xf numFmtId="168" fontId="6" fillId="13" borderId="10" xfId="58" applyNumberFormat="1" applyFont="1" applyFill="1" applyBorder="1" applyAlignment="1">
      <alignment horizontal="left" vertical="center" wrapText="1"/>
      <protection/>
    </xf>
    <xf numFmtId="164" fontId="15" fillId="0" borderId="0" xfId="0" applyNumberFormat="1" applyFont="1" applyFill="1" applyBorder="1" applyAlignment="1">
      <alignment horizontal="right" vertical="center"/>
    </xf>
    <xf numFmtId="164" fontId="14" fillId="0" borderId="16" xfId="0" applyNumberFormat="1" applyFont="1" applyFill="1" applyBorder="1" applyAlignment="1">
      <alignment horizontal="right" vertical="center"/>
    </xf>
    <xf numFmtId="164" fontId="14" fillId="0" borderId="10" xfId="59" applyNumberFormat="1" applyFont="1" applyFill="1" applyBorder="1" applyAlignment="1">
      <alignment horizontal="right" vertical="center"/>
      <protection/>
    </xf>
    <xf numFmtId="168" fontId="6" fillId="13" borderId="10" xfId="55" applyNumberFormat="1" applyFont="1" applyFill="1" applyBorder="1" applyAlignment="1">
      <alignment horizontal="left" vertical="center" wrapText="1"/>
      <protection/>
    </xf>
    <xf numFmtId="168" fontId="6" fillId="0" borderId="0" xfId="55" applyNumberFormat="1" applyFont="1" applyFill="1" applyBorder="1" applyAlignment="1">
      <alignment vertical="center" wrapText="1"/>
      <protection/>
    </xf>
    <xf numFmtId="164" fontId="15" fillId="0" borderId="10" xfId="0" applyNumberFormat="1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5" fillId="13" borderId="10" xfId="0" applyNumberFormat="1" applyFont="1" applyFill="1" applyBorder="1" applyAlignment="1">
      <alignment horizontal="right" vertical="center"/>
    </xf>
    <xf numFmtId="164" fontId="15" fillId="34" borderId="10" xfId="0" applyNumberFormat="1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left" vertical="center" wrapText="1"/>
    </xf>
    <xf numFmtId="171" fontId="15" fillId="13" borderId="10" xfId="63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55" applyFont="1" applyAlignment="1">
      <alignment wrapText="1"/>
      <protection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178" fontId="1" fillId="0" borderId="10" xfId="42" applyNumberFormat="1" applyFont="1" applyBorder="1" applyAlignment="1">
      <alignment horizontal="right" vertical="center"/>
    </xf>
    <xf numFmtId="178" fontId="14" fillId="0" borderId="0" xfId="0" applyNumberFormat="1" applyFont="1" applyAlignment="1">
      <alignment horizontal="right"/>
    </xf>
    <xf numFmtId="178" fontId="14" fillId="0" borderId="10" xfId="59" applyNumberFormat="1" applyFont="1" applyFill="1" applyBorder="1" applyAlignment="1">
      <alignment horizontal="right" vertical="center"/>
      <protection/>
    </xf>
    <xf numFmtId="0" fontId="14" fillId="0" borderId="10" xfId="55" applyFont="1" applyBorder="1" applyAlignment="1">
      <alignment wrapText="1"/>
      <protection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12" fillId="13" borderId="10" xfId="0" applyFont="1" applyFill="1" applyBorder="1" applyAlignment="1">
      <alignment horizontal="left" vertical="center"/>
    </xf>
    <xf numFmtId="164" fontId="9" fillId="13" borderId="10" xfId="0" applyNumberFormat="1" applyFont="1" applyFill="1" applyBorder="1" applyAlignment="1">
      <alignment horizontal="right" vertical="center"/>
    </xf>
    <xf numFmtId="0" fontId="14" fillId="13" borderId="10" xfId="55" applyFont="1" applyFill="1" applyBorder="1" applyAlignment="1">
      <alignment wrapText="1"/>
      <protection/>
    </xf>
    <xf numFmtId="171" fontId="9" fillId="13" borderId="10" xfId="63" applyNumberFormat="1" applyFont="1" applyFill="1" applyBorder="1" applyAlignment="1">
      <alignment horizontal="right" vertical="center"/>
    </xf>
    <xf numFmtId="171" fontId="14" fillId="0" borderId="0" xfId="63" applyNumberFormat="1" applyFont="1" applyAlignment="1">
      <alignment horizontal="right"/>
    </xf>
    <xf numFmtId="171" fontId="15" fillId="13" borderId="17" xfId="63" applyNumberFormat="1" applyFont="1" applyFill="1" applyBorder="1" applyAlignment="1">
      <alignment horizontal="right" vertical="center"/>
    </xf>
    <xf numFmtId="0" fontId="8" fillId="0" borderId="0" xfId="59" applyFont="1" applyFill="1" applyBorder="1" applyAlignment="1">
      <alignment horizontal="left" wrapText="1"/>
      <protection/>
    </xf>
    <xf numFmtId="164" fontId="15" fillId="0" borderId="13" xfId="59" applyNumberFormat="1" applyFont="1" applyFill="1" applyBorder="1" applyAlignment="1">
      <alignment horizontal="right"/>
      <protection/>
    </xf>
    <xf numFmtId="0" fontId="15" fillId="0" borderId="0" xfId="59" applyFont="1" applyFill="1" applyBorder="1" applyAlignment="1">
      <alignment horizontal="right"/>
      <protection/>
    </xf>
    <xf numFmtId="164" fontId="15" fillId="0" borderId="0" xfId="59" applyNumberFormat="1" applyFont="1" applyFill="1" applyBorder="1" applyAlignment="1">
      <alignment horizontal="right"/>
      <protection/>
    </xf>
    <xf numFmtId="0" fontId="8" fillId="0" borderId="13" xfId="59" applyFont="1" applyFill="1" applyBorder="1" applyAlignment="1">
      <alignment horizontal="left" wrapText="1"/>
      <protection/>
    </xf>
    <xf numFmtId="0" fontId="22" fillId="0" borderId="10" xfId="0" applyFont="1" applyBorder="1" applyAlignment="1">
      <alignment horizontal="left" vertical="center" wrapText="1"/>
    </xf>
    <xf numFmtId="164" fontId="15" fillId="13" borderId="10" xfId="42" applyNumberFormat="1" applyFont="1" applyFill="1" applyBorder="1" applyAlignment="1">
      <alignment horizontal="right" vertical="center"/>
    </xf>
    <xf numFmtId="164" fontId="15" fillId="13" borderId="10" xfId="0" applyNumberFormat="1" applyFont="1" applyFill="1" applyBorder="1" applyAlignment="1">
      <alignment horizontal="right" vertical="center" wrapText="1"/>
    </xf>
    <xf numFmtId="0" fontId="5" fillId="13" borderId="10" xfId="0" applyFont="1" applyFill="1" applyBorder="1" applyAlignment="1">
      <alignment vertical="center" wrapText="1"/>
    </xf>
    <xf numFmtId="164" fontId="15" fillId="13" borderId="10" xfId="64" applyNumberFormat="1" applyFont="1" applyFill="1" applyBorder="1" applyAlignment="1">
      <alignment horizontal="right" vertical="center"/>
    </xf>
    <xf numFmtId="164" fontId="14" fillId="0" borderId="0" xfId="64" applyNumberFormat="1" applyFont="1" applyFill="1" applyBorder="1" applyAlignment="1">
      <alignment horizontal="right" vertical="center"/>
    </xf>
    <xf numFmtId="0" fontId="24" fillId="25" borderId="1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64" fontId="27" fillId="0" borderId="0" xfId="64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0" fontId="30" fillId="0" borderId="0" xfId="59" applyFont="1" applyFill="1" applyBorder="1" applyAlignment="1">
      <alignment horizontal="center" wrapText="1"/>
      <protection/>
    </xf>
    <xf numFmtId="164" fontId="29" fillId="0" borderId="13" xfId="59" applyNumberFormat="1" applyFont="1" applyFill="1" applyBorder="1" applyAlignment="1">
      <alignment horizontal="right"/>
      <protection/>
    </xf>
    <xf numFmtId="0" fontId="28" fillId="0" borderId="0" xfId="59" applyFont="1" applyFill="1" applyBorder="1" applyAlignment="1">
      <alignment horizontal="right"/>
      <protection/>
    </xf>
    <xf numFmtId="164" fontId="28" fillId="0" borderId="0" xfId="59" applyNumberFormat="1" applyFont="1" applyFill="1" applyBorder="1" applyAlignment="1">
      <alignment horizontal="right"/>
      <protection/>
    </xf>
    <xf numFmtId="0" fontId="30" fillId="0" borderId="13" xfId="59" applyFont="1" applyFill="1" applyBorder="1" applyAlignment="1">
      <alignment horizontal="center" wrapText="1"/>
      <protection/>
    </xf>
    <xf numFmtId="0" fontId="14" fillId="0" borderId="22" xfId="0" applyFont="1" applyFill="1" applyBorder="1" applyAlignment="1">
      <alignment horizontal="right" vertical="center"/>
    </xf>
    <xf numFmtId="164" fontId="14" fillId="0" borderId="22" xfId="0" applyNumberFormat="1" applyFont="1" applyFill="1" applyBorder="1" applyAlignment="1">
      <alignment horizontal="right" vertical="center"/>
    </xf>
    <xf numFmtId="164" fontId="29" fillId="0" borderId="23" xfId="59" applyNumberFormat="1" applyFont="1" applyFill="1" applyBorder="1" applyAlignment="1">
      <alignment horizontal="right"/>
      <protection/>
    </xf>
    <xf numFmtId="0" fontId="29" fillId="0" borderId="0" xfId="59" applyFont="1" applyFill="1" applyBorder="1" applyAlignment="1">
      <alignment horizontal="right"/>
      <protection/>
    </xf>
    <xf numFmtId="164" fontId="29" fillId="0" borderId="0" xfId="59" applyNumberFormat="1" applyFont="1" applyFill="1" applyBorder="1" applyAlignment="1">
      <alignment horizontal="right"/>
      <protection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55" applyFont="1" applyFill="1" applyBorder="1" applyAlignment="1">
      <alignment wrapText="1"/>
      <protection/>
    </xf>
    <xf numFmtId="164" fontId="13" fillId="0" borderId="26" xfId="0" applyNumberFormat="1" applyFont="1" applyFill="1" applyBorder="1" applyAlignment="1">
      <alignment horizontal="right"/>
    </xf>
    <xf numFmtId="0" fontId="13" fillId="0" borderId="26" xfId="55" applyFont="1" applyFill="1" applyBorder="1" applyAlignment="1">
      <alignment wrapText="1"/>
      <protection/>
    </xf>
    <xf numFmtId="0" fontId="12" fillId="25" borderId="46" xfId="55" applyFont="1" applyFill="1" applyBorder="1" applyAlignment="1">
      <alignment horizontal="center" vertical="center" wrapText="1"/>
      <protection/>
    </xf>
    <xf numFmtId="10" fontId="12" fillId="0" borderId="17" xfId="6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0" fontId="12" fillId="0" borderId="33" xfId="63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2" fillId="0" borderId="10" xfId="55" applyFont="1" applyFill="1" applyBorder="1" applyAlignment="1">
      <alignment horizontal="center" vertical="center" wrapText="1"/>
      <protection/>
    </xf>
    <xf numFmtId="164" fontId="13" fillId="0" borderId="17" xfId="59" applyNumberFormat="1" applyFont="1" applyFill="1" applyBorder="1" applyAlignment="1">
      <alignment horizontal="right" vertical="center"/>
      <protection/>
    </xf>
    <xf numFmtId="0" fontId="1" fillId="33" borderId="0" xfId="0" applyFont="1" applyFill="1" applyBorder="1" applyAlignment="1">
      <alignment horizontal="right" vertical="center"/>
    </xf>
    <xf numFmtId="164" fontId="1" fillId="33" borderId="0" xfId="0" applyNumberFormat="1" applyFont="1" applyFill="1" applyBorder="1" applyAlignment="1">
      <alignment horizontal="right" vertical="center"/>
    </xf>
    <xf numFmtId="0" fontId="13" fillId="0" borderId="10" xfId="59" applyFont="1" applyFill="1" applyBorder="1" applyAlignment="1">
      <alignment horizontal="left" vertical="center" wrapText="1"/>
      <protection/>
    </xf>
    <xf numFmtId="164" fontId="13" fillId="0" borderId="10" xfId="59" applyNumberFormat="1" applyFont="1" applyFill="1" applyBorder="1" applyAlignment="1">
      <alignment horizontal="right" vertical="center"/>
      <protection/>
    </xf>
    <xf numFmtId="164" fontId="13" fillId="34" borderId="10" xfId="59" applyNumberFormat="1" applyFont="1" applyFill="1" applyBorder="1" applyAlignment="1">
      <alignment horizontal="right" vertical="center"/>
      <protection/>
    </xf>
    <xf numFmtId="164" fontId="13" fillId="0" borderId="20" xfId="59" applyNumberFormat="1" applyFont="1" applyFill="1" applyBorder="1" applyAlignment="1">
      <alignment horizontal="right" vertical="center"/>
      <protection/>
    </xf>
    <xf numFmtId="0" fontId="15" fillId="13" borderId="16" xfId="59" applyFont="1" applyFill="1" applyBorder="1" applyAlignment="1">
      <alignment horizontal="left" vertical="center" wrapText="1"/>
      <protection/>
    </xf>
    <xf numFmtId="164" fontId="13" fillId="13" borderId="16" xfId="59" applyNumberFormat="1" applyFont="1" applyFill="1" applyBorder="1" applyAlignment="1">
      <alignment horizontal="right" vertical="center"/>
      <protection/>
    </xf>
    <xf numFmtId="164" fontId="12" fillId="13" borderId="16" xfId="59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3" fillId="13" borderId="10" xfId="59" applyFont="1" applyFill="1" applyBorder="1" applyAlignment="1">
      <alignment horizontal="left" vertical="center" wrapText="1"/>
      <protection/>
    </xf>
    <xf numFmtId="0" fontId="13" fillId="0" borderId="17" xfId="59" applyFont="1" applyFill="1" applyBorder="1" applyAlignment="1">
      <alignment vertical="center" wrapText="1"/>
      <protection/>
    </xf>
    <xf numFmtId="0" fontId="13" fillId="0" borderId="10" xfId="59" applyFont="1" applyFill="1" applyBorder="1" applyAlignment="1">
      <alignment vertical="center" wrapText="1"/>
      <protection/>
    </xf>
    <xf numFmtId="0" fontId="13" fillId="0" borderId="37" xfId="59" applyFont="1" applyFill="1" applyBorder="1" applyAlignment="1">
      <alignment vertical="center" wrapText="1"/>
      <protection/>
    </xf>
    <xf numFmtId="0" fontId="15" fillId="13" borderId="39" xfId="59" applyFont="1" applyFill="1" applyBorder="1" applyAlignment="1">
      <alignment vertical="center" wrapText="1"/>
      <protection/>
    </xf>
    <xf numFmtId="164" fontId="13" fillId="13" borderId="39" xfId="59" applyNumberFormat="1" applyFont="1" applyFill="1" applyBorder="1" applyAlignment="1">
      <alignment horizontal="right" vertical="center"/>
      <protection/>
    </xf>
    <xf numFmtId="164" fontId="12" fillId="13" borderId="39" xfId="59" applyNumberFormat="1" applyFont="1" applyFill="1" applyBorder="1" applyAlignment="1">
      <alignment horizontal="right" vertical="center"/>
      <protection/>
    </xf>
    <xf numFmtId="0" fontId="15" fillId="13" borderId="41" xfId="59" applyFont="1" applyFill="1" applyBorder="1" applyAlignment="1">
      <alignment vertical="center" wrapText="1"/>
      <protection/>
    </xf>
    <xf numFmtId="164" fontId="13" fillId="13" borderId="41" xfId="59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3" fillId="0" borderId="37" xfId="59" applyNumberFormat="1" applyFont="1" applyFill="1" applyBorder="1" applyAlignment="1">
      <alignment horizontal="right" vertical="center"/>
      <protection/>
    </xf>
    <xf numFmtId="164" fontId="13" fillId="13" borderId="30" xfId="59" applyNumberFormat="1" applyFont="1" applyFill="1" applyBorder="1" applyAlignment="1">
      <alignment horizontal="right"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164" fontId="13" fillId="0" borderId="43" xfId="59" applyNumberFormat="1" applyFont="1" applyFill="1" applyBorder="1" applyAlignment="1">
      <alignment horizontal="right" vertical="center"/>
      <protection/>
    </xf>
    <xf numFmtId="164" fontId="13" fillId="0" borderId="26" xfId="59" applyNumberFormat="1" applyFont="1" applyFill="1" applyBorder="1" applyAlignment="1">
      <alignment horizontal="right" vertical="center"/>
      <protection/>
    </xf>
    <xf numFmtId="0" fontId="13" fillId="0" borderId="0" xfId="59" applyFont="1" applyFill="1" applyBorder="1" applyAlignment="1">
      <alignment horizontal="left" vertical="center" wrapText="1"/>
      <protection/>
    </xf>
    <xf numFmtId="0" fontId="9" fillId="13" borderId="10" xfId="0" applyFont="1" applyFill="1" applyBorder="1" applyAlignment="1">
      <alignment horizontal="left" vertical="center" wrapText="1"/>
    </xf>
    <xf numFmtId="164" fontId="12" fillId="13" borderId="45" xfId="4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1" fillId="13" borderId="10" xfId="55" applyFont="1" applyFill="1" applyBorder="1" applyAlignment="1">
      <alignment vertical="center" wrapText="1"/>
      <protection/>
    </xf>
    <xf numFmtId="164" fontId="12" fillId="13" borderId="29" xfId="42" applyNumberFormat="1" applyFont="1" applyFill="1" applyBorder="1" applyAlignment="1">
      <alignment horizontal="right" vertical="center"/>
    </xf>
    <xf numFmtId="164" fontId="12" fillId="0" borderId="0" xfId="42" applyNumberFormat="1" applyFont="1" applyFill="1" applyBorder="1" applyAlignment="1">
      <alignment horizontal="right" vertical="center"/>
    </xf>
    <xf numFmtId="0" fontId="1" fillId="0" borderId="0" xfId="55" applyFont="1" applyAlignment="1">
      <alignment wrapText="1"/>
      <protection/>
    </xf>
    <xf numFmtId="164" fontId="11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0" fontId="11" fillId="0" borderId="0" xfId="55" applyFont="1" applyAlignment="1">
      <alignment wrapText="1"/>
      <protection/>
    </xf>
    <xf numFmtId="0" fontId="9" fillId="13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13" borderId="10" xfId="55" applyFont="1" applyFill="1" applyBorder="1" applyAlignment="1">
      <alignment vertical="center" wrapText="1"/>
      <protection/>
    </xf>
    <xf numFmtId="0" fontId="13" fillId="13" borderId="10" xfId="0" applyFont="1" applyFill="1" applyBorder="1" applyAlignment="1">
      <alignment horizontal="left" vertical="center" wrapText="1"/>
    </xf>
    <xf numFmtId="164" fontId="13" fillId="1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3" fillId="13" borderId="10" xfId="55" applyFont="1" applyFill="1" applyBorder="1" applyAlignment="1">
      <alignment vertical="center" wrapText="1"/>
      <protection/>
    </xf>
    <xf numFmtId="164" fontId="11" fillId="0" borderId="10" xfId="60" applyNumberFormat="1" applyFont="1" applyFill="1" applyBorder="1" applyAlignment="1">
      <alignment horizontal="right"/>
      <protection/>
    </xf>
    <xf numFmtId="164" fontId="11" fillId="0" borderId="0" xfId="60" applyNumberFormat="1" applyFont="1" applyFill="1" applyBorder="1" applyAlignment="1">
      <alignment horizontal="right"/>
      <protection/>
    </xf>
    <xf numFmtId="164" fontId="11" fillId="0" borderId="0" xfId="60" applyNumberFormat="1" applyFont="1" applyBorder="1" applyAlignment="1">
      <alignment horizontal="right"/>
      <protection/>
    </xf>
    <xf numFmtId="164" fontId="11" fillId="0" borderId="10" xfId="65" applyNumberFormat="1" applyFont="1" applyFill="1" applyBorder="1" applyAlignment="1">
      <alignment horizontal="right"/>
    </xf>
    <xf numFmtId="164" fontId="11" fillId="0" borderId="0" xfId="65" applyNumberFormat="1" applyFont="1" applyFill="1" applyBorder="1" applyAlignment="1">
      <alignment horizontal="right"/>
    </xf>
    <xf numFmtId="164" fontId="11" fillId="0" borderId="0" xfId="60" applyNumberFormat="1" applyFont="1" applyAlignment="1">
      <alignment horizontal="right"/>
      <protection/>
    </xf>
    <xf numFmtId="0" fontId="11" fillId="0" borderId="0" xfId="0" applyFont="1" applyAlignment="1">
      <alignment wrapText="1"/>
    </xf>
    <xf numFmtId="164" fontId="11" fillId="0" borderId="0" xfId="57" applyNumberFormat="1" applyFont="1" applyAlignment="1">
      <alignment horizontal="right"/>
      <protection/>
    </xf>
    <xf numFmtId="17" fontId="11" fillId="0" borderId="0" xfId="57" applyNumberFormat="1" applyFont="1" applyFill="1" applyBorder="1" applyAlignment="1">
      <alignment horizontal="right"/>
      <protection/>
    </xf>
    <xf numFmtId="164" fontId="11" fillId="0" borderId="0" xfId="57" applyNumberFormat="1" applyFont="1" applyFill="1" applyBorder="1" applyAlignment="1">
      <alignment horizontal="right"/>
      <protection/>
    </xf>
    <xf numFmtId="0" fontId="68" fillId="0" borderId="0" xfId="57" applyFont="1" applyAlignment="1">
      <alignment horizontal="right"/>
      <protection/>
    </xf>
    <xf numFmtId="164" fontId="68" fillId="0" borderId="0" xfId="57" applyNumberFormat="1" applyFont="1" applyAlignment="1">
      <alignment horizontal="right"/>
      <protection/>
    </xf>
    <xf numFmtId="164" fontId="11" fillId="0" borderId="13" xfId="60" applyNumberFormat="1" applyFont="1" applyBorder="1" applyAlignment="1">
      <alignment horizontal="right"/>
      <protection/>
    </xf>
    <xf numFmtId="10" fontId="11" fillId="0" borderId="0" xfId="60" applyNumberFormat="1" applyFont="1" applyFill="1" applyBorder="1" applyAlignment="1">
      <alignment horizontal="right"/>
      <protection/>
    </xf>
    <xf numFmtId="10" fontId="11" fillId="0" borderId="0" xfId="65" applyNumberFormat="1" applyFont="1" applyFill="1" applyBorder="1" applyAlignment="1">
      <alignment horizontal="right"/>
    </xf>
    <xf numFmtId="10" fontId="11" fillId="0" borderId="0" xfId="60" applyNumberFormat="1" applyFont="1" applyAlignment="1">
      <alignment horizontal="right"/>
      <protection/>
    </xf>
    <xf numFmtId="164" fontId="11" fillId="0" borderId="0" xfId="0" applyNumberFormat="1" applyFont="1" applyAlignment="1">
      <alignment/>
    </xf>
    <xf numFmtId="0" fontId="15" fillId="34" borderId="22" xfId="59" applyFont="1" applyFill="1" applyBorder="1" applyAlignment="1">
      <alignment horizontal="center" vertical="center" wrapText="1"/>
      <protection/>
    </xf>
    <xf numFmtId="168" fontId="6" fillId="13" borderId="14" xfId="0" applyNumberFormat="1" applyFont="1" applyFill="1" applyBorder="1" applyAlignment="1">
      <alignment horizontal="left" vertical="center" wrapText="1"/>
    </xf>
    <xf numFmtId="168" fontId="6" fillId="13" borderId="19" xfId="0" applyNumberFormat="1" applyFont="1" applyFill="1" applyBorder="1" applyAlignment="1">
      <alignment horizontal="left" vertical="center" wrapText="1"/>
    </xf>
    <xf numFmtId="0" fontId="30" fillId="0" borderId="0" xfId="59" applyFont="1" applyFill="1" applyBorder="1" applyAlignment="1">
      <alignment horizontal="center"/>
      <protection/>
    </xf>
    <xf numFmtId="168" fontId="6" fillId="13" borderId="10" xfId="0" applyNumberFormat="1" applyFont="1" applyFill="1" applyBorder="1" applyAlignment="1">
      <alignment horizontal="left" vertical="center" wrapText="1"/>
    </xf>
    <xf numFmtId="168" fontId="6" fillId="0" borderId="14" xfId="0" applyNumberFormat="1" applyFont="1" applyFill="1" applyBorder="1" applyAlignment="1">
      <alignment horizontal="left" vertical="center" wrapText="1"/>
    </xf>
    <xf numFmtId="168" fontId="6" fillId="0" borderId="19" xfId="0" applyNumberFormat="1" applyFont="1" applyFill="1" applyBorder="1" applyAlignment="1">
      <alignment horizontal="left" vertical="center" wrapText="1"/>
    </xf>
    <xf numFmtId="0" fontId="8" fillId="0" borderId="0" xfId="59" applyFont="1" applyFill="1" applyBorder="1" applyAlignment="1">
      <alignment horizontal="left"/>
      <protection/>
    </xf>
    <xf numFmtId="168" fontId="6" fillId="0" borderId="15" xfId="0" applyNumberFormat="1" applyFont="1" applyFill="1" applyBorder="1" applyAlignment="1">
      <alignment horizontal="left" vertical="center" wrapText="1"/>
    </xf>
    <xf numFmtId="168" fontId="6" fillId="0" borderId="35" xfId="0" applyNumberFormat="1" applyFont="1" applyFill="1" applyBorder="1" applyAlignment="1">
      <alignment horizontal="left" vertical="center" wrapText="1"/>
    </xf>
    <xf numFmtId="168" fontId="6" fillId="13" borderId="12" xfId="0" applyNumberFormat="1" applyFont="1" applyFill="1" applyBorder="1" applyAlignment="1">
      <alignment horizontal="left" vertical="center" wrapText="1"/>
    </xf>
    <xf numFmtId="168" fontId="6" fillId="13" borderId="14" xfId="58" applyNumberFormat="1" applyFont="1" applyFill="1" applyBorder="1" applyAlignment="1">
      <alignment horizontal="left" vertical="center" wrapText="1"/>
      <protection/>
    </xf>
    <xf numFmtId="168" fontId="6" fillId="13" borderId="19" xfId="58" applyNumberFormat="1" applyFont="1" applyFill="1" applyBorder="1" applyAlignment="1">
      <alignment horizontal="left" vertical="center" wrapText="1"/>
      <protection/>
    </xf>
    <xf numFmtId="168" fontId="6" fillId="34" borderId="14" xfId="58" applyNumberFormat="1" applyFont="1" applyFill="1" applyBorder="1" applyAlignment="1">
      <alignment horizontal="left" vertical="center" wrapText="1"/>
      <protection/>
    </xf>
    <xf numFmtId="168" fontId="6" fillId="34" borderId="19" xfId="58" applyNumberFormat="1" applyFont="1" applyFill="1" applyBorder="1" applyAlignment="1">
      <alignment horizontal="left" vertical="center" wrapText="1"/>
      <protection/>
    </xf>
    <xf numFmtId="168" fontId="6" fillId="34" borderId="14" xfId="0" applyNumberFormat="1" applyFont="1" applyFill="1" applyBorder="1" applyAlignment="1">
      <alignment horizontal="left" vertical="center" wrapText="1"/>
    </xf>
    <xf numFmtId="168" fontId="6" fillId="34" borderId="19" xfId="0" applyNumberFormat="1" applyFont="1" applyFill="1" applyBorder="1" applyAlignment="1">
      <alignment horizontal="left" vertical="center" wrapText="1"/>
    </xf>
    <xf numFmtId="168" fontId="6" fillId="0" borderId="14" xfId="58" applyNumberFormat="1" applyFont="1" applyFill="1" applyBorder="1" applyAlignment="1">
      <alignment horizontal="left" vertical="center" wrapText="1"/>
      <protection/>
    </xf>
    <xf numFmtId="168" fontId="6" fillId="0" borderId="19" xfId="58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25" borderId="14" xfId="59" applyFont="1" applyFill="1" applyBorder="1" applyAlignment="1">
      <alignment horizontal="center" vertical="center"/>
      <protection/>
    </xf>
    <xf numFmtId="0" fontId="15" fillId="25" borderId="19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left" vertical="center" wrapText="1"/>
      <protection/>
    </xf>
    <xf numFmtId="0" fontId="6" fillId="0" borderId="19" xfId="59" applyFont="1" applyFill="1" applyBorder="1" applyAlignment="1">
      <alignment horizontal="left" vertical="center" wrapText="1"/>
      <protection/>
    </xf>
    <xf numFmtId="0" fontId="7" fillId="25" borderId="29" xfId="56" applyFont="1" applyFill="1" applyBorder="1" applyAlignment="1">
      <alignment horizontal="center"/>
      <protection/>
    </xf>
    <xf numFmtId="0" fontId="7" fillId="25" borderId="30" xfId="56" applyFont="1" applyFill="1" applyBorder="1" applyAlignment="1">
      <alignment horizontal="center"/>
      <protection/>
    </xf>
    <xf numFmtId="0" fontId="7" fillId="25" borderId="31" xfId="56" applyFont="1" applyFill="1" applyBorder="1" applyAlignment="1">
      <alignment horizontal="center"/>
      <protection/>
    </xf>
    <xf numFmtId="164" fontId="5" fillId="25" borderId="27" xfId="0" applyNumberFormat="1" applyFont="1" applyFill="1" applyBorder="1" applyAlignment="1">
      <alignment horizontal="center"/>
    </xf>
    <xf numFmtId="164" fontId="5" fillId="25" borderId="25" xfId="0" applyNumberFormat="1" applyFont="1" applyFill="1" applyBorder="1" applyAlignment="1">
      <alignment horizontal="center"/>
    </xf>
    <xf numFmtId="164" fontId="5" fillId="25" borderId="44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2" xfId="57"/>
    <cellStyle name="Normal 7" xfId="58"/>
    <cellStyle name="Normal_Budget 07_09_12 Mod 186 with April RIIO" xfId="59"/>
    <cellStyle name="Normal_Increase Proposal from 1st April 2011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dxfs count="3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111</xdr:row>
      <xdr:rowOff>104775</xdr:rowOff>
    </xdr:from>
    <xdr:to>
      <xdr:col>3</xdr:col>
      <xdr:colOff>3552825</xdr:colOff>
      <xdr:row>113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24488775"/>
          <a:ext cx="2657475" cy="0"/>
        </a:xfrm>
        <a:prstGeom prst="rect">
          <a:avLst/>
        </a:prstGeom>
        <a:solidFill>
          <a:srgbClr val="8EB4E3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186%20for%20April%20DCMF%20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 186 Report"/>
      <sheetName val="MOD186 Movement"/>
      <sheetName val="Incentive_Adj. Summary"/>
      <sheetName val="WACC and CT"/>
      <sheetName val="Treasury Forecast"/>
      <sheetName val="PCFM"/>
      <sheetName val="FPs Analysis"/>
      <sheetName val="Analysis of DARTS"/>
      <sheetName val="EXt"/>
      <sheetName val="NIA"/>
      <sheetName val="SHR"/>
      <sheetName val="BMt"/>
      <sheetName val="EEI"/>
      <sheetName val="Cost Pass Through"/>
      <sheetName val="DRS"/>
      <sheetName val="Variable Elements"/>
      <sheetName val="Domestic"/>
      <sheetName val="Submission Dates"/>
      <sheetName val="Price Change"/>
    </sheetNames>
    <sheetDataSet>
      <sheetData sheetId="0">
        <row r="10">
          <cell r="G10">
            <v>0.026500000000000003</v>
          </cell>
          <cell r="H10">
            <v>0.03075</v>
          </cell>
          <cell r="I10">
            <v>0.026</v>
          </cell>
        </row>
        <row r="11">
          <cell r="G11">
            <v>0.0288</v>
          </cell>
          <cell r="H11">
            <v>0.021750000000000002</v>
          </cell>
          <cell r="I11">
            <v>0.0155</v>
          </cell>
          <cell r="J11">
            <v>0.0275</v>
          </cell>
          <cell r="K11">
            <v>0.032</v>
          </cell>
          <cell r="L11">
            <v>0.0315</v>
          </cell>
          <cell r="M11">
            <v>0.03</v>
          </cell>
          <cell r="N11">
            <v>0.03</v>
          </cell>
        </row>
        <row r="12">
          <cell r="G12">
            <v>0.005</v>
          </cell>
          <cell r="H12">
            <v>0.005</v>
          </cell>
          <cell r="I12">
            <v>0.005</v>
          </cell>
          <cell r="J12">
            <v>0.005</v>
          </cell>
          <cell r="K12">
            <v>0.005</v>
          </cell>
          <cell r="L12">
            <v>0.005</v>
          </cell>
          <cell r="M12">
            <v>0.005</v>
          </cell>
          <cell r="N12">
            <v>0.005</v>
          </cell>
        </row>
        <row r="14">
          <cell r="G14">
            <v>344.44796355959517</v>
          </cell>
          <cell r="H14">
            <v>340.0828276588434</v>
          </cell>
          <cell r="I14">
            <v>335.01938506064175</v>
          </cell>
          <cell r="J14">
            <v>335.9819364801388</v>
          </cell>
          <cell r="K14">
            <v>347.3205288684486</v>
          </cell>
          <cell r="L14">
            <v>343.6090354122599</v>
          </cell>
          <cell r="M14">
            <v>343.0169137861635</v>
          </cell>
          <cell r="N14">
            <v>340.7990380986057</v>
          </cell>
        </row>
        <row r="15">
          <cell r="H15">
            <v>-0.13290884273551762</v>
          </cell>
          <cell r="I15">
            <v>-9.423190997839185</v>
          </cell>
          <cell r="J15">
            <v>-2.3204158421064296</v>
          </cell>
          <cell r="K15">
            <v>-5.849603394149664</v>
          </cell>
          <cell r="L15">
            <v>-5.861293815386398</v>
          </cell>
          <cell r="M15">
            <v>-8.175284502789632</v>
          </cell>
          <cell r="N15">
            <v>-10.017508566605787</v>
          </cell>
        </row>
        <row r="16">
          <cell r="I16">
            <v>1.1802748552547224</v>
          </cell>
          <cell r="J16">
            <v>-2.5688687742112037</v>
          </cell>
          <cell r="K16">
            <v>-1.252066543881014E-13</v>
          </cell>
          <cell r="L16">
            <v>-6.091430012852332E-14</v>
          </cell>
        </row>
        <row r="17">
          <cell r="G17">
            <v>1.163016333037232</v>
          </cell>
          <cell r="H17">
            <v>1.2050838144310987</v>
          </cell>
          <cell r="I17">
            <v>1.2266528212575318</v>
          </cell>
          <cell r="J17">
            <v>1.2412146029661677</v>
          </cell>
          <cell r="K17">
            <v>1.280933470261085</v>
          </cell>
          <cell r="L17">
            <v>1.321282874574309</v>
          </cell>
          <cell r="M17">
            <v>1.3609213608115382</v>
          </cell>
          <cell r="N17">
            <v>1.4017490016358847</v>
          </cell>
        </row>
        <row r="20">
          <cell r="I20">
            <v>-0.3129926457940269</v>
          </cell>
          <cell r="J20">
            <v>-0.257273554295818</v>
          </cell>
          <cell r="K20">
            <v>0.5732555160243064</v>
          </cell>
          <cell r="L20">
            <v>0.9903588864813027</v>
          </cell>
          <cell r="M20">
            <v>1.284185984070987</v>
          </cell>
          <cell r="N20">
            <v>1.6128058111801735</v>
          </cell>
        </row>
        <row r="23">
          <cell r="G23">
            <v>0.001375</v>
          </cell>
          <cell r="H23">
            <v>0.00105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6">
          <cell r="I26">
            <v>0.3791863396500925</v>
          </cell>
          <cell r="J26">
            <v>0.3643695355490604</v>
          </cell>
          <cell r="K26">
            <v>0.8988224154570675</v>
          </cell>
          <cell r="L26">
            <v>0.5776089155538702</v>
          </cell>
          <cell r="M26">
            <v>0.6367686212377291</v>
          </cell>
          <cell r="N26">
            <v>0.6622393660872432</v>
          </cell>
        </row>
        <row r="27">
          <cell r="I27">
            <v>-6.837073268592649</v>
          </cell>
          <cell r="J27">
            <v>-5.0390596877381615</v>
          </cell>
          <cell r="K27">
            <v>-4.969177284881227</v>
          </cell>
          <cell r="L27">
            <v>-3.6667371193952527</v>
          </cell>
          <cell r="M27">
            <v>0.5014334160671533</v>
          </cell>
          <cell r="N27">
            <v>-0.15896704669039696</v>
          </cell>
        </row>
        <row r="28">
          <cell r="I28">
            <v>-6.457886928942556</v>
          </cell>
          <cell r="J28">
            <v>-4.674690152189101</v>
          </cell>
          <cell r="K28">
            <v>-4.070354869424159</v>
          </cell>
          <cell r="L28">
            <v>-3.0891282038413825</v>
          </cell>
          <cell r="M28">
            <v>1.1382020373048825</v>
          </cell>
          <cell r="N28">
            <v>0.5032723193968462</v>
          </cell>
        </row>
        <row r="30">
          <cell r="I30">
            <v>-1.1479141451532657</v>
          </cell>
          <cell r="J30">
            <v>-4.137574749824837</v>
          </cell>
          <cell r="K30">
            <v>-3.0670686334585877</v>
          </cell>
          <cell r="L30">
            <v>-3.1984988997818715</v>
          </cell>
          <cell r="M30">
            <v>-3.4218185552603497</v>
          </cell>
          <cell r="N30">
            <v>-3.6417811832129963</v>
          </cell>
        </row>
        <row r="31">
          <cell r="I31">
            <v>0.3274767811539792</v>
          </cell>
          <cell r="J31">
            <v>0.24929816578402347</v>
          </cell>
          <cell r="K31">
            <v>0.3011582846738486</v>
          </cell>
          <cell r="L31">
            <v>0.3015550914353674</v>
          </cell>
          <cell r="M31">
            <v>0.30347535824504895</v>
          </cell>
          <cell r="N31">
            <v>0.29840498840569696</v>
          </cell>
        </row>
        <row r="32">
          <cell r="I32">
            <v>-0.8204373639992866</v>
          </cell>
          <cell r="J32">
            <v>-3.8882765840408133</v>
          </cell>
          <cell r="K32">
            <v>-2.765910348784739</v>
          </cell>
          <cell r="L32">
            <v>-2.8969438083465042</v>
          </cell>
          <cell r="M32">
            <v>-3.118343197015301</v>
          </cell>
          <cell r="N32">
            <v>-3.3433761948072993</v>
          </cell>
        </row>
        <row r="34">
          <cell r="I34">
            <v>2.8719898675676525</v>
          </cell>
          <cell r="J34">
            <v>2.317140380995464</v>
          </cell>
          <cell r="K34">
            <v>2.0647845277627845</v>
          </cell>
          <cell r="L34">
            <v>2.1168920813613843</v>
          </cell>
          <cell r="M34">
            <v>2.253111088673048</v>
          </cell>
          <cell r="N34">
            <v>2.2987437390212317</v>
          </cell>
        </row>
        <row r="35">
          <cell r="I35">
            <v>0.760819007057959</v>
          </cell>
          <cell r="J35">
            <v>0.8644498070066536</v>
          </cell>
          <cell r="K35">
            <v>0.9742452020202643</v>
          </cell>
          <cell r="L35">
            <v>0.9845518642238122</v>
          </cell>
          <cell r="M35">
            <v>1.0011973734735318</v>
          </cell>
          <cell r="N35">
            <v>1.0195039616298365</v>
          </cell>
        </row>
        <row r="36">
          <cell r="G36">
            <v>1.2099999999999997</v>
          </cell>
          <cell r="H36">
            <v>1.3599999999999999</v>
          </cell>
          <cell r="I36">
            <v>0</v>
          </cell>
          <cell r="J36">
            <v>0.5</v>
          </cell>
          <cell r="K36">
            <v>0</v>
          </cell>
          <cell r="L36">
            <v>0</v>
          </cell>
          <cell r="M36">
            <v>0.5</v>
          </cell>
          <cell r="N36">
            <v>0</v>
          </cell>
        </row>
        <row r="37">
          <cell r="G37">
            <v>0.3732081593808234</v>
          </cell>
          <cell r="H37">
            <v>1.2</v>
          </cell>
          <cell r="I37">
            <v>1.8037857488350912</v>
          </cell>
          <cell r="J37">
            <v>1.8493066549267578</v>
          </cell>
          <cell r="K37">
            <v>1.968306919024761</v>
          </cell>
          <cell r="L37">
            <v>2.008171381041441</v>
          </cell>
          <cell r="M37">
            <v>2.050619066013068</v>
          </cell>
          <cell r="N37">
            <v>2.086527054514823</v>
          </cell>
        </row>
        <row r="38">
          <cell r="G38">
            <v>-2.130800048455261</v>
          </cell>
          <cell r="I38">
            <v>-6.550871160180507</v>
          </cell>
          <cell r="J38">
            <v>1.3085360099177783</v>
          </cell>
        </row>
        <row r="40">
          <cell r="G40">
            <v>400.05239061214803</v>
          </cell>
          <cell r="H40">
            <v>412.2291948824577</v>
          </cell>
          <cell r="I40">
            <v>392.4583871205851</v>
          </cell>
          <cell r="J40">
            <v>409.4312867986578</v>
          </cell>
          <cell r="K40">
            <v>438.81876562095886</v>
          </cell>
          <cell r="L40">
            <v>448.9393905641177</v>
          </cell>
          <cell r="M40">
            <v>463.2111638025324</v>
          </cell>
          <cell r="N40">
            <v>470.3320922658752</v>
          </cell>
        </row>
        <row r="41">
          <cell r="G41">
            <v>406.3488834612258</v>
          </cell>
          <cell r="H41">
            <v>410.971470920599</v>
          </cell>
          <cell r="I41">
            <v>392.4583871205851</v>
          </cell>
          <cell r="J41">
            <v>409.4312867986578</v>
          </cell>
          <cell r="K41">
            <v>438.81876562095886</v>
          </cell>
          <cell r="L41">
            <v>448.9393905641177</v>
          </cell>
          <cell r="M41">
            <v>463.2111638025324</v>
          </cell>
          <cell r="N41">
            <v>470.3320922658752</v>
          </cell>
        </row>
        <row r="42">
          <cell r="G42">
            <v>6.296492849077765</v>
          </cell>
          <cell r="H42">
            <v>-1.2577239618586873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G43">
            <v>0.122</v>
          </cell>
          <cell r="H43">
            <v>0.02818994291499517</v>
          </cell>
          <cell r="I43">
            <v>-0.02364000764850022</v>
          </cell>
          <cell r="J43">
            <v>0.08245799032293838</v>
          </cell>
          <cell r="K43">
            <v>0.08671022578008414</v>
          </cell>
          <cell r="L43">
            <v>0.04243391951470201</v>
          </cell>
          <cell r="M43">
            <v>0.04923074932695228</v>
          </cell>
          <cell r="N43">
            <v>0.03744633160614011</v>
          </cell>
        </row>
        <row r="47">
          <cell r="G47">
            <v>15300</v>
          </cell>
          <cell r="H47">
            <v>15000</v>
          </cell>
          <cell r="I47">
            <v>14700</v>
          </cell>
          <cell r="J47">
            <v>14406</v>
          </cell>
          <cell r="K47">
            <v>14117.88</v>
          </cell>
          <cell r="L47">
            <v>13835.5224</v>
          </cell>
          <cell r="M47">
            <v>13558.811952</v>
          </cell>
          <cell r="N47">
            <v>13287.63571296</v>
          </cell>
        </row>
        <row r="48">
          <cell r="G48">
            <v>137.81265436452102</v>
          </cell>
          <cell r="H48">
            <v>141.54476291000188</v>
          </cell>
          <cell r="I48">
            <v>140.27086004381187</v>
          </cell>
          <cell r="J48">
            <v>148.54684078639676</v>
          </cell>
          <cell r="K48">
            <v>161.76750961638606</v>
          </cell>
          <cell r="L48">
            <v>168.23821000104152</v>
          </cell>
          <cell r="M48">
            <v>174.79950019108213</v>
          </cell>
          <cell r="N48">
            <v>181.44188119834325</v>
          </cell>
        </row>
        <row r="49">
          <cell r="G49">
            <v>139.9487505071711</v>
          </cell>
          <cell r="H49">
            <v>141.54476291000188</v>
          </cell>
          <cell r="I49">
            <v>135.36725046079331</v>
          </cell>
          <cell r="J49">
            <v>136.72685145812218</v>
          </cell>
          <cell r="K49">
            <v>141.39305272590803</v>
          </cell>
          <cell r="L49">
            <v>139.7070279575817</v>
          </cell>
          <cell r="M49">
            <v>138.10921359899885</v>
          </cell>
          <cell r="N49">
            <v>136.39826838975299</v>
          </cell>
        </row>
        <row r="50">
          <cell r="H50">
            <v>0.011404263325302066</v>
          </cell>
          <cell r="I50">
            <v>-0.043643525356967104</v>
          </cell>
          <cell r="J50">
            <v>0.010043795620438141</v>
          </cell>
          <cell r="K50">
            <v>0.03412790697674373</v>
          </cell>
          <cell r="L50">
            <v>-0.011924381968007476</v>
          </cell>
          <cell r="M50">
            <v>-0.011436893203883568</v>
          </cell>
          <cell r="N50">
            <v>-0.01238834951456321</v>
          </cell>
        </row>
        <row r="54">
          <cell r="G54">
            <v>23.042108</v>
          </cell>
          <cell r="H54">
            <v>23.058866</v>
          </cell>
          <cell r="I54">
            <v>23.059951</v>
          </cell>
          <cell r="J54">
            <v>23.059951</v>
          </cell>
          <cell r="K54">
            <v>23.059951</v>
          </cell>
          <cell r="L54">
            <v>23.059951</v>
          </cell>
          <cell r="M54">
            <v>23.059951</v>
          </cell>
          <cell r="N54">
            <v>23.059951</v>
          </cell>
        </row>
        <row r="55">
          <cell r="G55">
            <v>26.79834795160787</v>
          </cell>
          <cell r="H55">
            <v>27.787866195735567</v>
          </cell>
          <cell r="I55">
            <v>28.286553952210443</v>
          </cell>
          <cell r="J55">
            <v>28.622347924884284</v>
          </cell>
          <cell r="K55">
            <v>29.53826305848058</v>
          </cell>
          <cell r="L55">
            <v>30.468718344822715</v>
          </cell>
          <cell r="M55">
            <v>31.382779895167396</v>
          </cell>
          <cell r="N55">
            <v>32.32426329202242</v>
          </cell>
        </row>
        <row r="56">
          <cell r="I56">
            <v>-6.078700589292463</v>
          </cell>
          <cell r="J56">
            <v>-4.310320616640041</v>
          </cell>
          <cell r="K56">
            <v>-3.171532453967092</v>
          </cell>
          <cell r="L56">
            <v>-2.5115192882875124</v>
          </cell>
          <cell r="M56">
            <v>1.7749706585426117</v>
          </cell>
          <cell r="N56">
            <v>1.1655116854840895</v>
          </cell>
        </row>
        <row r="57">
          <cell r="G57">
            <v>0.17187804389006026</v>
          </cell>
          <cell r="I57">
            <v>-0.24546649777595378</v>
          </cell>
          <cell r="J57">
            <v>-0.05821417534107974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26.97022599549793</v>
          </cell>
          <cell r="H58">
            <v>27.787866195735567</v>
          </cell>
          <cell r="I58">
            <v>21.962386865142026</v>
          </cell>
          <cell r="J58">
            <v>24.253813132903165</v>
          </cell>
          <cell r="K58">
            <v>26.36673060451349</v>
          </cell>
          <cell r="L58">
            <v>27.957199056535202</v>
          </cell>
          <cell r="M58">
            <v>33.15775055371001</v>
          </cell>
          <cell r="N58">
            <v>33.489774977506514</v>
          </cell>
        </row>
        <row r="59">
          <cell r="G59">
            <v>27.20616073</v>
          </cell>
          <cell r="H59">
            <v>27.843819843698927</v>
          </cell>
          <cell r="I59">
            <v>21.962386865142026</v>
          </cell>
          <cell r="J59">
            <v>24.253813132903165</v>
          </cell>
          <cell r="K59">
            <v>26.36673060451349</v>
          </cell>
          <cell r="L59">
            <v>27.957199056535202</v>
          </cell>
          <cell r="M59">
            <v>33.15775055371001</v>
          </cell>
          <cell r="N59">
            <v>33.489774977506514</v>
          </cell>
        </row>
        <row r="60">
          <cell r="G60">
            <v>0.23593473450207014</v>
          </cell>
          <cell r="H60">
            <v>0.05595364796336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G61">
            <v>0.083</v>
          </cell>
          <cell r="H61">
            <v>0.0539</v>
          </cell>
          <cell r="I61">
            <v>-0.2286</v>
          </cell>
          <cell r="J61">
            <v>0.176</v>
          </cell>
          <cell r="K61">
            <v>0.108</v>
          </cell>
          <cell r="L61">
            <v>0.081</v>
          </cell>
          <cell r="M61">
            <v>0.206</v>
          </cell>
          <cell r="N61">
            <v>0.032</v>
          </cell>
        </row>
        <row r="65">
          <cell r="G65">
            <v>373.0821646166501</v>
          </cell>
          <cell r="H65">
            <v>384.44132868672216</v>
          </cell>
          <cell r="I65">
            <v>370.49600025544305</v>
          </cell>
          <cell r="J65">
            <v>385.17747366575463</v>
          </cell>
          <cell r="K65">
            <v>412.4520350164454</v>
          </cell>
          <cell r="L65">
            <v>420.98219150758246</v>
          </cell>
          <cell r="M65">
            <v>430.0534132488224</v>
          </cell>
          <cell r="N65">
            <v>436.8423172883687</v>
          </cell>
        </row>
        <row r="66">
          <cell r="G66">
            <v>379.1427227312258</v>
          </cell>
          <cell r="H66">
            <v>383.12765107690007</v>
          </cell>
          <cell r="I66">
            <v>370.49600025544305</v>
          </cell>
          <cell r="J66">
            <v>385.17747366575463</v>
          </cell>
          <cell r="K66">
            <v>412.4520350164454</v>
          </cell>
          <cell r="L66">
            <v>420.98219150758246</v>
          </cell>
          <cell r="M66">
            <v>430.0534132488224</v>
          </cell>
          <cell r="N66">
            <v>436.8423172883687</v>
          </cell>
        </row>
        <row r="67">
          <cell r="G67">
            <v>6.060558114575656</v>
          </cell>
          <cell r="H67">
            <v>-1.3136776098220935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G68">
            <v>0.125</v>
          </cell>
          <cell r="H68">
            <v>0.0266</v>
          </cell>
          <cell r="I68">
            <v>-0.009</v>
          </cell>
          <cell r="J68">
            <v>0.059</v>
          </cell>
          <cell r="K68">
            <v>0.089</v>
          </cell>
          <cell r="L68">
            <v>0.04</v>
          </cell>
          <cell r="M68">
            <v>0.039</v>
          </cell>
          <cell r="N68">
            <v>0.038</v>
          </cell>
        </row>
        <row r="72">
          <cell r="G72">
            <v>-0.015</v>
          </cell>
          <cell r="H72">
            <v>0.024</v>
          </cell>
          <cell r="I72">
            <v>-0.027</v>
          </cell>
          <cell r="J72">
            <v>-0.02</v>
          </cell>
          <cell r="K72">
            <v>-0.02</v>
          </cell>
          <cell r="L72">
            <v>-0.02</v>
          </cell>
          <cell r="M72">
            <v>-0.02</v>
          </cell>
          <cell r="N72">
            <v>-0.02</v>
          </cell>
        </row>
        <row r="78">
          <cell r="G78">
            <v>0.0292</v>
          </cell>
          <cell r="H78">
            <v>0.0272</v>
          </cell>
          <cell r="I78">
            <v>0.0255</v>
          </cell>
          <cell r="J78">
            <v>0.0246</v>
          </cell>
          <cell r="K78">
            <v>0.0239</v>
          </cell>
          <cell r="L78">
            <v>0.0229</v>
          </cell>
          <cell r="M78">
            <v>0.0214</v>
          </cell>
          <cell r="N78">
            <v>0.019</v>
          </cell>
        </row>
        <row r="79">
          <cell r="G79">
            <v>0</v>
          </cell>
          <cell r="H79">
            <v>-2.0302772650542806</v>
          </cell>
          <cell r="I79">
            <v>-1.7399908296354738</v>
          </cell>
          <cell r="J79">
            <v>-4.841648469372558</v>
          </cell>
          <cell r="K79">
            <v>-3.5294819574470466</v>
          </cell>
          <cell r="L79">
            <v>-4.663133102291567</v>
          </cell>
          <cell r="M79">
            <v>-6.3884125875748055</v>
          </cell>
          <cell r="N79">
            <v>-9.184127703588047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G82">
            <v>0</v>
          </cell>
          <cell r="H82">
            <v>0</v>
          </cell>
          <cell r="I82">
            <v>0.2848687875761584</v>
          </cell>
          <cell r="J82">
            <v>0.2848687875761584</v>
          </cell>
          <cell r="K82">
            <v>0.2848687875761584</v>
          </cell>
          <cell r="L82">
            <v>0.2848687875761584</v>
          </cell>
          <cell r="M82">
            <v>0.2848687875761584</v>
          </cell>
          <cell r="N82">
            <v>0.2848687875761584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G84">
            <v>0</v>
          </cell>
          <cell r="H84">
            <v>-2.0302772650542806</v>
          </cell>
          <cell r="I84">
            <v>-1.4551220420593154</v>
          </cell>
          <cell r="J84">
            <v>-4.5567796817963995</v>
          </cell>
          <cell r="K84">
            <v>-3.244613169870888</v>
          </cell>
          <cell r="L84">
            <v>-4.378264314715409</v>
          </cell>
          <cell r="M84">
            <v>-6.103543799998647</v>
          </cell>
          <cell r="N84">
            <v>-8.899258916011888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G89">
            <v>0</v>
          </cell>
          <cell r="H89">
            <v>1.897368422318763</v>
          </cell>
          <cell r="I89">
            <v>1.0503068772280812</v>
          </cell>
          <cell r="J89">
            <v>1.2670557234197304</v>
          </cell>
          <cell r="K89">
            <v>1.1940927884221537</v>
          </cell>
          <cell r="L89">
            <v>1.2414004640433518</v>
          </cell>
          <cell r="M89">
            <v>1.291383990961208</v>
          </cell>
          <cell r="N89">
            <v>1.344159373039986</v>
          </cell>
        </row>
        <row r="90">
          <cell r="G90">
            <v>0</v>
          </cell>
          <cell r="H90">
            <v>0</v>
          </cell>
          <cell r="I90">
            <v>-10.00119529586331</v>
          </cell>
          <cell r="J90">
            <v>0.6261889468176758</v>
          </cell>
          <cell r="K90">
            <v>-3.887323081442173</v>
          </cell>
          <cell r="L90">
            <v>-2.8112300889937623</v>
          </cell>
          <cell r="M90">
            <v>-3.448532112135363</v>
          </cell>
          <cell r="N90">
            <v>-2.546470275551717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G98">
            <v>0</v>
          </cell>
          <cell r="H98">
            <v>0</v>
          </cell>
          <cell r="I98">
            <v>0.9828194628553584</v>
          </cell>
          <cell r="J98">
            <v>0.3431191694525637</v>
          </cell>
          <cell r="K98">
            <v>0.0882400687412428</v>
          </cell>
          <cell r="L98">
            <v>0.08680012427942074</v>
          </cell>
          <cell r="M98">
            <v>0.0854074183831699</v>
          </cell>
          <cell r="N98">
            <v>0.08406125191783076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G100">
            <v>0</v>
          </cell>
          <cell r="H100">
            <v>0</v>
          </cell>
          <cell r="I100">
            <v>0.9828194628553584</v>
          </cell>
          <cell r="J100">
            <v>0.3431191694525637</v>
          </cell>
          <cell r="K100">
            <v>0.0882400687412428</v>
          </cell>
          <cell r="L100">
            <v>0.08680012427942074</v>
          </cell>
          <cell r="M100">
            <v>0.0854074183831699</v>
          </cell>
          <cell r="N100">
            <v>0.08406125191783076</v>
          </cell>
        </row>
        <row r="102">
          <cell r="G102">
            <v>0</v>
          </cell>
          <cell r="H102">
            <v>-0.13290884273551762</v>
          </cell>
          <cell r="I102">
            <v>-9.423190997839185</v>
          </cell>
          <cell r="J102">
            <v>-2.3204158421064296</v>
          </cell>
          <cell r="K102">
            <v>-5.849603394149664</v>
          </cell>
          <cell r="L102">
            <v>-5.861293815386398</v>
          </cell>
          <cell r="M102">
            <v>-8.175284502789632</v>
          </cell>
          <cell r="N102">
            <v>-10.017508566605787</v>
          </cell>
        </row>
        <row r="103">
          <cell r="G103">
            <v>0</v>
          </cell>
          <cell r="H103">
            <v>-0.13290884273551762</v>
          </cell>
          <cell r="I103">
            <v>-9.423190997839185</v>
          </cell>
          <cell r="J103">
            <v>-2.3204158421064296</v>
          </cell>
          <cell r="K103">
            <v>-5.849603394149664</v>
          </cell>
          <cell r="L103">
            <v>-5.861293815386398</v>
          </cell>
          <cell r="M103">
            <v>-8.175284502789632</v>
          </cell>
          <cell r="N103">
            <v>-10.017508566605787</v>
          </cell>
        </row>
      </sheetData>
      <sheetData sheetId="13">
        <row r="8">
          <cell r="C8">
            <v>0.4016346946047709</v>
          </cell>
          <cell r="D8">
            <v>0.460785934601117</v>
          </cell>
          <cell r="E8">
            <v>0.4903998306432392</v>
          </cell>
          <cell r="F8">
            <v>0.5271126853245688</v>
          </cell>
          <cell r="G8">
            <v>0.556796279190795</v>
          </cell>
          <cell r="H8">
            <v>0.588519408775169</v>
          </cell>
        </row>
        <row r="9">
          <cell r="C9">
            <v>-0.0789316174730358</v>
          </cell>
          <cell r="D9">
            <v>-0.005726126432557021</v>
          </cell>
          <cell r="E9">
            <v>2.1825012826344024</v>
          </cell>
          <cell r="F9">
            <v>2.03806877977514</v>
          </cell>
          <cell r="G9">
            <v>1.8522693901395857</v>
          </cell>
          <cell r="H9">
            <v>1.8934173850926597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1"/>
  <sheetViews>
    <sheetView showGridLines="0" tabSelected="1" zoomScale="50" zoomScaleNormal="50" workbookViewId="0" topLeftCell="E1">
      <selection activeCell="AB24" sqref="AB24"/>
    </sheetView>
  </sheetViews>
  <sheetFormatPr defaultColWidth="8.8515625" defaultRowHeight="15"/>
  <cols>
    <col min="1" max="1" width="2.421875" style="2" customWidth="1"/>
    <col min="2" max="2" width="10.28125" style="1" bestFit="1" customWidth="1"/>
    <col min="3" max="3" width="2.140625" style="2" customWidth="1"/>
    <col min="4" max="4" width="94.8515625" style="2" bestFit="1" customWidth="1"/>
    <col min="5" max="5" width="24.7109375" style="2" customWidth="1"/>
    <col min="6" max="6" width="2.7109375" style="2" customWidth="1"/>
    <col min="7" max="7" width="17.421875" style="2" bestFit="1" customWidth="1"/>
    <col min="8" max="8" width="13.140625" style="2" bestFit="1" customWidth="1"/>
    <col min="9" max="9" width="14.421875" style="2" bestFit="1" customWidth="1"/>
    <col min="10" max="12" width="13.140625" style="2" bestFit="1" customWidth="1"/>
    <col min="13" max="14" width="13.140625" style="2" hidden="1" customWidth="1"/>
    <col min="15" max="15" width="105.421875" style="2" customWidth="1"/>
    <col min="16" max="16" width="23.00390625" style="2" customWidth="1"/>
    <col min="17" max="16384" width="8.8515625" style="2" customWidth="1"/>
  </cols>
  <sheetData>
    <row r="1" spans="4:9" ht="18">
      <c r="D1" s="3"/>
      <c r="E1" s="3"/>
      <c r="F1" s="4"/>
      <c r="G1" s="5"/>
      <c r="H1" s="5"/>
      <c r="I1" s="5"/>
    </row>
    <row r="2" spans="2:16" ht="19.5">
      <c r="B2" s="6" t="s">
        <v>0</v>
      </c>
      <c r="D2" s="459" t="s">
        <v>1</v>
      </c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1"/>
    </row>
    <row r="3" spans="4:6" ht="13.5">
      <c r="D3" s="7"/>
      <c r="E3" s="7"/>
      <c r="F3" s="8"/>
    </row>
    <row r="4" spans="4:15" ht="42" customHeight="1">
      <c r="D4" s="9" t="s">
        <v>2</v>
      </c>
      <c r="E4" s="10"/>
      <c r="F4" s="11"/>
      <c r="G4" s="12"/>
      <c r="H4" s="10"/>
      <c r="I4" s="13"/>
      <c r="J4" s="14" t="s">
        <v>3</v>
      </c>
      <c r="K4" s="15">
        <v>42095</v>
      </c>
      <c r="L4" s="16"/>
      <c r="M4" s="16"/>
      <c r="N4" s="16"/>
      <c r="O4" s="17" t="s">
        <v>4</v>
      </c>
    </row>
    <row r="5" spans="4:15" ht="15">
      <c r="D5" s="18"/>
      <c r="E5" s="19"/>
      <c r="F5" s="19"/>
      <c r="G5" s="19"/>
      <c r="H5" s="19"/>
      <c r="I5" s="19"/>
      <c r="J5" s="18"/>
      <c r="K5" s="18"/>
      <c r="L5" s="18"/>
      <c r="M5" s="18"/>
      <c r="N5" s="18"/>
      <c r="O5" s="18"/>
    </row>
    <row r="6" spans="2:16" s="21" customFormat="1" ht="42" customHeight="1">
      <c r="B6" s="20"/>
      <c r="D6" s="22" t="s">
        <v>5</v>
      </c>
      <c r="E6" s="23" t="s">
        <v>6</v>
      </c>
      <c r="F6" s="24"/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14</v>
      </c>
      <c r="O6" s="462" t="s">
        <v>15</v>
      </c>
      <c r="P6" s="463"/>
    </row>
    <row r="7" spans="2:15" s="21" customFormat="1" ht="13.5" customHeight="1">
      <c r="B7" s="20"/>
      <c r="D7" s="25"/>
      <c r="E7" s="26"/>
      <c r="F7" s="26"/>
      <c r="G7" s="25"/>
      <c r="H7" s="25"/>
      <c r="I7" s="25"/>
      <c r="J7" s="25"/>
      <c r="K7" s="25"/>
      <c r="L7" s="25"/>
      <c r="M7" s="25"/>
      <c r="N7" s="25"/>
      <c r="O7" s="25"/>
    </row>
    <row r="8" spans="2:16" s="21" customFormat="1" ht="42" customHeight="1">
      <c r="B8" s="20"/>
      <c r="D8" s="27" t="s">
        <v>16</v>
      </c>
      <c r="E8" s="26"/>
      <c r="F8" s="26"/>
      <c r="G8" s="25"/>
      <c r="H8" s="25"/>
      <c r="I8" s="25"/>
      <c r="J8" s="25"/>
      <c r="K8" s="25"/>
      <c r="L8" s="25"/>
      <c r="M8" s="25"/>
      <c r="N8" s="25"/>
      <c r="O8" s="464"/>
      <c r="P8" s="464"/>
    </row>
    <row r="9" spans="2:15" s="21" customFormat="1" ht="15" customHeight="1">
      <c r="B9" s="20"/>
      <c r="D9" s="28"/>
      <c r="E9" s="29"/>
      <c r="F9" s="26"/>
      <c r="G9" s="30"/>
      <c r="H9" s="30"/>
      <c r="I9" s="30"/>
      <c r="J9" s="30"/>
      <c r="K9" s="30"/>
      <c r="L9" s="30"/>
      <c r="M9" s="25"/>
      <c r="N9" s="25"/>
      <c r="O9" s="25"/>
    </row>
    <row r="10" spans="2:16" s="21" customFormat="1" ht="36.75" customHeight="1">
      <c r="B10" s="20">
        <v>1</v>
      </c>
      <c r="D10" s="31" t="s">
        <v>17</v>
      </c>
      <c r="E10" s="32"/>
      <c r="G10" s="33">
        <v>0.026500000000000003</v>
      </c>
      <c r="H10" s="33">
        <v>0.03075</v>
      </c>
      <c r="I10" s="33">
        <v>0.026</v>
      </c>
      <c r="J10" s="34"/>
      <c r="K10" s="34"/>
      <c r="L10" s="34"/>
      <c r="M10" s="35"/>
      <c r="N10" s="35"/>
      <c r="O10" s="465" t="s">
        <v>18</v>
      </c>
      <c r="P10" s="466"/>
    </row>
    <row r="11" spans="2:16" s="21" customFormat="1" ht="35.25" customHeight="1">
      <c r="B11" s="20">
        <v>2</v>
      </c>
      <c r="D11" s="31" t="s">
        <v>19</v>
      </c>
      <c r="E11" s="32"/>
      <c r="G11" s="33">
        <v>0.0288</v>
      </c>
      <c r="H11" s="33">
        <v>0.021750000000000002</v>
      </c>
      <c r="I11" s="33">
        <v>0.0155</v>
      </c>
      <c r="J11" s="33">
        <v>0.0275</v>
      </c>
      <c r="K11" s="33">
        <v>0.032</v>
      </c>
      <c r="L11" s="33">
        <v>0.0315</v>
      </c>
      <c r="M11" s="33">
        <v>0.03</v>
      </c>
      <c r="N11" s="33">
        <v>0.03</v>
      </c>
      <c r="O11" s="465" t="s">
        <v>20</v>
      </c>
      <c r="P11" s="466"/>
    </row>
    <row r="12" spans="2:16" s="21" customFormat="1" ht="21.75" customHeight="1">
      <c r="B12" s="20">
        <v>3</v>
      </c>
      <c r="D12" s="36" t="s">
        <v>21</v>
      </c>
      <c r="E12" s="37" t="s">
        <v>22</v>
      </c>
      <c r="G12" s="38">
        <v>0.005</v>
      </c>
      <c r="H12" s="38">
        <v>0.005</v>
      </c>
      <c r="I12" s="38">
        <v>0.005</v>
      </c>
      <c r="J12" s="38">
        <v>0.005</v>
      </c>
      <c r="K12" s="38">
        <v>0.005</v>
      </c>
      <c r="L12" s="38">
        <v>0.005</v>
      </c>
      <c r="M12" s="39">
        <v>0.005</v>
      </c>
      <c r="N12" s="39">
        <v>0.005</v>
      </c>
      <c r="O12" s="465"/>
      <c r="P12" s="466"/>
    </row>
    <row r="13" spans="2:16" s="21" customFormat="1" ht="16.5" customHeight="1">
      <c r="B13" s="20"/>
      <c r="D13" s="40"/>
      <c r="E13" s="41"/>
      <c r="G13" s="42"/>
      <c r="H13" s="42"/>
      <c r="I13" s="42"/>
      <c r="J13" s="42"/>
      <c r="K13" s="42"/>
      <c r="L13" s="42"/>
      <c r="M13" s="42"/>
      <c r="N13" s="42"/>
      <c r="O13" s="43"/>
      <c r="P13" s="44"/>
    </row>
    <row r="14" spans="2:16" s="21" customFormat="1" ht="37.5" customHeight="1">
      <c r="B14" s="20">
        <v>4</v>
      </c>
      <c r="D14" s="45" t="s">
        <v>23</v>
      </c>
      <c r="E14" s="46" t="s">
        <v>24</v>
      </c>
      <c r="G14" s="47">
        <v>344.44796355959517</v>
      </c>
      <c r="H14" s="47">
        <v>340.0828276588434</v>
      </c>
      <c r="I14" s="47">
        <v>335.01938506064175</v>
      </c>
      <c r="J14" s="47">
        <v>335.9819364801388</v>
      </c>
      <c r="K14" s="47">
        <v>347.3205288684486</v>
      </c>
      <c r="L14" s="47">
        <v>343.6090354122599</v>
      </c>
      <c r="M14" s="47">
        <v>343.0169137861635</v>
      </c>
      <c r="N14" s="47">
        <v>340.7990380986057</v>
      </c>
      <c r="O14" s="457" t="s">
        <v>25</v>
      </c>
      <c r="P14" s="458"/>
    </row>
    <row r="15" spans="2:16" s="21" customFormat="1" ht="36.75" customHeight="1">
      <c r="B15" s="20">
        <v>5</v>
      </c>
      <c r="D15" s="45" t="s">
        <v>26</v>
      </c>
      <c r="E15" s="46" t="s">
        <v>27</v>
      </c>
      <c r="G15" s="47"/>
      <c r="H15" s="47">
        <v>-0.13290884273551762</v>
      </c>
      <c r="I15" s="47">
        <v>-9.423190997839185</v>
      </c>
      <c r="J15" s="47">
        <v>-2.3204158421064296</v>
      </c>
      <c r="K15" s="47">
        <v>-5.849603394149664</v>
      </c>
      <c r="L15" s="47">
        <v>-5.861293815386398</v>
      </c>
      <c r="M15" s="47">
        <v>-8.175284502789632</v>
      </c>
      <c r="N15" s="47">
        <v>-10.017508566605787</v>
      </c>
      <c r="O15" s="445" t="s">
        <v>28</v>
      </c>
      <c r="P15" s="446"/>
    </row>
    <row r="16" spans="2:16" s="21" customFormat="1" ht="63" customHeight="1">
      <c r="B16" s="20">
        <v>6</v>
      </c>
      <c r="D16" s="45" t="s">
        <v>29</v>
      </c>
      <c r="E16" s="46" t="s">
        <v>30</v>
      </c>
      <c r="G16" s="47"/>
      <c r="H16" s="47"/>
      <c r="I16" s="47">
        <v>1.1802748552547224</v>
      </c>
      <c r="J16" s="47">
        <v>-2.5688687742112037</v>
      </c>
      <c r="K16" s="47">
        <v>-1.252066543881014E-13</v>
      </c>
      <c r="L16" s="47">
        <v>-6.091430012852332E-14</v>
      </c>
      <c r="M16" s="47"/>
      <c r="N16" s="47"/>
      <c r="O16" s="457" t="s">
        <v>31</v>
      </c>
      <c r="P16" s="458"/>
    </row>
    <row r="17" spans="2:16" s="21" customFormat="1" ht="21.75" customHeight="1" thickBot="1">
      <c r="B17" s="20">
        <v>7</v>
      </c>
      <c r="D17" s="48" t="s">
        <v>32</v>
      </c>
      <c r="E17" s="49" t="s">
        <v>33</v>
      </c>
      <c r="G17" s="50">
        <v>1.163016333037232</v>
      </c>
      <c r="H17" s="50">
        <v>1.2050838144310987</v>
      </c>
      <c r="I17" s="50">
        <v>1.2266528212575318</v>
      </c>
      <c r="J17" s="50">
        <v>1.2412146029661677</v>
      </c>
      <c r="K17" s="50">
        <v>1.280933470261085</v>
      </c>
      <c r="L17" s="50">
        <v>1.321282874574309</v>
      </c>
      <c r="M17" s="50">
        <v>1.3609213608115382</v>
      </c>
      <c r="N17" s="50">
        <v>1.4017490016358847</v>
      </c>
      <c r="O17" s="455" t="s">
        <v>34</v>
      </c>
      <c r="P17" s="456"/>
    </row>
    <row r="18" spans="2:16" s="21" customFormat="1" ht="21.75" customHeight="1" thickTop="1">
      <c r="B18" s="20"/>
      <c r="D18" s="51" t="s">
        <v>35</v>
      </c>
      <c r="E18" s="52" t="s">
        <v>36</v>
      </c>
      <c r="G18" s="53">
        <v>400.5986075012225</v>
      </c>
      <c r="H18" s="53">
        <v>409.6681448824577</v>
      </c>
      <c r="I18" s="53">
        <v>400.8412775189091</v>
      </c>
      <c r="J18" s="53">
        <v>410.95703442816836</v>
      </c>
      <c r="K18" s="53">
        <v>437.401537561058</v>
      </c>
      <c r="L18" s="53">
        <v>446.26030689809795</v>
      </c>
      <c r="M18" s="53">
        <v>455.6931257806818</v>
      </c>
      <c r="N18" s="53">
        <v>463.6726787810718</v>
      </c>
      <c r="O18" s="451" t="s">
        <v>37</v>
      </c>
      <c r="P18" s="452"/>
    </row>
    <row r="19" spans="2:16" s="21" customFormat="1" ht="16.5" customHeight="1">
      <c r="B19" s="20"/>
      <c r="D19" s="54"/>
      <c r="E19" s="55"/>
      <c r="G19" s="56"/>
      <c r="H19" s="56"/>
      <c r="I19" s="57"/>
      <c r="J19" s="57"/>
      <c r="K19" s="57"/>
      <c r="L19" s="57"/>
      <c r="M19" s="57"/>
      <c r="N19" s="57"/>
      <c r="O19" s="58"/>
      <c r="P19" s="44"/>
    </row>
    <row r="20" spans="2:16" s="21" customFormat="1" ht="21.75" customHeight="1">
      <c r="B20" s="20">
        <v>8</v>
      </c>
      <c r="D20" s="45" t="s">
        <v>38</v>
      </c>
      <c r="E20" s="46" t="s">
        <v>39</v>
      </c>
      <c r="G20" s="59"/>
      <c r="H20" s="59"/>
      <c r="I20" s="59">
        <v>-0.3129926457940269</v>
      </c>
      <c r="J20" s="59">
        <v>-0.257273554295818</v>
      </c>
      <c r="K20" s="59">
        <v>0.5732555160243064</v>
      </c>
      <c r="L20" s="59">
        <v>0.9903588864813027</v>
      </c>
      <c r="M20" s="59">
        <v>1.284185984070987</v>
      </c>
      <c r="N20" s="59">
        <v>1.6128058111801735</v>
      </c>
      <c r="O20" s="445"/>
      <c r="P20" s="446"/>
    </row>
    <row r="21" spans="2:16" s="21" customFormat="1" ht="21.75" customHeight="1">
      <c r="B21" s="20">
        <v>9</v>
      </c>
      <c r="D21" s="45" t="s">
        <v>40</v>
      </c>
      <c r="E21" s="46" t="s">
        <v>41</v>
      </c>
      <c r="G21" s="59"/>
      <c r="H21" s="59"/>
      <c r="I21" s="59">
        <v>0.4016346946047709</v>
      </c>
      <c r="J21" s="59">
        <v>0.460785934601117</v>
      </c>
      <c r="K21" s="59">
        <v>0.4903998306432392</v>
      </c>
      <c r="L21" s="59">
        <v>0.5271126853245688</v>
      </c>
      <c r="M21" s="59">
        <v>0.556796279190795</v>
      </c>
      <c r="N21" s="59">
        <v>0.588519408775169</v>
      </c>
      <c r="O21" s="445"/>
      <c r="P21" s="446"/>
    </row>
    <row r="22" spans="2:16" s="21" customFormat="1" ht="21.75" customHeight="1">
      <c r="B22" s="20">
        <v>10</v>
      </c>
      <c r="D22" s="45" t="s">
        <v>42</v>
      </c>
      <c r="E22" s="46" t="s">
        <v>43</v>
      </c>
      <c r="G22" s="59"/>
      <c r="H22" s="59"/>
      <c r="I22" s="59">
        <v>-0.0789316174730358</v>
      </c>
      <c r="J22" s="59">
        <v>-0.005726126432557021</v>
      </c>
      <c r="K22" s="59">
        <v>2.1825012826344024</v>
      </c>
      <c r="L22" s="59">
        <v>2.03806877977514</v>
      </c>
      <c r="M22" s="59">
        <v>1.8522693901395857</v>
      </c>
      <c r="N22" s="59">
        <v>1.8934173850926597</v>
      </c>
      <c r="O22" s="445"/>
      <c r="P22" s="446"/>
    </row>
    <row r="23" spans="2:16" s="21" customFormat="1" ht="42" customHeight="1" thickBot="1">
      <c r="B23" s="20">
        <v>11</v>
      </c>
      <c r="D23" s="60" t="s">
        <v>44</v>
      </c>
      <c r="E23" s="61" t="s">
        <v>45</v>
      </c>
      <c r="G23" s="62">
        <v>0.001375</v>
      </c>
      <c r="H23" s="62">
        <v>0.00105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445"/>
      <c r="P23" s="446"/>
    </row>
    <row r="24" spans="2:16" s="21" customFormat="1" ht="25.5" customHeight="1" thickTop="1">
      <c r="B24" s="20">
        <v>12</v>
      </c>
      <c r="D24" s="51" t="s">
        <v>46</v>
      </c>
      <c r="E24" s="52" t="s">
        <v>47</v>
      </c>
      <c r="G24" s="53">
        <v>0.001375</v>
      </c>
      <c r="H24" s="53">
        <v>0.00105</v>
      </c>
      <c r="I24" s="53">
        <v>0.0097104313377082</v>
      </c>
      <c r="J24" s="53">
        <v>0.19778625387274198</v>
      </c>
      <c r="K24" s="53">
        <v>3.246156629301948</v>
      </c>
      <c r="L24" s="53">
        <v>3.5555403515810116</v>
      </c>
      <c r="M24" s="53">
        <v>3.6932516534013677</v>
      </c>
      <c r="N24" s="53">
        <v>4.094742605048002</v>
      </c>
      <c r="O24" s="441" t="s">
        <v>48</v>
      </c>
      <c r="P24" s="442"/>
    </row>
    <row r="25" spans="2:16" s="21" customFormat="1" ht="16.5" customHeight="1">
      <c r="B25" s="20"/>
      <c r="D25" s="54"/>
      <c r="E25" s="55"/>
      <c r="G25" s="56"/>
      <c r="H25" s="56"/>
      <c r="I25" s="56"/>
      <c r="J25" s="56"/>
      <c r="K25" s="56"/>
      <c r="L25" s="56"/>
      <c r="M25" s="56"/>
      <c r="N25" s="56"/>
      <c r="O25" s="63"/>
      <c r="P25" s="44"/>
    </row>
    <row r="26" spans="2:16" s="21" customFormat="1" ht="30" customHeight="1">
      <c r="B26" s="20">
        <v>13</v>
      </c>
      <c r="D26" s="64" t="s">
        <v>49</v>
      </c>
      <c r="E26" s="46" t="s">
        <v>50</v>
      </c>
      <c r="G26" s="65"/>
      <c r="H26" s="65"/>
      <c r="I26" s="47">
        <v>0.3791863396500925</v>
      </c>
      <c r="J26" s="47">
        <v>0.3643695355490604</v>
      </c>
      <c r="K26" s="47">
        <v>0.8988224154570675</v>
      </c>
      <c r="L26" s="47">
        <v>0.5776089155538702</v>
      </c>
      <c r="M26" s="47">
        <v>0.6367686212377291</v>
      </c>
      <c r="N26" s="47">
        <v>0.6622393660872432</v>
      </c>
      <c r="O26" s="445"/>
      <c r="P26" s="446"/>
    </row>
    <row r="27" spans="2:16" s="21" customFormat="1" ht="29.25" customHeight="1" thickBot="1">
      <c r="B27" s="20">
        <v>14</v>
      </c>
      <c r="D27" s="66" t="s">
        <v>51</v>
      </c>
      <c r="E27" s="49" t="s">
        <v>52</v>
      </c>
      <c r="G27" s="67"/>
      <c r="H27" s="67"/>
      <c r="I27" s="67">
        <v>-6.837073268592649</v>
      </c>
      <c r="J27" s="67">
        <v>-5.0390596877381615</v>
      </c>
      <c r="K27" s="67">
        <v>-4.969177284881227</v>
      </c>
      <c r="L27" s="67">
        <v>-3.6667371193952527</v>
      </c>
      <c r="M27" s="67">
        <v>0.5014334160671533</v>
      </c>
      <c r="N27" s="67">
        <v>-0.15896704669039696</v>
      </c>
      <c r="O27" s="445"/>
      <c r="P27" s="446"/>
    </row>
    <row r="28" spans="2:16" s="21" customFormat="1" ht="38.25" customHeight="1" thickTop="1">
      <c r="B28" s="20">
        <v>15</v>
      </c>
      <c r="D28" s="51" t="s">
        <v>53</v>
      </c>
      <c r="E28" s="52" t="s">
        <v>54</v>
      </c>
      <c r="G28" s="53"/>
      <c r="H28" s="53"/>
      <c r="I28" s="53">
        <v>-6.457886928942556</v>
      </c>
      <c r="J28" s="53">
        <v>-4.674690152189101</v>
      </c>
      <c r="K28" s="53">
        <v>-4.070354869424159</v>
      </c>
      <c r="L28" s="53">
        <v>-3.0891282038413825</v>
      </c>
      <c r="M28" s="53">
        <v>1.1382020373048825</v>
      </c>
      <c r="N28" s="53">
        <v>0.5032723193968462</v>
      </c>
      <c r="O28" s="441" t="s">
        <v>55</v>
      </c>
      <c r="P28" s="442"/>
    </row>
    <row r="29" spans="2:16" s="21" customFormat="1" ht="16.5" customHeight="1">
      <c r="B29" s="20"/>
      <c r="D29" s="54"/>
      <c r="E29" s="55"/>
      <c r="G29" s="56"/>
      <c r="H29" s="56"/>
      <c r="I29" s="56"/>
      <c r="J29" s="56"/>
      <c r="K29" s="56"/>
      <c r="L29" s="56"/>
      <c r="M29" s="56"/>
      <c r="N29" s="56"/>
      <c r="O29" s="63"/>
      <c r="P29" s="44"/>
    </row>
    <row r="30" spans="2:16" s="21" customFormat="1" ht="38.25" customHeight="1">
      <c r="B30" s="20">
        <v>16</v>
      </c>
      <c r="D30" s="45" t="s">
        <v>56</v>
      </c>
      <c r="E30" s="46" t="s">
        <v>57</v>
      </c>
      <c r="G30" s="59"/>
      <c r="H30" s="47"/>
      <c r="I30" s="47">
        <v>-1.1479141451532657</v>
      </c>
      <c r="J30" s="47">
        <v>-4.137574749824837</v>
      </c>
      <c r="K30" s="47">
        <v>-3.0670686334585877</v>
      </c>
      <c r="L30" s="47">
        <v>-3.1984988997818715</v>
      </c>
      <c r="M30" s="47">
        <v>-3.4218185552603497</v>
      </c>
      <c r="N30" s="47">
        <v>-3.6417811832129963</v>
      </c>
      <c r="O30" s="453" t="s">
        <v>58</v>
      </c>
      <c r="P30" s="454"/>
    </row>
    <row r="31" spans="2:16" s="21" customFormat="1" ht="56.25" customHeight="1" thickBot="1">
      <c r="B31" s="20">
        <v>17</v>
      </c>
      <c r="D31" s="60" t="s">
        <v>59</v>
      </c>
      <c r="E31" s="49" t="s">
        <v>60</v>
      </c>
      <c r="G31" s="62"/>
      <c r="H31" s="68"/>
      <c r="I31" s="68">
        <v>0.3274767811539792</v>
      </c>
      <c r="J31" s="68">
        <v>0.24929816578402347</v>
      </c>
      <c r="K31" s="68">
        <v>0.3011582846738486</v>
      </c>
      <c r="L31" s="68">
        <v>0.3015550914353674</v>
      </c>
      <c r="M31" s="68">
        <v>0.30347535824504895</v>
      </c>
      <c r="N31" s="68">
        <v>0.29840498840569696</v>
      </c>
      <c r="O31" s="455" t="s">
        <v>61</v>
      </c>
      <c r="P31" s="456"/>
    </row>
    <row r="32" spans="2:16" s="21" customFormat="1" ht="38.25" customHeight="1" thickTop="1">
      <c r="B32" s="20">
        <v>18</v>
      </c>
      <c r="D32" s="51" t="s">
        <v>62</v>
      </c>
      <c r="E32" s="52" t="s">
        <v>63</v>
      </c>
      <c r="G32" s="53"/>
      <c r="H32" s="53"/>
      <c r="I32" s="53">
        <v>-0.8204373639992866</v>
      </c>
      <c r="J32" s="53">
        <v>-3.8882765840408133</v>
      </c>
      <c r="K32" s="53">
        <v>-2.765910348784739</v>
      </c>
      <c r="L32" s="53">
        <v>-2.8969438083465042</v>
      </c>
      <c r="M32" s="53">
        <v>-3.118343197015301</v>
      </c>
      <c r="N32" s="53">
        <v>-3.3433761948072993</v>
      </c>
      <c r="O32" s="441" t="s">
        <v>64</v>
      </c>
      <c r="P32" s="442"/>
    </row>
    <row r="33" spans="2:16" s="70" customFormat="1" ht="17.25" customHeight="1">
      <c r="B33" s="69"/>
      <c r="D33" s="54"/>
      <c r="E33" s="55"/>
      <c r="G33" s="56"/>
      <c r="H33" s="56"/>
      <c r="I33" s="56"/>
      <c r="J33" s="56"/>
      <c r="K33" s="56"/>
      <c r="L33" s="56"/>
      <c r="M33" s="56"/>
      <c r="N33" s="56"/>
      <c r="O33" s="63"/>
      <c r="P33" s="71"/>
    </row>
    <row r="34" spans="2:16" s="21" customFormat="1" ht="21.75" customHeight="1">
      <c r="B34" s="20">
        <v>19</v>
      </c>
      <c r="D34" s="72" t="s">
        <v>65</v>
      </c>
      <c r="E34" s="73" t="s">
        <v>66</v>
      </c>
      <c r="G34" s="74"/>
      <c r="H34" s="74"/>
      <c r="I34" s="74">
        <v>2.8719898675676525</v>
      </c>
      <c r="J34" s="74">
        <v>2.317140380995464</v>
      </c>
      <c r="K34" s="74">
        <v>2.0647845277627845</v>
      </c>
      <c r="L34" s="74">
        <v>2.1168920813613843</v>
      </c>
      <c r="M34" s="74">
        <v>2.253111088673048</v>
      </c>
      <c r="N34" s="74">
        <v>2.2987437390212317</v>
      </c>
      <c r="O34" s="441" t="s">
        <v>67</v>
      </c>
      <c r="P34" s="442"/>
    </row>
    <row r="35" spans="2:16" s="21" customFormat="1" ht="36.75" customHeight="1">
      <c r="B35" s="20">
        <v>20</v>
      </c>
      <c r="D35" s="72" t="s">
        <v>68</v>
      </c>
      <c r="E35" s="73" t="s">
        <v>69</v>
      </c>
      <c r="G35" s="74"/>
      <c r="H35" s="74"/>
      <c r="I35" s="74">
        <v>0.760819007057959</v>
      </c>
      <c r="J35" s="74">
        <v>0.8644498070066536</v>
      </c>
      <c r="K35" s="74">
        <v>0.9742452020202643</v>
      </c>
      <c r="L35" s="74">
        <v>0.9845518642238122</v>
      </c>
      <c r="M35" s="74">
        <v>1.0011973734735318</v>
      </c>
      <c r="N35" s="74">
        <v>1.0195039616298365</v>
      </c>
      <c r="O35" s="441" t="s">
        <v>70</v>
      </c>
      <c r="P35" s="442"/>
    </row>
    <row r="36" spans="2:16" s="21" customFormat="1" ht="33" customHeight="1">
      <c r="B36" s="20">
        <v>21</v>
      </c>
      <c r="D36" s="72" t="s">
        <v>71</v>
      </c>
      <c r="E36" s="73" t="s">
        <v>72</v>
      </c>
      <c r="G36" s="74">
        <v>1.2099999999999997</v>
      </c>
      <c r="H36" s="74">
        <v>1.3599999999999999</v>
      </c>
      <c r="I36" s="74">
        <v>0</v>
      </c>
      <c r="J36" s="74">
        <v>0.5</v>
      </c>
      <c r="K36" s="74">
        <v>0</v>
      </c>
      <c r="L36" s="74">
        <v>0</v>
      </c>
      <c r="M36" s="74">
        <v>0.5</v>
      </c>
      <c r="N36" s="74">
        <v>0</v>
      </c>
      <c r="O36" s="441" t="s">
        <v>73</v>
      </c>
      <c r="P36" s="442"/>
    </row>
    <row r="37" spans="2:16" s="21" customFormat="1" ht="21.75" customHeight="1">
      <c r="B37" s="20">
        <v>22</v>
      </c>
      <c r="D37" s="72" t="s">
        <v>74</v>
      </c>
      <c r="E37" s="73" t="s">
        <v>75</v>
      </c>
      <c r="G37" s="74">
        <v>0.3732081593808234</v>
      </c>
      <c r="H37" s="74">
        <v>1.2</v>
      </c>
      <c r="I37" s="74">
        <v>1.8037857488350912</v>
      </c>
      <c r="J37" s="74">
        <v>1.8493066549267578</v>
      </c>
      <c r="K37" s="74">
        <v>1.968306919024761</v>
      </c>
      <c r="L37" s="74">
        <v>2.008171381041441</v>
      </c>
      <c r="M37" s="74">
        <v>2.050619066013068</v>
      </c>
      <c r="N37" s="74">
        <v>2.086527054514823</v>
      </c>
      <c r="O37" s="441"/>
      <c r="P37" s="442"/>
    </row>
    <row r="38" spans="2:16" s="21" customFormat="1" ht="40.5" customHeight="1">
      <c r="B38" s="20">
        <v>23</v>
      </c>
      <c r="D38" s="72" t="s">
        <v>76</v>
      </c>
      <c r="E38" s="73" t="s">
        <v>77</v>
      </c>
      <c r="G38" s="74">
        <v>-2.130800048455261</v>
      </c>
      <c r="H38" s="74"/>
      <c r="I38" s="74">
        <v>-6.550871160180507</v>
      </c>
      <c r="J38" s="74">
        <v>1.3085360099177783</v>
      </c>
      <c r="K38" s="74"/>
      <c r="L38" s="74"/>
      <c r="M38" s="75"/>
      <c r="N38" s="75"/>
      <c r="O38" s="451" t="s">
        <v>78</v>
      </c>
      <c r="P38" s="452"/>
    </row>
    <row r="39" spans="2:16" s="21" customFormat="1" ht="20.25" customHeight="1">
      <c r="B39" s="20"/>
      <c r="D39" s="54"/>
      <c r="E39" s="55"/>
      <c r="G39" s="56"/>
      <c r="H39" s="56"/>
      <c r="I39" s="56"/>
      <c r="J39" s="57"/>
      <c r="K39" s="56"/>
      <c r="L39" s="56"/>
      <c r="M39" s="56"/>
      <c r="N39" s="56"/>
      <c r="O39" s="58"/>
      <c r="P39" s="44"/>
    </row>
    <row r="40" spans="2:16" s="21" customFormat="1" ht="33" customHeight="1">
      <c r="B40" s="20">
        <v>24</v>
      </c>
      <c r="D40" s="72" t="s">
        <v>79</v>
      </c>
      <c r="E40" s="73" t="s">
        <v>80</v>
      </c>
      <c r="G40" s="74">
        <v>400.05239061214803</v>
      </c>
      <c r="H40" s="74">
        <v>412.2291948824577</v>
      </c>
      <c r="I40" s="74">
        <v>392.4583871205851</v>
      </c>
      <c r="J40" s="74">
        <v>409.4312867986578</v>
      </c>
      <c r="K40" s="74">
        <v>438.81876562095886</v>
      </c>
      <c r="L40" s="74">
        <v>448.9393905641177</v>
      </c>
      <c r="M40" s="74">
        <v>463.2111638025324</v>
      </c>
      <c r="N40" s="74">
        <v>470.3320922658752</v>
      </c>
      <c r="O40" s="451" t="s">
        <v>81</v>
      </c>
      <c r="P40" s="452"/>
    </row>
    <row r="41" spans="2:16" s="21" customFormat="1" ht="37.5" customHeight="1">
      <c r="B41" s="20">
        <v>25</v>
      </c>
      <c r="D41" s="72" t="s">
        <v>82</v>
      </c>
      <c r="E41" s="73" t="s">
        <v>83</v>
      </c>
      <c r="G41" s="74">
        <v>406.3488834612258</v>
      </c>
      <c r="H41" s="74">
        <v>410.971470920599</v>
      </c>
      <c r="I41" s="74">
        <v>392.4583871205851</v>
      </c>
      <c r="J41" s="74">
        <v>409.4312867986578</v>
      </c>
      <c r="K41" s="74">
        <v>438.81876562095886</v>
      </c>
      <c r="L41" s="74">
        <v>448.9393905641177</v>
      </c>
      <c r="M41" s="74">
        <v>463.2111638025324</v>
      </c>
      <c r="N41" s="74">
        <v>470.3320922658752</v>
      </c>
      <c r="O41" s="450" t="s">
        <v>84</v>
      </c>
      <c r="P41" s="442"/>
    </row>
    <row r="42" spans="2:16" s="21" customFormat="1" ht="30.75" customHeight="1">
      <c r="B42" s="20">
        <v>26</v>
      </c>
      <c r="D42" s="76" t="s">
        <v>85</v>
      </c>
      <c r="E42" s="77" t="s">
        <v>86</v>
      </c>
      <c r="G42" s="78">
        <v>6.296492849077765</v>
      </c>
      <c r="H42" s="78">
        <v>-1.2577239618586873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445" t="s">
        <v>87</v>
      </c>
      <c r="P42" s="446"/>
    </row>
    <row r="43" spans="2:16" s="21" customFormat="1" ht="30.75" customHeight="1">
      <c r="B43" s="20">
        <v>27</v>
      </c>
      <c r="D43" s="79" t="s">
        <v>88</v>
      </c>
      <c r="E43" s="80"/>
      <c r="G43" s="81">
        <v>0.122</v>
      </c>
      <c r="H43" s="81">
        <v>0.02818994291499517</v>
      </c>
      <c r="I43" s="81">
        <v>-0.02364000764850022</v>
      </c>
      <c r="J43" s="81">
        <v>0.08245799032293838</v>
      </c>
      <c r="K43" s="81">
        <v>0.08671022578008414</v>
      </c>
      <c r="L43" s="81">
        <v>0.04243391951470201</v>
      </c>
      <c r="M43" s="81">
        <v>0.04923074932695228</v>
      </c>
      <c r="N43" s="81">
        <v>0.03744633160614011</v>
      </c>
      <c r="O43" s="441" t="s">
        <v>89</v>
      </c>
      <c r="P43" s="442"/>
    </row>
    <row r="44" spans="2:16" s="21" customFormat="1" ht="9" customHeight="1" thickBot="1">
      <c r="B44" s="20"/>
      <c r="D44" s="82"/>
      <c r="E44" s="55"/>
      <c r="G44" s="83"/>
      <c r="H44" s="83"/>
      <c r="I44" s="84"/>
      <c r="J44" s="84"/>
      <c r="K44" s="84"/>
      <c r="L44" s="84"/>
      <c r="M44" s="84"/>
      <c r="N44" s="84"/>
      <c r="O44" s="63"/>
      <c r="P44" s="44"/>
    </row>
    <row r="45" spans="2:16" s="21" customFormat="1" ht="42" customHeight="1" thickBot="1">
      <c r="B45" s="20"/>
      <c r="D45" s="85" t="s">
        <v>90</v>
      </c>
      <c r="E45" s="55"/>
      <c r="G45" s="86" t="s">
        <v>7</v>
      </c>
      <c r="H45" s="87" t="s">
        <v>8</v>
      </c>
      <c r="I45" s="87" t="s">
        <v>9</v>
      </c>
      <c r="J45" s="87" t="s">
        <v>10</v>
      </c>
      <c r="K45" s="87" t="s">
        <v>11</v>
      </c>
      <c r="L45" s="88" t="s">
        <v>12</v>
      </c>
      <c r="M45" s="88" t="s">
        <v>13</v>
      </c>
      <c r="N45" s="88" t="s">
        <v>14</v>
      </c>
      <c r="P45" s="44"/>
    </row>
    <row r="46" spans="2:16" s="21" customFormat="1" ht="9" customHeight="1">
      <c r="B46" s="20"/>
      <c r="D46" s="82"/>
      <c r="E46" s="55"/>
      <c r="G46" s="89"/>
      <c r="H46" s="90"/>
      <c r="I46" s="90"/>
      <c r="J46" s="90"/>
      <c r="K46" s="90"/>
      <c r="L46" s="91"/>
      <c r="M46" s="91"/>
      <c r="N46" s="91"/>
      <c r="P46" s="44"/>
    </row>
    <row r="47" spans="2:16" s="21" customFormat="1" ht="101.25" customHeight="1">
      <c r="B47" s="20">
        <v>28</v>
      </c>
      <c r="D47" s="92" t="s">
        <v>91</v>
      </c>
      <c r="E47" s="93"/>
      <c r="G47" s="94">
        <v>15300</v>
      </c>
      <c r="H47" s="94">
        <v>15000</v>
      </c>
      <c r="I47" s="94">
        <v>14700</v>
      </c>
      <c r="J47" s="94">
        <v>14406</v>
      </c>
      <c r="K47" s="94">
        <v>14117.88</v>
      </c>
      <c r="L47" s="94">
        <v>13835.5224</v>
      </c>
      <c r="M47" s="94">
        <v>13558.811952</v>
      </c>
      <c r="N47" s="94">
        <v>13287.63571296</v>
      </c>
      <c r="O47" s="445" t="s">
        <v>92</v>
      </c>
      <c r="P47" s="446"/>
    </row>
    <row r="48" spans="2:16" s="21" customFormat="1" ht="18">
      <c r="B48" s="20">
        <v>29</v>
      </c>
      <c r="D48" s="95" t="s">
        <v>93</v>
      </c>
      <c r="E48" s="93"/>
      <c r="G48" s="96">
        <v>137.81265436452102</v>
      </c>
      <c r="H48" s="96">
        <v>141.54476291000188</v>
      </c>
      <c r="I48" s="96">
        <v>140.27086004381187</v>
      </c>
      <c r="J48" s="96">
        <v>148.54684078639676</v>
      </c>
      <c r="K48" s="96">
        <v>161.76750961638606</v>
      </c>
      <c r="L48" s="96">
        <v>168.23821000104152</v>
      </c>
      <c r="M48" s="96">
        <v>174.79950019108213</v>
      </c>
      <c r="N48" s="96">
        <v>181.44188119834325</v>
      </c>
      <c r="O48" s="445"/>
      <c r="P48" s="446"/>
    </row>
    <row r="49" spans="2:16" s="21" customFormat="1" ht="18">
      <c r="B49" s="20">
        <v>30</v>
      </c>
      <c r="D49" s="97" t="s">
        <v>94</v>
      </c>
      <c r="E49" s="98"/>
      <c r="G49" s="99">
        <v>139.9487505071711</v>
      </c>
      <c r="H49" s="99">
        <v>141.54476291000188</v>
      </c>
      <c r="I49" s="99">
        <v>135.36725046079331</v>
      </c>
      <c r="J49" s="99">
        <v>136.72685145812218</v>
      </c>
      <c r="K49" s="99">
        <v>141.39305272590803</v>
      </c>
      <c r="L49" s="99">
        <v>139.7070279575817</v>
      </c>
      <c r="M49" s="99">
        <v>138.10921359899885</v>
      </c>
      <c r="N49" s="99">
        <v>136.39826838975299</v>
      </c>
      <c r="O49" s="441"/>
      <c r="P49" s="442"/>
    </row>
    <row r="50" spans="2:16" s="21" customFormat="1" ht="18">
      <c r="B50" s="20">
        <v>31</v>
      </c>
      <c r="D50" s="97" t="s">
        <v>95</v>
      </c>
      <c r="E50" s="98"/>
      <c r="G50" s="99"/>
      <c r="H50" s="100">
        <v>0.011404263325302066</v>
      </c>
      <c r="I50" s="100">
        <v>-0.043643525356967104</v>
      </c>
      <c r="J50" s="100">
        <v>0.010043795620438141</v>
      </c>
      <c r="K50" s="100">
        <v>0.03412790697674373</v>
      </c>
      <c r="L50" s="100">
        <v>-0.011924381968007476</v>
      </c>
      <c r="M50" s="100">
        <v>-0.011436893203883568</v>
      </c>
      <c r="N50" s="100">
        <v>-0.01238834951456321</v>
      </c>
      <c r="O50" s="441"/>
      <c r="P50" s="442"/>
    </row>
    <row r="51" spans="2:16" s="21" customFormat="1" ht="9.75" customHeight="1" thickBot="1">
      <c r="B51" s="20"/>
      <c r="D51" s="82"/>
      <c r="E51" s="55"/>
      <c r="G51" s="89"/>
      <c r="H51" s="90"/>
      <c r="I51" s="90"/>
      <c r="J51" s="90"/>
      <c r="K51" s="90"/>
      <c r="L51" s="91"/>
      <c r="M51" s="91"/>
      <c r="N51" s="91"/>
      <c r="P51" s="44"/>
    </row>
    <row r="52" spans="2:16" s="21" customFormat="1" ht="42" customHeight="1" thickBot="1">
      <c r="B52" s="20"/>
      <c r="D52" s="101" t="s">
        <v>96</v>
      </c>
      <c r="E52" s="102"/>
      <c r="F52" s="103"/>
      <c r="G52" s="103"/>
      <c r="H52" s="104"/>
      <c r="I52" s="104"/>
      <c r="J52" s="103"/>
      <c r="K52" s="103"/>
      <c r="L52" s="103"/>
      <c r="M52" s="103"/>
      <c r="N52" s="103"/>
      <c r="O52" s="447"/>
      <c r="P52" s="447"/>
    </row>
    <row r="53" spans="2:16" s="21" customFormat="1" ht="9.75" customHeight="1">
      <c r="B53" s="20"/>
      <c r="D53" s="105"/>
      <c r="E53" s="106"/>
      <c r="F53" s="103"/>
      <c r="G53" s="107"/>
      <c r="H53" s="107"/>
      <c r="I53" s="107"/>
      <c r="J53" s="107"/>
      <c r="K53" s="107"/>
      <c r="L53" s="107"/>
      <c r="M53" s="107"/>
      <c r="N53" s="107"/>
      <c r="O53" s="108"/>
      <c r="P53" s="108"/>
    </row>
    <row r="54" spans="2:16" s="21" customFormat="1" ht="36" customHeight="1">
      <c r="B54" s="20">
        <v>32</v>
      </c>
      <c r="D54" s="109" t="s">
        <v>97</v>
      </c>
      <c r="E54" s="110" t="s">
        <v>98</v>
      </c>
      <c r="G54" s="111">
        <v>23.042108</v>
      </c>
      <c r="H54" s="111">
        <v>23.058866</v>
      </c>
      <c r="I54" s="111">
        <v>23.059951</v>
      </c>
      <c r="J54" s="111">
        <v>23.059951</v>
      </c>
      <c r="K54" s="111">
        <v>23.059951</v>
      </c>
      <c r="L54" s="111">
        <v>23.059951</v>
      </c>
      <c r="M54" s="111">
        <v>23.059951</v>
      </c>
      <c r="N54" s="111">
        <v>23.059951</v>
      </c>
      <c r="O54" s="448" t="s">
        <v>99</v>
      </c>
      <c r="P54" s="449"/>
    </row>
    <row r="55" spans="2:16" s="21" customFormat="1" ht="30" customHeight="1">
      <c r="B55" s="20">
        <v>33</v>
      </c>
      <c r="D55" s="79" t="s">
        <v>100</v>
      </c>
      <c r="E55" s="112"/>
      <c r="G55" s="74">
        <v>26.79834795160787</v>
      </c>
      <c r="H55" s="74">
        <v>27.787866195735567</v>
      </c>
      <c r="I55" s="74">
        <v>28.286553952210443</v>
      </c>
      <c r="J55" s="74">
        <v>28.622347924884284</v>
      </c>
      <c r="K55" s="74">
        <v>29.53826305848058</v>
      </c>
      <c r="L55" s="74">
        <v>30.468718344822715</v>
      </c>
      <c r="M55" s="74">
        <v>31.382779895167396</v>
      </c>
      <c r="N55" s="74">
        <v>32.32426329202242</v>
      </c>
      <c r="O55" s="441" t="s">
        <v>101</v>
      </c>
      <c r="P55" s="442"/>
    </row>
    <row r="56" spans="2:16" s="21" customFormat="1" ht="18">
      <c r="B56" s="20">
        <v>34</v>
      </c>
      <c r="D56" s="113" t="s">
        <v>102</v>
      </c>
      <c r="E56" s="110"/>
      <c r="G56" s="47"/>
      <c r="H56" s="59"/>
      <c r="I56" s="59">
        <v>-6.078700589292463</v>
      </c>
      <c r="J56" s="59">
        <v>-4.310320616640041</v>
      </c>
      <c r="K56" s="114">
        <v>-3.171532453967092</v>
      </c>
      <c r="L56" s="114">
        <v>-2.5115192882875124</v>
      </c>
      <c r="M56" s="114">
        <v>1.7749706585426117</v>
      </c>
      <c r="N56" s="114">
        <v>1.1655116854840895</v>
      </c>
      <c r="O56" s="445" t="s">
        <v>103</v>
      </c>
      <c r="P56" s="446"/>
    </row>
    <row r="57" spans="2:16" s="21" customFormat="1" ht="35.25" customHeight="1">
      <c r="B57" s="20">
        <v>35</v>
      </c>
      <c r="D57" s="113" t="s">
        <v>104</v>
      </c>
      <c r="E57" s="110"/>
      <c r="G57" s="47">
        <v>0.17187804389006026</v>
      </c>
      <c r="H57" s="47"/>
      <c r="I57" s="47">
        <v>-0.24546649777595378</v>
      </c>
      <c r="J57" s="47">
        <v>-0.05821417534107974</v>
      </c>
      <c r="K57" s="115">
        <v>0</v>
      </c>
      <c r="L57" s="115">
        <v>0</v>
      </c>
      <c r="M57" s="115">
        <v>0</v>
      </c>
      <c r="N57" s="115">
        <v>0</v>
      </c>
      <c r="O57" s="445" t="s">
        <v>105</v>
      </c>
      <c r="P57" s="446"/>
    </row>
    <row r="58" spans="2:16" s="21" customFormat="1" ht="18">
      <c r="B58" s="20">
        <v>36</v>
      </c>
      <c r="D58" s="79" t="s">
        <v>106</v>
      </c>
      <c r="E58" s="112"/>
      <c r="G58" s="116">
        <v>26.97022599549793</v>
      </c>
      <c r="H58" s="116">
        <v>27.787866195735567</v>
      </c>
      <c r="I58" s="116">
        <v>21.962386865142026</v>
      </c>
      <c r="J58" s="116">
        <v>24.253813132903165</v>
      </c>
      <c r="K58" s="117">
        <v>26.36673060451349</v>
      </c>
      <c r="L58" s="117">
        <v>27.957199056535202</v>
      </c>
      <c r="M58" s="117">
        <v>33.15775055371001</v>
      </c>
      <c r="N58" s="117">
        <v>33.489774977506514</v>
      </c>
      <c r="O58" s="441" t="s">
        <v>107</v>
      </c>
      <c r="P58" s="442"/>
    </row>
    <row r="59" spans="2:16" s="21" customFormat="1" ht="36.75" customHeight="1">
      <c r="B59" s="20">
        <v>37</v>
      </c>
      <c r="D59" s="79" t="s">
        <v>108</v>
      </c>
      <c r="E59" s="112"/>
      <c r="G59" s="118">
        <v>27.20616073</v>
      </c>
      <c r="H59" s="74">
        <v>27.843819843698927</v>
      </c>
      <c r="I59" s="74">
        <v>21.962386865142026</v>
      </c>
      <c r="J59" s="74">
        <v>24.253813132903165</v>
      </c>
      <c r="K59" s="74">
        <v>26.36673060451349</v>
      </c>
      <c r="L59" s="74">
        <v>27.957199056535202</v>
      </c>
      <c r="M59" s="74">
        <v>33.15775055371001</v>
      </c>
      <c r="N59" s="74">
        <v>33.489774977506514</v>
      </c>
      <c r="O59" s="450" t="s">
        <v>109</v>
      </c>
      <c r="P59" s="442"/>
    </row>
    <row r="60" spans="2:16" s="21" customFormat="1" ht="23.25" customHeight="1">
      <c r="B60" s="20">
        <v>38</v>
      </c>
      <c r="D60" s="113" t="s">
        <v>110</v>
      </c>
      <c r="E60" s="110"/>
      <c r="G60" s="119">
        <v>0.23593473450207014</v>
      </c>
      <c r="H60" s="119">
        <v>0.05595364796336</v>
      </c>
      <c r="I60" s="119">
        <v>0</v>
      </c>
      <c r="J60" s="119">
        <v>0</v>
      </c>
      <c r="K60" s="120">
        <v>0</v>
      </c>
      <c r="L60" s="120">
        <v>0</v>
      </c>
      <c r="M60" s="120">
        <v>0</v>
      </c>
      <c r="N60" s="120">
        <v>0</v>
      </c>
      <c r="O60" s="445" t="s">
        <v>87</v>
      </c>
      <c r="P60" s="446"/>
    </row>
    <row r="61" spans="2:16" s="21" customFormat="1" ht="30" customHeight="1">
      <c r="B61" s="20">
        <v>39</v>
      </c>
      <c r="D61" s="121" t="s">
        <v>111</v>
      </c>
      <c r="E61" s="73"/>
      <c r="G61" s="81">
        <v>0.083</v>
      </c>
      <c r="H61" s="81">
        <v>0.0539</v>
      </c>
      <c r="I61" s="81">
        <v>-0.2286</v>
      </c>
      <c r="J61" s="81">
        <v>0.176</v>
      </c>
      <c r="K61" s="122">
        <v>0.108</v>
      </c>
      <c r="L61" s="122">
        <v>0.081</v>
      </c>
      <c r="M61" s="122">
        <v>0.206</v>
      </c>
      <c r="N61" s="122">
        <v>0.032</v>
      </c>
      <c r="O61" s="441" t="s">
        <v>112</v>
      </c>
      <c r="P61" s="442"/>
    </row>
    <row r="62" spans="2:16" s="21" customFormat="1" ht="15" customHeight="1">
      <c r="B62" s="20"/>
      <c r="D62" s="123"/>
      <c r="E62" s="124"/>
      <c r="G62" s="125"/>
      <c r="H62" s="125"/>
      <c r="I62" s="125"/>
      <c r="J62" s="125"/>
      <c r="K62" s="125"/>
      <c r="L62" s="125"/>
      <c r="M62" s="125"/>
      <c r="N62" s="125"/>
      <c r="O62" s="63"/>
      <c r="P62" s="44"/>
    </row>
    <row r="63" spans="2:16" s="21" customFormat="1" ht="42" customHeight="1">
      <c r="B63" s="20"/>
      <c r="D63" s="126" t="s">
        <v>113</v>
      </c>
      <c r="E63" s="127"/>
      <c r="F63" s="103"/>
      <c r="G63" s="103"/>
      <c r="H63" s="103"/>
      <c r="I63" s="103"/>
      <c r="J63" s="103"/>
      <c r="K63" s="103"/>
      <c r="L63" s="103"/>
      <c r="M63" s="103"/>
      <c r="N63" s="103"/>
      <c r="O63" s="447"/>
      <c r="P63" s="447"/>
    </row>
    <row r="64" spans="2:16" s="21" customFormat="1" ht="18">
      <c r="B64" s="20"/>
      <c r="C64" s="128"/>
      <c r="D64" s="129"/>
      <c r="E64" s="107"/>
      <c r="F64" s="103"/>
      <c r="G64" s="107"/>
      <c r="H64" s="107"/>
      <c r="I64" s="107"/>
      <c r="J64" s="107"/>
      <c r="K64" s="107"/>
      <c r="L64" s="107"/>
      <c r="M64" s="107"/>
      <c r="N64" s="107"/>
      <c r="O64" s="108"/>
      <c r="P64" s="108"/>
    </row>
    <row r="65" spans="2:16" s="21" customFormat="1" ht="36" customHeight="1">
      <c r="B65" s="20">
        <v>40</v>
      </c>
      <c r="D65" s="79" t="s">
        <v>114</v>
      </c>
      <c r="E65" s="130"/>
      <c r="G65" s="74">
        <v>373.0821646166501</v>
      </c>
      <c r="H65" s="74">
        <v>384.44132868672216</v>
      </c>
      <c r="I65" s="74">
        <v>370.49600025544305</v>
      </c>
      <c r="J65" s="74">
        <v>385.17747366575463</v>
      </c>
      <c r="K65" s="74">
        <v>412.4520350164454</v>
      </c>
      <c r="L65" s="74">
        <v>420.98219150758246</v>
      </c>
      <c r="M65" s="74">
        <v>430.0534132488224</v>
      </c>
      <c r="N65" s="74">
        <v>436.8423172883687</v>
      </c>
      <c r="O65" s="441" t="s">
        <v>115</v>
      </c>
      <c r="P65" s="442"/>
    </row>
    <row r="66" spans="2:16" s="21" customFormat="1" ht="33.75" customHeight="1">
      <c r="B66" s="20">
        <v>41</v>
      </c>
      <c r="D66" s="79" t="s">
        <v>116</v>
      </c>
      <c r="E66" s="130"/>
      <c r="G66" s="74">
        <v>379.1427227312258</v>
      </c>
      <c r="H66" s="74">
        <v>383.12765107690007</v>
      </c>
      <c r="I66" s="74">
        <v>370.49600025544305</v>
      </c>
      <c r="J66" s="74">
        <v>385.17747366575463</v>
      </c>
      <c r="K66" s="74">
        <v>412.4520350164454</v>
      </c>
      <c r="L66" s="74">
        <v>420.98219150758246</v>
      </c>
      <c r="M66" s="74">
        <v>430.0534132488224</v>
      </c>
      <c r="N66" s="74">
        <v>436.8423172883687</v>
      </c>
      <c r="O66" s="441" t="s">
        <v>117</v>
      </c>
      <c r="P66" s="442"/>
    </row>
    <row r="67" spans="2:16" s="21" customFormat="1" ht="34.5" customHeight="1">
      <c r="B67" s="20">
        <v>42</v>
      </c>
      <c r="D67" s="79" t="s">
        <v>118</v>
      </c>
      <c r="E67" s="130"/>
      <c r="G67" s="74">
        <v>6.060558114575656</v>
      </c>
      <c r="H67" s="74">
        <v>-1.3136776098220935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441" t="s">
        <v>119</v>
      </c>
      <c r="P67" s="442"/>
    </row>
    <row r="68" spans="2:16" s="21" customFormat="1" ht="33" customHeight="1">
      <c r="B68" s="20">
        <v>43</v>
      </c>
      <c r="D68" s="79" t="s">
        <v>120</v>
      </c>
      <c r="E68" s="80"/>
      <c r="G68" s="81">
        <v>0.125</v>
      </c>
      <c r="H68" s="81">
        <v>0.0266</v>
      </c>
      <c r="I68" s="81">
        <v>-0.009</v>
      </c>
      <c r="J68" s="81">
        <v>0.059</v>
      </c>
      <c r="K68" s="81">
        <v>0.089</v>
      </c>
      <c r="L68" s="81">
        <v>0.04</v>
      </c>
      <c r="M68" s="122">
        <v>0.039</v>
      </c>
      <c r="N68" s="122">
        <v>0.038</v>
      </c>
      <c r="O68" s="441" t="s">
        <v>89</v>
      </c>
      <c r="P68" s="442"/>
    </row>
    <row r="69" spans="2:16" s="21" customFormat="1" ht="18.75" thickBot="1">
      <c r="B69" s="20"/>
      <c r="D69" s="131"/>
      <c r="E69" s="132"/>
      <c r="F69" s="132"/>
      <c r="G69" s="133"/>
      <c r="H69" s="133"/>
      <c r="I69" s="133"/>
      <c r="J69" s="133"/>
      <c r="K69" s="133"/>
      <c r="L69" s="133"/>
      <c r="M69" s="133"/>
      <c r="N69" s="133"/>
      <c r="O69" s="63"/>
      <c r="P69" s="44"/>
    </row>
    <row r="70" spans="2:16" s="128" customFormat="1" ht="42" customHeight="1" thickBot="1">
      <c r="B70" s="134"/>
      <c r="D70" s="135" t="s">
        <v>121</v>
      </c>
      <c r="E70" s="136"/>
      <c r="F70" s="136"/>
      <c r="G70" s="137"/>
      <c r="H70" s="137"/>
      <c r="I70" s="138"/>
      <c r="J70" s="137"/>
      <c r="K70" s="137"/>
      <c r="L70" s="137"/>
      <c r="M70" s="137"/>
      <c r="N70" s="137"/>
      <c r="O70" s="443"/>
      <c r="P70" s="443"/>
    </row>
    <row r="71" spans="2:16" s="128" customFormat="1" ht="18">
      <c r="B71" s="134"/>
      <c r="D71" s="139"/>
      <c r="E71" s="140"/>
      <c r="F71" s="136"/>
      <c r="G71" s="141"/>
      <c r="H71" s="141"/>
      <c r="I71" s="141"/>
      <c r="J71" s="141"/>
      <c r="K71" s="141"/>
      <c r="L71" s="141"/>
      <c r="M71" s="141"/>
      <c r="N71" s="141"/>
      <c r="O71" s="142"/>
      <c r="P71" s="142"/>
    </row>
    <row r="72" spans="2:16" s="128" customFormat="1" ht="18">
      <c r="B72" s="134">
        <v>44</v>
      </c>
      <c r="D72" s="143" t="s">
        <v>122</v>
      </c>
      <c r="E72" s="144"/>
      <c r="F72" s="145"/>
      <c r="G72" s="146">
        <v>-0.015</v>
      </c>
      <c r="H72" s="146">
        <v>0.024</v>
      </c>
      <c r="I72" s="146">
        <v>-0.027</v>
      </c>
      <c r="J72" s="146">
        <v>-0.02</v>
      </c>
      <c r="K72" s="146">
        <v>-0.02</v>
      </c>
      <c r="L72" s="146">
        <v>-0.02</v>
      </c>
      <c r="M72" s="146">
        <v>-0.02</v>
      </c>
      <c r="N72" s="146">
        <v>-0.02</v>
      </c>
      <c r="O72" s="444" t="s">
        <v>123</v>
      </c>
      <c r="P72" s="444"/>
    </row>
    <row r="73" spans="2:15" s="128" customFormat="1" ht="15">
      <c r="B73" s="134"/>
      <c r="D73" s="147" t="s">
        <v>124</v>
      </c>
      <c r="E73" s="148"/>
      <c r="F73" s="137"/>
      <c r="G73" s="148"/>
      <c r="H73" s="148"/>
      <c r="I73" s="148"/>
      <c r="J73" s="148"/>
      <c r="K73" s="148"/>
      <c r="L73" s="148"/>
      <c r="M73" s="137"/>
      <c r="N73" s="137"/>
      <c r="O73" s="137"/>
    </row>
    <row r="74" spans="2:15" s="70" customFormat="1" ht="15.75" thickBot="1">
      <c r="B74" s="69"/>
      <c r="D74" s="1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2:17" s="128" customFormat="1" ht="42" customHeight="1" thickBot="1">
      <c r="B75" s="134"/>
      <c r="D75" s="135" t="s">
        <v>125</v>
      </c>
      <c r="E75" s="150"/>
      <c r="F75" s="151"/>
      <c r="G75" s="151"/>
      <c r="H75" s="152"/>
      <c r="I75" s="152"/>
      <c r="J75" s="152"/>
      <c r="K75" s="153"/>
      <c r="L75" s="153"/>
      <c r="M75" s="153"/>
      <c r="N75" s="153"/>
      <c r="O75" s="152"/>
      <c r="P75" s="152"/>
      <c r="Q75" s="154"/>
    </row>
    <row r="76" spans="2:17" s="128" customFormat="1" ht="15.75" thickBot="1">
      <c r="B76" s="134"/>
      <c r="C76" s="134"/>
      <c r="D76" s="155"/>
      <c r="E76" s="156"/>
      <c r="F76" s="151"/>
      <c r="G76" s="157"/>
      <c r="H76" s="158"/>
      <c r="I76" s="158"/>
      <c r="J76" s="158"/>
      <c r="K76" s="159"/>
      <c r="L76" s="159"/>
      <c r="M76" s="159"/>
      <c r="N76" s="159"/>
      <c r="O76" s="158"/>
      <c r="P76" s="158"/>
      <c r="Q76" s="154"/>
    </row>
    <row r="77" spans="2:16" s="21" customFormat="1" ht="42" customHeight="1" thickBot="1">
      <c r="B77" s="20"/>
      <c r="D77" s="160" t="s">
        <v>126</v>
      </c>
      <c r="E77" s="161" t="s">
        <v>127</v>
      </c>
      <c r="F77" s="162"/>
      <c r="G77" s="163" t="s">
        <v>7</v>
      </c>
      <c r="H77" s="163" t="s">
        <v>8</v>
      </c>
      <c r="I77" s="164" t="s">
        <v>9</v>
      </c>
      <c r="J77" s="164" t="s">
        <v>10</v>
      </c>
      <c r="K77" s="165" t="s">
        <v>11</v>
      </c>
      <c r="L77" s="165" t="s">
        <v>12</v>
      </c>
      <c r="M77" s="163" t="s">
        <v>13</v>
      </c>
      <c r="N77" s="164" t="s">
        <v>14</v>
      </c>
      <c r="O77" s="166" t="s">
        <v>128</v>
      </c>
      <c r="P77" s="165" t="s">
        <v>129</v>
      </c>
    </row>
    <row r="78" spans="2:16" s="21" customFormat="1" ht="18" customHeight="1">
      <c r="B78" s="20">
        <v>45</v>
      </c>
      <c r="D78" s="167" t="s">
        <v>130</v>
      </c>
      <c r="E78" s="168" t="s">
        <v>131</v>
      </c>
      <c r="F78" s="169"/>
      <c r="G78" s="170">
        <v>0.0292</v>
      </c>
      <c r="H78" s="170">
        <v>0.0272</v>
      </c>
      <c r="I78" s="170">
        <v>0.0255</v>
      </c>
      <c r="J78" s="170">
        <v>0.0246</v>
      </c>
      <c r="K78" s="170">
        <v>0.0239</v>
      </c>
      <c r="L78" s="170">
        <v>0.0229</v>
      </c>
      <c r="M78" s="170">
        <v>0.0214</v>
      </c>
      <c r="N78" s="170">
        <v>0.019</v>
      </c>
      <c r="O78" s="171" t="s">
        <v>132</v>
      </c>
      <c r="P78" s="172"/>
    </row>
    <row r="79" spans="2:16" s="21" customFormat="1" ht="15" customHeight="1">
      <c r="B79" s="20">
        <v>46</v>
      </c>
      <c r="D79" s="173" t="s">
        <v>133</v>
      </c>
      <c r="E79" s="168" t="s">
        <v>134</v>
      </c>
      <c r="F79" s="174"/>
      <c r="G79" s="175">
        <v>0</v>
      </c>
      <c r="H79" s="175">
        <v>-2.0302772650542806</v>
      </c>
      <c r="I79" s="175">
        <v>-1.7399908296354738</v>
      </c>
      <c r="J79" s="175">
        <v>-4.841648469372558</v>
      </c>
      <c r="K79" s="175">
        <v>-3.5294819574470466</v>
      </c>
      <c r="L79" s="175">
        <v>-4.663133102291567</v>
      </c>
      <c r="M79" s="175">
        <v>-6.3884125875748055</v>
      </c>
      <c r="N79" s="175">
        <v>-9.184127703588047</v>
      </c>
      <c r="O79" s="176" t="s">
        <v>135</v>
      </c>
      <c r="P79" s="177" t="s">
        <v>136</v>
      </c>
    </row>
    <row r="80" spans="2:16" s="21" customFormat="1" ht="15">
      <c r="B80" s="20">
        <v>47</v>
      </c>
      <c r="D80" s="178" t="s">
        <v>137</v>
      </c>
      <c r="E80" s="179" t="s">
        <v>138</v>
      </c>
      <c r="F80" s="174"/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1">
        <v>0</v>
      </c>
      <c r="N80" s="181">
        <v>0</v>
      </c>
      <c r="O80" s="182"/>
      <c r="P80" s="183" t="s">
        <v>139</v>
      </c>
    </row>
    <row r="81" spans="2:16" s="21" customFormat="1" ht="15">
      <c r="B81" s="20">
        <v>48</v>
      </c>
      <c r="D81" s="178" t="s">
        <v>140</v>
      </c>
      <c r="E81" s="179" t="s">
        <v>141</v>
      </c>
      <c r="F81" s="174"/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1">
        <v>0</v>
      </c>
      <c r="N81" s="181">
        <v>0</v>
      </c>
      <c r="O81" s="182"/>
      <c r="P81" s="183" t="s">
        <v>139</v>
      </c>
    </row>
    <row r="82" spans="2:16" s="21" customFormat="1" ht="15">
      <c r="B82" s="20">
        <v>49</v>
      </c>
      <c r="D82" s="178" t="s">
        <v>142</v>
      </c>
      <c r="E82" s="179" t="s">
        <v>143</v>
      </c>
      <c r="F82" s="174"/>
      <c r="G82" s="180">
        <v>0</v>
      </c>
      <c r="H82" s="180">
        <v>0</v>
      </c>
      <c r="I82" s="184">
        <v>0.2848687875761584</v>
      </c>
      <c r="J82" s="184">
        <v>0.2848687875761584</v>
      </c>
      <c r="K82" s="184">
        <v>0.2848687875761584</v>
      </c>
      <c r="L82" s="184">
        <v>0.2848687875761584</v>
      </c>
      <c r="M82" s="184">
        <v>0.2848687875761584</v>
      </c>
      <c r="N82" s="184">
        <v>0.2848687875761584</v>
      </c>
      <c r="O82" s="185" t="s">
        <v>144</v>
      </c>
      <c r="P82" s="183" t="s">
        <v>145</v>
      </c>
    </row>
    <row r="83" spans="2:16" s="21" customFormat="1" ht="15">
      <c r="B83" s="20">
        <v>50</v>
      </c>
      <c r="D83" s="178" t="s">
        <v>146</v>
      </c>
      <c r="E83" s="179" t="s">
        <v>147</v>
      </c>
      <c r="F83" s="174"/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7">
        <v>0</v>
      </c>
      <c r="N83" s="187">
        <v>0</v>
      </c>
      <c r="O83" s="188"/>
      <c r="P83" s="189" t="s">
        <v>145</v>
      </c>
    </row>
    <row r="84" spans="2:16" s="21" customFormat="1" ht="15.75" thickBot="1">
      <c r="B84" s="20">
        <v>51</v>
      </c>
      <c r="D84" s="190" t="s">
        <v>148</v>
      </c>
      <c r="E84" s="191"/>
      <c r="F84" s="192"/>
      <c r="G84" s="193">
        <v>0</v>
      </c>
      <c r="H84" s="194">
        <v>-2.0302772650542806</v>
      </c>
      <c r="I84" s="194">
        <v>-1.4551220420593154</v>
      </c>
      <c r="J84" s="194">
        <v>-4.5567796817963995</v>
      </c>
      <c r="K84" s="194">
        <v>-3.244613169870888</v>
      </c>
      <c r="L84" s="194">
        <v>-4.378264314715409</v>
      </c>
      <c r="M84" s="194">
        <v>-6.103543799998647</v>
      </c>
      <c r="N84" s="194">
        <v>-8.899258916011888</v>
      </c>
      <c r="O84" s="195"/>
      <c r="P84" s="196"/>
    </row>
    <row r="85" spans="2:16" s="21" customFormat="1" ht="15.75" customHeight="1" thickTop="1">
      <c r="B85" s="20">
        <v>52</v>
      </c>
      <c r="D85" s="197" t="s">
        <v>149</v>
      </c>
      <c r="E85" s="168" t="s">
        <v>150</v>
      </c>
      <c r="F85" s="192"/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6"/>
      <c r="P85" s="177" t="s">
        <v>151</v>
      </c>
    </row>
    <row r="86" spans="2:16" s="21" customFormat="1" ht="15">
      <c r="B86" s="20">
        <v>53</v>
      </c>
      <c r="D86" s="198" t="s">
        <v>152</v>
      </c>
      <c r="E86" s="179" t="s">
        <v>153</v>
      </c>
      <c r="F86" s="192"/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0</v>
      </c>
      <c r="O86" s="182"/>
      <c r="P86" s="183" t="s">
        <v>151</v>
      </c>
    </row>
    <row r="87" spans="2:16" s="21" customFormat="1" ht="15">
      <c r="B87" s="20">
        <v>54</v>
      </c>
      <c r="D87" s="198" t="s">
        <v>154</v>
      </c>
      <c r="E87" s="179" t="s">
        <v>155</v>
      </c>
      <c r="F87" s="192"/>
      <c r="G87" s="175"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  <c r="N87" s="175">
        <v>0</v>
      </c>
      <c r="O87" s="182"/>
      <c r="P87" s="183" t="s">
        <v>151</v>
      </c>
    </row>
    <row r="88" spans="2:16" s="21" customFormat="1" ht="15.75" thickBot="1">
      <c r="B88" s="20">
        <v>55</v>
      </c>
      <c r="D88" s="199" t="s">
        <v>156</v>
      </c>
      <c r="E88" s="200" t="s">
        <v>157</v>
      </c>
      <c r="F88" s="192"/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201"/>
      <c r="P88" s="202" t="s">
        <v>151</v>
      </c>
    </row>
    <row r="89" spans="2:16" s="21" customFormat="1" ht="15.75" thickBot="1">
      <c r="B89" s="20">
        <v>56</v>
      </c>
      <c r="D89" s="203" t="s">
        <v>158</v>
      </c>
      <c r="E89" s="204"/>
      <c r="F89" s="192"/>
      <c r="G89" s="205">
        <v>0</v>
      </c>
      <c r="H89" s="206">
        <v>1.897368422318763</v>
      </c>
      <c r="I89" s="206">
        <v>1.0503068772280812</v>
      </c>
      <c r="J89" s="206">
        <v>1.2670557234197304</v>
      </c>
      <c r="K89" s="206">
        <v>1.1940927884221537</v>
      </c>
      <c r="L89" s="206">
        <v>1.2414004640433518</v>
      </c>
      <c r="M89" s="206">
        <v>1.291383990961208</v>
      </c>
      <c r="N89" s="206">
        <v>1.344159373039986</v>
      </c>
      <c r="O89" s="207"/>
      <c r="P89" s="208"/>
    </row>
    <row r="90" spans="2:16" s="21" customFormat="1" ht="16.5" thickBot="1" thickTop="1">
      <c r="B90" s="20">
        <v>57</v>
      </c>
      <c r="D90" s="209" t="s">
        <v>159</v>
      </c>
      <c r="E90" s="210"/>
      <c r="F90" s="192"/>
      <c r="G90" s="211">
        <v>0</v>
      </c>
      <c r="H90" s="211">
        <v>0</v>
      </c>
      <c r="I90" s="211">
        <v>-10.00119529586331</v>
      </c>
      <c r="J90" s="211">
        <v>0.6261889468176758</v>
      </c>
      <c r="K90" s="211">
        <v>-3.887323081442173</v>
      </c>
      <c r="L90" s="211">
        <v>-2.8112300889937623</v>
      </c>
      <c r="M90" s="211">
        <v>-3.448532112135363</v>
      </c>
      <c r="N90" s="211">
        <v>-2.546470275551717</v>
      </c>
      <c r="O90" s="212" t="s">
        <v>160</v>
      </c>
      <c r="P90" s="213"/>
    </row>
    <row r="91" spans="2:16" s="214" customFormat="1" ht="15.75" customHeight="1" thickTop="1">
      <c r="B91" s="20">
        <v>58</v>
      </c>
      <c r="D91" s="173" t="s">
        <v>161</v>
      </c>
      <c r="E91" s="168" t="s">
        <v>162</v>
      </c>
      <c r="F91" s="215"/>
      <c r="G91" s="175">
        <v>0</v>
      </c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175">
        <v>0</v>
      </c>
      <c r="N91" s="175">
        <v>0</v>
      </c>
      <c r="O91" s="176"/>
      <c r="P91" s="177" t="s">
        <v>163</v>
      </c>
    </row>
    <row r="92" spans="2:16" s="214" customFormat="1" ht="15">
      <c r="B92" s="20">
        <v>59</v>
      </c>
      <c r="D92" s="178" t="s">
        <v>164</v>
      </c>
      <c r="E92" s="179" t="s">
        <v>165</v>
      </c>
      <c r="F92" s="215"/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182"/>
      <c r="P92" s="183" t="s">
        <v>163</v>
      </c>
    </row>
    <row r="93" spans="2:16" s="214" customFormat="1" ht="15">
      <c r="B93" s="20">
        <v>60</v>
      </c>
      <c r="D93" s="178" t="s">
        <v>166</v>
      </c>
      <c r="E93" s="179" t="s">
        <v>167</v>
      </c>
      <c r="F93" s="215"/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182"/>
      <c r="P93" s="183" t="s">
        <v>163</v>
      </c>
    </row>
    <row r="94" spans="2:16" s="214" customFormat="1" ht="15.75" customHeight="1">
      <c r="B94" s="20">
        <v>61</v>
      </c>
      <c r="D94" s="178" t="s">
        <v>168</v>
      </c>
      <c r="E94" s="179" t="s">
        <v>169</v>
      </c>
      <c r="F94" s="215"/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82"/>
      <c r="P94" s="183" t="s">
        <v>170</v>
      </c>
    </row>
    <row r="95" spans="2:16" s="214" customFormat="1" ht="15">
      <c r="B95" s="20">
        <v>62</v>
      </c>
      <c r="D95" s="178" t="s">
        <v>171</v>
      </c>
      <c r="E95" s="179" t="s">
        <v>172</v>
      </c>
      <c r="F95" s="215"/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82"/>
      <c r="P95" s="183" t="s">
        <v>163</v>
      </c>
    </row>
    <row r="96" spans="2:16" s="214" customFormat="1" ht="15">
      <c r="B96" s="20">
        <v>63</v>
      </c>
      <c r="D96" s="178" t="s">
        <v>173</v>
      </c>
      <c r="E96" s="179" t="s">
        <v>174</v>
      </c>
      <c r="F96" s="215"/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82"/>
      <c r="P96" s="183" t="s">
        <v>175</v>
      </c>
    </row>
    <row r="97" spans="2:16" s="214" customFormat="1" ht="15">
      <c r="B97" s="20">
        <v>64</v>
      </c>
      <c r="D97" s="178" t="s">
        <v>176</v>
      </c>
      <c r="E97" s="179" t="s">
        <v>177</v>
      </c>
      <c r="F97" s="215"/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75">
        <v>0</v>
      </c>
      <c r="O97" s="182"/>
      <c r="P97" s="183" t="s">
        <v>175</v>
      </c>
    </row>
    <row r="98" spans="2:16" s="214" customFormat="1" ht="15">
      <c r="B98" s="20">
        <v>65</v>
      </c>
      <c r="D98" s="178" t="s">
        <v>178</v>
      </c>
      <c r="E98" s="179" t="s">
        <v>179</v>
      </c>
      <c r="F98" s="215"/>
      <c r="G98" s="180">
        <v>0</v>
      </c>
      <c r="H98" s="180">
        <v>0</v>
      </c>
      <c r="I98" s="180">
        <v>0.9828194628553584</v>
      </c>
      <c r="J98" s="180">
        <v>0.3431191694525637</v>
      </c>
      <c r="K98" s="180">
        <v>0.0882400687412428</v>
      </c>
      <c r="L98" s="180">
        <v>0.08680012427942074</v>
      </c>
      <c r="M98" s="180">
        <v>0.0854074183831699</v>
      </c>
      <c r="N98" s="180">
        <v>0.08406125191783076</v>
      </c>
      <c r="O98" s="182"/>
      <c r="P98" s="183" t="s">
        <v>136</v>
      </c>
    </row>
    <row r="99" spans="2:16" s="214" customFormat="1" ht="15.75" thickBot="1">
      <c r="B99" s="20">
        <v>66</v>
      </c>
      <c r="D99" s="216" t="s">
        <v>180</v>
      </c>
      <c r="E99" s="200" t="s">
        <v>181</v>
      </c>
      <c r="F99" s="215"/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  <c r="M99" s="217">
        <v>0</v>
      </c>
      <c r="N99" s="217">
        <v>0</v>
      </c>
      <c r="O99" s="201"/>
      <c r="P99" s="202"/>
    </row>
    <row r="100" spans="2:16" s="214" customFormat="1" ht="15.75" thickBot="1">
      <c r="B100" s="20">
        <v>67</v>
      </c>
      <c r="D100" s="218" t="s">
        <v>182</v>
      </c>
      <c r="E100" s="219"/>
      <c r="F100" s="215"/>
      <c r="G100" s="220">
        <v>0</v>
      </c>
      <c r="H100" s="220">
        <v>0</v>
      </c>
      <c r="I100" s="220">
        <v>0.9828194628553584</v>
      </c>
      <c r="J100" s="220">
        <v>0.3431191694525637</v>
      </c>
      <c r="K100" s="220">
        <v>0.0882400687412428</v>
      </c>
      <c r="L100" s="220">
        <v>0.08680012427942074</v>
      </c>
      <c r="M100" s="220">
        <v>0.0854074183831699</v>
      </c>
      <c r="N100" s="220">
        <v>0.08406125191783076</v>
      </c>
      <c r="O100" s="221"/>
      <c r="P100" s="222"/>
    </row>
    <row r="101" spans="2:16" s="214" customFormat="1" ht="15.75" thickBot="1">
      <c r="B101" s="223"/>
      <c r="D101" s="224"/>
      <c r="E101" s="225"/>
      <c r="F101" s="215"/>
      <c r="G101" s="226"/>
      <c r="H101" s="226"/>
      <c r="I101" s="226"/>
      <c r="J101" s="226"/>
      <c r="K101" s="227"/>
      <c r="L101" s="227"/>
      <c r="M101" s="227"/>
      <c r="N101" s="227"/>
      <c r="O101" s="228"/>
      <c r="P101" s="229"/>
    </row>
    <row r="102" spans="2:16" s="214" customFormat="1" ht="15.75" thickBot="1">
      <c r="B102" s="223">
        <v>68</v>
      </c>
      <c r="D102" s="230" t="s">
        <v>183</v>
      </c>
      <c r="E102" s="231"/>
      <c r="F102" s="232"/>
      <c r="G102" s="233">
        <v>0</v>
      </c>
      <c r="H102" s="233">
        <v>-0.13290884273551762</v>
      </c>
      <c r="I102" s="233">
        <v>-9.423190997839185</v>
      </c>
      <c r="J102" s="233">
        <v>-2.3204158421064296</v>
      </c>
      <c r="K102" s="233">
        <v>-5.849603394149664</v>
      </c>
      <c r="L102" s="233">
        <v>-5.861293815386398</v>
      </c>
      <c r="M102" s="233">
        <v>-8.175284502789632</v>
      </c>
      <c r="N102" s="233">
        <v>-10.017508566605787</v>
      </c>
      <c r="O102" s="234"/>
      <c r="P102" s="235"/>
    </row>
    <row r="103" spans="2:16" s="214" customFormat="1" ht="15.75" thickBot="1">
      <c r="B103" s="223">
        <v>69</v>
      </c>
      <c r="D103" s="230" t="s">
        <v>184</v>
      </c>
      <c r="E103" s="231"/>
      <c r="F103" s="232"/>
      <c r="G103" s="236">
        <v>0</v>
      </c>
      <c r="H103" s="236">
        <v>-0.13290884273551762</v>
      </c>
      <c r="I103" s="236">
        <v>-9.423190997839185</v>
      </c>
      <c r="J103" s="236">
        <v>-2.3204158421064296</v>
      </c>
      <c r="K103" s="236">
        <v>-5.849603394149664</v>
      </c>
      <c r="L103" s="236">
        <v>-5.861293815386398</v>
      </c>
      <c r="M103" s="236">
        <v>-8.175284502789632</v>
      </c>
      <c r="N103" s="236">
        <v>-10.017508566605787</v>
      </c>
      <c r="O103" s="234"/>
      <c r="P103" s="235"/>
    </row>
    <row r="104" spans="2:16" s="214" customFormat="1" ht="15.75" thickBot="1">
      <c r="B104" s="223"/>
      <c r="D104" s="237"/>
      <c r="E104" s="238"/>
      <c r="F104" s="232"/>
      <c r="G104" s="239"/>
      <c r="H104" s="239"/>
      <c r="I104" s="239"/>
      <c r="J104" s="239"/>
      <c r="K104" s="239"/>
      <c r="L104" s="239"/>
      <c r="M104" s="239"/>
      <c r="N104" s="239"/>
      <c r="O104" s="13"/>
      <c r="P104" s="13"/>
    </row>
    <row r="105" spans="2:16" s="214" customFormat="1" ht="42" customHeight="1" thickBot="1">
      <c r="B105" s="223"/>
      <c r="D105" s="240" t="s">
        <v>185</v>
      </c>
      <c r="E105" s="238"/>
      <c r="F105" s="232"/>
      <c r="G105" s="239"/>
      <c r="H105" s="239"/>
      <c r="I105" s="239"/>
      <c r="J105" s="239"/>
      <c r="K105" s="239"/>
      <c r="L105" s="239"/>
      <c r="M105" s="239"/>
      <c r="N105" s="239"/>
      <c r="O105" s="13"/>
      <c r="P105" s="13"/>
    </row>
    <row r="106" spans="2:6" s="214" customFormat="1" ht="12">
      <c r="B106" s="223"/>
      <c r="D106" s="241"/>
      <c r="E106" s="241"/>
      <c r="F106" s="241"/>
    </row>
    <row r="107" spans="2:16" s="214" customFormat="1" ht="15">
      <c r="B107" s="223">
        <v>70</v>
      </c>
      <c r="D107" s="242" t="s">
        <v>186</v>
      </c>
      <c r="E107" s="243"/>
      <c r="F107" s="244"/>
      <c r="G107" s="245"/>
      <c r="H107" s="246"/>
      <c r="I107" s="246"/>
      <c r="J107" s="246"/>
      <c r="K107" s="246"/>
      <c r="L107" s="246"/>
      <c r="M107" s="246"/>
      <c r="N107" s="246"/>
      <c r="O107" s="246"/>
      <c r="P107" s="243"/>
    </row>
    <row r="108" spans="2:16" s="214" customFormat="1" ht="15">
      <c r="B108" s="223">
        <v>71</v>
      </c>
      <c r="D108" s="247" t="s">
        <v>187</v>
      </c>
      <c r="E108" s="248"/>
      <c r="G108" s="249"/>
      <c r="H108" s="249"/>
      <c r="I108" s="249"/>
      <c r="J108" s="249"/>
      <c r="K108" s="249"/>
      <c r="L108" s="249"/>
      <c r="M108" s="250"/>
      <c r="N108" s="250"/>
      <c r="O108" s="251"/>
      <c r="P108" s="252"/>
    </row>
    <row r="109" spans="2:16" s="214" customFormat="1" ht="15">
      <c r="B109" s="223">
        <v>72</v>
      </c>
      <c r="D109" s="253" t="s">
        <v>188</v>
      </c>
      <c r="E109" s="254"/>
      <c r="G109" s="255"/>
      <c r="H109" s="255"/>
      <c r="I109" s="255"/>
      <c r="J109" s="255"/>
      <c r="K109" s="255"/>
      <c r="L109" s="255"/>
      <c r="M109" s="256"/>
      <c r="N109" s="256"/>
      <c r="O109" s="251"/>
      <c r="P109" s="252"/>
    </row>
    <row r="110" s="214" customFormat="1" ht="12">
      <c r="B110" s="223"/>
    </row>
    <row r="111" s="214" customFormat="1" ht="12">
      <c r="B111" s="223"/>
    </row>
    <row r="112" s="214" customFormat="1" ht="12">
      <c r="B112" s="223"/>
    </row>
    <row r="113" s="214" customFormat="1" ht="12">
      <c r="B113" s="223"/>
    </row>
    <row r="114" s="214" customFormat="1" ht="12">
      <c r="B114" s="223"/>
    </row>
    <row r="115" s="214" customFormat="1" ht="12">
      <c r="B115" s="223"/>
    </row>
    <row r="116" s="214" customFormat="1" ht="12">
      <c r="B116" s="223"/>
    </row>
    <row r="117" s="214" customFormat="1" ht="12">
      <c r="B117" s="223"/>
    </row>
    <row r="118" s="214" customFormat="1" ht="12">
      <c r="B118" s="223"/>
    </row>
    <row r="119" s="214" customFormat="1" ht="12">
      <c r="B119" s="223"/>
    </row>
    <row r="120" s="214" customFormat="1" ht="12">
      <c r="B120" s="223"/>
    </row>
    <row r="121" s="214" customFormat="1" ht="12">
      <c r="B121" s="223"/>
    </row>
    <row r="122" s="214" customFormat="1" ht="12">
      <c r="B122" s="223"/>
    </row>
    <row r="123" s="214" customFormat="1" ht="12">
      <c r="B123" s="223"/>
    </row>
    <row r="124" s="214" customFormat="1" ht="12">
      <c r="B124" s="223"/>
    </row>
    <row r="125" s="214" customFormat="1" ht="12">
      <c r="B125" s="223"/>
    </row>
    <row r="126" s="214" customFormat="1" ht="12">
      <c r="B126" s="223"/>
    </row>
    <row r="127" s="214" customFormat="1" ht="12">
      <c r="B127" s="223"/>
    </row>
    <row r="128" s="214" customFormat="1" ht="12">
      <c r="B128" s="223"/>
    </row>
    <row r="129" s="214" customFormat="1" ht="12">
      <c r="B129" s="223"/>
    </row>
    <row r="130" s="214" customFormat="1" ht="12">
      <c r="B130" s="223"/>
    </row>
    <row r="131" s="214" customFormat="1" ht="12">
      <c r="B131" s="223"/>
    </row>
    <row r="132" s="214" customFormat="1" ht="12">
      <c r="B132" s="223"/>
    </row>
    <row r="133" s="214" customFormat="1" ht="12">
      <c r="B133" s="223"/>
    </row>
    <row r="134" s="214" customFormat="1" ht="12">
      <c r="B134" s="223"/>
    </row>
    <row r="135" s="214" customFormat="1" ht="12">
      <c r="B135" s="223"/>
    </row>
    <row r="136" s="214" customFormat="1" ht="12">
      <c r="B136" s="223"/>
    </row>
    <row r="137" s="214" customFormat="1" ht="12">
      <c r="B137" s="223"/>
    </row>
    <row r="138" s="214" customFormat="1" ht="12">
      <c r="B138" s="223"/>
    </row>
    <row r="139" s="214" customFormat="1" ht="12">
      <c r="B139" s="223"/>
    </row>
    <row r="140" s="214" customFormat="1" ht="12">
      <c r="B140" s="223"/>
    </row>
    <row r="141" s="214" customFormat="1" ht="12">
      <c r="B141" s="223"/>
    </row>
    <row r="142" s="214" customFormat="1" ht="12">
      <c r="B142" s="223"/>
    </row>
    <row r="143" s="214" customFormat="1" ht="12">
      <c r="B143" s="223"/>
    </row>
    <row r="144" s="214" customFormat="1" ht="12">
      <c r="B144" s="223"/>
    </row>
    <row r="145" s="214" customFormat="1" ht="12">
      <c r="B145" s="223"/>
    </row>
    <row r="146" s="214" customFormat="1" ht="12">
      <c r="B146" s="223"/>
    </row>
    <row r="147" s="214" customFormat="1" ht="12">
      <c r="B147" s="223"/>
    </row>
    <row r="148" s="214" customFormat="1" ht="12">
      <c r="B148" s="223"/>
    </row>
    <row r="149" s="214" customFormat="1" ht="12">
      <c r="B149" s="223"/>
    </row>
    <row r="150" s="214" customFormat="1" ht="12">
      <c r="B150" s="223"/>
    </row>
    <row r="151" s="214" customFormat="1" ht="12">
      <c r="B151" s="223"/>
    </row>
    <row r="152" s="214" customFormat="1" ht="12">
      <c r="B152" s="223"/>
    </row>
    <row r="153" s="214" customFormat="1" ht="12">
      <c r="B153" s="223"/>
    </row>
    <row r="154" s="214" customFormat="1" ht="12">
      <c r="B154" s="223"/>
    </row>
    <row r="155" s="214" customFormat="1" ht="12">
      <c r="B155" s="223"/>
    </row>
    <row r="156" s="214" customFormat="1" ht="12">
      <c r="B156" s="223"/>
    </row>
    <row r="157" s="214" customFormat="1" ht="12">
      <c r="B157" s="223"/>
    </row>
    <row r="158" s="214" customFormat="1" ht="12">
      <c r="B158" s="223"/>
    </row>
    <row r="159" s="214" customFormat="1" ht="12">
      <c r="B159" s="223"/>
    </row>
    <row r="160" s="214" customFormat="1" ht="12">
      <c r="B160" s="223"/>
    </row>
    <row r="161" s="214" customFormat="1" ht="12">
      <c r="B161" s="223"/>
    </row>
    <row r="162" s="214" customFormat="1" ht="12">
      <c r="B162" s="223"/>
    </row>
    <row r="163" s="214" customFormat="1" ht="12">
      <c r="B163" s="223"/>
    </row>
    <row r="164" s="214" customFormat="1" ht="12">
      <c r="B164" s="223"/>
    </row>
    <row r="165" s="214" customFormat="1" ht="12">
      <c r="B165" s="223"/>
    </row>
    <row r="166" s="214" customFormat="1" ht="12">
      <c r="B166" s="223"/>
    </row>
    <row r="167" s="214" customFormat="1" ht="12">
      <c r="B167" s="223"/>
    </row>
    <row r="168" s="214" customFormat="1" ht="12">
      <c r="B168" s="223"/>
    </row>
    <row r="169" s="214" customFormat="1" ht="12">
      <c r="B169" s="223"/>
    </row>
    <row r="170" s="214" customFormat="1" ht="12">
      <c r="B170" s="223"/>
    </row>
    <row r="171" s="214" customFormat="1" ht="12">
      <c r="B171" s="223"/>
    </row>
    <row r="172" s="214" customFormat="1" ht="12">
      <c r="B172" s="223"/>
    </row>
    <row r="173" s="214" customFormat="1" ht="12">
      <c r="B173" s="223"/>
    </row>
    <row r="174" s="214" customFormat="1" ht="12">
      <c r="B174" s="223"/>
    </row>
    <row r="175" s="214" customFormat="1" ht="12">
      <c r="B175" s="223"/>
    </row>
    <row r="176" s="214" customFormat="1" ht="12">
      <c r="B176" s="223"/>
    </row>
    <row r="177" s="214" customFormat="1" ht="12">
      <c r="B177" s="223"/>
    </row>
    <row r="178" s="214" customFormat="1" ht="12">
      <c r="B178" s="223"/>
    </row>
    <row r="179" s="214" customFormat="1" ht="12">
      <c r="B179" s="223"/>
    </row>
    <row r="180" s="214" customFormat="1" ht="12">
      <c r="B180" s="223"/>
    </row>
    <row r="181" s="214" customFormat="1" ht="12">
      <c r="B181" s="223"/>
    </row>
    <row r="182" s="214" customFormat="1" ht="12">
      <c r="B182" s="223"/>
    </row>
    <row r="183" s="214" customFormat="1" ht="12">
      <c r="B183" s="223"/>
    </row>
    <row r="184" s="214" customFormat="1" ht="12">
      <c r="B184" s="223"/>
    </row>
    <row r="185" s="214" customFormat="1" ht="12">
      <c r="B185" s="223"/>
    </row>
    <row r="186" s="214" customFormat="1" ht="12">
      <c r="B186" s="223"/>
    </row>
    <row r="187" s="214" customFormat="1" ht="12">
      <c r="B187" s="223"/>
    </row>
    <row r="188" s="214" customFormat="1" ht="12">
      <c r="B188" s="223"/>
    </row>
    <row r="189" s="214" customFormat="1" ht="12">
      <c r="B189" s="223"/>
    </row>
    <row r="190" s="214" customFormat="1" ht="12">
      <c r="B190" s="223"/>
    </row>
    <row r="191" s="214" customFormat="1" ht="12">
      <c r="B191" s="223"/>
    </row>
    <row r="192" s="214" customFormat="1" ht="12">
      <c r="B192" s="223"/>
    </row>
    <row r="193" s="214" customFormat="1" ht="12">
      <c r="B193" s="223"/>
    </row>
    <row r="194" s="214" customFormat="1" ht="12">
      <c r="B194" s="223"/>
    </row>
    <row r="195" s="214" customFormat="1" ht="12">
      <c r="B195" s="223"/>
    </row>
    <row r="196" s="214" customFormat="1" ht="12">
      <c r="B196" s="223"/>
    </row>
    <row r="197" s="214" customFormat="1" ht="12">
      <c r="B197" s="223"/>
    </row>
    <row r="198" s="214" customFormat="1" ht="12">
      <c r="B198" s="223"/>
    </row>
    <row r="199" s="214" customFormat="1" ht="12">
      <c r="B199" s="223"/>
    </row>
    <row r="200" s="214" customFormat="1" ht="12">
      <c r="B200" s="223"/>
    </row>
    <row r="201" s="214" customFormat="1" ht="12">
      <c r="B201" s="223"/>
    </row>
    <row r="202" s="214" customFormat="1" ht="12">
      <c r="B202" s="223"/>
    </row>
    <row r="203" s="214" customFormat="1" ht="12">
      <c r="B203" s="223"/>
    </row>
    <row r="204" s="214" customFormat="1" ht="12">
      <c r="B204" s="223"/>
    </row>
    <row r="205" s="214" customFormat="1" ht="12">
      <c r="B205" s="223"/>
    </row>
    <row r="206" s="214" customFormat="1" ht="12">
      <c r="B206" s="223"/>
    </row>
    <row r="207" s="214" customFormat="1" ht="12">
      <c r="B207" s="223"/>
    </row>
    <row r="208" s="214" customFormat="1" ht="12">
      <c r="B208" s="223"/>
    </row>
    <row r="209" s="214" customFormat="1" ht="12">
      <c r="B209" s="223"/>
    </row>
    <row r="210" s="214" customFormat="1" ht="12">
      <c r="B210" s="223"/>
    </row>
    <row r="211" s="214" customFormat="1" ht="12">
      <c r="B211" s="223"/>
    </row>
    <row r="212" s="214" customFormat="1" ht="12">
      <c r="B212" s="223"/>
    </row>
    <row r="213" s="214" customFormat="1" ht="12">
      <c r="B213" s="223"/>
    </row>
    <row r="214" s="214" customFormat="1" ht="12">
      <c r="B214" s="223"/>
    </row>
    <row r="215" s="214" customFormat="1" ht="12">
      <c r="B215" s="223"/>
    </row>
    <row r="216" s="214" customFormat="1" ht="12">
      <c r="B216" s="223"/>
    </row>
    <row r="217" s="214" customFormat="1" ht="12">
      <c r="B217" s="223"/>
    </row>
    <row r="218" s="214" customFormat="1" ht="12">
      <c r="B218" s="223"/>
    </row>
    <row r="219" s="214" customFormat="1" ht="12">
      <c r="B219" s="223"/>
    </row>
    <row r="220" s="214" customFormat="1" ht="12">
      <c r="B220" s="223"/>
    </row>
    <row r="221" s="214" customFormat="1" ht="12">
      <c r="B221" s="223"/>
    </row>
    <row r="222" s="214" customFormat="1" ht="12">
      <c r="B222" s="223"/>
    </row>
    <row r="223" s="214" customFormat="1" ht="12">
      <c r="B223" s="223"/>
    </row>
    <row r="224" s="214" customFormat="1" ht="12">
      <c r="B224" s="223"/>
    </row>
    <row r="225" s="214" customFormat="1" ht="12">
      <c r="B225" s="223"/>
    </row>
    <row r="226" s="214" customFormat="1" ht="12">
      <c r="B226" s="223"/>
    </row>
    <row r="227" s="214" customFormat="1" ht="12">
      <c r="B227" s="223"/>
    </row>
    <row r="228" s="214" customFormat="1" ht="12">
      <c r="B228" s="223"/>
    </row>
    <row r="229" s="214" customFormat="1" ht="12">
      <c r="B229" s="223"/>
    </row>
    <row r="230" s="214" customFormat="1" ht="12">
      <c r="B230" s="223"/>
    </row>
    <row r="231" s="214" customFormat="1" ht="12">
      <c r="B231" s="223"/>
    </row>
    <row r="232" s="214" customFormat="1" ht="12">
      <c r="B232" s="223"/>
    </row>
    <row r="233" s="214" customFormat="1" ht="12">
      <c r="B233" s="223"/>
    </row>
    <row r="234" s="214" customFormat="1" ht="12">
      <c r="B234" s="223"/>
    </row>
    <row r="235" s="214" customFormat="1" ht="12">
      <c r="B235" s="223"/>
    </row>
    <row r="236" s="214" customFormat="1" ht="12">
      <c r="B236" s="223"/>
    </row>
    <row r="237" s="214" customFormat="1" ht="12">
      <c r="B237" s="223"/>
    </row>
    <row r="238" s="214" customFormat="1" ht="12">
      <c r="B238" s="223"/>
    </row>
    <row r="239" s="214" customFormat="1" ht="12">
      <c r="B239" s="223"/>
    </row>
    <row r="240" s="214" customFormat="1" ht="12">
      <c r="B240" s="223"/>
    </row>
    <row r="241" s="214" customFormat="1" ht="12">
      <c r="B241" s="223"/>
    </row>
    <row r="242" s="214" customFormat="1" ht="12">
      <c r="B242" s="223"/>
    </row>
    <row r="243" s="214" customFormat="1" ht="12">
      <c r="B243" s="223"/>
    </row>
    <row r="244" s="214" customFormat="1" ht="12">
      <c r="B244" s="223"/>
    </row>
    <row r="245" s="214" customFormat="1" ht="12">
      <c r="B245" s="223"/>
    </row>
    <row r="246" s="214" customFormat="1" ht="12">
      <c r="B246" s="223"/>
    </row>
    <row r="247" s="214" customFormat="1" ht="12">
      <c r="B247" s="223"/>
    </row>
    <row r="248" s="214" customFormat="1" ht="12">
      <c r="B248" s="223"/>
    </row>
    <row r="249" s="214" customFormat="1" ht="12">
      <c r="B249" s="223"/>
    </row>
    <row r="250" s="214" customFormat="1" ht="12">
      <c r="B250" s="223"/>
    </row>
    <row r="251" s="214" customFormat="1" ht="12">
      <c r="B251" s="223"/>
    </row>
    <row r="252" s="214" customFormat="1" ht="12">
      <c r="B252" s="223"/>
    </row>
    <row r="253" s="214" customFormat="1" ht="12">
      <c r="B253" s="223"/>
    </row>
    <row r="254" s="214" customFormat="1" ht="12">
      <c r="B254" s="223"/>
    </row>
    <row r="255" s="214" customFormat="1" ht="12">
      <c r="B255" s="223"/>
    </row>
    <row r="256" s="214" customFormat="1" ht="12">
      <c r="B256" s="223"/>
    </row>
    <row r="257" s="214" customFormat="1" ht="12">
      <c r="B257" s="223"/>
    </row>
    <row r="258" s="214" customFormat="1" ht="12">
      <c r="B258" s="223"/>
    </row>
    <row r="259" s="214" customFormat="1" ht="12">
      <c r="B259" s="223"/>
    </row>
    <row r="260" s="214" customFormat="1" ht="12">
      <c r="B260" s="223"/>
    </row>
    <row r="261" s="214" customFormat="1" ht="12">
      <c r="B261" s="223"/>
    </row>
    <row r="262" s="214" customFormat="1" ht="12">
      <c r="B262" s="223"/>
    </row>
    <row r="263" s="214" customFormat="1" ht="12">
      <c r="B263" s="223"/>
    </row>
    <row r="264" s="214" customFormat="1" ht="12">
      <c r="B264" s="223"/>
    </row>
    <row r="265" s="214" customFormat="1" ht="12">
      <c r="B265" s="223"/>
    </row>
    <row r="266" s="214" customFormat="1" ht="12">
      <c r="B266" s="223"/>
    </row>
    <row r="267" s="214" customFormat="1" ht="12">
      <c r="B267" s="223"/>
    </row>
    <row r="268" s="214" customFormat="1" ht="12">
      <c r="B268" s="223"/>
    </row>
    <row r="269" s="214" customFormat="1" ht="12">
      <c r="B269" s="223"/>
    </row>
    <row r="270" s="214" customFormat="1" ht="12">
      <c r="B270" s="223"/>
    </row>
    <row r="271" s="214" customFormat="1" ht="12">
      <c r="B271" s="223"/>
    </row>
  </sheetData>
  <sheetProtection/>
  <mergeCells count="51">
    <mergeCell ref="O12:P12"/>
    <mergeCell ref="D2:P2"/>
    <mergeCell ref="O6:P6"/>
    <mergeCell ref="O8:P8"/>
    <mergeCell ref="O10:P10"/>
    <mergeCell ref="O11:P11"/>
    <mergeCell ref="O27:P27"/>
    <mergeCell ref="O14:P14"/>
    <mergeCell ref="O15:P15"/>
    <mergeCell ref="O16:P16"/>
    <mergeCell ref="O17:P17"/>
    <mergeCell ref="O18:P18"/>
    <mergeCell ref="O20:P20"/>
    <mergeCell ref="O21:P21"/>
    <mergeCell ref="O22:P22"/>
    <mergeCell ref="O23:P23"/>
    <mergeCell ref="O24:P24"/>
    <mergeCell ref="O26:P26"/>
    <mergeCell ref="O42:P42"/>
    <mergeCell ref="O28:P28"/>
    <mergeCell ref="O30:P30"/>
    <mergeCell ref="O31:P31"/>
    <mergeCell ref="O32:P32"/>
    <mergeCell ref="O34:P34"/>
    <mergeCell ref="O35:P35"/>
    <mergeCell ref="O36:P36"/>
    <mergeCell ref="O37:P37"/>
    <mergeCell ref="O38:P38"/>
    <mergeCell ref="O40:P40"/>
    <mergeCell ref="O41:P41"/>
    <mergeCell ref="O59:P59"/>
    <mergeCell ref="O43:P43"/>
    <mergeCell ref="O47:P47"/>
    <mergeCell ref="O48:P48"/>
    <mergeCell ref="O49:P49"/>
    <mergeCell ref="O50:P50"/>
    <mergeCell ref="O52:P52"/>
    <mergeCell ref="O54:P54"/>
    <mergeCell ref="O55:P55"/>
    <mergeCell ref="O56:P56"/>
    <mergeCell ref="O57:P57"/>
    <mergeCell ref="O58:P58"/>
    <mergeCell ref="O68:P68"/>
    <mergeCell ref="O70:P70"/>
    <mergeCell ref="O72:P72"/>
    <mergeCell ref="O60:P60"/>
    <mergeCell ref="O61:P61"/>
    <mergeCell ref="O63:P63"/>
    <mergeCell ref="O65:P65"/>
    <mergeCell ref="O66:P66"/>
    <mergeCell ref="O67:P67"/>
  </mergeCells>
  <conditionalFormatting sqref="G58:K58 G75:J76 H77:K77 E107:K107 H78:I78">
    <cfRule type="cellIs" priority="79" dxfId="321" operator="lessThan">
      <formula>0</formula>
    </cfRule>
  </conditionalFormatting>
  <conditionalFormatting sqref="D73">
    <cfRule type="cellIs" priority="78" dxfId="321" operator="lessThan">
      <formula>0</formula>
    </cfRule>
  </conditionalFormatting>
  <conditionalFormatting sqref="D75:E77 F75:F76">
    <cfRule type="cellIs" priority="77" dxfId="321" operator="lessThan">
      <formula>0</formula>
    </cfRule>
  </conditionalFormatting>
  <conditionalFormatting sqref="D70:D71">
    <cfRule type="cellIs" priority="50" dxfId="321" operator="lessThan">
      <formula>0</formula>
    </cfRule>
  </conditionalFormatting>
  <conditionalFormatting sqref="D102:D105 H104:K105 H102:H103">
    <cfRule type="cellIs" priority="76" dxfId="321" operator="lessThan">
      <formula>0</formula>
    </cfRule>
  </conditionalFormatting>
  <conditionalFormatting sqref="H104:K105 E107:K107 H102:H103">
    <cfRule type="cellIs" priority="73" dxfId="321" operator="lessThan">
      <formula>0</formula>
    </cfRule>
    <cfRule type="cellIs" priority="74" dxfId="321" operator="lessThan">
      <formula>0</formula>
    </cfRule>
    <cfRule type="cellIs" priority="75" dxfId="322" operator="lessThan">
      <formula>0</formula>
    </cfRule>
  </conditionalFormatting>
  <conditionalFormatting sqref="D107">
    <cfRule type="cellIs" priority="72" dxfId="321" operator="lessThan">
      <formula>0</formula>
    </cfRule>
  </conditionalFormatting>
  <conditionalFormatting sqref="D107">
    <cfRule type="cellIs" priority="71" dxfId="321" operator="lessThan">
      <formula>0</formula>
    </cfRule>
  </conditionalFormatting>
  <conditionalFormatting sqref="O107:P107">
    <cfRule type="cellIs" priority="70" dxfId="321" operator="lessThan">
      <formula>0</formula>
    </cfRule>
  </conditionalFormatting>
  <conditionalFormatting sqref="O107:P107">
    <cfRule type="cellIs" priority="67" dxfId="321" operator="lessThan">
      <formula>0</formula>
    </cfRule>
    <cfRule type="cellIs" priority="68" dxfId="321" operator="lessThan">
      <formula>0</formula>
    </cfRule>
    <cfRule type="cellIs" priority="69" dxfId="322" operator="lessThan">
      <formula>0</formula>
    </cfRule>
  </conditionalFormatting>
  <conditionalFormatting sqref="O107:P107">
    <cfRule type="cellIs" priority="66" dxfId="321" operator="lessThan">
      <formula>0</formula>
    </cfRule>
  </conditionalFormatting>
  <conditionalFormatting sqref="O107:P107">
    <cfRule type="cellIs" priority="63" dxfId="321" operator="lessThan">
      <formula>0</formula>
    </cfRule>
    <cfRule type="cellIs" priority="64" dxfId="321" operator="lessThan">
      <formula>0</formula>
    </cfRule>
    <cfRule type="cellIs" priority="65" dxfId="322" operator="lessThan">
      <formula>0</formula>
    </cfRule>
  </conditionalFormatting>
  <conditionalFormatting sqref="G108:K109">
    <cfRule type="cellIs" priority="62" dxfId="321" operator="lessThan">
      <formula>0</formula>
    </cfRule>
  </conditionalFormatting>
  <conditionalFormatting sqref="H108:K109">
    <cfRule type="cellIs" priority="59" dxfId="321" operator="lessThan">
      <formula>0</formula>
    </cfRule>
    <cfRule type="cellIs" priority="60" dxfId="321" operator="lessThan">
      <formula>0</formula>
    </cfRule>
    <cfRule type="cellIs" priority="61" dxfId="322" operator="lessThan">
      <formula>0</formula>
    </cfRule>
  </conditionalFormatting>
  <conditionalFormatting sqref="G108:K109">
    <cfRule type="cellIs" priority="58" dxfId="321" operator="lessThan">
      <formula>0</formula>
    </cfRule>
  </conditionalFormatting>
  <conditionalFormatting sqref="H108:K109">
    <cfRule type="cellIs" priority="55" dxfId="321" operator="lessThan">
      <formula>0</formula>
    </cfRule>
    <cfRule type="cellIs" priority="56" dxfId="321" operator="lessThan">
      <formula>0</formula>
    </cfRule>
    <cfRule type="cellIs" priority="57" dxfId="322" operator="lessThan">
      <formula>0</formula>
    </cfRule>
  </conditionalFormatting>
  <conditionalFormatting sqref="D108:D109">
    <cfRule type="cellIs" priority="54" dxfId="321" operator="lessThan">
      <formula>0</formula>
    </cfRule>
  </conditionalFormatting>
  <conditionalFormatting sqref="D108:D109">
    <cfRule type="cellIs" priority="53" dxfId="321" operator="lessThan">
      <formula>0</formula>
    </cfRule>
  </conditionalFormatting>
  <conditionalFormatting sqref="D54:D61">
    <cfRule type="cellIs" priority="52" dxfId="321" operator="lessThan">
      <formula>0</formula>
    </cfRule>
  </conditionalFormatting>
  <conditionalFormatting sqref="D63:D68">
    <cfRule type="cellIs" priority="51" dxfId="321" operator="lessThan">
      <formula>0</formula>
    </cfRule>
  </conditionalFormatting>
  <conditionalFormatting sqref="L58 L77:N77">
    <cfRule type="cellIs" priority="49" dxfId="321" operator="lessThan">
      <formula>0</formula>
    </cfRule>
  </conditionalFormatting>
  <conditionalFormatting sqref="L104:N105">
    <cfRule type="cellIs" priority="48" dxfId="321" operator="lessThan">
      <formula>0</formula>
    </cfRule>
  </conditionalFormatting>
  <conditionalFormatting sqref="L104:N105">
    <cfRule type="cellIs" priority="45" dxfId="321" operator="lessThan">
      <formula>0</formula>
    </cfRule>
    <cfRule type="cellIs" priority="46" dxfId="321" operator="lessThan">
      <formula>0</formula>
    </cfRule>
    <cfRule type="cellIs" priority="47" dxfId="322" operator="lessThan">
      <formula>0</formula>
    </cfRule>
  </conditionalFormatting>
  <conditionalFormatting sqref="L107:N107">
    <cfRule type="cellIs" priority="44" dxfId="321" operator="lessThan">
      <formula>0</formula>
    </cfRule>
  </conditionalFormatting>
  <conditionalFormatting sqref="L107:N107">
    <cfRule type="cellIs" priority="41" dxfId="321" operator="lessThan">
      <formula>0</formula>
    </cfRule>
    <cfRule type="cellIs" priority="42" dxfId="321" operator="lessThan">
      <formula>0</formula>
    </cfRule>
    <cfRule type="cellIs" priority="43" dxfId="322" operator="lessThan">
      <formula>0</formula>
    </cfRule>
  </conditionalFormatting>
  <conditionalFormatting sqref="L107:N107">
    <cfRule type="cellIs" priority="40" dxfId="321" operator="lessThan">
      <formula>0</formula>
    </cfRule>
  </conditionalFormatting>
  <conditionalFormatting sqref="L107:N107">
    <cfRule type="cellIs" priority="37" dxfId="321" operator="lessThan">
      <formula>0</formula>
    </cfRule>
    <cfRule type="cellIs" priority="38" dxfId="321" operator="lessThan">
      <formula>0</formula>
    </cfRule>
    <cfRule type="cellIs" priority="39" dxfId="322" operator="lessThan">
      <formula>0</formula>
    </cfRule>
  </conditionalFormatting>
  <conditionalFormatting sqref="L108:N109">
    <cfRule type="cellIs" priority="36" dxfId="321" operator="lessThan">
      <formula>0</formula>
    </cfRule>
  </conditionalFormatting>
  <conditionalFormatting sqref="L108:N109">
    <cfRule type="cellIs" priority="33" dxfId="321" operator="lessThan">
      <formula>0</formula>
    </cfRule>
    <cfRule type="cellIs" priority="34" dxfId="321" operator="lessThan">
      <formula>0</formula>
    </cfRule>
    <cfRule type="cellIs" priority="35" dxfId="322" operator="lessThan">
      <formula>0</formula>
    </cfRule>
  </conditionalFormatting>
  <conditionalFormatting sqref="L108:N109">
    <cfRule type="cellIs" priority="32" dxfId="321" operator="lessThan">
      <formula>0</formula>
    </cfRule>
  </conditionalFormatting>
  <conditionalFormatting sqref="L108:N109">
    <cfRule type="cellIs" priority="29" dxfId="321" operator="lessThan">
      <formula>0</formula>
    </cfRule>
    <cfRule type="cellIs" priority="30" dxfId="321" operator="lessThan">
      <formula>0</formula>
    </cfRule>
    <cfRule type="cellIs" priority="31" dxfId="322" operator="lessThan">
      <formula>0</formula>
    </cfRule>
  </conditionalFormatting>
  <conditionalFormatting sqref="G77:G78">
    <cfRule type="cellIs" priority="28" dxfId="321" operator="lessThan">
      <formula>0</formula>
    </cfRule>
  </conditionalFormatting>
  <conditionalFormatting sqref="G102:G105">
    <cfRule type="cellIs" priority="27" dxfId="321" operator="lessThan">
      <formula>0</formula>
    </cfRule>
  </conditionalFormatting>
  <conditionalFormatting sqref="G102:G105">
    <cfRule type="cellIs" priority="24" dxfId="321" operator="lessThan">
      <formula>0</formula>
    </cfRule>
    <cfRule type="cellIs" priority="25" dxfId="321" operator="lessThan">
      <formula>0</formula>
    </cfRule>
    <cfRule type="cellIs" priority="26" dxfId="322" operator="lessThan">
      <formula>0</formula>
    </cfRule>
  </conditionalFormatting>
  <conditionalFormatting sqref="G47:L47">
    <cfRule type="cellIs" priority="22" dxfId="321" operator="lessThan">
      <formula>0</formula>
    </cfRule>
  </conditionalFormatting>
  <conditionalFormatting sqref="D78">
    <cfRule type="cellIs" priority="21" dxfId="321" operator="lessThan">
      <formula>0</formula>
    </cfRule>
  </conditionalFormatting>
  <conditionalFormatting sqref="D47">
    <cfRule type="cellIs" priority="23" dxfId="321" operator="lessThan">
      <formula>0</formula>
    </cfRule>
  </conditionalFormatting>
  <conditionalFormatting sqref="I102:L102">
    <cfRule type="cellIs" priority="20" dxfId="321" operator="lessThan">
      <formula>0</formula>
    </cfRule>
  </conditionalFormatting>
  <conditionalFormatting sqref="I102:L102">
    <cfRule type="cellIs" priority="17" dxfId="321" operator="lessThan">
      <formula>0</formula>
    </cfRule>
    <cfRule type="cellIs" priority="18" dxfId="321" operator="lessThan">
      <formula>0</formula>
    </cfRule>
    <cfRule type="cellIs" priority="19" dxfId="322" operator="lessThan">
      <formula>0</formula>
    </cfRule>
  </conditionalFormatting>
  <conditionalFormatting sqref="D43">
    <cfRule type="cellIs" priority="16" dxfId="321" operator="lessThan">
      <formula>0</formula>
    </cfRule>
  </conditionalFormatting>
  <conditionalFormatting sqref="I103:L103">
    <cfRule type="cellIs" priority="15" dxfId="321" operator="lessThan">
      <formula>0</formula>
    </cfRule>
  </conditionalFormatting>
  <conditionalFormatting sqref="I103:L103">
    <cfRule type="cellIs" priority="12" dxfId="321" operator="lessThan">
      <formula>0</formula>
    </cfRule>
    <cfRule type="cellIs" priority="13" dxfId="321" operator="lessThan">
      <formula>0</formula>
    </cfRule>
    <cfRule type="cellIs" priority="14" dxfId="322" operator="lessThan">
      <formula>0</formula>
    </cfRule>
  </conditionalFormatting>
  <conditionalFormatting sqref="J78:N78">
    <cfRule type="cellIs" priority="11" dxfId="321" operator="lessThan">
      <formula>0</formula>
    </cfRule>
  </conditionalFormatting>
  <conditionalFormatting sqref="M102:N102">
    <cfRule type="cellIs" priority="10" dxfId="321" operator="lessThan">
      <formula>0</formula>
    </cfRule>
  </conditionalFormatting>
  <conditionalFormatting sqref="M102:N102">
    <cfRule type="cellIs" priority="7" dxfId="321" operator="lessThan">
      <formula>0</formula>
    </cfRule>
    <cfRule type="cellIs" priority="8" dxfId="321" operator="lessThan">
      <formula>0</formula>
    </cfRule>
    <cfRule type="cellIs" priority="9" dxfId="322" operator="lessThan">
      <formula>0</formula>
    </cfRule>
  </conditionalFormatting>
  <conditionalFormatting sqref="M103:N103">
    <cfRule type="cellIs" priority="6" dxfId="321" operator="lessThan">
      <formula>0</formula>
    </cfRule>
  </conditionalFormatting>
  <conditionalFormatting sqref="M103:N103">
    <cfRule type="cellIs" priority="3" dxfId="321" operator="lessThan">
      <formula>0</formula>
    </cfRule>
    <cfRule type="cellIs" priority="4" dxfId="321" operator="lessThan">
      <formula>0</formula>
    </cfRule>
    <cfRule type="cellIs" priority="5" dxfId="322" operator="lessThan">
      <formula>0</formula>
    </cfRule>
  </conditionalFormatting>
  <conditionalFormatting sqref="M47:N47">
    <cfRule type="cellIs" priority="2" dxfId="321" operator="lessThan">
      <formula>0</formula>
    </cfRule>
  </conditionalFormatting>
  <conditionalFormatting sqref="M58:N58">
    <cfRule type="cellIs" priority="1" dxfId="321" operator="lessThan">
      <formula>0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287"/>
  <sheetViews>
    <sheetView showGridLines="0" zoomScale="50" zoomScaleNormal="50" workbookViewId="0" topLeftCell="A1">
      <selection activeCell="AH86" sqref="AH86"/>
    </sheetView>
  </sheetViews>
  <sheetFormatPr defaultColWidth="8.8515625" defaultRowHeight="15"/>
  <cols>
    <col min="1" max="1" width="2.421875" style="2" customWidth="1"/>
    <col min="2" max="2" width="10.28125" style="1" bestFit="1" customWidth="1"/>
    <col min="3" max="3" width="2.140625" style="2" customWidth="1"/>
    <col min="4" max="4" width="81.28125" style="2" customWidth="1"/>
    <col min="5" max="5" width="24.7109375" style="2" hidden="1" customWidth="1"/>
    <col min="6" max="6" width="2.7109375" style="2" customWidth="1"/>
    <col min="7" max="7" width="17.28125" style="5" bestFit="1" customWidth="1"/>
    <col min="8" max="8" width="17.140625" style="5" bestFit="1" customWidth="1"/>
    <col min="9" max="9" width="16.7109375" style="5" bestFit="1" customWidth="1"/>
    <col min="10" max="10" width="17.00390625" style="5" bestFit="1" customWidth="1"/>
    <col min="11" max="11" width="17.140625" style="5" bestFit="1" customWidth="1"/>
    <col min="12" max="12" width="17.00390625" style="5" bestFit="1" customWidth="1"/>
    <col min="13" max="14" width="17.00390625" style="5" hidden="1" customWidth="1"/>
    <col min="15" max="15" width="2.7109375" style="2" customWidth="1"/>
    <col min="16" max="16" width="15.421875" style="5" bestFit="1" customWidth="1"/>
    <col min="17" max="17" width="17.421875" style="5" bestFit="1" customWidth="1"/>
    <col min="18" max="18" width="16.8515625" style="5" bestFit="1" customWidth="1"/>
    <col min="19" max="19" width="16.140625" style="5" bestFit="1" customWidth="1"/>
    <col min="20" max="20" width="16.421875" style="5" bestFit="1" customWidth="1"/>
    <col min="21" max="21" width="12.421875" style="5" bestFit="1" customWidth="1"/>
    <col min="22" max="23" width="12.421875" style="5" hidden="1" customWidth="1"/>
    <col min="24" max="24" width="2.7109375" style="5" customWidth="1"/>
    <col min="25" max="30" width="12.421875" style="5" bestFit="1" customWidth="1"/>
    <col min="31" max="32" width="12.421875" style="5" hidden="1" customWidth="1"/>
    <col min="33" max="33" width="2.421875" style="2" customWidth="1"/>
    <col min="34" max="34" width="125.8515625" style="2" customWidth="1"/>
    <col min="35" max="16384" width="8.8515625" style="2" customWidth="1"/>
  </cols>
  <sheetData>
    <row r="1" spans="4:34" ht="18.75" thickBot="1">
      <c r="D1" s="3"/>
      <c r="E1" s="3"/>
      <c r="F1" s="4"/>
      <c r="O1" s="4"/>
      <c r="X1" s="271"/>
      <c r="AH1" s="272"/>
    </row>
    <row r="2" spans="2:34" ht="21" thickBot="1">
      <c r="B2" s="6" t="s">
        <v>0</v>
      </c>
      <c r="D2" s="467" t="s">
        <v>1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9"/>
    </row>
    <row r="3" spans="4:34" ht="15" thickBot="1">
      <c r="D3" s="7"/>
      <c r="E3" s="7"/>
      <c r="F3" s="8"/>
      <c r="O3" s="8"/>
      <c r="X3" s="273"/>
      <c r="AH3" s="272"/>
    </row>
    <row r="4" spans="4:34" ht="18.75" thickBot="1">
      <c r="D4" s="274" t="s">
        <v>2</v>
      </c>
      <c r="E4" s="10"/>
      <c r="F4" s="11"/>
      <c r="G4" s="470" t="s">
        <v>189</v>
      </c>
      <c r="H4" s="471"/>
      <c r="I4" s="471"/>
      <c r="J4" s="471"/>
      <c r="K4" s="471"/>
      <c r="L4" s="471"/>
      <c r="M4" s="471"/>
      <c r="N4" s="472"/>
      <c r="O4" s="11"/>
      <c r="P4" s="470" t="s">
        <v>190</v>
      </c>
      <c r="Q4" s="471"/>
      <c r="R4" s="471"/>
      <c r="S4" s="471"/>
      <c r="T4" s="471"/>
      <c r="U4" s="471"/>
      <c r="V4" s="471"/>
      <c r="W4" s="472"/>
      <c r="X4" s="275"/>
      <c r="Y4" s="470" t="s">
        <v>191</v>
      </c>
      <c r="Z4" s="471"/>
      <c r="AA4" s="471"/>
      <c r="AB4" s="471"/>
      <c r="AC4" s="471"/>
      <c r="AD4" s="471"/>
      <c r="AE4" s="471"/>
      <c r="AF4" s="472"/>
      <c r="AH4" s="276" t="s">
        <v>192</v>
      </c>
    </row>
    <row r="5" spans="4:34" ht="15.75" thickBot="1">
      <c r="D5" s="18"/>
      <c r="E5" s="19"/>
      <c r="F5" s="19"/>
      <c r="G5" s="277"/>
      <c r="H5" s="277"/>
      <c r="I5" s="277"/>
      <c r="J5" s="278"/>
      <c r="K5" s="278"/>
      <c r="L5" s="278"/>
      <c r="M5" s="278"/>
      <c r="N5" s="278"/>
      <c r="O5" s="19"/>
      <c r="P5" s="277"/>
      <c r="Q5" s="277"/>
      <c r="R5" s="277"/>
      <c r="S5" s="278"/>
      <c r="T5" s="278"/>
      <c r="U5" s="278"/>
      <c r="V5" s="278"/>
      <c r="W5" s="278"/>
      <c r="X5" s="277"/>
      <c r="Y5" s="277"/>
      <c r="Z5" s="277"/>
      <c r="AA5" s="277"/>
      <c r="AB5" s="278"/>
      <c r="AC5" s="278"/>
      <c r="AD5" s="278"/>
      <c r="AE5" s="278"/>
      <c r="AF5" s="278"/>
      <c r="AH5" s="279"/>
    </row>
    <row r="6" spans="2:34" s="21" customFormat="1" ht="15.75" thickBot="1">
      <c r="B6" s="20"/>
      <c r="D6" s="280" t="s">
        <v>5</v>
      </c>
      <c r="E6" s="281" t="s">
        <v>6</v>
      </c>
      <c r="F6" s="440"/>
      <c r="G6" s="282" t="s">
        <v>7</v>
      </c>
      <c r="H6" s="283" t="s">
        <v>8</v>
      </c>
      <c r="I6" s="283" t="s">
        <v>9</v>
      </c>
      <c r="J6" s="283" t="s">
        <v>10</v>
      </c>
      <c r="K6" s="283" t="s">
        <v>11</v>
      </c>
      <c r="L6" s="283" t="s">
        <v>12</v>
      </c>
      <c r="M6" s="283" t="s">
        <v>13</v>
      </c>
      <c r="N6" s="284" t="s">
        <v>14</v>
      </c>
      <c r="O6" s="285"/>
      <c r="P6" s="282" t="s">
        <v>7</v>
      </c>
      <c r="Q6" s="283" t="s">
        <v>8</v>
      </c>
      <c r="R6" s="283" t="s">
        <v>9</v>
      </c>
      <c r="S6" s="283" t="s">
        <v>10</v>
      </c>
      <c r="T6" s="283" t="s">
        <v>11</v>
      </c>
      <c r="U6" s="283" t="s">
        <v>12</v>
      </c>
      <c r="V6" s="283" t="s">
        <v>13</v>
      </c>
      <c r="W6" s="284" t="s">
        <v>14</v>
      </c>
      <c r="X6" s="286"/>
      <c r="Y6" s="282" t="s">
        <v>7</v>
      </c>
      <c r="Z6" s="283" t="s">
        <v>8</v>
      </c>
      <c r="AA6" s="283" t="s">
        <v>9</v>
      </c>
      <c r="AB6" s="283" t="s">
        <v>10</v>
      </c>
      <c r="AC6" s="283" t="s">
        <v>11</v>
      </c>
      <c r="AD6" s="283" t="s">
        <v>12</v>
      </c>
      <c r="AE6" s="283" t="s">
        <v>13</v>
      </c>
      <c r="AF6" s="284" t="s">
        <v>14</v>
      </c>
      <c r="AH6" s="26"/>
    </row>
    <row r="7" spans="2:34" s="21" customFormat="1" ht="15.75" thickBot="1">
      <c r="B7" s="20"/>
      <c r="D7" s="25"/>
      <c r="E7" s="26"/>
      <c r="F7" s="26"/>
      <c r="G7" s="287"/>
      <c r="H7" s="287"/>
      <c r="I7" s="287"/>
      <c r="J7" s="287"/>
      <c r="K7" s="287"/>
      <c r="L7" s="287"/>
      <c r="M7" s="287"/>
      <c r="N7" s="287"/>
      <c r="O7" s="26"/>
      <c r="P7" s="287"/>
      <c r="Q7" s="287"/>
      <c r="R7" s="287"/>
      <c r="S7" s="287"/>
      <c r="T7" s="287"/>
      <c r="U7" s="287"/>
      <c r="V7" s="287"/>
      <c r="W7" s="287"/>
      <c r="X7" s="288"/>
      <c r="Y7" s="287"/>
      <c r="Z7" s="287"/>
      <c r="AA7" s="287"/>
      <c r="AB7" s="287"/>
      <c r="AC7" s="287"/>
      <c r="AD7" s="287"/>
      <c r="AE7" s="287"/>
      <c r="AF7" s="287"/>
      <c r="AH7" s="26"/>
    </row>
    <row r="8" spans="2:34" s="21" customFormat="1" ht="15.75" thickBot="1">
      <c r="B8" s="20"/>
      <c r="D8" s="289" t="s">
        <v>16</v>
      </c>
      <c r="E8" s="26"/>
      <c r="F8" s="26"/>
      <c r="G8" s="287"/>
      <c r="H8" s="287"/>
      <c r="I8" s="287"/>
      <c r="J8" s="287"/>
      <c r="K8" s="287"/>
      <c r="L8" s="287"/>
      <c r="M8" s="287"/>
      <c r="N8" s="287"/>
      <c r="O8" s="26"/>
      <c r="P8" s="287"/>
      <c r="Q8" s="287"/>
      <c r="R8" s="287"/>
      <c r="S8" s="287"/>
      <c r="T8" s="287"/>
      <c r="U8" s="287"/>
      <c r="V8" s="287"/>
      <c r="W8" s="287"/>
      <c r="X8" s="288"/>
      <c r="Y8" s="287"/>
      <c r="Z8" s="287"/>
      <c r="AA8" s="287"/>
      <c r="AB8" s="287"/>
      <c r="AC8" s="287"/>
      <c r="AD8" s="287"/>
      <c r="AE8" s="287"/>
      <c r="AF8" s="287"/>
      <c r="AH8" s="26"/>
    </row>
    <row r="9" spans="2:34" s="21" customFormat="1" ht="15">
      <c r="B9" s="20"/>
      <c r="D9" s="30"/>
      <c r="E9" s="29"/>
      <c r="F9" s="26"/>
      <c r="G9" s="290"/>
      <c r="H9" s="290"/>
      <c r="I9" s="290"/>
      <c r="J9" s="290"/>
      <c r="K9" s="290"/>
      <c r="L9" s="290"/>
      <c r="M9" s="290"/>
      <c r="N9" s="290"/>
      <c r="O9" s="29"/>
      <c r="P9" s="290"/>
      <c r="Q9" s="290"/>
      <c r="R9" s="290"/>
      <c r="S9" s="290"/>
      <c r="T9" s="290"/>
      <c r="U9" s="290"/>
      <c r="V9" s="290"/>
      <c r="W9" s="290"/>
      <c r="X9" s="291"/>
      <c r="Y9" s="290"/>
      <c r="Z9" s="290"/>
      <c r="AA9" s="290"/>
      <c r="AB9" s="290"/>
      <c r="AC9" s="290"/>
      <c r="AD9" s="290"/>
      <c r="AE9" s="287"/>
      <c r="AF9" s="287"/>
      <c r="AH9" s="26"/>
    </row>
    <row r="10" spans="2:34" s="21" customFormat="1" ht="18">
      <c r="B10" s="20">
        <v>1</v>
      </c>
      <c r="D10" s="292" t="s">
        <v>17</v>
      </c>
      <c r="E10" s="32"/>
      <c r="G10" s="33">
        <f>'[1]Mod 186 Report'!G10</f>
        <v>0.026500000000000003</v>
      </c>
      <c r="H10" s="33">
        <f>'[1]Mod 186 Report'!H10</f>
        <v>0.03075</v>
      </c>
      <c r="I10" s="33">
        <f>'[1]Mod 186 Report'!I10</f>
        <v>0.026</v>
      </c>
      <c r="J10" s="34"/>
      <c r="K10" s="34"/>
      <c r="L10" s="34"/>
      <c r="M10" s="34"/>
      <c r="N10" s="34"/>
      <c r="O10" s="293"/>
      <c r="P10" s="294">
        <v>0.026500000000000003</v>
      </c>
      <c r="Q10" s="294">
        <v>0.03075</v>
      </c>
      <c r="R10" s="294">
        <v>0.026000000000000002</v>
      </c>
      <c r="S10" s="295"/>
      <c r="T10" s="295"/>
      <c r="U10" s="295"/>
      <c r="V10" s="295"/>
      <c r="W10" s="295"/>
      <c r="X10" s="296"/>
      <c r="Y10" s="294">
        <f aca="true" t="shared" si="0" ref="Y10:AA12">IF(G10-P10=0,"",G10-P10)</f>
      </c>
      <c r="Z10" s="294">
        <f t="shared" si="0"/>
      </c>
      <c r="AA10" s="294">
        <f t="shared" si="0"/>
        <v>-3.469446951953614E-18</v>
      </c>
      <c r="AB10" s="295"/>
      <c r="AC10" s="295"/>
      <c r="AD10" s="295"/>
      <c r="AE10" s="295"/>
      <c r="AF10" s="295"/>
      <c r="AH10" s="297"/>
    </row>
    <row r="11" spans="2:34" s="21" customFormat="1" ht="18">
      <c r="B11" s="20">
        <v>2</v>
      </c>
      <c r="D11" s="292" t="s">
        <v>19</v>
      </c>
      <c r="E11" s="32"/>
      <c r="G11" s="33">
        <f>'[1]Mod 186 Report'!G11</f>
        <v>0.0288</v>
      </c>
      <c r="H11" s="33">
        <f>'[1]Mod 186 Report'!H11</f>
        <v>0.021750000000000002</v>
      </c>
      <c r="I11" s="33">
        <f>'[1]Mod 186 Report'!I11</f>
        <v>0.0155</v>
      </c>
      <c r="J11" s="33">
        <f>'[1]Mod 186 Report'!J11</f>
        <v>0.0275</v>
      </c>
      <c r="K11" s="33">
        <f>'[1]Mod 186 Report'!K11</f>
        <v>0.032</v>
      </c>
      <c r="L11" s="33">
        <f>'[1]Mod 186 Report'!L11</f>
        <v>0.0315</v>
      </c>
      <c r="M11" s="33">
        <f>'[1]Mod 186 Report'!M11</f>
        <v>0.03</v>
      </c>
      <c r="N11" s="33">
        <f>'[1]Mod 186 Report'!N11</f>
        <v>0.03</v>
      </c>
      <c r="O11" s="293"/>
      <c r="P11" s="294">
        <v>0.028847791287762714</v>
      </c>
      <c r="Q11" s="294">
        <v>0.02475000000000005</v>
      </c>
      <c r="R11" s="294">
        <v>0.026000000000000023</v>
      </c>
      <c r="S11" s="294">
        <v>0.03249999999999997</v>
      </c>
      <c r="T11" s="294">
        <v>0.033500000000000085</v>
      </c>
      <c r="U11" s="294">
        <v>0.031500000000000083</v>
      </c>
      <c r="V11" s="294"/>
      <c r="W11" s="294"/>
      <c r="X11" s="296"/>
      <c r="Y11" s="294">
        <f t="shared" si="0"/>
        <v>-4.779128776271485E-05</v>
      </c>
      <c r="Z11" s="294">
        <f t="shared" si="0"/>
        <v>-0.0030000000000000478</v>
      </c>
      <c r="AA11" s="294">
        <f t="shared" si="0"/>
        <v>-0.010500000000000023</v>
      </c>
      <c r="AB11" s="294">
        <f aca="true" t="shared" si="1" ref="AB11:AD12">IF(J11-S11=0,"",J11-S11)</f>
        <v>-0.004999999999999973</v>
      </c>
      <c r="AC11" s="294">
        <f t="shared" si="1"/>
        <v>-0.0015000000000000846</v>
      </c>
      <c r="AD11" s="294">
        <f t="shared" si="1"/>
        <v>-8.326672684688674E-17</v>
      </c>
      <c r="AE11" s="294">
        <f>IF(M11-V11=0,"",M11-V11)</f>
        <v>0.03</v>
      </c>
      <c r="AF11" s="294">
        <f>IF(N11-W11=0,"",N11-W11)</f>
        <v>0.03</v>
      </c>
      <c r="AH11" s="297" t="s">
        <v>203</v>
      </c>
    </row>
    <row r="12" spans="2:34" s="21" customFormat="1" ht="18">
      <c r="B12" s="20">
        <v>3</v>
      </c>
      <c r="D12" s="298" t="s">
        <v>21</v>
      </c>
      <c r="E12" s="37" t="s">
        <v>22</v>
      </c>
      <c r="G12" s="38">
        <f>'[1]Mod 186 Report'!G12</f>
        <v>0.005</v>
      </c>
      <c r="H12" s="38">
        <f>'[1]Mod 186 Report'!H12</f>
        <v>0.005</v>
      </c>
      <c r="I12" s="38">
        <f>'[1]Mod 186 Report'!I12</f>
        <v>0.005</v>
      </c>
      <c r="J12" s="38">
        <f>'[1]Mod 186 Report'!J12</f>
        <v>0.005</v>
      </c>
      <c r="K12" s="38">
        <f>'[1]Mod 186 Report'!K12</f>
        <v>0.005</v>
      </c>
      <c r="L12" s="38">
        <f>'[1]Mod 186 Report'!L12</f>
        <v>0.005</v>
      </c>
      <c r="M12" s="38">
        <f>'[1]Mod 186 Report'!M12</f>
        <v>0.005</v>
      </c>
      <c r="N12" s="38">
        <f>'[1]Mod 186 Report'!N12</f>
        <v>0.005</v>
      </c>
      <c r="O12" s="293"/>
      <c r="P12" s="294">
        <v>0.005</v>
      </c>
      <c r="Q12" s="294">
        <v>0.005</v>
      </c>
      <c r="R12" s="294">
        <v>0.005</v>
      </c>
      <c r="S12" s="294">
        <v>0.005</v>
      </c>
      <c r="T12" s="294">
        <v>0.005</v>
      </c>
      <c r="U12" s="294">
        <v>0.005</v>
      </c>
      <c r="V12" s="294"/>
      <c r="W12" s="294"/>
      <c r="X12" s="296"/>
      <c r="Y12" s="294">
        <f t="shared" si="0"/>
      </c>
      <c r="Z12" s="294">
        <f t="shared" si="0"/>
      </c>
      <c r="AA12" s="294">
        <f t="shared" si="0"/>
      </c>
      <c r="AB12" s="294">
        <f t="shared" si="1"/>
      </c>
      <c r="AC12" s="294">
        <f t="shared" si="1"/>
      </c>
      <c r="AD12" s="294">
        <f t="shared" si="1"/>
      </c>
      <c r="AE12" s="294">
        <f>IF(M12-V12=0,"",M12-V12)</f>
        <v>0.005</v>
      </c>
      <c r="AF12" s="294">
        <f>IF(N12-W12=0,"",N12-W12)</f>
        <v>0.005</v>
      </c>
      <c r="AH12" s="297"/>
    </row>
    <row r="13" spans="2:34" s="21" customFormat="1" ht="18">
      <c r="B13" s="20"/>
      <c r="D13" s="40"/>
      <c r="E13" s="41"/>
      <c r="G13" s="42"/>
      <c r="H13" s="42"/>
      <c r="I13" s="42"/>
      <c r="J13" s="42"/>
      <c r="K13" s="42"/>
      <c r="L13" s="42"/>
      <c r="M13" s="42"/>
      <c r="N13" s="42"/>
      <c r="O13" s="293"/>
      <c r="P13" s="299"/>
      <c r="Q13" s="299"/>
      <c r="R13" s="299"/>
      <c r="S13" s="299"/>
      <c r="T13" s="299"/>
      <c r="U13" s="299"/>
      <c r="V13" s="299"/>
      <c r="W13" s="299"/>
      <c r="X13" s="296"/>
      <c r="Y13" s="299"/>
      <c r="Z13" s="299"/>
      <c r="AA13" s="299"/>
      <c r="AB13" s="299"/>
      <c r="AC13" s="299"/>
      <c r="AD13" s="299"/>
      <c r="AE13" s="299"/>
      <c r="AF13" s="299"/>
      <c r="AH13" s="300"/>
    </row>
    <row r="14" spans="2:34" s="21" customFormat="1" ht="18.75">
      <c r="B14" s="20">
        <v>4</v>
      </c>
      <c r="D14" s="45" t="s">
        <v>23</v>
      </c>
      <c r="E14" s="46" t="s">
        <v>24</v>
      </c>
      <c r="G14" s="47">
        <f>'[1]Mod 186 Report'!G14</f>
        <v>344.44796355959517</v>
      </c>
      <c r="H14" s="47">
        <f>'[1]Mod 186 Report'!H14</f>
        <v>340.0828276588434</v>
      </c>
      <c r="I14" s="47">
        <f>'[1]Mod 186 Report'!I14</f>
        <v>335.01938506064175</v>
      </c>
      <c r="J14" s="47">
        <f>'[1]Mod 186 Report'!J14</f>
        <v>335.9819364801388</v>
      </c>
      <c r="K14" s="47">
        <f>'[1]Mod 186 Report'!K14</f>
        <v>347.3205288684486</v>
      </c>
      <c r="L14" s="47">
        <f>'[1]Mod 186 Report'!L14</f>
        <v>343.6090354122599</v>
      </c>
      <c r="M14" s="47">
        <f>'[1]Mod 186 Report'!M14</f>
        <v>343.0169137861635</v>
      </c>
      <c r="N14" s="47">
        <f>'[1]Mod 186 Report'!N14</f>
        <v>340.7990380986057</v>
      </c>
      <c r="O14" s="293"/>
      <c r="P14" s="301">
        <v>344.44796355959517</v>
      </c>
      <c r="Q14" s="301">
        <v>340.0828276588434</v>
      </c>
      <c r="R14" s="301">
        <v>335.01938506064175</v>
      </c>
      <c r="S14" s="301">
        <v>335.9819364801388</v>
      </c>
      <c r="T14" s="301">
        <v>347.3205288684486</v>
      </c>
      <c r="U14" s="301">
        <v>343.6090354122599</v>
      </c>
      <c r="V14" s="301"/>
      <c r="W14" s="301"/>
      <c r="X14" s="296"/>
      <c r="Y14" s="302">
        <f aca="true" t="shared" si="2" ref="Y14:AD18">IF(G14-P14=0,"",G14-P14)</f>
      </c>
      <c r="Z14" s="302">
        <f t="shared" si="2"/>
      </c>
      <c r="AA14" s="302">
        <f t="shared" si="2"/>
      </c>
      <c r="AB14" s="302">
        <f t="shared" si="2"/>
      </c>
      <c r="AC14" s="302">
        <f t="shared" si="2"/>
      </c>
      <c r="AD14" s="302">
        <f t="shared" si="2"/>
      </c>
      <c r="AE14" s="302">
        <f aca="true" t="shared" si="3" ref="AE14:AF18">IF(M14-V14=0,"",M14-V14)</f>
        <v>343.0169137861635</v>
      </c>
      <c r="AF14" s="302">
        <f t="shared" si="3"/>
        <v>340.7990380986057</v>
      </c>
      <c r="AH14" s="303"/>
    </row>
    <row r="15" spans="2:34" s="21" customFormat="1" ht="18.75">
      <c r="B15" s="20">
        <v>5</v>
      </c>
      <c r="D15" s="45" t="s">
        <v>26</v>
      </c>
      <c r="E15" s="46" t="s">
        <v>27</v>
      </c>
      <c r="G15" s="47"/>
      <c r="H15" s="47">
        <f>'[1]Mod 186 Report'!H15</f>
        <v>-0.13290884273551762</v>
      </c>
      <c r="I15" s="47">
        <f>'[1]Mod 186 Report'!I15</f>
        <v>-9.423190997839185</v>
      </c>
      <c r="J15" s="47">
        <f>'[1]Mod 186 Report'!J15</f>
        <v>-2.3204158421064296</v>
      </c>
      <c r="K15" s="47">
        <f>'[1]Mod 186 Report'!K15</f>
        <v>-5.849603394149664</v>
      </c>
      <c r="L15" s="47">
        <f>'[1]Mod 186 Report'!L15</f>
        <v>-5.861293815386398</v>
      </c>
      <c r="M15" s="47">
        <f>'[1]Mod 186 Report'!M15</f>
        <v>-8.175284502789632</v>
      </c>
      <c r="N15" s="47">
        <f>'[1]Mod 186 Report'!N15</f>
        <v>-10.017508566605787</v>
      </c>
      <c r="O15" s="293"/>
      <c r="P15" s="301"/>
      <c r="Q15" s="59">
        <v>-0.11605216169216725</v>
      </c>
      <c r="R15" s="59">
        <v>-9.423799982349692</v>
      </c>
      <c r="S15" s="59">
        <v>-2.308964754056918</v>
      </c>
      <c r="T15" s="59">
        <v>-7.963385961189044</v>
      </c>
      <c r="U15" s="59">
        <v>-8.008369825384614</v>
      </c>
      <c r="V15" s="59"/>
      <c r="W15" s="59"/>
      <c r="X15" s="296"/>
      <c r="Y15" s="302">
        <f t="shared" si="2"/>
      </c>
      <c r="Z15" s="302">
        <f t="shared" si="2"/>
        <v>-0.016856681043350363</v>
      </c>
      <c r="AA15" s="302">
        <f t="shared" si="2"/>
        <v>0.0006089845105066161</v>
      </c>
      <c r="AB15" s="302">
        <f t="shared" si="2"/>
        <v>-0.011451088049511782</v>
      </c>
      <c r="AC15" s="302">
        <f t="shared" si="2"/>
        <v>2.1137825670393795</v>
      </c>
      <c r="AD15" s="302">
        <f t="shared" si="2"/>
        <v>2.147076009998216</v>
      </c>
      <c r="AE15" s="302">
        <f t="shared" si="3"/>
        <v>-8.175284502789632</v>
      </c>
      <c r="AF15" s="302">
        <f t="shared" si="3"/>
        <v>-10.017508566605787</v>
      </c>
      <c r="AH15" s="304" t="s">
        <v>193</v>
      </c>
    </row>
    <row r="16" spans="2:34" s="21" customFormat="1" ht="18.75">
      <c r="B16" s="20">
        <v>6</v>
      </c>
      <c r="D16" s="45" t="s">
        <v>29</v>
      </c>
      <c r="E16" s="46" t="s">
        <v>30</v>
      </c>
      <c r="G16" s="47"/>
      <c r="H16" s="47"/>
      <c r="I16" s="47">
        <f>'[1]Mod 186 Report'!I16</f>
        <v>1.1802748552547224</v>
      </c>
      <c r="J16" s="47">
        <f>'[1]Mod 186 Report'!J16</f>
        <v>-2.5688687742112037</v>
      </c>
      <c r="K16" s="47">
        <f>'[1]Mod 186 Report'!K16</f>
        <v>-1.252066543881014E-13</v>
      </c>
      <c r="L16" s="47">
        <f>'[1]Mod 186 Report'!L16</f>
        <v>-6.091430012852332E-14</v>
      </c>
      <c r="M16" s="47">
        <f>'[1]Mod 186 Report'!M16</f>
        <v>0</v>
      </c>
      <c r="N16" s="47">
        <f>'[1]Mod 186 Report'!N16</f>
        <v>0</v>
      </c>
      <c r="O16" s="293"/>
      <c r="P16" s="301"/>
      <c r="Q16" s="301"/>
      <c r="R16" s="59">
        <v>1.1811597635904734</v>
      </c>
      <c r="S16" s="59">
        <v>-2.929782044678378</v>
      </c>
      <c r="T16" s="59">
        <v>0</v>
      </c>
      <c r="U16" s="59">
        <v>-6.13081961107431E-14</v>
      </c>
      <c r="V16" s="59"/>
      <c r="W16" s="59"/>
      <c r="X16" s="296"/>
      <c r="Y16" s="302">
        <f t="shared" si="2"/>
      </c>
      <c r="Z16" s="302">
        <f t="shared" si="2"/>
      </c>
      <c r="AA16" s="302">
        <f t="shared" si="2"/>
        <v>-0.0008849083357509446</v>
      </c>
      <c r="AB16" s="302">
        <f t="shared" si="2"/>
        <v>0.3609132704671745</v>
      </c>
      <c r="AC16" s="302">
        <f t="shared" si="2"/>
        <v>-1.252066543881014E-13</v>
      </c>
      <c r="AD16" s="302">
        <f t="shared" si="2"/>
        <v>3.938959822197736E-16</v>
      </c>
      <c r="AE16" s="302">
        <f t="shared" si="3"/>
      </c>
      <c r="AF16" s="302">
        <f t="shared" si="3"/>
      </c>
      <c r="AH16" s="297" t="s">
        <v>194</v>
      </c>
    </row>
    <row r="17" spans="2:34" s="21" customFormat="1" ht="18.75" thickBot="1">
      <c r="B17" s="20">
        <v>7</v>
      </c>
      <c r="D17" s="48" t="s">
        <v>32</v>
      </c>
      <c r="E17" s="49" t="s">
        <v>33</v>
      </c>
      <c r="G17" s="50">
        <f>'[1]Mod 186 Report'!G17</f>
        <v>1.163016333037232</v>
      </c>
      <c r="H17" s="50">
        <f>'[1]Mod 186 Report'!H17</f>
        <v>1.2050838144310987</v>
      </c>
      <c r="I17" s="50">
        <f>'[1]Mod 186 Report'!I17</f>
        <v>1.2266528212575318</v>
      </c>
      <c r="J17" s="50">
        <f>'[1]Mod 186 Report'!J17</f>
        <v>1.2412146029661677</v>
      </c>
      <c r="K17" s="50">
        <f>'[1]Mod 186 Report'!K17</f>
        <v>1.280933470261085</v>
      </c>
      <c r="L17" s="50">
        <f>'[1]Mod 186 Report'!L17</f>
        <v>1.321282874574309</v>
      </c>
      <c r="M17" s="50">
        <f>'[1]Mod 186 Report'!M17</f>
        <v>1.3609213608115382</v>
      </c>
      <c r="N17" s="50">
        <f>'[1]Mod 186 Report'!N17</f>
        <v>1.4017490016358847</v>
      </c>
      <c r="O17" s="293"/>
      <c r="P17" s="305">
        <v>1.1630061243337717</v>
      </c>
      <c r="Q17" s="305">
        <v>1.2050838144310987</v>
      </c>
      <c r="R17" s="305">
        <v>1.2266528212575318</v>
      </c>
      <c r="S17" s="305">
        <v>1.2665190379484015</v>
      </c>
      <c r="T17" s="305">
        <v>1.308947425719673</v>
      </c>
      <c r="U17" s="305">
        <v>1.3501792696298425</v>
      </c>
      <c r="V17" s="305"/>
      <c r="W17" s="305"/>
      <c r="X17" s="296"/>
      <c r="Y17" s="302">
        <f t="shared" si="2"/>
        <v>1.0208703460357071E-05</v>
      </c>
      <c r="Z17" s="302">
        <f t="shared" si="2"/>
      </c>
      <c r="AA17" s="302">
        <f t="shared" si="2"/>
      </c>
      <c r="AB17" s="302">
        <f t="shared" si="2"/>
        <v>-0.02530443498223378</v>
      </c>
      <c r="AC17" s="302">
        <f t="shared" si="2"/>
        <v>-0.02801395545858787</v>
      </c>
      <c r="AD17" s="302">
        <f t="shared" si="2"/>
        <v>-0.02889639505553343</v>
      </c>
      <c r="AE17" s="302">
        <f t="shared" si="3"/>
        <v>1.3609213608115382</v>
      </c>
      <c r="AF17" s="302">
        <f t="shared" si="3"/>
        <v>1.4017490016358847</v>
      </c>
      <c r="AH17" s="297" t="s">
        <v>194</v>
      </c>
    </row>
    <row r="18" spans="2:34" s="21" customFormat="1" ht="18.75" thickTop="1">
      <c r="B18" s="20"/>
      <c r="D18" s="51" t="s">
        <v>35</v>
      </c>
      <c r="E18" s="52" t="s">
        <v>36</v>
      </c>
      <c r="G18" s="306">
        <f aca="true" t="shared" si="4" ref="G18:N18">SUM(G14:G16)*G17</f>
        <v>400.5986075012225</v>
      </c>
      <c r="H18" s="306">
        <f t="shared" si="4"/>
        <v>409.6681448824577</v>
      </c>
      <c r="I18" s="306">
        <f t="shared" si="4"/>
        <v>400.8412775189091</v>
      </c>
      <c r="J18" s="306">
        <f t="shared" si="4"/>
        <v>410.95703442816836</v>
      </c>
      <c r="K18" s="306">
        <f t="shared" si="4"/>
        <v>437.401537561058</v>
      </c>
      <c r="L18" s="306">
        <f t="shared" si="4"/>
        <v>446.26030689809795</v>
      </c>
      <c r="M18" s="306">
        <f t="shared" si="4"/>
        <v>455.6931257806818</v>
      </c>
      <c r="N18" s="306">
        <f t="shared" si="4"/>
        <v>463.6726787810718</v>
      </c>
      <c r="O18" s="293"/>
      <c r="P18" s="306">
        <v>400.595091134105</v>
      </c>
      <c r="Q18" s="306">
        <v>409.688458595948</v>
      </c>
      <c r="R18" s="306">
        <v>400.8416159816478</v>
      </c>
      <c r="S18" s="306">
        <v>418.8925464032768</v>
      </c>
      <c r="T18" s="306">
        <v>444.20065860804056</v>
      </c>
      <c r="U18" s="306">
        <v>453.12106154937624</v>
      </c>
      <c r="V18" s="306"/>
      <c r="W18" s="306"/>
      <c r="X18" s="296"/>
      <c r="Y18" s="306">
        <f t="shared" si="2"/>
        <v>0.003516367117470054</v>
      </c>
      <c r="Z18" s="306">
        <f t="shared" si="2"/>
        <v>-0.020313713490338614</v>
      </c>
      <c r="AA18" s="306">
        <f t="shared" si="2"/>
        <v>-0.00033846273868221033</v>
      </c>
      <c r="AB18" s="306">
        <f t="shared" si="2"/>
        <v>-7.935511975108454</v>
      </c>
      <c r="AC18" s="306">
        <f t="shared" si="2"/>
        <v>-6.799121046982577</v>
      </c>
      <c r="AD18" s="306">
        <f t="shared" si="2"/>
        <v>-6.860754651278285</v>
      </c>
      <c r="AE18" s="306">
        <f t="shared" si="3"/>
        <v>455.6931257806818</v>
      </c>
      <c r="AF18" s="306">
        <f t="shared" si="3"/>
        <v>463.6726787810718</v>
      </c>
      <c r="AH18" s="307" t="s">
        <v>195</v>
      </c>
    </row>
    <row r="19" spans="2:34" s="21" customFormat="1" ht="18">
      <c r="B19" s="20"/>
      <c r="D19" s="54"/>
      <c r="E19" s="55"/>
      <c r="G19" s="308"/>
      <c r="H19" s="308"/>
      <c r="I19" s="308"/>
      <c r="J19" s="308"/>
      <c r="K19" s="308"/>
      <c r="L19" s="308"/>
      <c r="M19" s="308"/>
      <c r="N19" s="308"/>
      <c r="O19" s="293"/>
      <c r="P19" s="308"/>
      <c r="Q19" s="308"/>
      <c r="R19" s="308"/>
      <c r="S19" s="308"/>
      <c r="T19" s="308"/>
      <c r="U19" s="308"/>
      <c r="V19" s="308"/>
      <c r="W19" s="308"/>
      <c r="X19" s="296"/>
      <c r="Y19" s="308"/>
      <c r="Z19" s="308"/>
      <c r="AA19" s="308"/>
      <c r="AB19" s="308"/>
      <c r="AC19" s="308"/>
      <c r="AD19" s="308"/>
      <c r="AE19" s="308"/>
      <c r="AF19" s="308"/>
      <c r="AH19" s="58"/>
    </row>
    <row r="20" spans="2:34" s="21" customFormat="1" ht="18">
      <c r="B20" s="20">
        <v>8</v>
      </c>
      <c r="D20" s="45" t="s">
        <v>38</v>
      </c>
      <c r="E20" s="46" t="s">
        <v>39</v>
      </c>
      <c r="G20" s="301"/>
      <c r="H20" s="301"/>
      <c r="I20" s="301">
        <f>'[1]Mod 186 Report'!I20</f>
        <v>-0.3129926457940269</v>
      </c>
      <c r="J20" s="301">
        <f>'[1]Mod 186 Report'!J20</f>
        <v>-0.257273554295818</v>
      </c>
      <c r="K20" s="301">
        <f>'[1]Mod 186 Report'!K20</f>
        <v>0.5732555160243064</v>
      </c>
      <c r="L20" s="301">
        <f>'[1]Mod 186 Report'!L20</f>
        <v>0.9903588864813027</v>
      </c>
      <c r="M20" s="301">
        <f>'[1]Mod 186 Report'!M20</f>
        <v>1.284185984070987</v>
      </c>
      <c r="N20" s="301">
        <f>'[1]Mod 186 Report'!N20</f>
        <v>1.6128058111801735</v>
      </c>
      <c r="O20" s="293"/>
      <c r="P20" s="301"/>
      <c r="Q20" s="301"/>
      <c r="R20" s="301">
        <v>-0.3174627279935498</v>
      </c>
      <c r="S20" s="301">
        <v>-0.4170879660500075</v>
      </c>
      <c r="T20" s="301">
        <v>0.08330316244721417</v>
      </c>
      <c r="U20" s="301">
        <v>0.3259197626508926</v>
      </c>
      <c r="V20" s="301"/>
      <c r="W20" s="301"/>
      <c r="X20" s="296"/>
      <c r="Y20" s="302">
        <f aca="true" t="shared" si="5" ref="Y20:AD24">IF(G20-P20=0,"",G20-P20)</f>
      </c>
      <c r="Z20" s="302">
        <f t="shared" si="5"/>
      </c>
      <c r="AA20" s="302">
        <f t="shared" si="5"/>
        <v>0.0044700821995228845</v>
      </c>
      <c r="AB20" s="302">
        <f t="shared" si="5"/>
        <v>0.15981441175418948</v>
      </c>
      <c r="AC20" s="302">
        <f t="shared" si="5"/>
        <v>0.4899523535770922</v>
      </c>
      <c r="AD20" s="302">
        <f t="shared" si="5"/>
        <v>0.66443912383041</v>
      </c>
      <c r="AE20" s="302">
        <f aca="true" t="shared" si="6" ref="AE20:AF24">IF(M20-V20=0,"",M20-V20)</f>
        <v>1.284185984070987</v>
      </c>
      <c r="AF20" s="302">
        <f t="shared" si="6"/>
        <v>1.6128058111801735</v>
      </c>
      <c r="AH20" s="304" t="s">
        <v>196</v>
      </c>
    </row>
    <row r="21" spans="2:34" s="21" customFormat="1" ht="18">
      <c r="B21" s="20">
        <v>9</v>
      </c>
      <c r="D21" s="45" t="s">
        <v>40</v>
      </c>
      <c r="E21" s="46" t="s">
        <v>41</v>
      </c>
      <c r="G21" s="301"/>
      <c r="H21" s="301"/>
      <c r="I21" s="301">
        <f>'[1]Cost Pass Through'!C8</f>
        <v>0.4016346946047709</v>
      </c>
      <c r="J21" s="301">
        <f>'[1]Cost Pass Through'!D8</f>
        <v>0.460785934601117</v>
      </c>
      <c r="K21" s="301">
        <f>'[1]Cost Pass Through'!E8</f>
        <v>0.4903998306432392</v>
      </c>
      <c r="L21" s="301">
        <f>'[1]Cost Pass Through'!F8</f>
        <v>0.5271126853245688</v>
      </c>
      <c r="M21" s="301">
        <f>'[1]Cost Pass Through'!G8</f>
        <v>0.556796279190795</v>
      </c>
      <c r="N21" s="301">
        <f>'[1]Cost Pass Through'!H8</f>
        <v>0.588519408775169</v>
      </c>
      <c r="O21" s="293"/>
      <c r="P21" s="301"/>
      <c r="Q21" s="301"/>
      <c r="R21" s="301">
        <v>0.4016346946047709</v>
      </c>
      <c r="S21" s="301">
        <v>0.4642023085116487</v>
      </c>
      <c r="T21" s="301">
        <v>0.47413141796667196</v>
      </c>
      <c r="U21" s="301">
        <v>0.501659146420544</v>
      </c>
      <c r="V21" s="301"/>
      <c r="W21" s="301"/>
      <c r="X21" s="296"/>
      <c r="Y21" s="302">
        <f t="shared" si="5"/>
      </c>
      <c r="Z21" s="302">
        <f t="shared" si="5"/>
      </c>
      <c r="AA21" s="302">
        <f t="shared" si="5"/>
      </c>
      <c r="AB21" s="302">
        <f t="shared" si="5"/>
        <v>-0.003416373910531678</v>
      </c>
      <c r="AC21" s="302">
        <f t="shared" si="5"/>
        <v>0.016268412676567257</v>
      </c>
      <c r="AD21" s="302">
        <f t="shared" si="5"/>
        <v>0.025453538904024797</v>
      </c>
      <c r="AE21" s="302">
        <f t="shared" si="6"/>
        <v>0.556796279190795</v>
      </c>
      <c r="AF21" s="302">
        <f t="shared" si="6"/>
        <v>0.588519408775169</v>
      </c>
      <c r="AH21" s="304" t="s">
        <v>196</v>
      </c>
    </row>
    <row r="22" spans="2:34" s="21" customFormat="1" ht="18">
      <c r="B22" s="20">
        <v>10</v>
      </c>
      <c r="D22" s="45" t="s">
        <v>42</v>
      </c>
      <c r="E22" s="46" t="s">
        <v>43</v>
      </c>
      <c r="G22" s="301"/>
      <c r="H22" s="301"/>
      <c r="I22" s="301">
        <f>'[1]Cost Pass Through'!C9</f>
        <v>-0.0789316174730358</v>
      </c>
      <c r="J22" s="301">
        <f>'[1]Cost Pass Through'!D9</f>
        <v>-0.005726126432557021</v>
      </c>
      <c r="K22" s="301">
        <f>'[1]Cost Pass Through'!E9</f>
        <v>2.1825012826344024</v>
      </c>
      <c r="L22" s="301">
        <f>'[1]Cost Pass Through'!F9</f>
        <v>2.03806877977514</v>
      </c>
      <c r="M22" s="301">
        <f>'[1]Cost Pass Through'!G9</f>
        <v>1.8522693901395857</v>
      </c>
      <c r="N22" s="301">
        <f>'[1]Cost Pass Through'!H9</f>
        <v>1.8934173850926597</v>
      </c>
      <c r="O22" s="293"/>
      <c r="P22" s="301"/>
      <c r="Q22" s="301"/>
      <c r="R22" s="301">
        <v>-0.0789316174730358</v>
      </c>
      <c r="S22" s="301">
        <v>-0.021660161515470622</v>
      </c>
      <c r="T22" s="301">
        <v>2.3789801051220105</v>
      </c>
      <c r="U22" s="301">
        <v>2.1931401177193806</v>
      </c>
      <c r="V22" s="301"/>
      <c r="W22" s="301"/>
      <c r="X22" s="296"/>
      <c r="Y22" s="302">
        <f t="shared" si="5"/>
      </c>
      <c r="Z22" s="302">
        <f t="shared" si="5"/>
      </c>
      <c r="AA22" s="302">
        <f t="shared" si="5"/>
      </c>
      <c r="AB22" s="302">
        <f t="shared" si="5"/>
        <v>0.0159340350829136</v>
      </c>
      <c r="AC22" s="302">
        <f t="shared" si="5"/>
        <v>-0.19647882248760817</v>
      </c>
      <c r="AD22" s="302">
        <f t="shared" si="5"/>
        <v>-0.15507133794424055</v>
      </c>
      <c r="AE22" s="302">
        <f t="shared" si="6"/>
        <v>1.8522693901395857</v>
      </c>
      <c r="AF22" s="302">
        <f t="shared" si="6"/>
        <v>1.8934173850926597</v>
      </c>
      <c r="AH22" s="304" t="s">
        <v>196</v>
      </c>
    </row>
    <row r="23" spans="2:34" s="21" customFormat="1" ht="36.75" thickBot="1">
      <c r="B23" s="20">
        <v>11</v>
      </c>
      <c r="D23" s="60" t="s">
        <v>44</v>
      </c>
      <c r="E23" s="61" t="s">
        <v>45</v>
      </c>
      <c r="G23" s="309">
        <f>'[1]Mod 186 Report'!G23</f>
        <v>0.001375</v>
      </c>
      <c r="H23" s="309">
        <f>'[1]Mod 186 Report'!H23</f>
        <v>0.00105</v>
      </c>
      <c r="I23" s="309">
        <f>'[1]Mod 186 Report'!I23</f>
        <v>0</v>
      </c>
      <c r="J23" s="309">
        <f>'[1]Mod 186 Report'!J23</f>
        <v>0</v>
      </c>
      <c r="K23" s="309">
        <f>'[1]Mod 186 Report'!K23</f>
        <v>0</v>
      </c>
      <c r="L23" s="309">
        <f>'[1]Mod 186 Report'!L23</f>
        <v>0</v>
      </c>
      <c r="M23" s="309">
        <f>'[1]Mod 186 Report'!M23</f>
        <v>0</v>
      </c>
      <c r="N23" s="309">
        <f>'[1]Mod 186 Report'!N23</f>
        <v>0</v>
      </c>
      <c r="O23" s="293"/>
      <c r="P23" s="309">
        <v>0.047986680000000004</v>
      </c>
      <c r="Q23" s="309"/>
      <c r="R23" s="309"/>
      <c r="S23" s="309"/>
      <c r="T23" s="309"/>
      <c r="U23" s="309"/>
      <c r="V23" s="309"/>
      <c r="W23" s="309"/>
      <c r="X23" s="296"/>
      <c r="Y23" s="310">
        <f t="shared" si="5"/>
        <v>-0.04661168</v>
      </c>
      <c r="Z23" s="310">
        <f t="shared" si="5"/>
        <v>0.00105</v>
      </c>
      <c r="AA23" s="302">
        <f t="shared" si="5"/>
      </c>
      <c r="AB23" s="302">
        <f t="shared" si="5"/>
      </c>
      <c r="AC23" s="302">
        <f t="shared" si="5"/>
      </c>
      <c r="AD23" s="302">
        <f t="shared" si="5"/>
      </c>
      <c r="AE23" s="302">
        <f t="shared" si="6"/>
      </c>
      <c r="AF23" s="302">
        <f t="shared" si="6"/>
      </c>
      <c r="AH23" s="304"/>
    </row>
    <row r="24" spans="2:34" s="21" customFormat="1" ht="18.75" thickTop="1">
      <c r="B24" s="20">
        <v>12</v>
      </c>
      <c r="D24" s="51" t="s">
        <v>46</v>
      </c>
      <c r="E24" s="52" t="s">
        <v>47</v>
      </c>
      <c r="G24" s="306">
        <f aca="true" t="shared" si="7" ref="G24:N24">SUM(G20:G23)</f>
        <v>0.001375</v>
      </c>
      <c r="H24" s="306">
        <f t="shared" si="7"/>
        <v>0.00105</v>
      </c>
      <c r="I24" s="306">
        <f t="shared" si="7"/>
        <v>0.0097104313377082</v>
      </c>
      <c r="J24" s="306">
        <f t="shared" si="7"/>
        <v>0.19778625387274198</v>
      </c>
      <c r="K24" s="306">
        <f t="shared" si="7"/>
        <v>3.246156629301948</v>
      </c>
      <c r="L24" s="306">
        <f t="shared" si="7"/>
        <v>3.5555403515810116</v>
      </c>
      <c r="M24" s="306">
        <f t="shared" si="7"/>
        <v>3.6932516534013677</v>
      </c>
      <c r="N24" s="306">
        <f t="shared" si="7"/>
        <v>4.094742605048002</v>
      </c>
      <c r="O24" s="293"/>
      <c r="P24" s="306">
        <v>0.047986680000000004</v>
      </c>
      <c r="Q24" s="306">
        <v>0</v>
      </c>
      <c r="R24" s="306">
        <v>0.005240349138185316</v>
      </c>
      <c r="S24" s="306">
        <v>0.02545418094617058</v>
      </c>
      <c r="T24" s="306">
        <v>2.9364146855358966</v>
      </c>
      <c r="U24" s="306">
        <v>3.0207190267908173</v>
      </c>
      <c r="V24" s="306"/>
      <c r="W24" s="306"/>
      <c r="X24" s="296"/>
      <c r="Y24" s="306">
        <f t="shared" si="5"/>
        <v>-0.04661168</v>
      </c>
      <c r="Z24" s="306">
        <f t="shared" si="5"/>
        <v>0.00105</v>
      </c>
      <c r="AA24" s="306">
        <f t="shared" si="5"/>
        <v>0.0044700821995228845</v>
      </c>
      <c r="AB24" s="306">
        <f t="shared" si="5"/>
        <v>0.1723320729265714</v>
      </c>
      <c r="AC24" s="306">
        <f t="shared" si="5"/>
        <v>0.30974194376605135</v>
      </c>
      <c r="AD24" s="306">
        <f t="shared" si="5"/>
        <v>0.5348213247901943</v>
      </c>
      <c r="AE24" s="306">
        <f t="shared" si="6"/>
        <v>3.6932516534013677</v>
      </c>
      <c r="AF24" s="306">
        <f t="shared" si="6"/>
        <v>4.094742605048002</v>
      </c>
      <c r="AH24" s="311"/>
    </row>
    <row r="25" spans="2:34" s="21" customFormat="1" ht="18">
      <c r="B25" s="20"/>
      <c r="D25" s="54"/>
      <c r="E25" s="55"/>
      <c r="G25" s="308"/>
      <c r="H25" s="308"/>
      <c r="I25" s="308"/>
      <c r="J25" s="308"/>
      <c r="K25" s="308"/>
      <c r="L25" s="308"/>
      <c r="M25" s="308"/>
      <c r="N25" s="308"/>
      <c r="O25" s="293"/>
      <c r="P25" s="308"/>
      <c r="Q25" s="308"/>
      <c r="R25" s="308"/>
      <c r="S25" s="308"/>
      <c r="T25" s="308"/>
      <c r="U25" s="308"/>
      <c r="V25" s="308"/>
      <c r="W25" s="308"/>
      <c r="X25" s="296"/>
      <c r="Y25" s="308"/>
      <c r="Z25" s="308"/>
      <c r="AA25" s="308"/>
      <c r="AB25" s="308"/>
      <c r="AC25" s="308"/>
      <c r="AD25" s="308"/>
      <c r="AE25" s="308"/>
      <c r="AF25" s="308"/>
      <c r="AH25" s="312"/>
    </row>
    <row r="26" spans="2:34" s="21" customFormat="1" ht="18.75">
      <c r="B26" s="20">
        <v>13</v>
      </c>
      <c r="D26" s="64" t="s">
        <v>49</v>
      </c>
      <c r="E26" s="46" t="s">
        <v>50</v>
      </c>
      <c r="G26" s="313"/>
      <c r="H26" s="313"/>
      <c r="I26" s="301">
        <f>'[1]Mod 186 Report'!I26</f>
        <v>0.3791863396500925</v>
      </c>
      <c r="J26" s="301">
        <f>'[1]Mod 186 Report'!J26</f>
        <v>0.3643695355490604</v>
      </c>
      <c r="K26" s="301">
        <f>'[1]Mod 186 Report'!K26</f>
        <v>0.8988224154570675</v>
      </c>
      <c r="L26" s="301">
        <f>'[1]Mod 186 Report'!L26</f>
        <v>0.5776089155538702</v>
      </c>
      <c r="M26" s="301">
        <f>'[1]Mod 186 Report'!M26</f>
        <v>0.6367686212377291</v>
      </c>
      <c r="N26" s="301">
        <f>'[1]Mod 186 Report'!N26</f>
        <v>0.6622393660872432</v>
      </c>
      <c r="O26" s="293"/>
      <c r="P26" s="313"/>
      <c r="Q26" s="313"/>
      <c r="R26" s="301">
        <v>0.43268300103728335</v>
      </c>
      <c r="S26" s="301">
        <v>0.41795374391085655</v>
      </c>
      <c r="T26" s="301">
        <v>1.036854078440031</v>
      </c>
      <c r="U26" s="301">
        <v>0.6650010092279084</v>
      </c>
      <c r="V26" s="301"/>
      <c r="W26" s="301"/>
      <c r="X26" s="296"/>
      <c r="Y26" s="302">
        <f aca="true" t="shared" si="8" ref="Y26:AD28">IF(G26-P26=0,"",G26-P26)</f>
      </c>
      <c r="Z26" s="302">
        <f t="shared" si="8"/>
      </c>
      <c r="AA26" s="302">
        <f t="shared" si="8"/>
        <v>-0.053496661387190836</v>
      </c>
      <c r="AB26" s="302">
        <f t="shared" si="8"/>
        <v>-0.05358420836179617</v>
      </c>
      <c r="AC26" s="302">
        <f t="shared" si="8"/>
        <v>-0.13803166298296354</v>
      </c>
      <c r="AD26" s="302">
        <f t="shared" si="8"/>
        <v>-0.08739209367403822</v>
      </c>
      <c r="AE26" s="302">
        <f aca="true" t="shared" si="9" ref="AE26:AF28">IF(M26-V26=0,"",M26-V26)</f>
        <v>0.6367686212377291</v>
      </c>
      <c r="AF26" s="302">
        <f t="shared" si="9"/>
        <v>0.6622393660872432</v>
      </c>
      <c r="AH26" s="304" t="s">
        <v>196</v>
      </c>
    </row>
    <row r="27" spans="2:34" s="21" customFormat="1" ht="19.5" thickBot="1">
      <c r="B27" s="20">
        <v>14</v>
      </c>
      <c r="D27" s="66" t="s">
        <v>51</v>
      </c>
      <c r="E27" s="49" t="s">
        <v>52</v>
      </c>
      <c r="G27" s="314"/>
      <c r="H27" s="314"/>
      <c r="I27" s="314">
        <f>'[1]Mod 186 Report'!I27</f>
        <v>-6.837073268592649</v>
      </c>
      <c r="J27" s="314">
        <f>'[1]Mod 186 Report'!J27</f>
        <v>-5.0390596877381615</v>
      </c>
      <c r="K27" s="314">
        <f>'[1]Mod 186 Report'!K27</f>
        <v>-4.969177284881227</v>
      </c>
      <c r="L27" s="314">
        <f>'[1]Mod 186 Report'!L27</f>
        <v>-3.6667371193952527</v>
      </c>
      <c r="M27" s="314">
        <f>'[1]Mod 186 Report'!M27</f>
        <v>0.5014334160671533</v>
      </c>
      <c r="N27" s="314">
        <f>'[1]Mod 186 Report'!N27</f>
        <v>-0.15896704669039696</v>
      </c>
      <c r="O27" s="293"/>
      <c r="P27" s="314"/>
      <c r="Q27" s="314"/>
      <c r="R27" s="314">
        <v>-6.982799845907622</v>
      </c>
      <c r="S27" s="314">
        <v>-5.322963844709361</v>
      </c>
      <c r="T27" s="314">
        <v>-5.781564275709316</v>
      </c>
      <c r="U27" s="314">
        <v>-4.582400008478007</v>
      </c>
      <c r="V27" s="314"/>
      <c r="W27" s="314"/>
      <c r="X27" s="296"/>
      <c r="Y27" s="302">
        <f t="shared" si="8"/>
      </c>
      <c r="Z27" s="302">
        <f t="shared" si="8"/>
      </c>
      <c r="AA27" s="302">
        <f t="shared" si="8"/>
        <v>0.1457265773149734</v>
      </c>
      <c r="AB27" s="302">
        <f t="shared" si="8"/>
        <v>0.2839041569711993</v>
      </c>
      <c r="AC27" s="302">
        <f t="shared" si="8"/>
        <v>0.812386990828089</v>
      </c>
      <c r="AD27" s="302">
        <f t="shared" si="8"/>
        <v>0.9156628890827547</v>
      </c>
      <c r="AE27" s="302">
        <f t="shared" si="9"/>
        <v>0.5014334160671533</v>
      </c>
      <c r="AF27" s="302">
        <f t="shared" si="9"/>
        <v>-0.15896704669039696</v>
      </c>
      <c r="AH27" s="304" t="s">
        <v>196</v>
      </c>
    </row>
    <row r="28" spans="2:34" s="21" customFormat="1" ht="18.75" thickTop="1">
      <c r="B28" s="20">
        <v>15</v>
      </c>
      <c r="D28" s="51" t="s">
        <v>53</v>
      </c>
      <c r="E28" s="52" t="s">
        <v>54</v>
      </c>
      <c r="G28" s="306">
        <f>'[1]Mod 186 Report'!G28</f>
        <v>0</v>
      </c>
      <c r="H28" s="306">
        <f>'[1]Mod 186 Report'!H28</f>
        <v>0</v>
      </c>
      <c r="I28" s="306">
        <f>'[1]Mod 186 Report'!I28</f>
        <v>-6.457886928942556</v>
      </c>
      <c r="J28" s="306">
        <f>'[1]Mod 186 Report'!J28</f>
        <v>-4.674690152189101</v>
      </c>
      <c r="K28" s="306">
        <f>'[1]Mod 186 Report'!K28</f>
        <v>-4.070354869424159</v>
      </c>
      <c r="L28" s="306">
        <f>'[1]Mod 186 Report'!L28</f>
        <v>-3.0891282038413825</v>
      </c>
      <c r="M28" s="306">
        <f>'[1]Mod 186 Report'!M28</f>
        <v>1.1382020373048825</v>
      </c>
      <c r="N28" s="306">
        <f>'[1]Mod 186 Report'!N28</f>
        <v>0.5032723193968462</v>
      </c>
      <c r="O28" s="293"/>
      <c r="P28" s="306"/>
      <c r="Q28" s="306"/>
      <c r="R28" s="306">
        <v>-6.550116844870339</v>
      </c>
      <c r="S28" s="306">
        <v>-4.9050101007985045</v>
      </c>
      <c r="T28" s="306">
        <v>-4.744710197269285</v>
      </c>
      <c r="U28" s="306">
        <v>-3.917398999250099</v>
      </c>
      <c r="V28" s="306"/>
      <c r="W28" s="306"/>
      <c r="X28" s="296"/>
      <c r="Y28" s="306">
        <f t="shared" si="8"/>
      </c>
      <c r="Z28" s="306">
        <f t="shared" si="8"/>
      </c>
      <c r="AA28" s="306">
        <f t="shared" si="8"/>
        <v>0.09222991592778307</v>
      </c>
      <c r="AB28" s="306">
        <f t="shared" si="8"/>
        <v>0.2303199486094032</v>
      </c>
      <c r="AC28" s="306">
        <f t="shared" si="8"/>
        <v>0.6743553278451255</v>
      </c>
      <c r="AD28" s="306">
        <f t="shared" si="8"/>
        <v>0.8282707954087165</v>
      </c>
      <c r="AE28" s="306">
        <f t="shared" si="9"/>
        <v>1.1382020373048825</v>
      </c>
      <c r="AF28" s="306">
        <f t="shared" si="9"/>
        <v>0.5032723193968462</v>
      </c>
      <c r="AH28" s="311"/>
    </row>
    <row r="29" spans="2:34" s="21" customFormat="1" ht="18">
      <c r="B29" s="20"/>
      <c r="D29" s="54"/>
      <c r="E29" s="55"/>
      <c r="G29" s="308"/>
      <c r="H29" s="308"/>
      <c r="I29" s="308"/>
      <c r="J29" s="308"/>
      <c r="K29" s="308"/>
      <c r="L29" s="308"/>
      <c r="M29" s="308"/>
      <c r="N29" s="308"/>
      <c r="O29" s="293"/>
      <c r="P29" s="308"/>
      <c r="Q29" s="308"/>
      <c r="R29" s="308"/>
      <c r="S29" s="308"/>
      <c r="T29" s="308"/>
      <c r="U29" s="308"/>
      <c r="V29" s="308"/>
      <c r="W29" s="308"/>
      <c r="X29" s="296"/>
      <c r="Y29" s="308"/>
      <c r="Z29" s="308"/>
      <c r="AA29" s="308"/>
      <c r="AB29" s="308"/>
      <c r="AC29" s="308"/>
      <c r="AD29" s="308"/>
      <c r="AE29" s="308"/>
      <c r="AF29" s="308"/>
      <c r="AH29" s="312"/>
    </row>
    <row r="30" spans="2:34" s="21" customFormat="1" ht="18.75">
      <c r="B30" s="20">
        <v>16</v>
      </c>
      <c r="D30" s="45" t="s">
        <v>56</v>
      </c>
      <c r="E30" s="46" t="s">
        <v>57</v>
      </c>
      <c r="G30" s="301"/>
      <c r="H30" s="301"/>
      <c r="I30" s="301">
        <f>'[1]Mod 186 Report'!I30</f>
        <v>-1.1479141451532657</v>
      </c>
      <c r="J30" s="301">
        <f>'[1]Mod 186 Report'!J30</f>
        <v>-4.137574749824837</v>
      </c>
      <c r="K30" s="301">
        <f>'[1]Mod 186 Report'!K30</f>
        <v>-3.0670686334585877</v>
      </c>
      <c r="L30" s="301">
        <f>'[1]Mod 186 Report'!L30</f>
        <v>-3.1984988997818715</v>
      </c>
      <c r="M30" s="301">
        <f>'[1]Mod 186 Report'!M30</f>
        <v>-3.4218185552603497</v>
      </c>
      <c r="N30" s="301">
        <f>'[1]Mod 186 Report'!N30</f>
        <v>-3.6417811832129963</v>
      </c>
      <c r="O30" s="293"/>
      <c r="P30" s="301"/>
      <c r="Q30" s="301"/>
      <c r="R30" s="301">
        <v>-1.1643083660903508</v>
      </c>
      <c r="S30" s="301">
        <v>-4.379343845935432</v>
      </c>
      <c r="T30" s="301">
        <v>-4.8308825282382895</v>
      </c>
      <c r="U30" s="301">
        <v>-4.94990905526203</v>
      </c>
      <c r="V30" s="301"/>
      <c r="W30" s="301"/>
      <c r="X30" s="296"/>
      <c r="Y30" s="302">
        <f aca="true" t="shared" si="10" ref="Y30:AD32">IF(G30-P30=0,"",G30-P30)</f>
      </c>
      <c r="Z30" s="302">
        <f t="shared" si="10"/>
      </c>
      <c r="AA30" s="302">
        <f t="shared" si="10"/>
        <v>0.01639422093708509</v>
      </c>
      <c r="AB30" s="302">
        <f t="shared" si="10"/>
        <v>0.2417690961105956</v>
      </c>
      <c r="AC30" s="302">
        <f t="shared" si="10"/>
        <v>1.7638138947797017</v>
      </c>
      <c r="AD30" s="302">
        <f t="shared" si="10"/>
        <v>1.7514101554801589</v>
      </c>
      <c r="AE30" s="302">
        <f aca="true" t="shared" si="11" ref="AE30:AF32">IF(M30-V30=0,"",M30-V30)</f>
        <v>-3.4218185552603497</v>
      </c>
      <c r="AF30" s="302">
        <f t="shared" si="11"/>
        <v>-3.6417811832129963</v>
      </c>
      <c r="AH30" s="303" t="s">
        <v>197</v>
      </c>
    </row>
    <row r="31" spans="2:34" s="21" customFormat="1" ht="19.5" thickBot="1">
      <c r="B31" s="20">
        <v>17</v>
      </c>
      <c r="D31" s="60" t="s">
        <v>59</v>
      </c>
      <c r="E31" s="49" t="s">
        <v>60</v>
      </c>
      <c r="G31" s="309"/>
      <c r="H31" s="309"/>
      <c r="I31" s="309">
        <f>'[1]Mod 186 Report'!I31</f>
        <v>0.3274767811539792</v>
      </c>
      <c r="J31" s="309">
        <f>'[1]Mod 186 Report'!J31</f>
        <v>0.24929816578402347</v>
      </c>
      <c r="K31" s="309">
        <f>'[1]Mod 186 Report'!K31</f>
        <v>0.3011582846738486</v>
      </c>
      <c r="L31" s="309">
        <f>'[1]Mod 186 Report'!L31</f>
        <v>0.3015550914353674</v>
      </c>
      <c r="M31" s="309">
        <f>'[1]Mod 186 Report'!M31</f>
        <v>0.30347535824504895</v>
      </c>
      <c r="N31" s="309">
        <f>'[1]Mod 186 Report'!N31</f>
        <v>0.29840498840569696</v>
      </c>
      <c r="O31" s="293"/>
      <c r="P31" s="309"/>
      <c r="Q31" s="309"/>
      <c r="R31" s="309">
        <v>0.3274767811539792</v>
      </c>
      <c r="S31" s="309">
        <v>0.24546015071123478</v>
      </c>
      <c r="T31" s="309">
        <v>0.24894172342976148</v>
      </c>
      <c r="U31" s="309">
        <v>0.2510254698973151</v>
      </c>
      <c r="V31" s="309"/>
      <c r="W31" s="309"/>
      <c r="X31" s="296"/>
      <c r="Y31" s="302">
        <f t="shared" si="10"/>
      </c>
      <c r="Z31" s="302">
        <f t="shared" si="10"/>
      </c>
      <c r="AA31" s="302">
        <f t="shared" si="10"/>
      </c>
      <c r="AB31" s="302">
        <f t="shared" si="10"/>
        <v>0.003838015072788692</v>
      </c>
      <c r="AC31" s="302">
        <f t="shared" si="10"/>
        <v>0.052216561244087106</v>
      </c>
      <c r="AD31" s="302">
        <f t="shared" si="10"/>
        <v>0.050529621538052294</v>
      </c>
      <c r="AE31" s="302">
        <f t="shared" si="11"/>
        <v>0.30347535824504895</v>
      </c>
      <c r="AF31" s="302">
        <f t="shared" si="11"/>
        <v>0.29840498840569696</v>
      </c>
      <c r="AH31" s="304" t="s">
        <v>198</v>
      </c>
    </row>
    <row r="32" spans="2:34" s="21" customFormat="1" ht="19.5" thickTop="1">
      <c r="B32" s="20">
        <v>18</v>
      </c>
      <c r="D32" s="51" t="s">
        <v>62</v>
      </c>
      <c r="E32" s="52" t="s">
        <v>63</v>
      </c>
      <c r="G32" s="306">
        <f>'[1]Mod 186 Report'!G32</f>
        <v>0</v>
      </c>
      <c r="H32" s="306">
        <f>'[1]Mod 186 Report'!H32</f>
        <v>0</v>
      </c>
      <c r="I32" s="306">
        <f>'[1]Mod 186 Report'!I32</f>
        <v>-0.8204373639992866</v>
      </c>
      <c r="J32" s="306">
        <f>'[1]Mod 186 Report'!J32</f>
        <v>-3.8882765840408133</v>
      </c>
      <c r="K32" s="306">
        <f>'[1]Mod 186 Report'!K32</f>
        <v>-2.765910348784739</v>
      </c>
      <c r="L32" s="306">
        <f>'[1]Mod 186 Report'!L32</f>
        <v>-2.8969438083465042</v>
      </c>
      <c r="M32" s="306">
        <f>'[1]Mod 186 Report'!M32</f>
        <v>-3.118343197015301</v>
      </c>
      <c r="N32" s="306">
        <f>'[1]Mod 186 Report'!N32</f>
        <v>-3.3433761948072993</v>
      </c>
      <c r="O32" s="293"/>
      <c r="P32" s="306"/>
      <c r="Q32" s="306"/>
      <c r="R32" s="306">
        <v>-0.8368315849363717</v>
      </c>
      <c r="S32" s="306">
        <v>-4.133883695224197</v>
      </c>
      <c r="T32" s="306">
        <v>-4.581940804808528</v>
      </c>
      <c r="U32" s="306">
        <v>-4.698883585364715</v>
      </c>
      <c r="V32" s="306"/>
      <c r="W32" s="306"/>
      <c r="X32" s="296"/>
      <c r="Y32" s="306">
        <f t="shared" si="10"/>
      </c>
      <c r="Z32" s="306">
        <f t="shared" si="10"/>
      </c>
      <c r="AA32" s="306">
        <f t="shared" si="10"/>
        <v>0.01639422093708509</v>
      </c>
      <c r="AB32" s="306">
        <f t="shared" si="10"/>
        <v>0.24560711118338396</v>
      </c>
      <c r="AC32" s="306">
        <f t="shared" si="10"/>
        <v>1.8160304560237885</v>
      </c>
      <c r="AD32" s="306">
        <f t="shared" si="10"/>
        <v>1.801939777018211</v>
      </c>
      <c r="AE32" s="306">
        <f t="shared" si="11"/>
        <v>-3.118343197015301</v>
      </c>
      <c r="AF32" s="306">
        <f t="shared" si="11"/>
        <v>-3.3433761948072993</v>
      </c>
      <c r="AH32" s="311"/>
    </row>
    <row r="33" spans="2:34" s="70" customFormat="1" ht="18">
      <c r="B33" s="69"/>
      <c r="D33" s="54"/>
      <c r="E33" s="55"/>
      <c r="G33" s="308"/>
      <c r="H33" s="308"/>
      <c r="I33" s="308"/>
      <c r="J33" s="308"/>
      <c r="K33" s="308"/>
      <c r="L33" s="308"/>
      <c r="M33" s="308"/>
      <c r="N33" s="308"/>
      <c r="O33" s="315"/>
      <c r="P33" s="308"/>
      <c r="Q33" s="308"/>
      <c r="R33" s="308"/>
      <c r="S33" s="308"/>
      <c r="T33" s="308"/>
      <c r="U33" s="308"/>
      <c r="V33" s="308"/>
      <c r="W33" s="308"/>
      <c r="X33" s="316"/>
      <c r="Y33" s="308"/>
      <c r="Z33" s="308"/>
      <c r="AA33" s="308"/>
      <c r="AB33" s="308"/>
      <c r="AC33" s="308"/>
      <c r="AD33" s="308"/>
      <c r="AE33" s="308"/>
      <c r="AF33" s="308"/>
      <c r="AH33" s="312"/>
    </row>
    <row r="34" spans="2:34" s="21" customFormat="1" ht="18.75">
      <c r="B34" s="20">
        <v>19</v>
      </c>
      <c r="D34" s="72" t="s">
        <v>65</v>
      </c>
      <c r="E34" s="73" t="s">
        <v>66</v>
      </c>
      <c r="G34" s="317"/>
      <c r="H34" s="317"/>
      <c r="I34" s="317">
        <f>'[1]Mod 186 Report'!I34</f>
        <v>2.8719898675676525</v>
      </c>
      <c r="J34" s="317">
        <f>'[1]Mod 186 Report'!J34</f>
        <v>2.317140380995464</v>
      </c>
      <c r="K34" s="317">
        <f>'[1]Mod 186 Report'!K34</f>
        <v>2.0647845277627845</v>
      </c>
      <c r="L34" s="317">
        <f>'[1]Mod 186 Report'!L34</f>
        <v>2.1168920813613843</v>
      </c>
      <c r="M34" s="317">
        <f>'[1]Mod 186 Report'!M34</f>
        <v>2.253111088673048</v>
      </c>
      <c r="N34" s="317">
        <f>'[1]Mod 186 Report'!N34</f>
        <v>2.2987437390212317</v>
      </c>
      <c r="O34" s="293"/>
      <c r="P34" s="317"/>
      <c r="Q34" s="317"/>
      <c r="R34" s="317">
        <v>2.8719646578676112</v>
      </c>
      <c r="S34" s="317">
        <v>2.110338242689867</v>
      </c>
      <c r="T34" s="317">
        <v>2.064893280595757</v>
      </c>
      <c r="U34" s="317">
        <v>2.158579716434662</v>
      </c>
      <c r="V34" s="317"/>
      <c r="W34" s="317"/>
      <c r="X34" s="296"/>
      <c r="Y34" s="317">
        <f aca="true" t="shared" si="12" ref="Y34:AD38">IF(G34-P34=0,"",G34-P34)</f>
      </c>
      <c r="Z34" s="317">
        <f t="shared" si="12"/>
      </c>
      <c r="AA34" s="317">
        <f t="shared" si="12"/>
        <v>2.520970004127321E-05</v>
      </c>
      <c r="AB34" s="317">
        <f t="shared" si="12"/>
        <v>0.2068021383055969</v>
      </c>
      <c r="AC34" s="317">
        <f t="shared" si="12"/>
        <v>-0.00010875283297240301</v>
      </c>
      <c r="AD34" s="317">
        <f t="shared" si="12"/>
        <v>-0.04168763507327755</v>
      </c>
      <c r="AE34" s="317">
        <f aca="true" t="shared" si="13" ref="AE34:AF38">IF(M34-V34=0,"",M34-V34)</f>
        <v>2.253111088673048</v>
      </c>
      <c r="AF34" s="317">
        <f t="shared" si="13"/>
        <v>2.2987437390212317</v>
      </c>
      <c r="AH34" s="311"/>
    </row>
    <row r="35" spans="2:34" s="21" customFormat="1" ht="18.75">
      <c r="B35" s="20">
        <v>20</v>
      </c>
      <c r="D35" s="72" t="s">
        <v>68</v>
      </c>
      <c r="E35" s="73" t="s">
        <v>69</v>
      </c>
      <c r="G35" s="317"/>
      <c r="H35" s="317"/>
      <c r="I35" s="317">
        <f>'[1]Mod 186 Report'!I35</f>
        <v>0.760819007057959</v>
      </c>
      <c r="J35" s="317">
        <f>'[1]Mod 186 Report'!J35</f>
        <v>0.8644498070066536</v>
      </c>
      <c r="K35" s="317">
        <f>'[1]Mod 186 Report'!K35</f>
        <v>0.9742452020202643</v>
      </c>
      <c r="L35" s="317">
        <f>'[1]Mod 186 Report'!L35</f>
        <v>0.9845518642238122</v>
      </c>
      <c r="M35" s="317">
        <f>'[1]Mod 186 Report'!M35</f>
        <v>1.0011973734735318</v>
      </c>
      <c r="N35" s="317">
        <f>'[1]Mod 186 Report'!N35</f>
        <v>1.0195039616298365</v>
      </c>
      <c r="O35" s="293"/>
      <c r="P35" s="317"/>
      <c r="Q35" s="317"/>
      <c r="R35" s="317">
        <v>0.760819007057959</v>
      </c>
      <c r="S35" s="317">
        <v>0.8688183097196723</v>
      </c>
      <c r="T35" s="317">
        <v>0.9892928990086558</v>
      </c>
      <c r="U35" s="317">
        <v>1.0046237587820552</v>
      </c>
      <c r="V35" s="317"/>
      <c r="W35" s="317"/>
      <c r="X35" s="296"/>
      <c r="Y35" s="317">
        <f t="shared" si="12"/>
      </c>
      <c r="Z35" s="317">
        <f t="shared" si="12"/>
      </c>
      <c r="AA35" s="317">
        <f t="shared" si="12"/>
      </c>
      <c r="AB35" s="317">
        <f t="shared" si="12"/>
        <v>-0.004368502713018696</v>
      </c>
      <c r="AC35" s="317">
        <f t="shared" si="12"/>
        <v>-0.015047696988391479</v>
      </c>
      <c r="AD35" s="317">
        <f t="shared" si="12"/>
        <v>-0.020071894558242986</v>
      </c>
      <c r="AE35" s="317">
        <f t="shared" si="13"/>
        <v>1.0011973734735318</v>
      </c>
      <c r="AF35" s="317">
        <f t="shared" si="13"/>
        <v>1.0195039616298365</v>
      </c>
      <c r="AH35" s="311"/>
    </row>
    <row r="36" spans="2:34" s="21" customFormat="1" ht="18.75">
      <c r="B36" s="20">
        <v>21</v>
      </c>
      <c r="D36" s="72" t="s">
        <v>71</v>
      </c>
      <c r="E36" s="73" t="s">
        <v>72</v>
      </c>
      <c r="G36" s="317">
        <f>'[1]Mod 186 Report'!G36</f>
        <v>1.2099999999999997</v>
      </c>
      <c r="H36" s="317">
        <f>'[1]Mod 186 Report'!H36</f>
        <v>1.3599999999999999</v>
      </c>
      <c r="I36" s="317">
        <f>'[1]Mod 186 Report'!I36</f>
        <v>0</v>
      </c>
      <c r="J36" s="317">
        <f>'[1]Mod 186 Report'!J36</f>
        <v>0.5</v>
      </c>
      <c r="K36" s="317">
        <f>'[1]Mod 186 Report'!K36</f>
        <v>0</v>
      </c>
      <c r="L36" s="317">
        <f>'[1]Mod 186 Report'!L36</f>
        <v>0</v>
      </c>
      <c r="M36" s="317">
        <f>'[1]Mod 186 Report'!M36</f>
        <v>0.5</v>
      </c>
      <c r="N36" s="317">
        <f>'[1]Mod 186 Report'!N36</f>
        <v>0</v>
      </c>
      <c r="O36" s="293"/>
      <c r="P36" s="317">
        <v>1.2099999999999997</v>
      </c>
      <c r="Q36" s="317">
        <v>1.3599999999999999</v>
      </c>
      <c r="R36" s="317">
        <v>0</v>
      </c>
      <c r="S36" s="317">
        <v>0.5</v>
      </c>
      <c r="T36" s="317">
        <v>0</v>
      </c>
      <c r="U36" s="317">
        <v>0</v>
      </c>
      <c r="V36" s="317"/>
      <c r="W36" s="317"/>
      <c r="X36" s="296"/>
      <c r="Y36" s="317">
        <f t="shared" si="12"/>
      </c>
      <c r="Z36" s="317">
        <f t="shared" si="12"/>
      </c>
      <c r="AA36" s="317">
        <f t="shared" si="12"/>
      </c>
      <c r="AB36" s="317">
        <f t="shared" si="12"/>
      </c>
      <c r="AC36" s="317">
        <f t="shared" si="12"/>
      </c>
      <c r="AD36" s="317">
        <f t="shared" si="12"/>
      </c>
      <c r="AE36" s="317">
        <f t="shared" si="13"/>
        <v>0.5</v>
      </c>
      <c r="AF36" s="317">
        <f t="shared" si="13"/>
      </c>
      <c r="AH36" s="311"/>
    </row>
    <row r="37" spans="2:34" s="21" customFormat="1" ht="18.75">
      <c r="B37" s="20">
        <v>22</v>
      </c>
      <c r="D37" s="72" t="s">
        <v>74</v>
      </c>
      <c r="E37" s="73" t="s">
        <v>75</v>
      </c>
      <c r="G37" s="317">
        <f>'[1]Mod 186 Report'!G37</f>
        <v>0.3732081593808234</v>
      </c>
      <c r="H37" s="317">
        <f>'[1]Mod 186 Report'!H37</f>
        <v>1.2</v>
      </c>
      <c r="I37" s="317">
        <f>'[1]Mod 186 Report'!I37</f>
        <v>1.8037857488350912</v>
      </c>
      <c r="J37" s="317">
        <f>'[1]Mod 186 Report'!J37</f>
        <v>1.8493066549267578</v>
      </c>
      <c r="K37" s="317">
        <f>'[1]Mod 186 Report'!K37</f>
        <v>1.968306919024761</v>
      </c>
      <c r="L37" s="317">
        <f>'[1]Mod 186 Report'!L37</f>
        <v>2.008171381041441</v>
      </c>
      <c r="M37" s="317">
        <f>'[1]Mod 186 Report'!M37</f>
        <v>2.050619066013068</v>
      </c>
      <c r="N37" s="317">
        <f>'[1]Mod 186 Report'!N37</f>
        <v>2.086527054514823</v>
      </c>
      <c r="O37" s="293"/>
      <c r="P37" s="317">
        <v>0.3732081593808234</v>
      </c>
      <c r="Q37" s="317">
        <v>1.2</v>
      </c>
      <c r="R37" s="317">
        <v>1.803787271917415</v>
      </c>
      <c r="S37" s="317">
        <v>1.8850164588147456</v>
      </c>
      <c r="T37" s="317">
        <v>1.9989029637361826</v>
      </c>
      <c r="U37" s="317">
        <v>2.0390447769721933</v>
      </c>
      <c r="V37" s="317"/>
      <c r="W37" s="317"/>
      <c r="X37" s="296"/>
      <c r="Y37" s="317">
        <f t="shared" si="12"/>
      </c>
      <c r="Z37" s="317">
        <f t="shared" si="12"/>
      </c>
      <c r="AA37" s="317">
        <f t="shared" si="12"/>
        <v>-1.5230823238177038E-06</v>
      </c>
      <c r="AB37" s="317">
        <f t="shared" si="12"/>
        <v>-0.03570980388798772</v>
      </c>
      <c r="AC37" s="317">
        <f t="shared" si="12"/>
        <v>-0.03059604471142152</v>
      </c>
      <c r="AD37" s="317">
        <f t="shared" si="12"/>
        <v>-0.030873395930752334</v>
      </c>
      <c r="AE37" s="317">
        <f t="shared" si="13"/>
        <v>2.050619066013068</v>
      </c>
      <c r="AF37" s="317">
        <f t="shared" si="13"/>
        <v>2.086527054514823</v>
      </c>
      <c r="AH37" s="311"/>
    </row>
    <row r="38" spans="2:34" s="21" customFormat="1" ht="18.75">
      <c r="B38" s="20">
        <v>23</v>
      </c>
      <c r="D38" s="72" t="s">
        <v>76</v>
      </c>
      <c r="E38" s="73" t="s">
        <v>77</v>
      </c>
      <c r="G38" s="317">
        <f>'[1]Mod 186 Report'!G38</f>
        <v>-2.130800048455261</v>
      </c>
      <c r="H38" s="317">
        <f>'[1]Mod 186 Report'!H38</f>
        <v>0</v>
      </c>
      <c r="I38" s="317">
        <f>'[1]Mod 186 Report'!I38</f>
        <v>-6.550871160180507</v>
      </c>
      <c r="J38" s="317">
        <f>'[1]Mod 186 Report'!J38</f>
        <v>1.3085360099177783</v>
      </c>
      <c r="K38" s="317">
        <f>'[1]Mod 186 Report'!K38</f>
        <v>0</v>
      </c>
      <c r="L38" s="317">
        <f>'[1]Mod 186 Report'!L38</f>
        <v>0</v>
      </c>
      <c r="M38" s="317">
        <f>'[1]Mod 186 Report'!M38</f>
        <v>0</v>
      </c>
      <c r="N38" s="317">
        <f>'[1]Mod 186 Report'!N38</f>
        <v>0</v>
      </c>
      <c r="O38" s="293"/>
      <c r="P38" s="317">
        <v>-2.130800048455261</v>
      </c>
      <c r="Q38" s="317"/>
      <c r="R38" s="317">
        <v>-6.50603479665751</v>
      </c>
      <c r="S38" s="317">
        <v>0.9253074706076203</v>
      </c>
      <c r="T38" s="317"/>
      <c r="U38" s="317"/>
      <c r="V38" s="317"/>
      <c r="W38" s="317"/>
      <c r="X38" s="296"/>
      <c r="Y38" s="317">
        <f t="shared" si="12"/>
      </c>
      <c r="Z38" s="317">
        <f t="shared" si="12"/>
      </c>
      <c r="AA38" s="317">
        <f t="shared" si="12"/>
        <v>-0.04483636352299669</v>
      </c>
      <c r="AB38" s="317">
        <f t="shared" si="12"/>
        <v>0.383228539310158</v>
      </c>
      <c r="AC38" s="317">
        <f t="shared" si="12"/>
      </c>
      <c r="AD38" s="317">
        <f t="shared" si="12"/>
      </c>
      <c r="AE38" s="317">
        <f t="shared" si="13"/>
      </c>
      <c r="AF38" s="317">
        <f t="shared" si="13"/>
      </c>
      <c r="AH38" s="307" t="s">
        <v>199</v>
      </c>
    </row>
    <row r="39" spans="2:34" s="21" customFormat="1" ht="18">
      <c r="B39" s="20"/>
      <c r="D39" s="54"/>
      <c r="E39" s="55"/>
      <c r="G39" s="308"/>
      <c r="H39" s="308"/>
      <c r="I39" s="308"/>
      <c r="J39" s="308"/>
      <c r="K39" s="308"/>
      <c r="L39" s="308"/>
      <c r="M39" s="308"/>
      <c r="N39" s="308"/>
      <c r="O39" s="293"/>
      <c r="P39" s="308"/>
      <c r="Q39" s="308"/>
      <c r="R39" s="308"/>
      <c r="S39" s="308"/>
      <c r="T39" s="308"/>
      <c r="U39" s="308"/>
      <c r="V39" s="308"/>
      <c r="W39" s="308"/>
      <c r="X39" s="296"/>
      <c r="Y39" s="308"/>
      <c r="Z39" s="308"/>
      <c r="AA39" s="308"/>
      <c r="AB39" s="308"/>
      <c r="AC39" s="308"/>
      <c r="AD39" s="308"/>
      <c r="AE39" s="308"/>
      <c r="AF39" s="308"/>
      <c r="AH39" s="58"/>
    </row>
    <row r="40" spans="2:34" s="21" customFormat="1" ht="18.75">
      <c r="B40" s="20">
        <v>24</v>
      </c>
      <c r="D40" s="72" t="s">
        <v>79</v>
      </c>
      <c r="E40" s="73" t="s">
        <v>80</v>
      </c>
      <c r="G40" s="317">
        <f>'[1]Mod 186 Report'!G40</f>
        <v>400.05239061214803</v>
      </c>
      <c r="H40" s="317">
        <f>'[1]Mod 186 Report'!H40</f>
        <v>412.2291948824577</v>
      </c>
      <c r="I40" s="317">
        <f>'[1]Mod 186 Report'!I40</f>
        <v>392.4583871205851</v>
      </c>
      <c r="J40" s="317">
        <f>'[1]Mod 186 Report'!J40</f>
        <v>409.4312867986578</v>
      </c>
      <c r="K40" s="317">
        <f>'[1]Mod 186 Report'!K40</f>
        <v>438.81876562095886</v>
      </c>
      <c r="L40" s="317">
        <f>'[1]Mod 186 Report'!L40</f>
        <v>448.9393905641177</v>
      </c>
      <c r="M40" s="317">
        <f>'[1]Mod 186 Report'!M40</f>
        <v>463.2111638025324</v>
      </c>
      <c r="N40" s="317">
        <f>'[1]Mod 186 Report'!N40</f>
        <v>470.3320922658752</v>
      </c>
      <c r="O40" s="293"/>
      <c r="P40" s="317">
        <v>400.0954859250306</v>
      </c>
      <c r="Q40" s="317">
        <v>412.248458595948</v>
      </c>
      <c r="R40" s="317">
        <v>392.3904440411648</v>
      </c>
      <c r="S40" s="317">
        <v>416.16858727003216</v>
      </c>
      <c r="T40" s="317">
        <v>442.8635114348392</v>
      </c>
      <c r="U40" s="317">
        <v>452.7277462437411</v>
      </c>
      <c r="V40" s="317"/>
      <c r="W40" s="317"/>
      <c r="X40" s="296"/>
      <c r="Y40" s="317">
        <f aca="true" t="shared" si="14" ref="Y40:AD43">IF(G40-P40=0,"",G40-P40)</f>
        <v>-0.0430953128825422</v>
      </c>
      <c r="Z40" s="317">
        <f t="shared" si="14"/>
        <v>-0.01926371349031797</v>
      </c>
      <c r="AA40" s="317">
        <f t="shared" si="14"/>
        <v>0.06794307942027444</v>
      </c>
      <c r="AB40" s="317">
        <f t="shared" si="14"/>
        <v>-6.73730047137434</v>
      </c>
      <c r="AC40" s="317">
        <f t="shared" si="14"/>
        <v>-4.044745813880354</v>
      </c>
      <c r="AD40" s="317">
        <f t="shared" si="14"/>
        <v>-3.7883556796234075</v>
      </c>
      <c r="AE40" s="317">
        <f aca="true" t="shared" si="15" ref="AE40:AF43">IF(M40-V40=0,"",M40-V40)</f>
        <v>463.2111638025324</v>
      </c>
      <c r="AF40" s="317">
        <f t="shared" si="15"/>
        <v>470.3320922658752</v>
      </c>
      <c r="AH40" s="307"/>
    </row>
    <row r="41" spans="2:34" s="21" customFormat="1" ht="18.75">
      <c r="B41" s="20">
        <v>25</v>
      </c>
      <c r="D41" s="72" t="s">
        <v>82</v>
      </c>
      <c r="E41" s="73" t="s">
        <v>83</v>
      </c>
      <c r="G41" s="317">
        <f>'[1]Mod 186 Report'!G41</f>
        <v>406.3488834612258</v>
      </c>
      <c r="H41" s="317">
        <f>'[1]Mod 186 Report'!H41</f>
        <v>410.971470920599</v>
      </c>
      <c r="I41" s="317">
        <f>'[1]Mod 186 Report'!I41</f>
        <v>392.4583871205851</v>
      </c>
      <c r="J41" s="317">
        <f>'[1]Mod 186 Report'!J41</f>
        <v>409.4312867986578</v>
      </c>
      <c r="K41" s="317">
        <f>'[1]Mod 186 Report'!K41</f>
        <v>438.81876562095886</v>
      </c>
      <c r="L41" s="317">
        <f>'[1]Mod 186 Report'!L41</f>
        <v>448.9393905641177</v>
      </c>
      <c r="M41" s="317">
        <f>'[1]Mod 186 Report'!M41</f>
        <v>463.2111638025324</v>
      </c>
      <c r="N41" s="317">
        <f>'[1]Mod 186 Report'!N41</f>
        <v>470.3320922658752</v>
      </c>
      <c r="O41" s="293"/>
      <c r="P41" s="317">
        <v>406.3488834612258</v>
      </c>
      <c r="Q41" s="317">
        <v>411.1411521284615</v>
      </c>
      <c r="R41" s="317">
        <v>392.3904440411648</v>
      </c>
      <c r="S41" s="317">
        <v>416.16858727003216</v>
      </c>
      <c r="T41" s="317">
        <v>442.8635114348392</v>
      </c>
      <c r="U41" s="317">
        <v>452.7277462437411</v>
      </c>
      <c r="V41" s="317"/>
      <c r="W41" s="317"/>
      <c r="X41" s="296"/>
      <c r="Y41" s="306">
        <f t="shared" si="14"/>
      </c>
      <c r="Z41" s="306">
        <f t="shared" si="14"/>
        <v>-0.16968120786248164</v>
      </c>
      <c r="AA41" s="306">
        <f t="shared" si="14"/>
        <v>0.06794307942027444</v>
      </c>
      <c r="AB41" s="306">
        <f t="shared" si="14"/>
        <v>-6.73730047137434</v>
      </c>
      <c r="AC41" s="306">
        <f t="shared" si="14"/>
        <v>-4.044745813880354</v>
      </c>
      <c r="AD41" s="306">
        <f t="shared" si="14"/>
        <v>-3.7883556796234075</v>
      </c>
      <c r="AE41" s="306">
        <f t="shared" si="15"/>
        <v>463.2111638025324</v>
      </c>
      <c r="AF41" s="306">
        <f t="shared" si="15"/>
        <v>470.3320922658752</v>
      </c>
      <c r="AH41" s="311"/>
    </row>
    <row r="42" spans="2:34" s="21" customFormat="1" ht="18.75">
      <c r="B42" s="20">
        <v>26</v>
      </c>
      <c r="D42" s="76" t="s">
        <v>85</v>
      </c>
      <c r="E42" s="77" t="s">
        <v>86</v>
      </c>
      <c r="G42" s="318">
        <f>'[1]Mod 186 Report'!G42</f>
        <v>6.296492849077765</v>
      </c>
      <c r="H42" s="318">
        <f>'[1]Mod 186 Report'!H42</f>
        <v>-1.2577239618586873</v>
      </c>
      <c r="I42" s="318">
        <f>'[1]Mod 186 Report'!I42</f>
        <v>0</v>
      </c>
      <c r="J42" s="318">
        <f>'[1]Mod 186 Report'!J42</f>
        <v>0</v>
      </c>
      <c r="K42" s="318">
        <f>'[1]Mod 186 Report'!K42</f>
        <v>0</v>
      </c>
      <c r="L42" s="318">
        <f>'[1]Mod 186 Report'!L42</f>
        <v>0</v>
      </c>
      <c r="M42" s="318">
        <f>'[1]Mod 186 Report'!M42</f>
        <v>0</v>
      </c>
      <c r="N42" s="318">
        <f>'[1]Mod 186 Report'!N42</f>
        <v>0</v>
      </c>
      <c r="O42" s="293"/>
      <c r="P42" s="318">
        <v>6.253397536195223</v>
      </c>
      <c r="Q42" s="318">
        <v>-0.8893766537943293</v>
      </c>
      <c r="R42" s="318">
        <v>0</v>
      </c>
      <c r="S42" s="318">
        <v>0</v>
      </c>
      <c r="T42" s="318">
        <v>0</v>
      </c>
      <c r="U42" s="318">
        <v>0</v>
      </c>
      <c r="V42" s="318"/>
      <c r="W42" s="318"/>
      <c r="X42" s="296"/>
      <c r="Y42" s="302">
        <f t="shared" si="14"/>
        <v>0.0430953128825422</v>
      </c>
      <c r="Z42" s="302">
        <f t="shared" si="14"/>
        <v>-0.368347308064358</v>
      </c>
      <c r="AA42" s="302">
        <f t="shared" si="14"/>
      </c>
      <c r="AB42" s="302">
        <f t="shared" si="14"/>
      </c>
      <c r="AC42" s="302">
        <f t="shared" si="14"/>
      </c>
      <c r="AD42" s="302">
        <f t="shared" si="14"/>
      </c>
      <c r="AE42" s="302">
        <f t="shared" si="15"/>
      </c>
      <c r="AF42" s="302">
        <f t="shared" si="15"/>
      </c>
      <c r="AH42" s="304" t="s">
        <v>87</v>
      </c>
    </row>
    <row r="43" spans="2:34" s="21" customFormat="1" ht="18">
      <c r="B43" s="20">
        <v>27</v>
      </c>
      <c r="D43" s="319" t="s">
        <v>88</v>
      </c>
      <c r="E43" s="80"/>
      <c r="G43" s="320">
        <f>'[1]Mod 186 Report'!G43</f>
        <v>0.122</v>
      </c>
      <c r="H43" s="320">
        <f>'[1]Mod 186 Report'!H43</f>
        <v>0.02818994291499517</v>
      </c>
      <c r="I43" s="320">
        <f>'[1]Mod 186 Report'!I43</f>
        <v>-0.02364000764850022</v>
      </c>
      <c r="J43" s="320">
        <f>'[1]Mod 186 Report'!J43</f>
        <v>0.08245799032293838</v>
      </c>
      <c r="K43" s="320">
        <f>'[1]Mod 186 Report'!K43</f>
        <v>0.08671022578008414</v>
      </c>
      <c r="L43" s="320">
        <f>'[1]Mod 186 Report'!L43</f>
        <v>0.04243391951470201</v>
      </c>
      <c r="M43" s="320">
        <f>'[1]Mod 186 Report'!M43</f>
        <v>0.04923074932695228</v>
      </c>
      <c r="N43" s="320">
        <f>'[1]Mod 186 Report'!N43</f>
        <v>0.03744633160614011</v>
      </c>
      <c r="O43" s="293"/>
      <c r="P43" s="320">
        <v>0.122</v>
      </c>
      <c r="Q43" s="320">
        <v>0.028</v>
      </c>
      <c r="R43" s="320">
        <v>-0.024</v>
      </c>
      <c r="S43" s="320">
        <v>0.082</v>
      </c>
      <c r="T43" s="320">
        <v>0.087</v>
      </c>
      <c r="U43" s="320">
        <v>0.042</v>
      </c>
      <c r="V43" s="320"/>
      <c r="W43" s="320"/>
      <c r="X43" s="296"/>
      <c r="Y43" s="306">
        <f t="shared" si="14"/>
      </c>
      <c r="Z43" s="306">
        <f t="shared" si="14"/>
        <v>0.0001899429149951684</v>
      </c>
      <c r="AA43" s="306">
        <f t="shared" si="14"/>
        <v>0.0003599923514997806</v>
      </c>
      <c r="AB43" s="306">
        <f t="shared" si="14"/>
        <v>0.0004579903229383758</v>
      </c>
      <c r="AC43" s="306">
        <f t="shared" si="14"/>
        <v>-0.00028977421991585595</v>
      </c>
      <c r="AD43" s="306">
        <f t="shared" si="14"/>
        <v>0.00043391951470200807</v>
      </c>
      <c r="AE43" s="306">
        <f t="shared" si="15"/>
        <v>0.04923074932695228</v>
      </c>
      <c r="AF43" s="306">
        <f t="shared" si="15"/>
        <v>0.03744633160614011</v>
      </c>
      <c r="AH43" s="311" t="s">
        <v>200</v>
      </c>
    </row>
    <row r="44" spans="2:34" s="21" customFormat="1" ht="18.75" thickBot="1">
      <c r="B44" s="20"/>
      <c r="D44" s="82"/>
      <c r="E44" s="55"/>
      <c r="G44" s="321"/>
      <c r="H44" s="321"/>
      <c r="I44" s="321"/>
      <c r="J44" s="321"/>
      <c r="K44" s="321"/>
      <c r="L44" s="321"/>
      <c r="M44" s="321"/>
      <c r="N44" s="321"/>
      <c r="O44" s="293"/>
      <c r="P44" s="321"/>
      <c r="Q44" s="321"/>
      <c r="R44" s="321"/>
      <c r="S44" s="321"/>
      <c r="T44" s="321"/>
      <c r="U44" s="321"/>
      <c r="V44" s="321"/>
      <c r="W44" s="321"/>
      <c r="X44" s="296"/>
      <c r="Y44" s="321"/>
      <c r="Z44" s="321"/>
      <c r="AA44" s="321"/>
      <c r="AB44" s="321"/>
      <c r="AC44" s="321"/>
      <c r="AD44" s="321"/>
      <c r="AE44" s="321"/>
      <c r="AF44" s="321"/>
      <c r="AH44" s="312"/>
    </row>
    <row r="45" spans="2:34" s="21" customFormat="1" ht="18" thickBot="1">
      <c r="B45" s="20"/>
      <c r="D45" s="85" t="s">
        <v>90</v>
      </c>
      <c r="E45" s="55"/>
      <c r="G45" s="282" t="s">
        <v>7</v>
      </c>
      <c r="H45" s="283" t="s">
        <v>8</v>
      </c>
      <c r="I45" s="283" t="s">
        <v>9</v>
      </c>
      <c r="J45" s="283" t="s">
        <v>10</v>
      </c>
      <c r="K45" s="283" t="s">
        <v>11</v>
      </c>
      <c r="L45" s="283" t="s">
        <v>12</v>
      </c>
      <c r="M45" s="283" t="s">
        <v>13</v>
      </c>
      <c r="N45" s="284" t="s">
        <v>14</v>
      </c>
      <c r="O45" s="285"/>
      <c r="P45" s="282" t="s">
        <v>7</v>
      </c>
      <c r="Q45" s="283" t="s">
        <v>8</v>
      </c>
      <c r="R45" s="283" t="s">
        <v>9</v>
      </c>
      <c r="S45" s="283" t="s">
        <v>10</v>
      </c>
      <c r="T45" s="283" t="s">
        <v>11</v>
      </c>
      <c r="U45" s="283" t="s">
        <v>12</v>
      </c>
      <c r="V45" s="283" t="s">
        <v>13</v>
      </c>
      <c r="W45" s="283" t="s">
        <v>14</v>
      </c>
      <c r="X45" s="286"/>
      <c r="Y45" s="282" t="s">
        <v>7</v>
      </c>
      <c r="Z45" s="283" t="s">
        <v>8</v>
      </c>
      <c r="AA45" s="283" t="s">
        <v>9</v>
      </c>
      <c r="AB45" s="283" t="s">
        <v>10</v>
      </c>
      <c r="AC45" s="283" t="s">
        <v>11</v>
      </c>
      <c r="AD45" s="283" t="s">
        <v>12</v>
      </c>
      <c r="AE45" s="283" t="s">
        <v>13</v>
      </c>
      <c r="AF45" s="284" t="s">
        <v>14</v>
      </c>
      <c r="AH45" s="322"/>
    </row>
    <row r="46" spans="2:34" s="21" customFormat="1" ht="18">
      <c r="B46" s="20"/>
      <c r="D46" s="82"/>
      <c r="E46" s="55"/>
      <c r="G46" s="308"/>
      <c r="H46" s="308"/>
      <c r="I46" s="308"/>
      <c r="J46" s="308"/>
      <c r="K46" s="308"/>
      <c r="L46" s="323"/>
      <c r="M46" s="323"/>
      <c r="N46" s="323"/>
      <c r="O46" s="293"/>
      <c r="P46" s="308"/>
      <c r="Q46" s="308"/>
      <c r="R46" s="308"/>
      <c r="S46" s="308"/>
      <c r="T46" s="308"/>
      <c r="U46" s="323"/>
      <c r="V46" s="323"/>
      <c r="W46" s="323"/>
      <c r="X46" s="296"/>
      <c r="Y46" s="308"/>
      <c r="Z46" s="308"/>
      <c r="AA46" s="308"/>
      <c r="AB46" s="308"/>
      <c r="AC46" s="308"/>
      <c r="AD46" s="323"/>
      <c r="AE46" s="323"/>
      <c r="AF46" s="323"/>
      <c r="AH46" s="322"/>
    </row>
    <row r="47" spans="2:34" s="21" customFormat="1" ht="16.5">
      <c r="B47" s="20">
        <v>28</v>
      </c>
      <c r="D47" s="324" t="s">
        <v>91</v>
      </c>
      <c r="E47" s="93"/>
      <c r="G47" s="325">
        <f>'[1]Mod 186 Report'!G47</f>
        <v>15300</v>
      </c>
      <c r="H47" s="325">
        <f>'[1]Mod 186 Report'!H47</f>
        <v>15000</v>
      </c>
      <c r="I47" s="325">
        <f>'[1]Mod 186 Report'!I47</f>
        <v>14700</v>
      </c>
      <c r="J47" s="325">
        <f>'[1]Mod 186 Report'!J47</f>
        <v>14406</v>
      </c>
      <c r="K47" s="325">
        <f>'[1]Mod 186 Report'!K47</f>
        <v>14117.88</v>
      </c>
      <c r="L47" s="325">
        <f>'[1]Mod 186 Report'!L47</f>
        <v>13835.5224</v>
      </c>
      <c r="M47" s="325">
        <f>'[1]Mod 186 Report'!M47</f>
        <v>13558.811952</v>
      </c>
      <c r="N47" s="325">
        <f>'[1]Mod 186 Report'!N47</f>
        <v>13287.63571296</v>
      </c>
      <c r="O47" s="326"/>
      <c r="P47" s="325">
        <v>15300</v>
      </c>
      <c r="Q47" s="325">
        <v>15000</v>
      </c>
      <c r="R47" s="325">
        <v>14595</v>
      </c>
      <c r="S47" s="325">
        <v>14303.1</v>
      </c>
      <c r="T47" s="325">
        <v>14017.038</v>
      </c>
      <c r="U47" s="325">
        <v>13736.69724</v>
      </c>
      <c r="V47" s="325"/>
      <c r="W47" s="325"/>
      <c r="X47" s="326"/>
      <c r="Y47" s="302">
        <f aca="true" t="shared" si="16" ref="Y47:AD50">IF(G47-P47=0,"",G47-P47)</f>
      </c>
      <c r="Z47" s="302">
        <f t="shared" si="16"/>
      </c>
      <c r="AA47" s="327">
        <f t="shared" si="16"/>
        <v>105</v>
      </c>
      <c r="AB47" s="327">
        <f t="shared" si="16"/>
        <v>102.89999999999964</v>
      </c>
      <c r="AC47" s="327">
        <f t="shared" si="16"/>
        <v>100.84199999999873</v>
      </c>
      <c r="AD47" s="327">
        <f t="shared" si="16"/>
        <v>98.82516000000032</v>
      </c>
      <c r="AE47" s="327">
        <f aca="true" t="shared" si="17" ref="AE47:AF50">IF(M47-V47=0,"",M47-V47)</f>
        <v>13558.811952</v>
      </c>
      <c r="AF47" s="327">
        <f t="shared" si="17"/>
        <v>13287.63571296</v>
      </c>
      <c r="AH47" s="328"/>
    </row>
    <row r="48" spans="2:34" s="21" customFormat="1" ht="16.5">
      <c r="B48" s="20">
        <v>29</v>
      </c>
      <c r="D48" s="329" t="s">
        <v>93</v>
      </c>
      <c r="E48" s="93"/>
      <c r="G48" s="330">
        <f>'[1]Mod 186 Report'!G48</f>
        <v>137.81265436452102</v>
      </c>
      <c r="H48" s="330">
        <f>'[1]Mod 186 Report'!H48</f>
        <v>141.54476291000188</v>
      </c>
      <c r="I48" s="330">
        <f>'[1]Mod 186 Report'!I48</f>
        <v>140.27086004381187</v>
      </c>
      <c r="J48" s="330">
        <f>'[1]Mod 186 Report'!J48</f>
        <v>148.54684078639676</v>
      </c>
      <c r="K48" s="330">
        <f>'[1]Mod 186 Report'!K48</f>
        <v>161.76750961638606</v>
      </c>
      <c r="L48" s="330">
        <f>'[1]Mod 186 Report'!L48</f>
        <v>168.23821000104152</v>
      </c>
      <c r="M48" s="330">
        <f>'[1]Mod 186 Report'!M48</f>
        <v>174.79950019108213</v>
      </c>
      <c r="N48" s="330">
        <f>'[1]Mod 186 Report'!N48</f>
        <v>181.44188119834325</v>
      </c>
      <c r="O48" s="293"/>
      <c r="P48" s="330">
        <v>137.81265436452102</v>
      </c>
      <c r="Q48" s="330">
        <v>141.54476291000188</v>
      </c>
      <c r="R48" s="330">
        <v>140.31332347268486</v>
      </c>
      <c r="S48" s="330">
        <v>151.26513030826817</v>
      </c>
      <c r="T48" s="330">
        <v>164.77101676214042</v>
      </c>
      <c r="U48" s="330">
        <v>171.12269496001824</v>
      </c>
      <c r="V48" s="330"/>
      <c r="W48" s="330"/>
      <c r="X48" s="296"/>
      <c r="Y48" s="302">
        <f t="shared" si="16"/>
      </c>
      <c r="Z48" s="302">
        <f t="shared" si="16"/>
      </c>
      <c r="AA48" s="302">
        <f t="shared" si="16"/>
        <v>-0.042463428872991926</v>
      </c>
      <c r="AB48" s="302">
        <f t="shared" si="16"/>
        <v>-2.7182895218714123</v>
      </c>
      <c r="AC48" s="302">
        <f t="shared" si="16"/>
        <v>-3.003507145754355</v>
      </c>
      <c r="AD48" s="302">
        <f t="shared" si="16"/>
        <v>-2.8844849589767136</v>
      </c>
      <c r="AE48" s="302">
        <f t="shared" si="17"/>
        <v>174.79950019108213</v>
      </c>
      <c r="AF48" s="302">
        <f t="shared" si="17"/>
        <v>181.44188119834325</v>
      </c>
      <c r="AH48" s="328"/>
    </row>
    <row r="49" spans="2:34" s="21" customFormat="1" ht="16.5">
      <c r="B49" s="20">
        <v>30</v>
      </c>
      <c r="D49" s="331" t="s">
        <v>94</v>
      </c>
      <c r="E49" s="98"/>
      <c r="G49" s="332">
        <f>'[1]Mod 186 Report'!G49</f>
        <v>139.9487505071711</v>
      </c>
      <c r="H49" s="332">
        <f>'[1]Mod 186 Report'!H49</f>
        <v>141.54476291000188</v>
      </c>
      <c r="I49" s="332">
        <f>'[1]Mod 186 Report'!I49</f>
        <v>135.36725046079331</v>
      </c>
      <c r="J49" s="332">
        <f>'[1]Mod 186 Report'!J49</f>
        <v>136.72685145812218</v>
      </c>
      <c r="K49" s="332">
        <f>'[1]Mod 186 Report'!K49</f>
        <v>141.39305272590803</v>
      </c>
      <c r="L49" s="332">
        <f>'[1]Mod 186 Report'!L49</f>
        <v>139.7070279575817</v>
      </c>
      <c r="M49" s="332">
        <f>'[1]Mod 186 Report'!M49</f>
        <v>138.10921359899885</v>
      </c>
      <c r="N49" s="332">
        <f>'[1]Mod 186 Report'!N49</f>
        <v>136.39826838975299</v>
      </c>
      <c r="O49" s="293"/>
      <c r="P49" s="332">
        <v>141.22351756004295</v>
      </c>
      <c r="Q49" s="332">
        <v>141.54476291000188</v>
      </c>
      <c r="R49" s="332">
        <v>133.0651693361816</v>
      </c>
      <c r="S49" s="332">
        <v>136.15710873619645</v>
      </c>
      <c r="T49" s="332">
        <v>140.63645517655002</v>
      </c>
      <c r="U49" s="332">
        <v>138.76551255553196</v>
      </c>
      <c r="V49" s="332"/>
      <c r="W49" s="332"/>
      <c r="X49" s="296"/>
      <c r="Y49" s="306">
        <f t="shared" si="16"/>
        <v>-1.2747670528718515</v>
      </c>
      <c r="Z49" s="306">
        <f t="shared" si="16"/>
      </c>
      <c r="AA49" s="306">
        <f t="shared" si="16"/>
        <v>2.3020811246117034</v>
      </c>
      <c r="AB49" s="306">
        <f t="shared" si="16"/>
        <v>0.5697427219257349</v>
      </c>
      <c r="AC49" s="306">
        <f t="shared" si="16"/>
        <v>0.7565975493580197</v>
      </c>
      <c r="AD49" s="306">
        <f t="shared" si="16"/>
        <v>0.9415154020497312</v>
      </c>
      <c r="AE49" s="306">
        <f t="shared" si="17"/>
        <v>138.10921359899885</v>
      </c>
      <c r="AF49" s="306">
        <f t="shared" si="17"/>
        <v>136.39826838975299</v>
      </c>
      <c r="AH49" s="333"/>
    </row>
    <row r="50" spans="2:34" s="21" customFormat="1" ht="16.5">
      <c r="B50" s="20">
        <v>31</v>
      </c>
      <c r="D50" s="331" t="s">
        <v>95</v>
      </c>
      <c r="E50" s="98"/>
      <c r="G50" s="334"/>
      <c r="H50" s="334">
        <f>'[1]Mod 186 Report'!H50</f>
        <v>0.011404263325302066</v>
      </c>
      <c r="I50" s="334">
        <f>'[1]Mod 186 Report'!I50</f>
        <v>-0.043643525356967104</v>
      </c>
      <c r="J50" s="334">
        <f>'[1]Mod 186 Report'!J50</f>
        <v>0.010043795620438141</v>
      </c>
      <c r="K50" s="334">
        <f>'[1]Mod 186 Report'!K50</f>
        <v>0.03412790697674373</v>
      </c>
      <c r="L50" s="334">
        <f>'[1]Mod 186 Report'!L50</f>
        <v>-0.011924381968007476</v>
      </c>
      <c r="M50" s="334">
        <f>'[1]Mod 186 Report'!M50</f>
        <v>-0.011436893203883568</v>
      </c>
      <c r="N50" s="334">
        <f>'[1]Mod 186 Report'!N50</f>
        <v>-0.01238834951456321</v>
      </c>
      <c r="O50" s="335"/>
      <c r="P50" s="334"/>
      <c r="Q50" s="334">
        <v>0.0022747298432242154</v>
      </c>
      <c r="R50" s="334">
        <v>-0.059907504873294604</v>
      </c>
      <c r="S50" s="334">
        <v>0.023236279001030147</v>
      </c>
      <c r="T50" s="334">
        <v>0.03289836632057363</v>
      </c>
      <c r="U50" s="334">
        <v>-0.013303397178699822</v>
      </c>
      <c r="V50" s="334"/>
      <c r="W50" s="334"/>
      <c r="X50" s="335"/>
      <c r="Y50" s="336">
        <f t="shared" si="16"/>
      </c>
      <c r="Z50" s="336">
        <f t="shared" si="16"/>
        <v>0.00912953348207785</v>
      </c>
      <c r="AA50" s="336">
        <f t="shared" si="16"/>
        <v>0.0162639795163275</v>
      </c>
      <c r="AB50" s="336">
        <f t="shared" si="16"/>
        <v>-0.013192483380592005</v>
      </c>
      <c r="AC50" s="336">
        <f t="shared" si="16"/>
        <v>0.0012295406561700986</v>
      </c>
      <c r="AD50" s="336">
        <f t="shared" si="16"/>
        <v>0.0013790152106923463</v>
      </c>
      <c r="AE50" s="336">
        <f t="shared" si="17"/>
        <v>-0.011436893203883568</v>
      </c>
      <c r="AF50" s="336">
        <f t="shared" si="17"/>
        <v>-0.01238834951456321</v>
      </c>
      <c r="AH50" s="333"/>
    </row>
    <row r="51" spans="2:34" s="21" customFormat="1" ht="18.75" thickBot="1">
      <c r="B51" s="20"/>
      <c r="D51" s="82"/>
      <c r="E51" s="55"/>
      <c r="G51" s="308"/>
      <c r="H51" s="308"/>
      <c r="I51" s="308"/>
      <c r="J51" s="308"/>
      <c r="K51" s="308"/>
      <c r="L51" s="323"/>
      <c r="M51" s="323"/>
      <c r="N51" s="323"/>
      <c r="O51" s="293"/>
      <c r="P51" s="308"/>
      <c r="Q51" s="308"/>
      <c r="R51" s="308"/>
      <c r="S51" s="308"/>
      <c r="T51" s="308"/>
      <c r="U51" s="323"/>
      <c r="V51" s="323"/>
      <c r="W51" s="323"/>
      <c r="X51" s="296"/>
      <c r="Y51" s="308"/>
      <c r="Z51" s="308"/>
      <c r="AA51" s="308"/>
      <c r="AB51" s="308"/>
      <c r="AC51" s="308"/>
      <c r="AD51" s="323"/>
      <c r="AE51" s="323"/>
      <c r="AF51" s="323"/>
      <c r="AH51" s="322"/>
    </row>
    <row r="52" spans="2:34" s="21" customFormat="1" ht="18.75" thickBot="1">
      <c r="B52" s="20"/>
      <c r="D52" s="101" t="s">
        <v>96</v>
      </c>
      <c r="E52" s="102"/>
      <c r="F52" s="103"/>
      <c r="G52" s="282" t="s">
        <v>7</v>
      </c>
      <c r="H52" s="283" t="s">
        <v>8</v>
      </c>
      <c r="I52" s="283" t="s">
        <v>9</v>
      </c>
      <c r="J52" s="283" t="s">
        <v>10</v>
      </c>
      <c r="K52" s="283" t="s">
        <v>11</v>
      </c>
      <c r="L52" s="283" t="s">
        <v>12</v>
      </c>
      <c r="M52" s="283" t="s">
        <v>13</v>
      </c>
      <c r="N52" s="284" t="s">
        <v>14</v>
      </c>
      <c r="O52" s="285"/>
      <c r="P52" s="282" t="s">
        <v>7</v>
      </c>
      <c r="Q52" s="283" t="s">
        <v>8</v>
      </c>
      <c r="R52" s="283" t="s">
        <v>9</v>
      </c>
      <c r="S52" s="283" t="s">
        <v>10</v>
      </c>
      <c r="T52" s="283" t="s">
        <v>11</v>
      </c>
      <c r="U52" s="283" t="s">
        <v>12</v>
      </c>
      <c r="V52" s="283" t="s">
        <v>13</v>
      </c>
      <c r="W52" s="283" t="s">
        <v>14</v>
      </c>
      <c r="X52" s="286"/>
      <c r="Y52" s="282" t="s">
        <v>7</v>
      </c>
      <c r="Z52" s="283" t="s">
        <v>8</v>
      </c>
      <c r="AA52" s="283" t="s">
        <v>9</v>
      </c>
      <c r="AB52" s="283" t="s">
        <v>10</v>
      </c>
      <c r="AC52" s="283" t="s">
        <v>11</v>
      </c>
      <c r="AD52" s="283" t="s">
        <v>12</v>
      </c>
      <c r="AE52" s="283" t="s">
        <v>13</v>
      </c>
      <c r="AF52" s="284" t="s">
        <v>14</v>
      </c>
      <c r="AH52" s="337"/>
    </row>
    <row r="53" spans="2:34" s="21" customFormat="1" ht="18">
      <c r="B53" s="20"/>
      <c r="D53" s="105"/>
      <c r="E53" s="106"/>
      <c r="F53" s="103"/>
      <c r="G53" s="338"/>
      <c r="H53" s="338"/>
      <c r="I53" s="338"/>
      <c r="J53" s="338"/>
      <c r="K53" s="338"/>
      <c r="L53" s="338"/>
      <c r="M53" s="338"/>
      <c r="N53" s="338"/>
      <c r="O53" s="339"/>
      <c r="P53" s="338"/>
      <c r="Q53" s="338"/>
      <c r="R53" s="338"/>
      <c r="S53" s="338"/>
      <c r="T53" s="338"/>
      <c r="U53" s="338"/>
      <c r="V53" s="338"/>
      <c r="W53" s="338"/>
      <c r="X53" s="340"/>
      <c r="Y53" s="338"/>
      <c r="Z53" s="338"/>
      <c r="AA53" s="338"/>
      <c r="AB53" s="338"/>
      <c r="AC53" s="338"/>
      <c r="AD53" s="338"/>
      <c r="AE53" s="338"/>
      <c r="AF53" s="338"/>
      <c r="AH53" s="341"/>
    </row>
    <row r="54" spans="2:34" s="21" customFormat="1" ht="18">
      <c r="B54" s="20">
        <v>32</v>
      </c>
      <c r="D54" s="342" t="s">
        <v>97</v>
      </c>
      <c r="E54" s="110" t="s">
        <v>98</v>
      </c>
      <c r="G54" s="301">
        <f>'[1]Mod 186 Report'!G54</f>
        <v>23.042108</v>
      </c>
      <c r="H54" s="301">
        <f>'[1]Mod 186 Report'!H54</f>
        <v>23.058866</v>
      </c>
      <c r="I54" s="301">
        <f>'[1]Mod 186 Report'!I54</f>
        <v>23.059951</v>
      </c>
      <c r="J54" s="301">
        <f>'[1]Mod 186 Report'!J54</f>
        <v>23.059951</v>
      </c>
      <c r="K54" s="301">
        <f>'[1]Mod 186 Report'!K54</f>
        <v>23.059951</v>
      </c>
      <c r="L54" s="301">
        <f>'[1]Mod 186 Report'!L54</f>
        <v>23.059951</v>
      </c>
      <c r="M54" s="301">
        <f>'[1]Mod 186 Report'!M54</f>
        <v>23.059951</v>
      </c>
      <c r="N54" s="301">
        <f>'[1]Mod 186 Report'!N54</f>
        <v>23.059951</v>
      </c>
      <c r="O54" s="293"/>
      <c r="P54" s="301">
        <v>23.042108</v>
      </c>
      <c r="Q54" s="301">
        <v>23.058866</v>
      </c>
      <c r="R54" s="301">
        <v>23.059951</v>
      </c>
      <c r="S54" s="301">
        <v>23.059951</v>
      </c>
      <c r="T54" s="301">
        <v>23.059951</v>
      </c>
      <c r="U54" s="301">
        <v>23.059951</v>
      </c>
      <c r="V54" s="301"/>
      <c r="W54" s="301"/>
      <c r="X54" s="296"/>
      <c r="Y54" s="302">
        <f aca="true" t="shared" si="18" ref="Y54:AD61">IF(G54-P54=0,"",G54-P54)</f>
      </c>
      <c r="Z54" s="302">
        <f t="shared" si="18"/>
      </c>
      <c r="AA54" s="302">
        <f t="shared" si="18"/>
      </c>
      <c r="AB54" s="302">
        <f t="shared" si="18"/>
      </c>
      <c r="AC54" s="302">
        <f t="shared" si="18"/>
      </c>
      <c r="AD54" s="302">
        <f t="shared" si="18"/>
      </c>
      <c r="AE54" s="302">
        <f aca="true" t="shared" si="19" ref="AE54:AF61">IF(M54-V54=0,"",M54-V54)</f>
        <v>23.059951</v>
      </c>
      <c r="AF54" s="302">
        <f t="shared" si="19"/>
        <v>23.059951</v>
      </c>
      <c r="AH54" s="304"/>
    </row>
    <row r="55" spans="2:34" s="21" customFormat="1" ht="18">
      <c r="B55" s="20">
        <v>33</v>
      </c>
      <c r="D55" s="319" t="s">
        <v>100</v>
      </c>
      <c r="E55" s="112"/>
      <c r="G55" s="317">
        <f>'[1]Mod 186 Report'!G55</f>
        <v>26.79834795160787</v>
      </c>
      <c r="H55" s="317">
        <f>'[1]Mod 186 Report'!H55</f>
        <v>27.787866195735567</v>
      </c>
      <c r="I55" s="317">
        <f>'[1]Mod 186 Report'!I55</f>
        <v>28.286553952210443</v>
      </c>
      <c r="J55" s="317">
        <f>'[1]Mod 186 Report'!J55</f>
        <v>28.622347924884284</v>
      </c>
      <c r="K55" s="317">
        <f>'[1]Mod 186 Report'!K55</f>
        <v>29.53826305848058</v>
      </c>
      <c r="L55" s="317">
        <f>'[1]Mod 186 Report'!L55</f>
        <v>30.468718344822715</v>
      </c>
      <c r="M55" s="317">
        <f>'[1]Mod 186 Report'!M55</f>
        <v>31.382779895167396</v>
      </c>
      <c r="N55" s="317">
        <f>'[1]Mod 186 Report'!N55</f>
        <v>32.32426329202242</v>
      </c>
      <c r="O55" s="293"/>
      <c r="P55" s="317">
        <v>26.798112721560194</v>
      </c>
      <c r="Q55" s="317">
        <v>27.787866195735567</v>
      </c>
      <c r="R55" s="317">
        <v>28.286553952210443</v>
      </c>
      <c r="S55" s="317">
        <v>29.20586695565728</v>
      </c>
      <c r="T55" s="317">
        <v>30.1842634986718</v>
      </c>
      <c r="U55" s="317">
        <v>31.13506779887996</v>
      </c>
      <c r="V55" s="317"/>
      <c r="W55" s="317"/>
      <c r="X55" s="296"/>
      <c r="Y55" s="306">
        <f t="shared" si="18"/>
        <v>0.0002352300476751168</v>
      </c>
      <c r="Z55" s="306">
        <f t="shared" si="18"/>
      </c>
      <c r="AA55" s="306">
        <f t="shared" si="18"/>
      </c>
      <c r="AB55" s="306">
        <f t="shared" si="18"/>
        <v>-0.5835190307729974</v>
      </c>
      <c r="AC55" s="306">
        <f t="shared" si="18"/>
        <v>-0.6460004401912194</v>
      </c>
      <c r="AD55" s="306">
        <f t="shared" si="18"/>
        <v>-0.6663494540572437</v>
      </c>
      <c r="AE55" s="306">
        <f t="shared" si="19"/>
        <v>31.382779895167396</v>
      </c>
      <c r="AF55" s="306">
        <f t="shared" si="19"/>
        <v>32.32426329202242</v>
      </c>
      <c r="AH55" s="311"/>
    </row>
    <row r="56" spans="2:34" s="21" customFormat="1" ht="18">
      <c r="B56" s="20">
        <v>34</v>
      </c>
      <c r="D56" s="342" t="s">
        <v>102</v>
      </c>
      <c r="E56" s="110"/>
      <c r="G56" s="301"/>
      <c r="H56" s="301"/>
      <c r="I56" s="301">
        <f>'[1]Mod 186 Report'!I56</f>
        <v>-6.078700589292463</v>
      </c>
      <c r="J56" s="301">
        <f>'[1]Mod 186 Report'!J56</f>
        <v>-4.310320616640041</v>
      </c>
      <c r="K56" s="301">
        <f>'[1]Mod 186 Report'!K56</f>
        <v>-3.171532453967092</v>
      </c>
      <c r="L56" s="301">
        <f>'[1]Mod 186 Report'!L56</f>
        <v>-2.5115192882875124</v>
      </c>
      <c r="M56" s="301">
        <f>'[1]Mod 186 Report'!M56</f>
        <v>1.7749706585426117</v>
      </c>
      <c r="N56" s="301">
        <f>'[1]Mod 186 Report'!N56</f>
        <v>1.1655116854840895</v>
      </c>
      <c r="O56" s="293"/>
      <c r="P56" s="301"/>
      <c r="Q56" s="301"/>
      <c r="R56" s="301">
        <v>-6.982799845907622</v>
      </c>
      <c r="S56" s="301">
        <v>-5.322963844709361</v>
      </c>
      <c r="T56" s="301">
        <v>-5.781564275709316</v>
      </c>
      <c r="U56" s="301">
        <v>-4.582400008478007</v>
      </c>
      <c r="V56" s="301"/>
      <c r="W56" s="301"/>
      <c r="X56" s="296"/>
      <c r="Y56" s="302">
        <f t="shared" si="18"/>
      </c>
      <c r="Z56" s="302">
        <f t="shared" si="18"/>
      </c>
      <c r="AA56" s="302">
        <f t="shared" si="18"/>
        <v>0.9040992566151589</v>
      </c>
      <c r="AB56" s="302">
        <f t="shared" si="18"/>
        <v>1.0126432280693196</v>
      </c>
      <c r="AC56" s="302">
        <f t="shared" si="18"/>
        <v>2.6100318217422243</v>
      </c>
      <c r="AD56" s="302">
        <f t="shared" si="18"/>
        <v>2.070880720190495</v>
      </c>
      <c r="AE56" s="302">
        <f t="shared" si="19"/>
        <v>1.7749706585426117</v>
      </c>
      <c r="AF56" s="302">
        <f t="shared" si="19"/>
        <v>1.1655116854840895</v>
      </c>
      <c r="AH56" s="304"/>
    </row>
    <row r="57" spans="2:34" s="21" customFormat="1" ht="18">
      <c r="B57" s="20">
        <v>35</v>
      </c>
      <c r="D57" s="342" t="s">
        <v>104</v>
      </c>
      <c r="E57" s="110"/>
      <c r="G57" s="301">
        <f>'[1]Mod 186 Report'!G57</f>
        <v>0.17187804389006026</v>
      </c>
      <c r="H57" s="301"/>
      <c r="I57" s="301">
        <f>'[1]Mod 186 Report'!I57</f>
        <v>-0.24546649777595378</v>
      </c>
      <c r="J57" s="301">
        <f>'[1]Mod 186 Report'!J57</f>
        <v>-0.05821417534107974</v>
      </c>
      <c r="K57" s="301">
        <f>'[1]Mod 186 Report'!K57</f>
        <v>0</v>
      </c>
      <c r="L57" s="301">
        <f>'[1]Mod 186 Report'!L57</f>
        <v>0</v>
      </c>
      <c r="M57" s="301">
        <f>'[1]Mod 186 Report'!M57</f>
        <v>0</v>
      </c>
      <c r="N57" s="301">
        <f>'[1]Mod 186 Report'!N57</f>
        <v>0</v>
      </c>
      <c r="O57" s="293"/>
      <c r="P57" s="301">
        <v>0.17187804389006026</v>
      </c>
      <c r="Q57" s="301"/>
      <c r="R57" s="301">
        <v>-0.24571123111755497</v>
      </c>
      <c r="S57" s="301">
        <v>-0.05821417534107974</v>
      </c>
      <c r="T57" s="301">
        <v>0</v>
      </c>
      <c r="U57" s="301">
        <v>0</v>
      </c>
      <c r="V57" s="301"/>
      <c r="W57" s="301"/>
      <c r="X57" s="296"/>
      <c r="Y57" s="302">
        <f t="shared" si="18"/>
      </c>
      <c r="Z57" s="302">
        <f t="shared" si="18"/>
      </c>
      <c r="AA57" s="302">
        <f t="shared" si="18"/>
        <v>0.00024473334160118876</v>
      </c>
      <c r="AB57" s="302">
        <f t="shared" si="18"/>
      </c>
      <c r="AC57" s="302">
        <f t="shared" si="18"/>
      </c>
      <c r="AD57" s="302">
        <f t="shared" si="18"/>
      </c>
      <c r="AE57" s="302">
        <f t="shared" si="19"/>
      </c>
      <c r="AF57" s="302">
        <f t="shared" si="19"/>
      </c>
      <c r="AH57" s="304"/>
    </row>
    <row r="58" spans="2:34" s="21" customFormat="1" ht="18">
      <c r="B58" s="20">
        <v>36</v>
      </c>
      <c r="D58" s="319" t="s">
        <v>106</v>
      </c>
      <c r="E58" s="112"/>
      <c r="G58" s="343">
        <f>'[1]Mod 186 Report'!G58</f>
        <v>26.97022599549793</v>
      </c>
      <c r="H58" s="343">
        <f>'[1]Mod 186 Report'!H58</f>
        <v>27.787866195735567</v>
      </c>
      <c r="I58" s="343">
        <f>'[1]Mod 186 Report'!I58</f>
        <v>21.962386865142026</v>
      </c>
      <c r="J58" s="343">
        <f>'[1]Mod 186 Report'!J58</f>
        <v>24.253813132903165</v>
      </c>
      <c r="K58" s="343">
        <f>'[1]Mod 186 Report'!K58</f>
        <v>26.36673060451349</v>
      </c>
      <c r="L58" s="343">
        <f>'[1]Mod 186 Report'!L58</f>
        <v>27.957199056535202</v>
      </c>
      <c r="M58" s="343">
        <f>'[1]Mod 186 Report'!M58</f>
        <v>33.15775055371001</v>
      </c>
      <c r="N58" s="343">
        <f>'[1]Mod 186 Report'!N58</f>
        <v>33.489774977506514</v>
      </c>
      <c r="O58" s="293"/>
      <c r="P58" s="343">
        <v>26.969990765450255</v>
      </c>
      <c r="Q58" s="343">
        <v>27.787866195735567</v>
      </c>
      <c r="R58" s="343">
        <v>21.05804287518527</v>
      </c>
      <c r="S58" s="343">
        <v>23.824688935606844</v>
      </c>
      <c r="T58" s="343">
        <v>24.402699222962482</v>
      </c>
      <c r="U58" s="343">
        <v>26.55266779040195</v>
      </c>
      <c r="V58" s="343"/>
      <c r="W58" s="343"/>
      <c r="X58" s="296"/>
      <c r="Y58" s="306">
        <f t="shared" si="18"/>
        <v>0.0002352300476751168</v>
      </c>
      <c r="Z58" s="306">
        <f t="shared" si="18"/>
      </c>
      <c r="AA58" s="306">
        <f t="shared" si="18"/>
        <v>0.9043439899567574</v>
      </c>
      <c r="AB58" s="306">
        <f t="shared" si="18"/>
        <v>0.42912419729632134</v>
      </c>
      <c r="AC58" s="306">
        <f t="shared" si="18"/>
        <v>1.9640313815510062</v>
      </c>
      <c r="AD58" s="306">
        <f t="shared" si="18"/>
        <v>1.404531266133251</v>
      </c>
      <c r="AE58" s="306">
        <f t="shared" si="19"/>
        <v>33.15775055371001</v>
      </c>
      <c r="AF58" s="306">
        <f t="shared" si="19"/>
        <v>33.489774977506514</v>
      </c>
      <c r="AH58" s="311"/>
    </row>
    <row r="59" spans="2:34" s="21" customFormat="1" ht="18">
      <c r="B59" s="20">
        <v>37</v>
      </c>
      <c r="D59" s="319" t="s">
        <v>108</v>
      </c>
      <c r="E59" s="112"/>
      <c r="G59" s="344">
        <f>'[1]Mod 186 Report'!G59</f>
        <v>27.20616073</v>
      </c>
      <c r="H59" s="317">
        <f>'[1]Mod 186 Report'!H59</f>
        <v>27.843819843698927</v>
      </c>
      <c r="I59" s="317">
        <f>'[1]Mod 186 Report'!I59</f>
        <v>21.962386865142026</v>
      </c>
      <c r="J59" s="317">
        <f>'[1]Mod 186 Report'!J59</f>
        <v>24.253813132903165</v>
      </c>
      <c r="K59" s="317">
        <f>'[1]Mod 186 Report'!K59</f>
        <v>26.36673060451349</v>
      </c>
      <c r="L59" s="317">
        <f>'[1]Mod 186 Report'!L59</f>
        <v>27.957199056535202</v>
      </c>
      <c r="M59" s="317">
        <f>'[1]Mod 186 Report'!M59</f>
        <v>33.15775055371001</v>
      </c>
      <c r="N59" s="317">
        <f>'[1]Mod 186 Report'!N59</f>
        <v>33.489774977506514</v>
      </c>
      <c r="O59" s="293"/>
      <c r="P59" s="344">
        <v>27.20616073</v>
      </c>
      <c r="Q59" s="317">
        <v>27.754663102863695</v>
      </c>
      <c r="R59" s="317">
        <v>21.05804287518527</v>
      </c>
      <c r="S59" s="317">
        <v>23.824688935606844</v>
      </c>
      <c r="T59" s="317">
        <v>24.402699222962482</v>
      </c>
      <c r="U59" s="317">
        <v>26.55266779040195</v>
      </c>
      <c r="V59" s="317"/>
      <c r="W59" s="317"/>
      <c r="X59" s="296"/>
      <c r="Y59" s="306">
        <f t="shared" si="18"/>
      </c>
      <c r="Z59" s="306">
        <f t="shared" si="18"/>
        <v>0.08915674083523228</v>
      </c>
      <c r="AA59" s="306">
        <f t="shared" si="18"/>
        <v>0.9043439899567574</v>
      </c>
      <c r="AB59" s="306">
        <f t="shared" si="18"/>
        <v>0.42912419729632134</v>
      </c>
      <c r="AC59" s="306">
        <f t="shared" si="18"/>
        <v>1.9640313815510062</v>
      </c>
      <c r="AD59" s="306">
        <f t="shared" si="18"/>
        <v>1.404531266133251</v>
      </c>
      <c r="AE59" s="306">
        <f t="shared" si="19"/>
        <v>33.15775055371001</v>
      </c>
      <c r="AF59" s="306">
        <f t="shared" si="19"/>
        <v>33.489774977506514</v>
      </c>
      <c r="AH59" s="311"/>
    </row>
    <row r="60" spans="2:34" s="21" customFormat="1" ht="18">
      <c r="B60" s="20">
        <v>38</v>
      </c>
      <c r="D60" s="342" t="s">
        <v>110</v>
      </c>
      <c r="E60" s="110"/>
      <c r="G60" s="313">
        <f>'[1]Mod 186 Report'!G60</f>
        <v>0.23593473450207014</v>
      </c>
      <c r="H60" s="313">
        <f>'[1]Mod 186 Report'!H60</f>
        <v>0.05595364796336</v>
      </c>
      <c r="I60" s="313">
        <f>'[1]Mod 186 Report'!I60</f>
        <v>0</v>
      </c>
      <c r="J60" s="313">
        <f>'[1]Mod 186 Report'!J60</f>
        <v>0</v>
      </c>
      <c r="K60" s="313">
        <f>'[1]Mod 186 Report'!K60</f>
        <v>0</v>
      </c>
      <c r="L60" s="313">
        <f>'[1]Mod 186 Report'!L60</f>
        <v>0</v>
      </c>
      <c r="M60" s="313">
        <f>'[1]Mod 186 Report'!M60</f>
        <v>0</v>
      </c>
      <c r="N60" s="313">
        <f>'[1]Mod 186 Report'!N60</f>
        <v>0</v>
      </c>
      <c r="O60" s="293"/>
      <c r="P60" s="313">
        <v>0.23616996454974526</v>
      </c>
      <c r="Q60" s="313">
        <v>-0.033203092871872286</v>
      </c>
      <c r="R60" s="313">
        <v>0</v>
      </c>
      <c r="S60" s="313">
        <v>0</v>
      </c>
      <c r="T60" s="313">
        <v>0</v>
      </c>
      <c r="U60" s="313">
        <v>0</v>
      </c>
      <c r="V60" s="313"/>
      <c r="W60" s="313"/>
      <c r="X60" s="296"/>
      <c r="Y60" s="302">
        <f t="shared" si="18"/>
        <v>-0.0002352300476751168</v>
      </c>
      <c r="Z60" s="302">
        <f t="shared" si="18"/>
        <v>0.08915674083523228</v>
      </c>
      <c r="AA60" s="302">
        <f t="shared" si="18"/>
      </c>
      <c r="AB60" s="302">
        <f t="shared" si="18"/>
      </c>
      <c r="AC60" s="302">
        <f t="shared" si="18"/>
      </c>
      <c r="AD60" s="302">
        <f t="shared" si="18"/>
      </c>
      <c r="AE60" s="302">
        <f t="shared" si="19"/>
      </c>
      <c r="AF60" s="302">
        <f t="shared" si="19"/>
      </c>
      <c r="AH60" s="304"/>
    </row>
    <row r="61" spans="2:34" s="21" customFormat="1" ht="36">
      <c r="B61" s="20">
        <v>39</v>
      </c>
      <c r="D61" s="345" t="s">
        <v>111</v>
      </c>
      <c r="E61" s="73"/>
      <c r="G61" s="346">
        <f>'[1]Mod 186 Report'!G61</f>
        <v>0.083</v>
      </c>
      <c r="H61" s="346">
        <f>'[1]Mod 186 Report'!H61</f>
        <v>0.0539</v>
      </c>
      <c r="I61" s="346">
        <f>'[1]Mod 186 Report'!I61</f>
        <v>-0.2286</v>
      </c>
      <c r="J61" s="346">
        <f>'[1]Mod 186 Report'!J61</f>
        <v>0.176</v>
      </c>
      <c r="K61" s="346">
        <f>'[1]Mod 186 Report'!K61</f>
        <v>0.108</v>
      </c>
      <c r="L61" s="346">
        <f>'[1]Mod 186 Report'!L61</f>
        <v>0.081</v>
      </c>
      <c r="M61" s="346">
        <f>'[1]Mod 186 Report'!M61</f>
        <v>0.206</v>
      </c>
      <c r="N61" s="346">
        <f>'[1]Mod 186 Report'!N61</f>
        <v>0.032</v>
      </c>
      <c r="O61" s="293"/>
      <c r="P61" s="346">
        <v>0.083</v>
      </c>
      <c r="Q61" s="346">
        <v>0.0539</v>
      </c>
      <c r="R61" s="346">
        <v>-0.2286</v>
      </c>
      <c r="S61" s="346">
        <v>0.16067297428195373</v>
      </c>
      <c r="T61" s="346">
        <v>0.04422208488400395</v>
      </c>
      <c r="U61" s="346">
        <v>0.10928952344100683</v>
      </c>
      <c r="V61" s="346"/>
      <c r="W61" s="346"/>
      <c r="X61" s="296"/>
      <c r="Y61" s="306">
        <f t="shared" si="18"/>
      </c>
      <c r="Z61" s="306">
        <f t="shared" si="18"/>
      </c>
      <c r="AA61" s="306">
        <f t="shared" si="18"/>
      </c>
      <c r="AB61" s="306">
        <f t="shared" si="18"/>
        <v>0.015327025718046255</v>
      </c>
      <c r="AC61" s="306">
        <f t="shared" si="18"/>
        <v>0.06377791511599605</v>
      </c>
      <c r="AD61" s="306">
        <f t="shared" si="18"/>
        <v>-0.028289523441006825</v>
      </c>
      <c r="AE61" s="306">
        <f t="shared" si="19"/>
        <v>0.206</v>
      </c>
      <c r="AF61" s="306">
        <f t="shared" si="19"/>
        <v>0.032</v>
      </c>
      <c r="AH61" s="311" t="s">
        <v>201</v>
      </c>
    </row>
    <row r="62" spans="2:34" s="21" customFormat="1" ht="18.75" thickBot="1">
      <c r="B62" s="20"/>
      <c r="D62" s="123"/>
      <c r="E62" s="124"/>
      <c r="G62" s="347"/>
      <c r="H62" s="347"/>
      <c r="I62" s="347"/>
      <c r="J62" s="347"/>
      <c r="K62" s="347"/>
      <c r="L62" s="347"/>
      <c r="M62" s="347"/>
      <c r="N62" s="347"/>
      <c r="O62" s="293"/>
      <c r="P62" s="347"/>
      <c r="Q62" s="347"/>
      <c r="R62" s="347"/>
      <c r="S62" s="347"/>
      <c r="T62" s="347"/>
      <c r="U62" s="347"/>
      <c r="V62" s="347"/>
      <c r="W62" s="347"/>
      <c r="X62" s="296"/>
      <c r="Y62" s="347"/>
      <c r="Z62" s="347"/>
      <c r="AA62" s="347"/>
      <c r="AB62" s="347"/>
      <c r="AC62" s="347"/>
      <c r="AD62" s="347"/>
      <c r="AE62" s="347"/>
      <c r="AF62" s="347"/>
      <c r="AH62" s="312"/>
    </row>
    <row r="63" spans="2:34" s="21" customFormat="1" ht="18.75" thickBot="1">
      <c r="B63" s="20"/>
      <c r="D63" s="348" t="s">
        <v>113</v>
      </c>
      <c r="E63" s="103"/>
      <c r="F63" s="103"/>
      <c r="G63" s="282" t="s">
        <v>7</v>
      </c>
      <c r="H63" s="283" t="s">
        <v>8</v>
      </c>
      <c r="I63" s="283" t="s">
        <v>9</v>
      </c>
      <c r="J63" s="283" t="s">
        <v>10</v>
      </c>
      <c r="K63" s="283" t="s">
        <v>11</v>
      </c>
      <c r="L63" s="283" t="s">
        <v>12</v>
      </c>
      <c r="M63" s="283" t="s">
        <v>13</v>
      </c>
      <c r="N63" s="284" t="s">
        <v>14</v>
      </c>
      <c r="O63" s="285"/>
      <c r="P63" s="282" t="s">
        <v>7</v>
      </c>
      <c r="Q63" s="283" t="s">
        <v>8</v>
      </c>
      <c r="R63" s="283" t="s">
        <v>9</v>
      </c>
      <c r="S63" s="283" t="s">
        <v>10</v>
      </c>
      <c r="T63" s="283" t="s">
        <v>11</v>
      </c>
      <c r="U63" s="283" t="s">
        <v>12</v>
      </c>
      <c r="V63" s="283" t="s">
        <v>13</v>
      </c>
      <c r="W63" s="283" t="s">
        <v>14</v>
      </c>
      <c r="X63" s="286"/>
      <c r="Y63" s="282" t="s">
        <v>7</v>
      </c>
      <c r="Z63" s="283" t="s">
        <v>8</v>
      </c>
      <c r="AA63" s="283" t="s">
        <v>9</v>
      </c>
      <c r="AB63" s="283" t="s">
        <v>10</v>
      </c>
      <c r="AC63" s="283" t="s">
        <v>11</v>
      </c>
      <c r="AD63" s="283" t="s">
        <v>12</v>
      </c>
      <c r="AE63" s="283" t="s">
        <v>13</v>
      </c>
      <c r="AF63" s="284" t="s">
        <v>14</v>
      </c>
      <c r="AH63" s="337"/>
    </row>
    <row r="64" spans="2:34" s="21" customFormat="1" ht="18">
      <c r="B64" s="20"/>
      <c r="D64" s="349"/>
      <c r="E64" s="107"/>
      <c r="F64" s="103"/>
      <c r="G64" s="338"/>
      <c r="H64" s="338"/>
      <c r="I64" s="338"/>
      <c r="J64" s="338"/>
      <c r="K64" s="338"/>
      <c r="L64" s="338"/>
      <c r="M64" s="338"/>
      <c r="N64" s="338"/>
      <c r="O64" s="339"/>
      <c r="P64" s="338"/>
      <c r="Q64" s="338"/>
      <c r="R64" s="338"/>
      <c r="S64" s="338"/>
      <c r="T64" s="338"/>
      <c r="U64" s="338"/>
      <c r="V64" s="338"/>
      <c r="W64" s="338"/>
      <c r="X64" s="340"/>
      <c r="Y64" s="338"/>
      <c r="Z64" s="338"/>
      <c r="AA64" s="338"/>
      <c r="AB64" s="338"/>
      <c r="AC64" s="338"/>
      <c r="AD64" s="338"/>
      <c r="AE64" s="338"/>
      <c r="AF64" s="338"/>
      <c r="AH64" s="341"/>
    </row>
    <row r="65" spans="2:34" s="21" customFormat="1" ht="18">
      <c r="B65" s="20">
        <v>40</v>
      </c>
      <c r="D65" s="319" t="s">
        <v>114</v>
      </c>
      <c r="E65" s="130"/>
      <c r="G65" s="317">
        <f>'[1]Mod 186 Report'!G65</f>
        <v>373.0821646166501</v>
      </c>
      <c r="H65" s="317">
        <f>'[1]Mod 186 Report'!H65</f>
        <v>384.44132868672216</v>
      </c>
      <c r="I65" s="317">
        <f>'[1]Mod 186 Report'!I65</f>
        <v>370.49600025544305</v>
      </c>
      <c r="J65" s="317">
        <f>'[1]Mod 186 Report'!J65</f>
        <v>385.17747366575463</v>
      </c>
      <c r="K65" s="317">
        <f>'[1]Mod 186 Report'!K65</f>
        <v>412.4520350164454</v>
      </c>
      <c r="L65" s="317">
        <f>'[1]Mod 186 Report'!L65</f>
        <v>420.98219150758246</v>
      </c>
      <c r="M65" s="317">
        <f>'[1]Mod 186 Report'!M65</f>
        <v>430.0534132488224</v>
      </c>
      <c r="N65" s="317">
        <f>'[1]Mod 186 Report'!N65</f>
        <v>436.8423172883687</v>
      </c>
      <c r="O65" s="293"/>
      <c r="P65" s="317">
        <v>373.12549515958034</v>
      </c>
      <c r="Q65" s="317">
        <v>384.4605924002125</v>
      </c>
      <c r="R65" s="317">
        <v>371.33240116597955</v>
      </c>
      <c r="S65" s="317">
        <v>392.3438983344253</v>
      </c>
      <c r="T65" s="317">
        <v>418.4608122118767</v>
      </c>
      <c r="U65" s="317">
        <v>426.17507845333915</v>
      </c>
      <c r="V65" s="317"/>
      <c r="W65" s="317"/>
      <c r="X65" s="296"/>
      <c r="Y65" s="306">
        <f aca="true" t="shared" si="20" ref="Y65:AD68">IF(G65-P65=0,"",G65-P65)</f>
        <v>-0.04333054293022087</v>
      </c>
      <c r="Z65" s="306">
        <f t="shared" si="20"/>
        <v>-0.01926371349031797</v>
      </c>
      <c r="AA65" s="306">
        <f t="shared" si="20"/>
        <v>-0.8364009105364971</v>
      </c>
      <c r="AB65" s="306">
        <f t="shared" si="20"/>
        <v>-7.166424668670686</v>
      </c>
      <c r="AC65" s="306">
        <f t="shared" si="20"/>
        <v>-6.008777195431321</v>
      </c>
      <c r="AD65" s="306">
        <f t="shared" si="20"/>
        <v>-5.1928869457566975</v>
      </c>
      <c r="AE65" s="306">
        <f aca="true" t="shared" si="21" ref="AE65:AF68">IF(M65-V65=0,"",M65-V65)</f>
        <v>430.0534132488224</v>
      </c>
      <c r="AF65" s="306">
        <f t="shared" si="21"/>
        <v>436.8423172883687</v>
      </c>
      <c r="AH65" s="311"/>
    </row>
    <row r="66" spans="2:34" s="21" customFormat="1" ht="18">
      <c r="B66" s="20">
        <v>41</v>
      </c>
      <c r="D66" s="319" t="s">
        <v>116</v>
      </c>
      <c r="E66" s="130"/>
      <c r="G66" s="317">
        <f>'[1]Mod 186 Report'!G66</f>
        <v>379.1427227312258</v>
      </c>
      <c r="H66" s="317">
        <f>'[1]Mod 186 Report'!H66</f>
        <v>383.12765107690007</v>
      </c>
      <c r="I66" s="317">
        <f>'[1]Mod 186 Report'!I66</f>
        <v>370.49600025544305</v>
      </c>
      <c r="J66" s="317">
        <f>'[1]Mod 186 Report'!J66</f>
        <v>385.17747366575463</v>
      </c>
      <c r="K66" s="317">
        <f>'[1]Mod 186 Report'!K66</f>
        <v>412.4520350164454</v>
      </c>
      <c r="L66" s="317">
        <f>'[1]Mod 186 Report'!L66</f>
        <v>420.98219150758246</v>
      </c>
      <c r="M66" s="317">
        <f>'[1]Mod 186 Report'!M66</f>
        <v>430.0534132488224</v>
      </c>
      <c r="N66" s="317">
        <f>'[1]Mod 186 Report'!N66</f>
        <v>436.8423172883687</v>
      </c>
      <c r="O66" s="293"/>
      <c r="P66" s="317">
        <v>379.1427227312258</v>
      </c>
      <c r="Q66" s="317">
        <v>383.3864890255978</v>
      </c>
      <c r="R66" s="317">
        <v>371.33240116597955</v>
      </c>
      <c r="S66" s="317">
        <v>392.3438983344253</v>
      </c>
      <c r="T66" s="317">
        <v>418.4608122118767</v>
      </c>
      <c r="U66" s="317">
        <v>426.17507845333915</v>
      </c>
      <c r="V66" s="317"/>
      <c r="W66" s="317"/>
      <c r="X66" s="296"/>
      <c r="Y66" s="306">
        <f t="shared" si="20"/>
      </c>
      <c r="Z66" s="306">
        <f t="shared" si="20"/>
        <v>-0.2588379486977601</v>
      </c>
      <c r="AA66" s="306">
        <f t="shared" si="20"/>
        <v>-0.8364009105364971</v>
      </c>
      <c r="AB66" s="306">
        <f t="shared" si="20"/>
        <v>-7.166424668670686</v>
      </c>
      <c r="AC66" s="306">
        <f t="shared" si="20"/>
        <v>-6.008777195431321</v>
      </c>
      <c r="AD66" s="306">
        <f t="shared" si="20"/>
        <v>-5.1928869457566975</v>
      </c>
      <c r="AE66" s="306">
        <f t="shared" si="21"/>
        <v>430.0534132488224</v>
      </c>
      <c r="AF66" s="306">
        <f t="shared" si="21"/>
        <v>436.8423172883687</v>
      </c>
      <c r="AH66" s="311"/>
    </row>
    <row r="67" spans="2:34" s="21" customFormat="1" ht="18">
      <c r="B67" s="20">
        <v>42</v>
      </c>
      <c r="D67" s="319" t="s">
        <v>118</v>
      </c>
      <c r="E67" s="130"/>
      <c r="G67" s="317">
        <f>'[1]Mod 186 Report'!G67</f>
        <v>6.060558114575656</v>
      </c>
      <c r="H67" s="317">
        <f>'[1]Mod 186 Report'!H67</f>
        <v>-1.3136776098220935</v>
      </c>
      <c r="I67" s="317">
        <f>'[1]Mod 186 Report'!I67</f>
        <v>0</v>
      </c>
      <c r="J67" s="317">
        <f>'[1]Mod 186 Report'!J67</f>
        <v>0</v>
      </c>
      <c r="K67" s="317">
        <f>'[1]Mod 186 Report'!K67</f>
        <v>0</v>
      </c>
      <c r="L67" s="317">
        <f>'[1]Mod 186 Report'!L67</f>
        <v>0</v>
      </c>
      <c r="M67" s="317">
        <f>'[1]Mod 186 Report'!M67</f>
        <v>0</v>
      </c>
      <c r="N67" s="317">
        <f>'[1]Mod 186 Report'!N67</f>
        <v>0</v>
      </c>
      <c r="O67" s="293"/>
      <c r="P67" s="317">
        <v>6.017227571645435</v>
      </c>
      <c r="Q67" s="317">
        <v>-1.0741033746146513</v>
      </c>
      <c r="R67" s="317">
        <v>0</v>
      </c>
      <c r="S67" s="317">
        <v>0</v>
      </c>
      <c r="T67" s="317">
        <v>0</v>
      </c>
      <c r="U67" s="317">
        <v>0</v>
      </c>
      <c r="V67" s="317"/>
      <c r="W67" s="317"/>
      <c r="X67" s="296"/>
      <c r="Y67" s="306">
        <f t="shared" si="20"/>
        <v>0.04333054293022087</v>
      </c>
      <c r="Z67" s="306">
        <f t="shared" si="20"/>
        <v>-0.23957423520744214</v>
      </c>
      <c r="AA67" s="306">
        <f t="shared" si="20"/>
      </c>
      <c r="AB67" s="306">
        <f t="shared" si="20"/>
      </c>
      <c r="AC67" s="306">
        <f t="shared" si="20"/>
      </c>
      <c r="AD67" s="306">
        <f t="shared" si="20"/>
      </c>
      <c r="AE67" s="306">
        <f t="shared" si="21"/>
      </c>
      <c r="AF67" s="306">
        <f t="shared" si="21"/>
      </c>
      <c r="AH67" s="311"/>
    </row>
    <row r="68" spans="2:34" s="21" customFormat="1" ht="18">
      <c r="B68" s="20">
        <v>43</v>
      </c>
      <c r="D68" s="319" t="s">
        <v>120</v>
      </c>
      <c r="E68" s="80"/>
      <c r="G68" s="334">
        <f>'[1]Mod 186 Report'!G68</f>
        <v>0.125</v>
      </c>
      <c r="H68" s="334">
        <f>'[1]Mod 186 Report'!H68</f>
        <v>0.0266</v>
      </c>
      <c r="I68" s="334">
        <f>'[1]Mod 186 Report'!I68</f>
        <v>-0.009</v>
      </c>
      <c r="J68" s="334">
        <f>'[1]Mod 186 Report'!J68</f>
        <v>0.059</v>
      </c>
      <c r="K68" s="334">
        <f>'[1]Mod 186 Report'!K68</f>
        <v>0.089</v>
      </c>
      <c r="L68" s="334">
        <f>'[1]Mod 186 Report'!L68</f>
        <v>0.04</v>
      </c>
      <c r="M68" s="334">
        <f>'[1]Mod 186 Report'!M68</f>
        <v>0.039</v>
      </c>
      <c r="N68" s="334">
        <f>'[1]Mod 186 Report'!N68</f>
        <v>0.038</v>
      </c>
      <c r="O68" s="293"/>
      <c r="P68" s="334">
        <v>0.125</v>
      </c>
      <c r="Q68" s="334">
        <v>0.0266</v>
      </c>
      <c r="R68" s="334">
        <v>-0.0087</v>
      </c>
      <c r="S68" s="334">
        <v>0.07805250823322794</v>
      </c>
      <c r="T68" s="334">
        <v>0.08928618529827823</v>
      </c>
      <c r="U68" s="334">
        <v>0.03854851613282776</v>
      </c>
      <c r="V68" s="334"/>
      <c r="W68" s="334"/>
      <c r="X68" s="296"/>
      <c r="Y68" s="306">
        <f t="shared" si="20"/>
      </c>
      <c r="Z68" s="306">
        <f t="shared" si="20"/>
      </c>
      <c r="AA68" s="306">
        <f t="shared" si="20"/>
        <v>-0.0002999999999999999</v>
      </c>
      <c r="AB68" s="306">
        <f t="shared" si="20"/>
        <v>-0.019052508233227947</v>
      </c>
      <c r="AC68" s="306">
        <f t="shared" si="20"/>
        <v>-0.0002861852982782298</v>
      </c>
      <c r="AD68" s="306">
        <f t="shared" si="20"/>
        <v>0.0014514838671722402</v>
      </c>
      <c r="AE68" s="306">
        <f t="shared" si="21"/>
        <v>0.039</v>
      </c>
      <c r="AF68" s="306">
        <f t="shared" si="21"/>
        <v>0.038</v>
      </c>
      <c r="AH68" s="311"/>
    </row>
    <row r="69" spans="2:34" s="21" customFormat="1" ht="18.75" thickBot="1">
      <c r="B69" s="20"/>
      <c r="D69" s="131"/>
      <c r="E69" s="132"/>
      <c r="F69" s="132"/>
      <c r="G69" s="350"/>
      <c r="H69" s="350"/>
      <c r="I69" s="350"/>
      <c r="J69" s="350"/>
      <c r="K69" s="350"/>
      <c r="L69" s="350"/>
      <c r="M69" s="350"/>
      <c r="N69" s="350"/>
      <c r="O69" s="351"/>
      <c r="P69" s="350"/>
      <c r="Q69" s="350"/>
      <c r="R69" s="350"/>
      <c r="S69" s="350"/>
      <c r="T69" s="350"/>
      <c r="U69" s="350"/>
      <c r="V69" s="350"/>
      <c r="W69" s="350"/>
      <c r="X69" s="352"/>
      <c r="Y69" s="350"/>
      <c r="Z69" s="350"/>
      <c r="AA69" s="350"/>
      <c r="AB69" s="350"/>
      <c r="AC69" s="350"/>
      <c r="AD69" s="350"/>
      <c r="AE69" s="350"/>
      <c r="AF69" s="350"/>
      <c r="AH69" s="312"/>
    </row>
    <row r="70" spans="2:34" s="128" customFormat="1" ht="18.75" thickBot="1">
      <c r="B70" s="134"/>
      <c r="D70" s="135" t="s">
        <v>121</v>
      </c>
      <c r="E70" s="136"/>
      <c r="F70" s="136"/>
      <c r="G70" s="282" t="s">
        <v>7</v>
      </c>
      <c r="H70" s="283" t="s">
        <v>8</v>
      </c>
      <c r="I70" s="283" t="s">
        <v>9</v>
      </c>
      <c r="J70" s="283" t="s">
        <v>10</v>
      </c>
      <c r="K70" s="283" t="s">
        <v>11</v>
      </c>
      <c r="L70" s="283" t="s">
        <v>12</v>
      </c>
      <c r="M70" s="283" t="s">
        <v>13</v>
      </c>
      <c r="N70" s="284" t="s">
        <v>14</v>
      </c>
      <c r="O70" s="285"/>
      <c r="P70" s="282" t="s">
        <v>7</v>
      </c>
      <c r="Q70" s="283" t="s">
        <v>8</v>
      </c>
      <c r="R70" s="283" t="s">
        <v>9</v>
      </c>
      <c r="S70" s="283" t="s">
        <v>10</v>
      </c>
      <c r="T70" s="283" t="s">
        <v>11</v>
      </c>
      <c r="U70" s="284" t="s">
        <v>12</v>
      </c>
      <c r="V70" s="284"/>
      <c r="W70" s="284"/>
      <c r="X70" s="286"/>
      <c r="Y70" s="282" t="s">
        <v>7</v>
      </c>
      <c r="Z70" s="283" t="s">
        <v>8</v>
      </c>
      <c r="AA70" s="283" t="s">
        <v>9</v>
      </c>
      <c r="AB70" s="283" t="s">
        <v>10</v>
      </c>
      <c r="AC70" s="283" t="s">
        <v>11</v>
      </c>
      <c r="AD70" s="284" t="s">
        <v>12</v>
      </c>
      <c r="AE70" s="283" t="s">
        <v>13</v>
      </c>
      <c r="AF70" s="284" t="s">
        <v>14</v>
      </c>
      <c r="AH70" s="353"/>
    </row>
    <row r="71" spans="2:34" s="128" customFormat="1" ht="18">
      <c r="B71" s="134"/>
      <c r="D71" s="139"/>
      <c r="E71" s="140"/>
      <c r="F71" s="136"/>
      <c r="G71" s="354"/>
      <c r="H71" s="354"/>
      <c r="I71" s="354"/>
      <c r="J71" s="354"/>
      <c r="K71" s="354"/>
      <c r="L71" s="354"/>
      <c r="M71" s="354"/>
      <c r="N71" s="354"/>
      <c r="O71" s="355"/>
      <c r="P71" s="354"/>
      <c r="Q71" s="354"/>
      <c r="R71" s="354"/>
      <c r="S71" s="354"/>
      <c r="T71" s="354"/>
      <c r="U71" s="354"/>
      <c r="V71" s="354"/>
      <c r="W71" s="354"/>
      <c r="X71" s="356"/>
      <c r="Y71" s="354"/>
      <c r="Z71" s="354"/>
      <c r="AA71" s="354"/>
      <c r="AB71" s="354"/>
      <c r="AC71" s="354"/>
      <c r="AD71" s="354"/>
      <c r="AE71" s="354"/>
      <c r="AF71" s="354"/>
      <c r="AH71" s="357"/>
    </row>
    <row r="72" spans="2:34" s="128" customFormat="1" ht="18">
      <c r="B72" s="134">
        <v>44</v>
      </c>
      <c r="D72" s="143" t="s">
        <v>122</v>
      </c>
      <c r="E72" s="144"/>
      <c r="F72" s="145"/>
      <c r="G72" s="334">
        <f>'[1]Mod 186 Report'!G72</f>
        <v>-0.015</v>
      </c>
      <c r="H72" s="334">
        <f>'[1]Mod 186 Report'!H72</f>
        <v>0.024</v>
      </c>
      <c r="I72" s="334">
        <f>'[1]Mod 186 Report'!I72</f>
        <v>-0.027</v>
      </c>
      <c r="J72" s="334">
        <f>'[1]Mod 186 Report'!J72</f>
        <v>-0.02</v>
      </c>
      <c r="K72" s="334">
        <f>'[1]Mod 186 Report'!K72</f>
        <v>-0.02</v>
      </c>
      <c r="L72" s="334">
        <f>'[1]Mod 186 Report'!L72</f>
        <v>-0.02</v>
      </c>
      <c r="M72" s="334">
        <f>'[1]Mod 186 Report'!M72</f>
        <v>-0.02</v>
      </c>
      <c r="N72" s="334">
        <f>'[1]Mod 186 Report'!N72</f>
        <v>-0.02</v>
      </c>
      <c r="O72" s="358"/>
      <c r="P72" s="334">
        <v>-0.015</v>
      </c>
      <c r="Q72" s="334">
        <v>-0.024</v>
      </c>
      <c r="R72" s="334">
        <v>-0.027</v>
      </c>
      <c r="S72" s="334">
        <v>-0.02</v>
      </c>
      <c r="T72" s="334">
        <v>-0.02</v>
      </c>
      <c r="U72" s="334">
        <v>-0.02</v>
      </c>
      <c r="V72" s="334"/>
      <c r="W72" s="334"/>
      <c r="X72" s="359"/>
      <c r="Y72" s="306">
        <f aca="true" t="shared" si="22" ref="Y72:AD72">IF(G72-P72=0,"",G72-P72)</f>
      </c>
      <c r="Z72" s="306">
        <f t="shared" si="22"/>
        <v>0.048</v>
      </c>
      <c r="AA72" s="306">
        <f t="shared" si="22"/>
      </c>
      <c r="AB72" s="306">
        <f t="shared" si="22"/>
      </c>
      <c r="AC72" s="306">
        <f t="shared" si="22"/>
      </c>
      <c r="AD72" s="306">
        <f t="shared" si="22"/>
      </c>
      <c r="AE72" s="306">
        <f>IF(M72-V72=0,"",M72-V72)</f>
        <v>-0.02</v>
      </c>
      <c r="AF72" s="306">
        <f>IF(N72-W72=0,"",N72-W72)</f>
        <v>-0.02</v>
      </c>
      <c r="AH72" s="311"/>
    </row>
    <row r="73" spans="2:34" s="128" customFormat="1" ht="15">
      <c r="B73" s="134"/>
      <c r="D73" s="147" t="s">
        <v>124</v>
      </c>
      <c r="E73" s="148"/>
      <c r="F73" s="137"/>
      <c r="G73" s="360"/>
      <c r="H73" s="360"/>
      <c r="I73" s="360"/>
      <c r="J73" s="360"/>
      <c r="K73" s="360"/>
      <c r="L73" s="360"/>
      <c r="M73" s="360"/>
      <c r="N73" s="360"/>
      <c r="O73" s="361"/>
      <c r="P73" s="360"/>
      <c r="Q73" s="360"/>
      <c r="R73" s="360"/>
      <c r="S73" s="360"/>
      <c r="T73" s="360"/>
      <c r="U73" s="360"/>
      <c r="V73" s="360"/>
      <c r="W73" s="360"/>
      <c r="X73" s="362"/>
      <c r="Y73" s="360"/>
      <c r="Z73" s="360"/>
      <c r="AA73" s="360"/>
      <c r="AB73" s="360"/>
      <c r="AC73" s="360"/>
      <c r="AD73" s="360"/>
      <c r="AE73" s="360"/>
      <c r="AF73" s="360"/>
      <c r="AH73" s="149"/>
    </row>
    <row r="74" spans="2:34" s="70" customFormat="1" ht="15.75" thickBot="1">
      <c r="B74" s="69"/>
      <c r="D74" s="149"/>
      <c r="E74" s="137"/>
      <c r="F74" s="137"/>
      <c r="G74" s="362"/>
      <c r="H74" s="362"/>
      <c r="I74" s="362"/>
      <c r="J74" s="362"/>
      <c r="K74" s="362"/>
      <c r="L74" s="362"/>
      <c r="M74" s="362"/>
      <c r="N74" s="362"/>
      <c r="O74" s="361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H74" s="149"/>
    </row>
    <row r="75" spans="2:34" s="128" customFormat="1" ht="15.75" thickBot="1">
      <c r="B75" s="134"/>
      <c r="D75" s="135" t="s">
        <v>125</v>
      </c>
      <c r="E75" s="150"/>
      <c r="F75" s="151"/>
      <c r="G75" s="363"/>
      <c r="H75" s="363"/>
      <c r="I75" s="363"/>
      <c r="J75" s="363"/>
      <c r="K75" s="363"/>
      <c r="L75" s="363"/>
      <c r="M75" s="363"/>
      <c r="N75" s="363"/>
      <c r="O75" s="364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H75" s="365"/>
    </row>
    <row r="76" spans="2:34" s="128" customFormat="1" ht="15.75" thickBot="1">
      <c r="B76" s="134"/>
      <c r="C76" s="134"/>
      <c r="D76" s="155"/>
      <c r="E76" s="156"/>
      <c r="F76" s="151"/>
      <c r="G76" s="363"/>
      <c r="H76" s="363"/>
      <c r="I76" s="363"/>
      <c r="J76" s="363"/>
      <c r="K76" s="363"/>
      <c r="L76" s="363"/>
      <c r="M76" s="363"/>
      <c r="N76" s="363"/>
      <c r="O76" s="364"/>
      <c r="P76" s="366"/>
      <c r="Q76" s="366"/>
      <c r="R76" s="366"/>
      <c r="S76" s="366"/>
      <c r="T76" s="366"/>
      <c r="U76" s="366"/>
      <c r="V76" s="366"/>
      <c r="W76" s="366"/>
      <c r="X76" s="363"/>
      <c r="Y76" s="363"/>
      <c r="Z76" s="363"/>
      <c r="AA76" s="363"/>
      <c r="AB76" s="363"/>
      <c r="AC76" s="363"/>
      <c r="AD76" s="363"/>
      <c r="AE76" s="363"/>
      <c r="AF76" s="363"/>
      <c r="AH76" s="367"/>
    </row>
    <row r="77" spans="2:34" s="21" customFormat="1" ht="15.75" thickBot="1">
      <c r="B77" s="20"/>
      <c r="D77" s="160" t="s">
        <v>126</v>
      </c>
      <c r="E77" s="161" t="s">
        <v>127</v>
      </c>
      <c r="F77" s="286"/>
      <c r="G77" s="282" t="s">
        <v>7</v>
      </c>
      <c r="H77" s="283" t="s">
        <v>8</v>
      </c>
      <c r="I77" s="283" t="s">
        <v>9</v>
      </c>
      <c r="J77" s="283" t="s">
        <v>10</v>
      </c>
      <c r="K77" s="283" t="s">
        <v>11</v>
      </c>
      <c r="L77" s="283" t="s">
        <v>12</v>
      </c>
      <c r="M77" s="283" t="s">
        <v>13</v>
      </c>
      <c r="N77" s="284" t="s">
        <v>14</v>
      </c>
      <c r="O77" s="285"/>
      <c r="P77" s="282" t="s">
        <v>7</v>
      </c>
      <c r="Q77" s="283" t="s">
        <v>8</v>
      </c>
      <c r="R77" s="283" t="s">
        <v>9</v>
      </c>
      <c r="S77" s="283" t="s">
        <v>10</v>
      </c>
      <c r="T77" s="283" t="s">
        <v>11</v>
      </c>
      <c r="U77" s="283" t="s">
        <v>12</v>
      </c>
      <c r="V77" s="283" t="s">
        <v>13</v>
      </c>
      <c r="W77" s="283" t="s">
        <v>14</v>
      </c>
      <c r="X77" s="286"/>
      <c r="Y77" s="282" t="s">
        <v>7</v>
      </c>
      <c r="Z77" s="283" t="s">
        <v>8</v>
      </c>
      <c r="AA77" s="283" t="s">
        <v>9</v>
      </c>
      <c r="AB77" s="283" t="s">
        <v>10</v>
      </c>
      <c r="AC77" s="283" t="s">
        <v>11</v>
      </c>
      <c r="AD77" s="283" t="s">
        <v>12</v>
      </c>
      <c r="AE77" s="283" t="s">
        <v>13</v>
      </c>
      <c r="AF77" s="284" t="s">
        <v>14</v>
      </c>
      <c r="AH77" s="368" t="s">
        <v>128</v>
      </c>
    </row>
    <row r="78" spans="2:34" s="21" customFormat="1" ht="15">
      <c r="B78" s="20">
        <v>45</v>
      </c>
      <c r="D78" s="167" t="s">
        <v>130</v>
      </c>
      <c r="E78" s="168" t="s">
        <v>131</v>
      </c>
      <c r="F78" s="169"/>
      <c r="G78" s="369">
        <f>'[1]Mod 186 Report'!G78</f>
        <v>0.0292</v>
      </c>
      <c r="H78" s="369">
        <f>'[1]Mod 186 Report'!H78</f>
        <v>0.0272</v>
      </c>
      <c r="I78" s="369">
        <f>'[1]Mod 186 Report'!I78</f>
        <v>0.0255</v>
      </c>
      <c r="J78" s="369">
        <f>'[1]Mod 186 Report'!J78</f>
        <v>0.0246</v>
      </c>
      <c r="K78" s="369">
        <f>'[1]Mod 186 Report'!K78</f>
        <v>0.0239</v>
      </c>
      <c r="L78" s="369">
        <f>'[1]Mod 186 Report'!L78</f>
        <v>0.0229</v>
      </c>
      <c r="M78" s="369">
        <f>'[1]Mod 186 Report'!M78</f>
        <v>0.0214</v>
      </c>
      <c r="N78" s="369">
        <f>'[1]Mod 186 Report'!N78</f>
        <v>0.019</v>
      </c>
      <c r="O78" s="370"/>
      <c r="P78" s="371">
        <v>0.0292</v>
      </c>
      <c r="Q78" s="371">
        <v>0.0272</v>
      </c>
      <c r="R78" s="371">
        <v>0.0255</v>
      </c>
      <c r="S78" s="371">
        <v>0.0246</v>
      </c>
      <c r="T78" s="371">
        <v>0.0239</v>
      </c>
      <c r="U78" s="371">
        <v>0.0229</v>
      </c>
      <c r="V78" s="371"/>
      <c r="W78" s="371"/>
      <c r="X78" s="372"/>
      <c r="Y78" s="302">
        <f aca="true" t="shared" si="23" ref="Y78:AD84">IF(G78-P78=0,"",G78-P78)</f>
      </c>
      <c r="Z78" s="302">
        <f t="shared" si="23"/>
      </c>
      <c r="AA78" s="302">
        <f t="shared" si="23"/>
      </c>
      <c r="AB78" s="302">
        <f t="shared" si="23"/>
      </c>
      <c r="AC78" s="302">
        <f t="shared" si="23"/>
      </c>
      <c r="AD78" s="302">
        <f t="shared" si="23"/>
      </c>
      <c r="AE78" s="302">
        <f aca="true" t="shared" si="24" ref="AE78:AF93">IF(M78-V78=0,"",M78-V78)</f>
        <v>0.0214</v>
      </c>
      <c r="AF78" s="302">
        <f t="shared" si="24"/>
        <v>0.019</v>
      </c>
      <c r="AH78" s="373"/>
    </row>
    <row r="79" spans="2:34" s="21" customFormat="1" ht="15">
      <c r="B79" s="20">
        <v>46</v>
      </c>
      <c r="D79" s="173" t="s">
        <v>133</v>
      </c>
      <c r="E79" s="168" t="s">
        <v>134</v>
      </c>
      <c r="F79" s="174"/>
      <c r="G79" s="374">
        <f>'[1]Mod 186 Report'!G79</f>
        <v>0</v>
      </c>
      <c r="H79" s="374">
        <f>'[1]Mod 186 Report'!H79</f>
        <v>-2.0302772650542806</v>
      </c>
      <c r="I79" s="374">
        <f>'[1]Mod 186 Report'!I79</f>
        <v>-1.7399908296354738</v>
      </c>
      <c r="J79" s="374">
        <f>'[1]Mod 186 Report'!J79</f>
        <v>-4.841648469372558</v>
      </c>
      <c r="K79" s="374">
        <f>'[1]Mod 186 Report'!K79</f>
        <v>-3.5294819574470466</v>
      </c>
      <c r="L79" s="374">
        <f>'[1]Mod 186 Report'!L79</f>
        <v>-4.663133102291567</v>
      </c>
      <c r="M79" s="374">
        <f>'[1]Mod 186 Report'!M79</f>
        <v>-6.3884125875748055</v>
      </c>
      <c r="N79" s="374">
        <f>'[1]Mod 186 Report'!N79</f>
        <v>-9.184127703588047</v>
      </c>
      <c r="O79" s="375"/>
      <c r="P79" s="374"/>
      <c r="Q79" s="374">
        <v>-2.0134485358856296</v>
      </c>
      <c r="R79" s="374">
        <v>-1.7399904724395583</v>
      </c>
      <c r="S79" s="374">
        <v>-4.82898664922908</v>
      </c>
      <c r="T79" s="374">
        <v>-5.641910826958281</v>
      </c>
      <c r="U79" s="374">
        <v>-6.80882704887631</v>
      </c>
      <c r="V79" s="374"/>
      <c r="W79" s="374"/>
      <c r="X79" s="376"/>
      <c r="Y79" s="302">
        <f t="shared" si="23"/>
      </c>
      <c r="Z79" s="302">
        <f t="shared" si="23"/>
        <v>-0.01682872916865108</v>
      </c>
      <c r="AA79" s="302">
        <f t="shared" si="23"/>
        <v>-3.5719591551242047E-07</v>
      </c>
      <c r="AB79" s="302">
        <f t="shared" si="23"/>
        <v>-0.012661820143478053</v>
      </c>
      <c r="AC79" s="302">
        <f t="shared" si="23"/>
        <v>2.112428869511234</v>
      </c>
      <c r="AD79" s="302">
        <f t="shared" si="23"/>
        <v>2.1456939465847427</v>
      </c>
      <c r="AE79" s="302">
        <f t="shared" si="24"/>
        <v>-6.3884125875748055</v>
      </c>
      <c r="AF79" s="302">
        <f t="shared" si="24"/>
        <v>-9.184127703588047</v>
      </c>
      <c r="AH79" s="377"/>
    </row>
    <row r="80" spans="2:34" s="21" customFormat="1" ht="15">
      <c r="B80" s="20">
        <v>47</v>
      </c>
      <c r="D80" s="178" t="s">
        <v>137</v>
      </c>
      <c r="E80" s="179" t="s">
        <v>138</v>
      </c>
      <c r="F80" s="174"/>
      <c r="G80" s="378">
        <f>'[1]Mod 186 Report'!G80</f>
        <v>0</v>
      </c>
      <c r="H80" s="378">
        <f>'[1]Mod 186 Report'!H80</f>
        <v>0</v>
      </c>
      <c r="I80" s="378">
        <f>'[1]Mod 186 Report'!I80</f>
        <v>0</v>
      </c>
      <c r="J80" s="378">
        <f>'[1]Mod 186 Report'!J80</f>
        <v>0</v>
      </c>
      <c r="K80" s="378">
        <f>'[1]Mod 186 Report'!K80</f>
        <v>0</v>
      </c>
      <c r="L80" s="378">
        <f>'[1]Mod 186 Report'!L80</f>
        <v>0</v>
      </c>
      <c r="M80" s="378">
        <f>'[1]Mod 186 Report'!M80</f>
        <v>0</v>
      </c>
      <c r="N80" s="378">
        <f>'[1]Mod 186 Report'!N80</f>
        <v>0</v>
      </c>
      <c r="O80" s="375"/>
      <c r="P80" s="378"/>
      <c r="Q80" s="378"/>
      <c r="R80" s="378"/>
      <c r="S80" s="378"/>
      <c r="T80" s="378"/>
      <c r="U80" s="378"/>
      <c r="V80" s="378"/>
      <c r="W80" s="378"/>
      <c r="X80" s="376"/>
      <c r="Y80" s="302">
        <f t="shared" si="23"/>
      </c>
      <c r="Z80" s="302">
        <f t="shared" si="23"/>
      </c>
      <c r="AA80" s="302">
        <f t="shared" si="23"/>
      </c>
      <c r="AB80" s="302">
        <f t="shared" si="23"/>
      </c>
      <c r="AC80" s="302">
        <f t="shared" si="23"/>
      </c>
      <c r="AD80" s="302">
        <f t="shared" si="23"/>
      </c>
      <c r="AE80" s="302">
        <f t="shared" si="24"/>
      </c>
      <c r="AF80" s="302">
        <f t="shared" si="24"/>
      </c>
      <c r="AH80" s="377"/>
    </row>
    <row r="81" spans="2:34" s="21" customFormat="1" ht="15">
      <c r="B81" s="20">
        <v>48</v>
      </c>
      <c r="D81" s="178" t="s">
        <v>140</v>
      </c>
      <c r="E81" s="179" t="s">
        <v>141</v>
      </c>
      <c r="F81" s="174"/>
      <c r="G81" s="378">
        <f>'[1]Mod 186 Report'!G81</f>
        <v>0</v>
      </c>
      <c r="H81" s="378">
        <f>'[1]Mod 186 Report'!H81</f>
        <v>0</v>
      </c>
      <c r="I81" s="378">
        <f>'[1]Mod 186 Report'!I81</f>
        <v>0</v>
      </c>
      <c r="J81" s="378">
        <f>'[1]Mod 186 Report'!J81</f>
        <v>0</v>
      </c>
      <c r="K81" s="378">
        <f>'[1]Mod 186 Report'!K81</f>
        <v>0</v>
      </c>
      <c r="L81" s="378">
        <f>'[1]Mod 186 Report'!L81</f>
        <v>0</v>
      </c>
      <c r="M81" s="378">
        <f>'[1]Mod 186 Report'!M81</f>
        <v>0</v>
      </c>
      <c r="N81" s="378">
        <f>'[1]Mod 186 Report'!N81</f>
        <v>0</v>
      </c>
      <c r="O81" s="375"/>
      <c r="P81" s="378"/>
      <c r="Q81" s="378"/>
      <c r="R81" s="378"/>
      <c r="S81" s="378"/>
      <c r="T81" s="378"/>
      <c r="U81" s="378"/>
      <c r="V81" s="378"/>
      <c r="W81" s="378"/>
      <c r="X81" s="376"/>
      <c r="Y81" s="302">
        <f t="shared" si="23"/>
      </c>
      <c r="Z81" s="302">
        <f t="shared" si="23"/>
      </c>
      <c r="AA81" s="302">
        <f t="shared" si="23"/>
      </c>
      <c r="AB81" s="302">
        <f t="shared" si="23"/>
      </c>
      <c r="AC81" s="302">
        <f t="shared" si="23"/>
      </c>
      <c r="AD81" s="302">
        <f t="shared" si="23"/>
      </c>
      <c r="AE81" s="302">
        <f t="shared" si="24"/>
      </c>
      <c r="AF81" s="302">
        <f t="shared" si="24"/>
      </c>
      <c r="AH81" s="377"/>
    </row>
    <row r="82" spans="2:34" s="21" customFormat="1" ht="15">
      <c r="B82" s="20">
        <v>49</v>
      </c>
      <c r="D82" s="178" t="s">
        <v>142</v>
      </c>
      <c r="E82" s="179" t="s">
        <v>143</v>
      </c>
      <c r="F82" s="174"/>
      <c r="G82" s="378">
        <f>'[1]Mod 186 Report'!G82</f>
        <v>0</v>
      </c>
      <c r="H82" s="378">
        <f>'[1]Mod 186 Report'!H82</f>
        <v>0</v>
      </c>
      <c r="I82" s="379">
        <f>'[1]Mod 186 Report'!I82</f>
        <v>0.2848687875761584</v>
      </c>
      <c r="J82" s="379">
        <f>'[1]Mod 186 Report'!J82</f>
        <v>0.2848687875761584</v>
      </c>
      <c r="K82" s="379">
        <f>'[1]Mod 186 Report'!K82</f>
        <v>0.2848687875761584</v>
      </c>
      <c r="L82" s="379">
        <f>'[1]Mod 186 Report'!L82</f>
        <v>0.2848687875761584</v>
      </c>
      <c r="M82" s="379">
        <f>'[1]Mod 186 Report'!M82</f>
        <v>0.2848687875761584</v>
      </c>
      <c r="N82" s="379">
        <f>'[1]Mod 186 Report'!N82</f>
        <v>0.2848687875761584</v>
      </c>
      <c r="O82" s="375"/>
      <c r="P82" s="378"/>
      <c r="Q82" s="378"/>
      <c r="R82" s="379">
        <v>0.2848687875761584</v>
      </c>
      <c r="S82" s="379">
        <v>0.28486878757610157</v>
      </c>
      <c r="T82" s="379">
        <v>0.28486878757610157</v>
      </c>
      <c r="U82" s="379">
        <v>0.2848687875761584</v>
      </c>
      <c r="V82" s="379"/>
      <c r="W82" s="379"/>
      <c r="X82" s="376"/>
      <c r="Y82" s="302">
        <f t="shared" si="23"/>
      </c>
      <c r="Z82" s="302">
        <f t="shared" si="23"/>
      </c>
      <c r="AA82" s="302">
        <f t="shared" si="23"/>
      </c>
      <c r="AB82" s="302">
        <f t="shared" si="23"/>
        <v>5.684341886080802E-14</v>
      </c>
      <c r="AC82" s="302">
        <f t="shared" si="23"/>
        <v>5.684341886080802E-14</v>
      </c>
      <c r="AD82" s="302">
        <f t="shared" si="23"/>
      </c>
      <c r="AE82" s="302">
        <f t="shared" si="24"/>
        <v>0.2848687875761584</v>
      </c>
      <c r="AF82" s="302">
        <f t="shared" si="24"/>
        <v>0.2848687875761584</v>
      </c>
      <c r="AH82" s="377"/>
    </row>
    <row r="83" spans="2:34" s="21" customFormat="1" ht="15">
      <c r="B83" s="20">
        <v>50</v>
      </c>
      <c r="D83" s="178" t="s">
        <v>146</v>
      </c>
      <c r="E83" s="179" t="s">
        <v>147</v>
      </c>
      <c r="F83" s="174"/>
      <c r="G83" s="380">
        <f>'[1]Mod 186 Report'!G83</f>
        <v>0</v>
      </c>
      <c r="H83" s="380">
        <f>'[1]Mod 186 Report'!H83</f>
        <v>0</v>
      </c>
      <c r="I83" s="380">
        <f>'[1]Mod 186 Report'!I83</f>
        <v>0</v>
      </c>
      <c r="J83" s="380">
        <f>'[1]Mod 186 Report'!J83</f>
        <v>0</v>
      </c>
      <c r="K83" s="380">
        <f>'[1]Mod 186 Report'!K83</f>
        <v>0</v>
      </c>
      <c r="L83" s="380">
        <f>'[1]Mod 186 Report'!L83</f>
        <v>0</v>
      </c>
      <c r="M83" s="380">
        <f>'[1]Mod 186 Report'!M83</f>
        <v>0</v>
      </c>
      <c r="N83" s="380">
        <f>'[1]Mod 186 Report'!N83</f>
        <v>0</v>
      </c>
      <c r="O83" s="375"/>
      <c r="P83" s="380"/>
      <c r="Q83" s="380"/>
      <c r="R83" s="380"/>
      <c r="S83" s="380"/>
      <c r="T83" s="380"/>
      <c r="U83" s="380"/>
      <c r="V83" s="380"/>
      <c r="W83" s="380"/>
      <c r="X83" s="376"/>
      <c r="Y83" s="302">
        <f t="shared" si="23"/>
      </c>
      <c r="Z83" s="302">
        <f t="shared" si="23"/>
      </c>
      <c r="AA83" s="302">
        <f t="shared" si="23"/>
      </c>
      <c r="AB83" s="302">
        <f t="shared" si="23"/>
      </c>
      <c r="AC83" s="302">
        <f t="shared" si="23"/>
      </c>
      <c r="AD83" s="302">
        <f t="shared" si="23"/>
      </c>
      <c r="AE83" s="302">
        <f t="shared" si="24"/>
      </c>
      <c r="AF83" s="302">
        <f t="shared" si="24"/>
      </c>
      <c r="AH83" s="377"/>
    </row>
    <row r="84" spans="2:34" s="21" customFormat="1" ht="15.75" thickBot="1">
      <c r="B84" s="20">
        <v>51</v>
      </c>
      <c r="D84" s="381" t="s">
        <v>148</v>
      </c>
      <c r="E84" s="191"/>
      <c r="F84" s="192"/>
      <c r="G84" s="382">
        <f>'[1]Mod 186 Report'!G84</f>
        <v>0</v>
      </c>
      <c r="H84" s="383">
        <f>'[1]Mod 186 Report'!H84</f>
        <v>-2.0302772650542806</v>
      </c>
      <c r="I84" s="383">
        <f>'[1]Mod 186 Report'!I84</f>
        <v>-1.4551220420593154</v>
      </c>
      <c r="J84" s="383">
        <f>'[1]Mod 186 Report'!J84</f>
        <v>-4.5567796817963995</v>
      </c>
      <c r="K84" s="383">
        <f>'[1]Mod 186 Report'!K84</f>
        <v>-3.244613169870888</v>
      </c>
      <c r="L84" s="383">
        <f>'[1]Mod 186 Report'!L84</f>
        <v>-4.378264314715409</v>
      </c>
      <c r="M84" s="383">
        <f>'[1]Mod 186 Report'!M84</f>
        <v>-6.103543799998647</v>
      </c>
      <c r="N84" s="383">
        <f>'[1]Mod 186 Report'!N84</f>
        <v>-8.899258916011888</v>
      </c>
      <c r="O84" s="384"/>
      <c r="P84" s="382"/>
      <c r="Q84" s="383">
        <v>-2.0134485358856296</v>
      </c>
      <c r="R84" s="383">
        <v>-1.4551216848633999</v>
      </c>
      <c r="S84" s="383">
        <v>-4.544117861652978</v>
      </c>
      <c r="T84" s="383">
        <v>-5.357042039382179</v>
      </c>
      <c r="U84" s="383">
        <v>-6.523958261300152</v>
      </c>
      <c r="V84" s="383"/>
      <c r="W84" s="383"/>
      <c r="X84" s="385"/>
      <c r="Y84" s="306">
        <f t="shared" si="23"/>
      </c>
      <c r="Z84" s="306">
        <f t="shared" si="23"/>
        <v>-0.01682872916865108</v>
      </c>
      <c r="AA84" s="306">
        <f t="shared" si="23"/>
        <v>-3.5719591551242047E-07</v>
      </c>
      <c r="AB84" s="306">
        <f t="shared" si="23"/>
        <v>-0.01266182014342121</v>
      </c>
      <c r="AC84" s="306">
        <f t="shared" si="23"/>
        <v>2.112428869511291</v>
      </c>
      <c r="AD84" s="306">
        <f t="shared" si="23"/>
        <v>2.1456939465847427</v>
      </c>
      <c r="AE84" s="306">
        <f t="shared" si="24"/>
        <v>-6.103543799998647</v>
      </c>
      <c r="AF84" s="306">
        <f t="shared" si="24"/>
        <v>-8.899258916011888</v>
      </c>
      <c r="AH84" s="386"/>
    </row>
    <row r="85" spans="2:34" s="21" customFormat="1" ht="15.75" thickTop="1">
      <c r="B85" s="20">
        <v>52</v>
      </c>
      <c r="D85" s="387" t="s">
        <v>149</v>
      </c>
      <c r="E85" s="168" t="s">
        <v>150</v>
      </c>
      <c r="F85" s="192"/>
      <c r="G85" s="374">
        <f>'[1]Mod 186 Report'!G85</f>
        <v>0</v>
      </c>
      <c r="H85" s="374">
        <f>'[1]Mod 186 Report'!H85</f>
        <v>0</v>
      </c>
      <c r="I85" s="374">
        <f>'[1]Mod 186 Report'!I85</f>
        <v>0</v>
      </c>
      <c r="J85" s="374">
        <f>'[1]Mod 186 Report'!J85</f>
        <v>0</v>
      </c>
      <c r="K85" s="374">
        <f>'[1]Mod 186 Report'!K85</f>
        <v>0</v>
      </c>
      <c r="L85" s="374">
        <f>'[1]Mod 186 Report'!L85</f>
        <v>0</v>
      </c>
      <c r="M85" s="374">
        <f>'[1]Mod 186 Report'!M85</f>
        <v>0</v>
      </c>
      <c r="N85" s="374">
        <f>'[1]Mod 186 Report'!N85</f>
        <v>0</v>
      </c>
      <c r="O85" s="384"/>
      <c r="P85" s="374"/>
      <c r="Q85" s="374"/>
      <c r="R85" s="374"/>
      <c r="S85" s="374"/>
      <c r="T85" s="374"/>
      <c r="U85" s="374"/>
      <c r="V85" s="374"/>
      <c r="W85" s="374"/>
      <c r="X85" s="385"/>
      <c r="Y85" s="302">
        <f aca="true" t="shared" si="25" ref="Y85:AF100">IF(G85-P85=0,"",G85-P85)</f>
      </c>
      <c r="Z85" s="302">
        <f aca="true" t="shared" si="26" ref="Z85:AD90">IF(H85-Q85=0,"",H85-Q85)</f>
      </c>
      <c r="AA85" s="302">
        <f t="shared" si="26"/>
      </c>
      <c r="AB85" s="302">
        <f t="shared" si="26"/>
      </c>
      <c r="AC85" s="302">
        <f t="shared" si="26"/>
      </c>
      <c r="AD85" s="302">
        <f t="shared" si="26"/>
      </c>
      <c r="AE85" s="302">
        <f t="shared" si="24"/>
      </c>
      <c r="AF85" s="302">
        <f t="shared" si="24"/>
      </c>
      <c r="AH85" s="377"/>
    </row>
    <row r="86" spans="2:34" s="21" customFormat="1" ht="15">
      <c r="B86" s="20">
        <v>53</v>
      </c>
      <c r="D86" s="388" t="s">
        <v>152</v>
      </c>
      <c r="E86" s="179" t="s">
        <v>153</v>
      </c>
      <c r="F86" s="192"/>
      <c r="G86" s="374">
        <f>'[1]Mod 186 Report'!G86</f>
        <v>0</v>
      </c>
      <c r="H86" s="374">
        <f>'[1]Mod 186 Report'!H86</f>
        <v>0</v>
      </c>
      <c r="I86" s="374">
        <f>'[1]Mod 186 Report'!I86</f>
        <v>0</v>
      </c>
      <c r="J86" s="374">
        <f>'[1]Mod 186 Report'!J86</f>
        <v>0</v>
      </c>
      <c r="K86" s="374">
        <f>'[1]Mod 186 Report'!K86</f>
        <v>0</v>
      </c>
      <c r="L86" s="374">
        <f>'[1]Mod 186 Report'!L86</f>
        <v>0</v>
      </c>
      <c r="M86" s="374">
        <f>'[1]Mod 186 Report'!M86</f>
        <v>0</v>
      </c>
      <c r="N86" s="374">
        <f>'[1]Mod 186 Report'!N86</f>
        <v>0</v>
      </c>
      <c r="O86" s="384"/>
      <c r="P86" s="374"/>
      <c r="Q86" s="374"/>
      <c r="R86" s="374"/>
      <c r="S86" s="374"/>
      <c r="T86" s="374"/>
      <c r="U86" s="374"/>
      <c r="V86" s="374"/>
      <c r="W86" s="374"/>
      <c r="X86" s="385"/>
      <c r="Y86" s="302">
        <f t="shared" si="25"/>
      </c>
      <c r="Z86" s="302">
        <f t="shared" si="26"/>
      </c>
      <c r="AA86" s="302">
        <f t="shared" si="26"/>
      </c>
      <c r="AB86" s="302">
        <f t="shared" si="26"/>
      </c>
      <c r="AC86" s="302">
        <f t="shared" si="26"/>
      </c>
      <c r="AD86" s="302">
        <f t="shared" si="26"/>
      </c>
      <c r="AE86" s="302">
        <f t="shared" si="24"/>
      </c>
      <c r="AF86" s="302">
        <f t="shared" si="24"/>
      </c>
      <c r="AH86" s="377"/>
    </row>
    <row r="87" spans="2:34" s="21" customFormat="1" ht="15">
      <c r="B87" s="20">
        <v>54</v>
      </c>
      <c r="D87" s="388" t="s">
        <v>154</v>
      </c>
      <c r="E87" s="179" t="s">
        <v>155</v>
      </c>
      <c r="F87" s="192"/>
      <c r="G87" s="374">
        <f>'[1]Mod 186 Report'!G87</f>
        <v>0</v>
      </c>
      <c r="H87" s="374">
        <f>'[1]Mod 186 Report'!H87</f>
        <v>0</v>
      </c>
      <c r="I87" s="374">
        <f>'[1]Mod 186 Report'!I87</f>
        <v>0</v>
      </c>
      <c r="J87" s="374">
        <f>'[1]Mod 186 Report'!J87</f>
        <v>0</v>
      </c>
      <c r="K87" s="374">
        <f>'[1]Mod 186 Report'!K87</f>
        <v>0</v>
      </c>
      <c r="L87" s="374">
        <f>'[1]Mod 186 Report'!L87</f>
        <v>0</v>
      </c>
      <c r="M87" s="374">
        <f>'[1]Mod 186 Report'!M87</f>
        <v>0</v>
      </c>
      <c r="N87" s="374">
        <f>'[1]Mod 186 Report'!N87</f>
        <v>0</v>
      </c>
      <c r="O87" s="384"/>
      <c r="P87" s="374"/>
      <c r="Q87" s="374"/>
      <c r="R87" s="374"/>
      <c r="S87" s="374"/>
      <c r="T87" s="374"/>
      <c r="U87" s="374"/>
      <c r="V87" s="374"/>
      <c r="W87" s="374"/>
      <c r="X87" s="385"/>
      <c r="Y87" s="302">
        <f t="shared" si="25"/>
      </c>
      <c r="Z87" s="302">
        <f t="shared" si="26"/>
      </c>
      <c r="AA87" s="302">
        <f t="shared" si="26"/>
      </c>
      <c r="AB87" s="302">
        <f t="shared" si="26"/>
      </c>
      <c r="AC87" s="302">
        <f t="shared" si="26"/>
      </c>
      <c r="AD87" s="302">
        <f t="shared" si="26"/>
      </c>
      <c r="AE87" s="302">
        <f t="shared" si="24"/>
      </c>
      <c r="AF87" s="302">
        <f t="shared" si="24"/>
      </c>
      <c r="AH87" s="377"/>
    </row>
    <row r="88" spans="2:34" s="21" customFormat="1" ht="15.75" thickBot="1">
      <c r="B88" s="20">
        <v>55</v>
      </c>
      <c r="D88" s="389" t="s">
        <v>156</v>
      </c>
      <c r="E88" s="200" t="s">
        <v>157</v>
      </c>
      <c r="F88" s="192"/>
      <c r="G88" s="374">
        <f>'[1]Mod 186 Report'!G88</f>
        <v>0</v>
      </c>
      <c r="H88" s="374">
        <f>'[1]Mod 186 Report'!H88</f>
        <v>0</v>
      </c>
      <c r="I88" s="374">
        <f>'[1]Mod 186 Report'!I88</f>
        <v>0</v>
      </c>
      <c r="J88" s="374">
        <f>'[1]Mod 186 Report'!J88</f>
        <v>0</v>
      </c>
      <c r="K88" s="374">
        <f>'[1]Mod 186 Report'!K88</f>
        <v>0</v>
      </c>
      <c r="L88" s="374">
        <f>'[1]Mod 186 Report'!L88</f>
        <v>0</v>
      </c>
      <c r="M88" s="374">
        <f>'[1]Mod 186 Report'!M88</f>
        <v>0</v>
      </c>
      <c r="N88" s="374">
        <f>'[1]Mod 186 Report'!N88</f>
        <v>0</v>
      </c>
      <c r="O88" s="384"/>
      <c r="P88" s="374"/>
      <c r="Q88" s="374"/>
      <c r="R88" s="374"/>
      <c r="S88" s="374"/>
      <c r="T88" s="374"/>
      <c r="U88" s="374"/>
      <c r="V88" s="374"/>
      <c r="W88" s="374"/>
      <c r="X88" s="385"/>
      <c r="Y88" s="302">
        <f t="shared" si="25"/>
      </c>
      <c r="Z88" s="302">
        <f t="shared" si="26"/>
      </c>
      <c r="AA88" s="302">
        <f t="shared" si="26"/>
      </c>
      <c r="AB88" s="302">
        <f t="shared" si="26"/>
      </c>
      <c r="AC88" s="302">
        <f t="shared" si="26"/>
      </c>
      <c r="AD88" s="302">
        <f t="shared" si="26"/>
      </c>
      <c r="AE88" s="302">
        <f t="shared" si="24"/>
      </c>
      <c r="AF88" s="302">
        <f t="shared" si="24"/>
      </c>
      <c r="AH88" s="377"/>
    </row>
    <row r="89" spans="2:34" s="21" customFormat="1" ht="15.75" thickBot="1">
      <c r="B89" s="20">
        <v>56</v>
      </c>
      <c r="D89" s="390" t="s">
        <v>158</v>
      </c>
      <c r="E89" s="204"/>
      <c r="F89" s="192"/>
      <c r="G89" s="391">
        <f>'[1]Mod 186 Report'!G89</f>
        <v>0</v>
      </c>
      <c r="H89" s="392">
        <f>'[1]Mod 186 Report'!H89</f>
        <v>1.897368422318763</v>
      </c>
      <c r="I89" s="392">
        <f>'[1]Mod 186 Report'!I89</f>
        <v>1.0503068772280812</v>
      </c>
      <c r="J89" s="392">
        <f>'[1]Mod 186 Report'!J89</f>
        <v>1.2670557234197304</v>
      </c>
      <c r="K89" s="392">
        <f>'[1]Mod 186 Report'!K89</f>
        <v>1.1940927884221537</v>
      </c>
      <c r="L89" s="392">
        <f>'[1]Mod 186 Report'!L89</f>
        <v>1.2414004640433518</v>
      </c>
      <c r="M89" s="392">
        <f>'[1]Mod 186 Report'!M89</f>
        <v>1.291383990961208</v>
      </c>
      <c r="N89" s="392">
        <f>'[1]Mod 186 Report'!N89</f>
        <v>1.344159373039986</v>
      </c>
      <c r="O89" s="384"/>
      <c r="P89" s="391"/>
      <c r="Q89" s="392">
        <v>1.8973963741934623</v>
      </c>
      <c r="R89" s="392">
        <v>1.0503068772280812</v>
      </c>
      <c r="S89" s="392">
        <v>1.2670557234196735</v>
      </c>
      <c r="T89" s="392">
        <v>1.1940927884221537</v>
      </c>
      <c r="U89" s="392">
        <v>1.241400464043295</v>
      </c>
      <c r="V89" s="392"/>
      <c r="W89" s="392"/>
      <c r="X89" s="385"/>
      <c r="Y89" s="306">
        <f t="shared" si="25"/>
      </c>
      <c r="Z89" s="306">
        <f t="shared" si="26"/>
        <v>-2.7951874699283508E-05</v>
      </c>
      <c r="AA89" s="306">
        <f t="shared" si="26"/>
      </c>
      <c r="AB89" s="306">
        <f t="shared" si="26"/>
        <v>5.684341886080802E-14</v>
      </c>
      <c r="AC89" s="306">
        <f t="shared" si="26"/>
      </c>
      <c r="AD89" s="306">
        <f t="shared" si="26"/>
        <v>5.684341886080802E-14</v>
      </c>
      <c r="AE89" s="306">
        <f t="shared" si="24"/>
        <v>1.291383990961208</v>
      </c>
      <c r="AF89" s="306">
        <f t="shared" si="24"/>
        <v>1.344159373039986</v>
      </c>
      <c r="AH89" s="386"/>
    </row>
    <row r="90" spans="2:34" s="21" customFormat="1" ht="16.5" thickBot="1" thickTop="1">
      <c r="B90" s="20">
        <v>57</v>
      </c>
      <c r="D90" s="393" t="s">
        <v>159</v>
      </c>
      <c r="E90" s="210"/>
      <c r="F90" s="192"/>
      <c r="G90" s="394">
        <f>'[1]Mod 186 Report'!G90</f>
        <v>0</v>
      </c>
      <c r="H90" s="394">
        <f>'[1]Mod 186 Report'!H90</f>
        <v>0</v>
      </c>
      <c r="I90" s="394">
        <f>'[1]Mod 186 Report'!I90</f>
        <v>-10.00119529586331</v>
      </c>
      <c r="J90" s="394">
        <f>'[1]Mod 186 Report'!J90</f>
        <v>0.6261889468176758</v>
      </c>
      <c r="K90" s="394">
        <f>'[1]Mod 186 Report'!K90</f>
        <v>-3.887323081442173</v>
      </c>
      <c r="L90" s="394">
        <f>'[1]Mod 186 Report'!L90</f>
        <v>-2.8112300889937623</v>
      </c>
      <c r="M90" s="394">
        <f>'[1]Mod 186 Report'!M90</f>
        <v>-3.448532112135363</v>
      </c>
      <c r="N90" s="394">
        <f>'[1]Mod 186 Report'!N90</f>
        <v>-2.546470275551717</v>
      </c>
      <c r="O90" s="384"/>
      <c r="P90" s="394"/>
      <c r="Q90" s="394"/>
      <c r="R90" s="394">
        <v>-10.00119529586331</v>
      </c>
      <c r="S90" s="394">
        <v>0.6261889468176758</v>
      </c>
      <c r="T90" s="394">
        <v>-3.887323081442173</v>
      </c>
      <c r="U90" s="394">
        <v>-2.8112300889937623</v>
      </c>
      <c r="V90" s="394"/>
      <c r="W90" s="394"/>
      <c r="X90" s="385"/>
      <c r="Y90" s="306">
        <f t="shared" si="25"/>
      </c>
      <c r="Z90" s="306">
        <f t="shared" si="26"/>
      </c>
      <c r="AA90" s="306">
        <f t="shared" si="26"/>
      </c>
      <c r="AB90" s="306">
        <f t="shared" si="26"/>
      </c>
      <c r="AC90" s="306">
        <f t="shared" si="26"/>
      </c>
      <c r="AD90" s="306">
        <f t="shared" si="26"/>
      </c>
      <c r="AE90" s="306">
        <f t="shared" si="24"/>
        <v>-3.448532112135363</v>
      </c>
      <c r="AF90" s="306">
        <f t="shared" si="24"/>
        <v>-2.546470275551717</v>
      </c>
      <c r="AH90" s="386"/>
    </row>
    <row r="91" spans="2:34" s="214" customFormat="1" ht="15.75" thickTop="1">
      <c r="B91" s="20">
        <v>58</v>
      </c>
      <c r="D91" s="173" t="s">
        <v>161</v>
      </c>
      <c r="E91" s="168" t="s">
        <v>162</v>
      </c>
      <c r="F91" s="215"/>
      <c r="G91" s="374">
        <f>'[1]Mod 186 Report'!G91</f>
        <v>0</v>
      </c>
      <c r="H91" s="374">
        <f>'[1]Mod 186 Report'!H91</f>
        <v>0</v>
      </c>
      <c r="I91" s="374">
        <f>'[1]Mod 186 Report'!I91</f>
        <v>0</v>
      </c>
      <c r="J91" s="374">
        <f>'[1]Mod 186 Report'!J91</f>
        <v>0</v>
      </c>
      <c r="K91" s="374">
        <f>'[1]Mod 186 Report'!K91</f>
        <v>0</v>
      </c>
      <c r="L91" s="374">
        <f>'[1]Mod 186 Report'!L91</f>
        <v>0</v>
      </c>
      <c r="M91" s="374">
        <f>'[1]Mod 186 Report'!M91</f>
        <v>0</v>
      </c>
      <c r="N91" s="374">
        <f>'[1]Mod 186 Report'!N91</f>
        <v>0</v>
      </c>
      <c r="O91" s="395"/>
      <c r="P91" s="374"/>
      <c r="Q91" s="374"/>
      <c r="R91" s="374"/>
      <c r="S91" s="374"/>
      <c r="T91" s="374"/>
      <c r="U91" s="374"/>
      <c r="V91" s="374"/>
      <c r="W91" s="374"/>
      <c r="X91" s="396"/>
      <c r="Y91" s="302">
        <f t="shared" si="25"/>
      </c>
      <c r="Z91" s="302">
        <f t="shared" si="25"/>
      </c>
      <c r="AA91" s="302">
        <f t="shared" si="25"/>
      </c>
      <c r="AB91" s="302">
        <f t="shared" si="25"/>
      </c>
      <c r="AC91" s="302">
        <f t="shared" si="25"/>
      </c>
      <c r="AD91" s="302">
        <f t="shared" si="25"/>
      </c>
      <c r="AE91" s="302">
        <f t="shared" si="24"/>
      </c>
      <c r="AF91" s="302">
        <f t="shared" si="24"/>
      </c>
      <c r="AH91" s="377"/>
    </row>
    <row r="92" spans="2:34" s="214" customFormat="1" ht="15">
      <c r="B92" s="20">
        <v>59</v>
      </c>
      <c r="D92" s="178" t="s">
        <v>164</v>
      </c>
      <c r="E92" s="179" t="s">
        <v>165</v>
      </c>
      <c r="F92" s="215"/>
      <c r="G92" s="374">
        <f>'[1]Mod 186 Report'!G92</f>
        <v>0</v>
      </c>
      <c r="H92" s="374">
        <f>'[1]Mod 186 Report'!H92</f>
        <v>0</v>
      </c>
      <c r="I92" s="374">
        <f>'[1]Mod 186 Report'!I92</f>
        <v>0</v>
      </c>
      <c r="J92" s="374">
        <f>'[1]Mod 186 Report'!J92</f>
        <v>0</v>
      </c>
      <c r="K92" s="374">
        <f>'[1]Mod 186 Report'!K92</f>
        <v>0</v>
      </c>
      <c r="L92" s="374">
        <f>'[1]Mod 186 Report'!L92</f>
        <v>0</v>
      </c>
      <c r="M92" s="374">
        <f>'[1]Mod 186 Report'!M92</f>
        <v>0</v>
      </c>
      <c r="N92" s="374">
        <f>'[1]Mod 186 Report'!N92</f>
        <v>0</v>
      </c>
      <c r="O92" s="395"/>
      <c r="P92" s="374"/>
      <c r="Q92" s="374"/>
      <c r="R92" s="374"/>
      <c r="S92" s="374"/>
      <c r="T92" s="374"/>
      <c r="U92" s="374"/>
      <c r="V92" s="374"/>
      <c r="W92" s="374"/>
      <c r="X92" s="396"/>
      <c r="Y92" s="302">
        <f t="shared" si="25"/>
      </c>
      <c r="Z92" s="302">
        <f t="shared" si="25"/>
      </c>
      <c r="AA92" s="302">
        <f t="shared" si="25"/>
      </c>
      <c r="AB92" s="302">
        <f t="shared" si="25"/>
      </c>
      <c r="AC92" s="302">
        <f t="shared" si="25"/>
      </c>
      <c r="AD92" s="302">
        <f t="shared" si="25"/>
      </c>
      <c r="AE92" s="302">
        <f t="shared" si="24"/>
      </c>
      <c r="AF92" s="302">
        <f t="shared" si="24"/>
      </c>
      <c r="AH92" s="377"/>
    </row>
    <row r="93" spans="2:34" s="214" customFormat="1" ht="15">
      <c r="B93" s="20">
        <v>60</v>
      </c>
      <c r="D93" s="178" t="s">
        <v>166</v>
      </c>
      <c r="E93" s="179" t="s">
        <v>167</v>
      </c>
      <c r="F93" s="215"/>
      <c r="G93" s="374">
        <f>'[1]Mod 186 Report'!G93</f>
        <v>0</v>
      </c>
      <c r="H93" s="374">
        <f>'[1]Mod 186 Report'!H93</f>
        <v>0</v>
      </c>
      <c r="I93" s="374">
        <f>'[1]Mod 186 Report'!I93</f>
        <v>0</v>
      </c>
      <c r="J93" s="374">
        <f>'[1]Mod 186 Report'!J93</f>
        <v>0</v>
      </c>
      <c r="K93" s="374">
        <f>'[1]Mod 186 Report'!K93</f>
        <v>0</v>
      </c>
      <c r="L93" s="374">
        <f>'[1]Mod 186 Report'!L93</f>
        <v>0</v>
      </c>
      <c r="M93" s="374">
        <f>'[1]Mod 186 Report'!M93</f>
        <v>0</v>
      </c>
      <c r="N93" s="374">
        <f>'[1]Mod 186 Report'!N93</f>
        <v>0</v>
      </c>
      <c r="O93" s="395"/>
      <c r="P93" s="374"/>
      <c r="Q93" s="374"/>
      <c r="R93" s="374"/>
      <c r="S93" s="374"/>
      <c r="T93" s="374"/>
      <c r="U93" s="374"/>
      <c r="V93" s="374"/>
      <c r="W93" s="374"/>
      <c r="X93" s="396"/>
      <c r="Y93" s="302">
        <f t="shared" si="25"/>
      </c>
      <c r="Z93" s="302">
        <f t="shared" si="25"/>
      </c>
      <c r="AA93" s="302">
        <f t="shared" si="25"/>
      </c>
      <c r="AB93" s="302">
        <f t="shared" si="25"/>
      </c>
      <c r="AC93" s="302">
        <f t="shared" si="25"/>
      </c>
      <c r="AD93" s="302">
        <f t="shared" si="25"/>
      </c>
      <c r="AE93" s="302">
        <f t="shared" si="24"/>
      </c>
      <c r="AF93" s="302">
        <f t="shared" si="24"/>
      </c>
      <c r="AH93" s="377"/>
    </row>
    <row r="94" spans="2:34" s="214" customFormat="1" ht="15">
      <c r="B94" s="20">
        <v>61</v>
      </c>
      <c r="D94" s="178" t="s">
        <v>168</v>
      </c>
      <c r="E94" s="179" t="s">
        <v>169</v>
      </c>
      <c r="F94" s="215"/>
      <c r="G94" s="374">
        <f>'[1]Mod 186 Report'!G94</f>
        <v>0</v>
      </c>
      <c r="H94" s="374">
        <f>'[1]Mod 186 Report'!H94</f>
        <v>0</v>
      </c>
      <c r="I94" s="374">
        <f>'[1]Mod 186 Report'!I94</f>
        <v>0</v>
      </c>
      <c r="J94" s="374">
        <f>'[1]Mod 186 Report'!J94</f>
        <v>0</v>
      </c>
      <c r="K94" s="374">
        <f>'[1]Mod 186 Report'!K94</f>
        <v>0</v>
      </c>
      <c r="L94" s="374">
        <f>'[1]Mod 186 Report'!L94</f>
        <v>0</v>
      </c>
      <c r="M94" s="374">
        <f>'[1]Mod 186 Report'!M94</f>
        <v>0</v>
      </c>
      <c r="N94" s="374">
        <f>'[1]Mod 186 Report'!N94</f>
        <v>0</v>
      </c>
      <c r="O94" s="395"/>
      <c r="P94" s="374"/>
      <c r="Q94" s="374">
        <v>0</v>
      </c>
      <c r="R94" s="374"/>
      <c r="S94" s="374"/>
      <c r="T94" s="374"/>
      <c r="U94" s="374"/>
      <c r="V94" s="374"/>
      <c r="W94" s="374"/>
      <c r="X94" s="396"/>
      <c r="Y94" s="302">
        <f t="shared" si="25"/>
      </c>
      <c r="Z94" s="302">
        <f t="shared" si="25"/>
      </c>
      <c r="AA94" s="302">
        <f t="shared" si="25"/>
      </c>
      <c r="AB94" s="302">
        <f t="shared" si="25"/>
      </c>
      <c r="AC94" s="302">
        <f t="shared" si="25"/>
      </c>
      <c r="AD94" s="302">
        <f t="shared" si="25"/>
      </c>
      <c r="AE94" s="302">
        <f t="shared" si="25"/>
      </c>
      <c r="AF94" s="302">
        <f t="shared" si="25"/>
      </c>
      <c r="AH94" s="377"/>
    </row>
    <row r="95" spans="2:34" s="214" customFormat="1" ht="15">
      <c r="B95" s="20">
        <v>62</v>
      </c>
      <c r="D95" s="178" t="s">
        <v>171</v>
      </c>
      <c r="E95" s="179" t="s">
        <v>172</v>
      </c>
      <c r="F95" s="215"/>
      <c r="G95" s="374">
        <f>'[1]Mod 186 Report'!G95</f>
        <v>0</v>
      </c>
      <c r="H95" s="374">
        <f>'[1]Mod 186 Report'!H95</f>
        <v>0</v>
      </c>
      <c r="I95" s="374">
        <f>'[1]Mod 186 Report'!I95</f>
        <v>0</v>
      </c>
      <c r="J95" s="374">
        <f>'[1]Mod 186 Report'!J95</f>
        <v>0</v>
      </c>
      <c r="K95" s="374">
        <f>'[1]Mod 186 Report'!K95</f>
        <v>0</v>
      </c>
      <c r="L95" s="374">
        <f>'[1]Mod 186 Report'!L95</f>
        <v>0</v>
      </c>
      <c r="M95" s="374">
        <f>'[1]Mod 186 Report'!M95</f>
        <v>0</v>
      </c>
      <c r="N95" s="374">
        <f>'[1]Mod 186 Report'!N95</f>
        <v>0</v>
      </c>
      <c r="O95" s="395"/>
      <c r="P95" s="374"/>
      <c r="Q95" s="374"/>
      <c r="R95" s="374"/>
      <c r="S95" s="374"/>
      <c r="T95" s="374"/>
      <c r="U95" s="374"/>
      <c r="V95" s="374"/>
      <c r="W95" s="374"/>
      <c r="X95" s="396"/>
      <c r="Y95" s="302">
        <f t="shared" si="25"/>
      </c>
      <c r="Z95" s="302">
        <f t="shared" si="25"/>
      </c>
      <c r="AA95" s="302">
        <f t="shared" si="25"/>
      </c>
      <c r="AB95" s="302">
        <f t="shared" si="25"/>
      </c>
      <c r="AC95" s="302">
        <f t="shared" si="25"/>
      </c>
      <c r="AD95" s="302">
        <f t="shared" si="25"/>
      </c>
      <c r="AE95" s="302">
        <f t="shared" si="25"/>
      </c>
      <c r="AF95" s="302">
        <f t="shared" si="25"/>
      </c>
      <c r="AH95" s="377"/>
    </row>
    <row r="96" spans="2:34" s="214" customFormat="1" ht="15">
      <c r="B96" s="20">
        <v>63</v>
      </c>
      <c r="D96" s="178" t="s">
        <v>173</v>
      </c>
      <c r="E96" s="179" t="s">
        <v>174</v>
      </c>
      <c r="F96" s="215"/>
      <c r="G96" s="374">
        <f>'[1]Mod 186 Report'!G96</f>
        <v>0</v>
      </c>
      <c r="H96" s="374">
        <f>'[1]Mod 186 Report'!H96</f>
        <v>0</v>
      </c>
      <c r="I96" s="374">
        <f>'[1]Mod 186 Report'!I96</f>
        <v>0</v>
      </c>
      <c r="J96" s="374">
        <f>'[1]Mod 186 Report'!J96</f>
        <v>0</v>
      </c>
      <c r="K96" s="374">
        <f>'[1]Mod 186 Report'!K96</f>
        <v>0</v>
      </c>
      <c r="L96" s="374">
        <f>'[1]Mod 186 Report'!L96</f>
        <v>0</v>
      </c>
      <c r="M96" s="374">
        <f>'[1]Mod 186 Report'!M96</f>
        <v>0</v>
      </c>
      <c r="N96" s="374">
        <f>'[1]Mod 186 Report'!N96</f>
        <v>0</v>
      </c>
      <c r="O96" s="395"/>
      <c r="P96" s="374"/>
      <c r="Q96" s="374">
        <v>0</v>
      </c>
      <c r="R96" s="374"/>
      <c r="S96" s="374"/>
      <c r="T96" s="374"/>
      <c r="U96" s="374"/>
      <c r="V96" s="374"/>
      <c r="W96" s="374"/>
      <c r="X96" s="396"/>
      <c r="Y96" s="302">
        <f t="shared" si="25"/>
      </c>
      <c r="Z96" s="302">
        <f t="shared" si="25"/>
      </c>
      <c r="AA96" s="302">
        <f t="shared" si="25"/>
      </c>
      <c r="AB96" s="302">
        <f t="shared" si="25"/>
      </c>
      <c r="AC96" s="302">
        <f t="shared" si="25"/>
      </c>
      <c r="AD96" s="302">
        <f t="shared" si="25"/>
      </c>
      <c r="AE96" s="302">
        <f t="shared" si="25"/>
      </c>
      <c r="AF96" s="302">
        <f t="shared" si="25"/>
      </c>
      <c r="AH96" s="377"/>
    </row>
    <row r="97" spans="2:34" s="214" customFormat="1" ht="15">
      <c r="B97" s="20">
        <v>64</v>
      </c>
      <c r="D97" s="178" t="s">
        <v>176</v>
      </c>
      <c r="E97" s="179" t="s">
        <v>177</v>
      </c>
      <c r="F97" s="215"/>
      <c r="G97" s="374">
        <f>'[1]Mod 186 Report'!G97</f>
        <v>0</v>
      </c>
      <c r="H97" s="374">
        <f>'[1]Mod 186 Report'!H97</f>
        <v>0</v>
      </c>
      <c r="I97" s="374">
        <f>'[1]Mod 186 Report'!I97</f>
        <v>0</v>
      </c>
      <c r="J97" s="374">
        <f>'[1]Mod 186 Report'!J97</f>
        <v>0</v>
      </c>
      <c r="K97" s="374">
        <f>'[1]Mod 186 Report'!K97</f>
        <v>0</v>
      </c>
      <c r="L97" s="374">
        <f>'[1]Mod 186 Report'!L97</f>
        <v>0</v>
      </c>
      <c r="M97" s="374">
        <f>'[1]Mod 186 Report'!M97</f>
        <v>0</v>
      </c>
      <c r="N97" s="374">
        <f>'[1]Mod 186 Report'!N97</f>
        <v>0</v>
      </c>
      <c r="O97" s="395"/>
      <c r="P97" s="374"/>
      <c r="Q97" s="374">
        <v>0</v>
      </c>
      <c r="R97" s="374"/>
      <c r="S97" s="374"/>
      <c r="T97" s="374"/>
      <c r="U97" s="374"/>
      <c r="V97" s="374"/>
      <c r="W97" s="374"/>
      <c r="X97" s="396"/>
      <c r="Y97" s="302">
        <f t="shared" si="25"/>
      </c>
      <c r="Z97" s="302">
        <f t="shared" si="25"/>
      </c>
      <c r="AA97" s="302">
        <f t="shared" si="25"/>
      </c>
      <c r="AB97" s="302">
        <f t="shared" si="25"/>
      </c>
      <c r="AC97" s="302">
        <f t="shared" si="25"/>
      </c>
      <c r="AD97" s="302">
        <f t="shared" si="25"/>
      </c>
      <c r="AE97" s="302">
        <f t="shared" si="25"/>
      </c>
      <c r="AF97" s="302">
        <f t="shared" si="25"/>
      </c>
      <c r="AH97" s="377"/>
    </row>
    <row r="98" spans="2:34" s="214" customFormat="1" ht="15">
      <c r="B98" s="20">
        <v>65</v>
      </c>
      <c r="D98" s="178" t="s">
        <v>178</v>
      </c>
      <c r="E98" s="179" t="s">
        <v>179</v>
      </c>
      <c r="F98" s="215"/>
      <c r="G98" s="378">
        <f>'[1]Mod 186 Report'!G98</f>
        <v>0</v>
      </c>
      <c r="H98" s="378">
        <f>'[1]Mod 186 Report'!H98</f>
        <v>0</v>
      </c>
      <c r="I98" s="378">
        <f>'[1]Mod 186 Report'!I98</f>
        <v>0.9828194628553584</v>
      </c>
      <c r="J98" s="378">
        <f>'[1]Mod 186 Report'!J98</f>
        <v>0.3431191694525637</v>
      </c>
      <c r="K98" s="378">
        <f>'[1]Mod 186 Report'!K98</f>
        <v>0.0882400687412428</v>
      </c>
      <c r="L98" s="378">
        <f>'[1]Mod 186 Report'!L98</f>
        <v>0.08680012427942074</v>
      </c>
      <c r="M98" s="378">
        <f>'[1]Mod 186 Report'!M98</f>
        <v>0.0854074183831699</v>
      </c>
      <c r="N98" s="378">
        <f>'[1]Mod 186 Report'!N98</f>
        <v>0.08406125191783076</v>
      </c>
      <c r="O98" s="395"/>
      <c r="P98" s="378"/>
      <c r="Q98" s="378"/>
      <c r="R98" s="378">
        <v>0.9822101211489372</v>
      </c>
      <c r="S98" s="378">
        <v>0.3419084373587111</v>
      </c>
      <c r="T98" s="378">
        <v>0.08688637121315423</v>
      </c>
      <c r="U98" s="378">
        <v>0.08541806086600445</v>
      </c>
      <c r="V98" s="378"/>
      <c r="W98" s="378"/>
      <c r="X98" s="396"/>
      <c r="Y98" s="302">
        <f t="shared" si="25"/>
      </c>
      <c r="Z98" s="302">
        <f t="shared" si="25"/>
      </c>
      <c r="AA98" s="302">
        <f t="shared" si="25"/>
        <v>0.0006093417064211293</v>
      </c>
      <c r="AB98" s="302">
        <f t="shared" si="25"/>
        <v>0.0012107320938525845</v>
      </c>
      <c r="AC98" s="302">
        <f t="shared" si="25"/>
        <v>0.00135369752808856</v>
      </c>
      <c r="AD98" s="302">
        <f t="shared" si="25"/>
        <v>0.0013820634134162901</v>
      </c>
      <c r="AE98" s="302">
        <f t="shared" si="25"/>
        <v>0.0854074183831699</v>
      </c>
      <c r="AF98" s="302">
        <f t="shared" si="25"/>
        <v>0.08406125191783076</v>
      </c>
      <c r="AH98" s="377"/>
    </row>
    <row r="99" spans="2:34" s="214" customFormat="1" ht="15.75" thickBot="1">
      <c r="B99" s="20">
        <v>66</v>
      </c>
      <c r="D99" s="216" t="s">
        <v>180</v>
      </c>
      <c r="E99" s="200" t="s">
        <v>181</v>
      </c>
      <c r="F99" s="215"/>
      <c r="G99" s="397">
        <f>'[1]Mod 186 Report'!G99</f>
        <v>0</v>
      </c>
      <c r="H99" s="397">
        <f>'[1]Mod 186 Report'!H99</f>
        <v>0</v>
      </c>
      <c r="I99" s="397">
        <f>'[1]Mod 186 Report'!I99</f>
        <v>0</v>
      </c>
      <c r="J99" s="397">
        <f>'[1]Mod 186 Report'!J99</f>
        <v>0</v>
      </c>
      <c r="K99" s="397">
        <f>'[1]Mod 186 Report'!K99</f>
        <v>0</v>
      </c>
      <c r="L99" s="397">
        <f>'[1]Mod 186 Report'!L99</f>
        <v>0</v>
      </c>
      <c r="M99" s="397">
        <f>'[1]Mod 186 Report'!M99</f>
        <v>0</v>
      </c>
      <c r="N99" s="397">
        <f>'[1]Mod 186 Report'!N99</f>
        <v>0</v>
      </c>
      <c r="O99" s="395"/>
      <c r="P99" s="397"/>
      <c r="Q99" s="397"/>
      <c r="R99" s="397"/>
      <c r="S99" s="397">
        <v>0</v>
      </c>
      <c r="T99" s="397">
        <v>0</v>
      </c>
      <c r="U99" s="397">
        <v>0</v>
      </c>
      <c r="V99" s="397"/>
      <c r="W99" s="397"/>
      <c r="X99" s="396"/>
      <c r="Y99" s="302">
        <f t="shared" si="25"/>
      </c>
      <c r="Z99" s="302">
        <f t="shared" si="25"/>
      </c>
      <c r="AA99" s="302">
        <f t="shared" si="25"/>
      </c>
      <c r="AB99" s="302">
        <f t="shared" si="25"/>
      </c>
      <c r="AC99" s="302">
        <f t="shared" si="25"/>
      </c>
      <c r="AD99" s="302">
        <f t="shared" si="25"/>
      </c>
      <c r="AE99" s="302">
        <f t="shared" si="25"/>
      </c>
      <c r="AF99" s="302">
        <f t="shared" si="25"/>
      </c>
      <c r="AH99" s="377"/>
    </row>
    <row r="100" spans="2:34" s="214" customFormat="1" ht="15.75" thickBot="1">
      <c r="B100" s="20">
        <v>67</v>
      </c>
      <c r="D100" s="218" t="s">
        <v>182</v>
      </c>
      <c r="E100" s="219"/>
      <c r="F100" s="215"/>
      <c r="G100" s="398">
        <f>'[1]Mod 186 Report'!G100</f>
        <v>0</v>
      </c>
      <c r="H100" s="398">
        <f>'[1]Mod 186 Report'!H100</f>
        <v>0</v>
      </c>
      <c r="I100" s="398">
        <f>'[1]Mod 186 Report'!I100</f>
        <v>0.9828194628553584</v>
      </c>
      <c r="J100" s="398">
        <f>'[1]Mod 186 Report'!J100</f>
        <v>0.3431191694525637</v>
      </c>
      <c r="K100" s="398">
        <f>'[1]Mod 186 Report'!K100</f>
        <v>0.0882400687412428</v>
      </c>
      <c r="L100" s="398">
        <f>'[1]Mod 186 Report'!L100</f>
        <v>0.08680012427942074</v>
      </c>
      <c r="M100" s="398">
        <f>'[1]Mod 186 Report'!M100</f>
        <v>0.0854074183831699</v>
      </c>
      <c r="N100" s="398">
        <f>'[1]Mod 186 Report'!N100</f>
        <v>0.08406125191783076</v>
      </c>
      <c r="O100" s="395"/>
      <c r="P100" s="398"/>
      <c r="Q100" s="398"/>
      <c r="R100" s="398">
        <v>0.9822101211489372</v>
      </c>
      <c r="S100" s="398">
        <v>0.3419084373587111</v>
      </c>
      <c r="T100" s="398">
        <v>0.08688637121315423</v>
      </c>
      <c r="U100" s="398">
        <v>0.08541806086600445</v>
      </c>
      <c r="V100" s="398"/>
      <c r="W100" s="398"/>
      <c r="X100" s="396"/>
      <c r="Y100" s="306">
        <f aca="true" t="shared" si="27" ref="Y100:AD100">IF(G100-P100=0,"",G100-P100)</f>
      </c>
      <c r="Z100" s="306">
        <f t="shared" si="27"/>
      </c>
      <c r="AA100" s="306">
        <f t="shared" si="27"/>
        <v>0.0006093417064211293</v>
      </c>
      <c r="AB100" s="306">
        <f t="shared" si="27"/>
        <v>0.0012107320938525845</v>
      </c>
      <c r="AC100" s="306">
        <f t="shared" si="27"/>
        <v>0.00135369752808856</v>
      </c>
      <c r="AD100" s="306">
        <f t="shared" si="27"/>
        <v>0.0013820634134162901</v>
      </c>
      <c r="AE100" s="306">
        <f t="shared" si="25"/>
        <v>0.0854074183831699</v>
      </c>
      <c r="AF100" s="306">
        <f t="shared" si="25"/>
        <v>0.08406125191783076</v>
      </c>
      <c r="AH100" s="386"/>
    </row>
    <row r="101" spans="2:34" s="214" customFormat="1" ht="15.75" thickBot="1">
      <c r="B101" s="223"/>
      <c r="D101" s="399"/>
      <c r="E101" s="225"/>
      <c r="F101" s="215"/>
      <c r="G101" s="400"/>
      <c r="H101" s="400"/>
      <c r="I101" s="400"/>
      <c r="J101" s="400"/>
      <c r="K101" s="401"/>
      <c r="L101" s="401"/>
      <c r="M101" s="401"/>
      <c r="N101" s="401"/>
      <c r="O101" s="395"/>
      <c r="P101" s="400"/>
      <c r="Q101" s="400"/>
      <c r="R101" s="400"/>
      <c r="S101" s="400"/>
      <c r="T101" s="401"/>
      <c r="U101" s="401"/>
      <c r="V101" s="401"/>
      <c r="W101" s="401"/>
      <c r="X101" s="396"/>
      <c r="Y101" s="400"/>
      <c r="Z101" s="400"/>
      <c r="AA101" s="400"/>
      <c r="AB101" s="400"/>
      <c r="AC101" s="401"/>
      <c r="AD101" s="401"/>
      <c r="AE101" s="401"/>
      <c r="AF101" s="401"/>
      <c r="AH101" s="402"/>
    </row>
    <row r="102" spans="2:34" s="214" customFormat="1" ht="15.75" thickBot="1">
      <c r="B102" s="223">
        <v>68</v>
      </c>
      <c r="D102" s="403" t="s">
        <v>183</v>
      </c>
      <c r="E102" s="231"/>
      <c r="F102" s="232"/>
      <c r="G102" s="404">
        <f>'[1]Mod 186 Report'!G102</f>
        <v>0</v>
      </c>
      <c r="H102" s="404">
        <f>'[1]Mod 186 Report'!H102</f>
        <v>-0.13290884273551762</v>
      </c>
      <c r="I102" s="404">
        <f>'[1]Mod 186 Report'!I102</f>
        <v>-9.423190997839185</v>
      </c>
      <c r="J102" s="404">
        <f>'[1]Mod 186 Report'!J102</f>
        <v>-2.3204158421064296</v>
      </c>
      <c r="K102" s="404">
        <f>'[1]Mod 186 Report'!K102</f>
        <v>-5.849603394149664</v>
      </c>
      <c r="L102" s="404">
        <f>'[1]Mod 186 Report'!L102</f>
        <v>-5.861293815386398</v>
      </c>
      <c r="M102" s="404">
        <f>'[1]Mod 186 Report'!M102</f>
        <v>-8.175284502789632</v>
      </c>
      <c r="N102" s="404">
        <f>'[1]Mod 186 Report'!N102</f>
        <v>-10.017508566605787</v>
      </c>
      <c r="O102" s="405"/>
      <c r="P102" s="404">
        <v>0</v>
      </c>
      <c r="Q102" s="404">
        <v>-0.11605216169216725</v>
      </c>
      <c r="R102" s="404">
        <v>-9.423799982349692</v>
      </c>
      <c r="S102" s="404">
        <v>-2.308964754056918</v>
      </c>
      <c r="T102" s="404">
        <v>-7.963385961189044</v>
      </c>
      <c r="U102" s="404">
        <v>-8.008369825384614</v>
      </c>
      <c r="V102" s="404"/>
      <c r="W102" s="404"/>
      <c r="X102" s="406"/>
      <c r="Y102" s="306">
        <f aca="true" t="shared" si="28" ref="Y102:AD103">IF(G102-P102=0,"",G102-P102)</f>
      </c>
      <c r="Z102" s="306">
        <f t="shared" si="28"/>
        <v>-0.016856681043350363</v>
      </c>
      <c r="AA102" s="306">
        <f t="shared" si="28"/>
        <v>0.0006089845105066161</v>
      </c>
      <c r="AB102" s="306">
        <f t="shared" si="28"/>
        <v>-0.011451088049511782</v>
      </c>
      <c r="AC102" s="306">
        <f t="shared" si="28"/>
        <v>2.1137825670393795</v>
      </c>
      <c r="AD102" s="306">
        <f t="shared" si="28"/>
        <v>2.147076009998216</v>
      </c>
      <c r="AE102" s="306">
        <f>IF(M102-V102=0,"",M102-V102)</f>
        <v>-8.175284502789632</v>
      </c>
      <c r="AF102" s="306">
        <f>IF(N102-W102=0,"",N102-W102)</f>
        <v>-10.017508566605787</v>
      </c>
      <c r="AH102" s="407"/>
    </row>
    <row r="103" spans="2:34" s="214" customFormat="1" ht="15.75" thickBot="1">
      <c r="B103" s="223">
        <v>69</v>
      </c>
      <c r="D103" s="403" t="s">
        <v>184</v>
      </c>
      <c r="E103" s="231"/>
      <c r="F103" s="232"/>
      <c r="G103" s="408">
        <f>'[1]Mod 186 Report'!G103</f>
        <v>0</v>
      </c>
      <c r="H103" s="408">
        <f>'[1]Mod 186 Report'!H103</f>
        <v>-0.13290884273551762</v>
      </c>
      <c r="I103" s="408">
        <f>'[1]Mod 186 Report'!I103</f>
        <v>-9.423190997839185</v>
      </c>
      <c r="J103" s="408">
        <f>'[1]Mod 186 Report'!J103</f>
        <v>-2.3204158421064296</v>
      </c>
      <c r="K103" s="408">
        <f>'[1]Mod 186 Report'!K103</f>
        <v>-5.849603394149664</v>
      </c>
      <c r="L103" s="408">
        <f>'[1]Mod 186 Report'!L103</f>
        <v>-5.861293815386398</v>
      </c>
      <c r="M103" s="408">
        <f>'[1]Mod 186 Report'!M103</f>
        <v>-8.175284502789632</v>
      </c>
      <c r="N103" s="408">
        <f>'[1]Mod 186 Report'!N103</f>
        <v>-10.017508566605787</v>
      </c>
      <c r="O103" s="405"/>
      <c r="P103" s="408">
        <v>0</v>
      </c>
      <c r="Q103" s="408">
        <v>-0.11605216169216725</v>
      </c>
      <c r="R103" s="408">
        <v>-9.423799982349692</v>
      </c>
      <c r="S103" s="408">
        <v>-2.308964754056918</v>
      </c>
      <c r="T103" s="408">
        <v>-7.963385961189044</v>
      </c>
      <c r="U103" s="408">
        <v>-8.008369825384614</v>
      </c>
      <c r="V103" s="408"/>
      <c r="W103" s="408"/>
      <c r="X103" s="406"/>
      <c r="Y103" s="306">
        <f t="shared" si="28"/>
      </c>
      <c r="Z103" s="306">
        <f t="shared" si="28"/>
        <v>-0.016856681043350363</v>
      </c>
      <c r="AA103" s="306">
        <f t="shared" si="28"/>
        <v>0.0006089845105066161</v>
      </c>
      <c r="AB103" s="306">
        <f t="shared" si="28"/>
        <v>-0.011451088049511782</v>
      </c>
      <c r="AC103" s="306">
        <f t="shared" si="28"/>
        <v>2.1137825670393795</v>
      </c>
      <c r="AD103" s="306">
        <f t="shared" si="28"/>
        <v>2.147076009998216</v>
      </c>
      <c r="AE103" s="306">
        <f>IF(M103-V103=0,"",M103-V103)</f>
        <v>-8.175284502789632</v>
      </c>
      <c r="AF103" s="306">
        <f>IF(N103-W103=0,"",N103-W103)</f>
        <v>-10.017508566605787</v>
      </c>
      <c r="AH103" s="407"/>
    </row>
    <row r="104" spans="2:34" s="214" customFormat="1" ht="15.75" thickBot="1">
      <c r="B104" s="223"/>
      <c r="D104" s="237"/>
      <c r="E104" s="238"/>
      <c r="F104" s="232"/>
      <c r="G104" s="409"/>
      <c r="H104" s="409"/>
      <c r="I104" s="409"/>
      <c r="J104" s="409"/>
      <c r="K104" s="409"/>
      <c r="L104" s="409"/>
      <c r="M104" s="409"/>
      <c r="N104" s="409"/>
      <c r="O104" s="405"/>
      <c r="P104" s="409"/>
      <c r="Q104" s="409"/>
      <c r="R104" s="409"/>
      <c r="S104" s="409"/>
      <c r="T104" s="409"/>
      <c r="U104" s="409"/>
      <c r="V104" s="409"/>
      <c r="W104" s="409"/>
      <c r="X104" s="406"/>
      <c r="Y104" s="409"/>
      <c r="Z104" s="409"/>
      <c r="AA104" s="409"/>
      <c r="AB104" s="409"/>
      <c r="AC104" s="409"/>
      <c r="AD104" s="409"/>
      <c r="AE104" s="409"/>
      <c r="AF104" s="409"/>
      <c r="AH104" s="410"/>
    </row>
    <row r="105" spans="2:34" s="214" customFormat="1" ht="15.75" thickBot="1">
      <c r="B105" s="223"/>
      <c r="D105" s="240" t="s">
        <v>185</v>
      </c>
      <c r="E105" s="238"/>
      <c r="F105" s="232"/>
      <c r="G105" s="282" t="s">
        <v>7</v>
      </c>
      <c r="H105" s="283" t="s">
        <v>8</v>
      </c>
      <c r="I105" s="283" t="s">
        <v>9</v>
      </c>
      <c r="J105" s="283" t="s">
        <v>10</v>
      </c>
      <c r="K105" s="283" t="s">
        <v>11</v>
      </c>
      <c r="L105" s="283" t="s">
        <v>12</v>
      </c>
      <c r="M105" s="283" t="s">
        <v>13</v>
      </c>
      <c r="N105" s="284" t="s">
        <v>14</v>
      </c>
      <c r="O105" s="285"/>
      <c r="P105" s="282" t="s">
        <v>7</v>
      </c>
      <c r="Q105" s="283" t="s">
        <v>8</v>
      </c>
      <c r="R105" s="283" t="s">
        <v>9</v>
      </c>
      <c r="S105" s="283" t="s">
        <v>10</v>
      </c>
      <c r="T105" s="283" t="s">
        <v>11</v>
      </c>
      <c r="U105" s="283" t="s">
        <v>12</v>
      </c>
      <c r="V105" s="283" t="s">
        <v>13</v>
      </c>
      <c r="W105" s="283" t="s">
        <v>14</v>
      </c>
      <c r="X105" s="286"/>
      <c r="Y105" s="282" t="s">
        <v>7</v>
      </c>
      <c r="Z105" s="283" t="s">
        <v>8</v>
      </c>
      <c r="AA105" s="283" t="s">
        <v>9</v>
      </c>
      <c r="AB105" s="283" t="s">
        <v>10</v>
      </c>
      <c r="AC105" s="283" t="s">
        <v>11</v>
      </c>
      <c r="AD105" s="283" t="s">
        <v>12</v>
      </c>
      <c r="AE105" s="283" t="s">
        <v>13</v>
      </c>
      <c r="AF105" s="284" t="s">
        <v>14</v>
      </c>
      <c r="AH105" s="410"/>
    </row>
    <row r="106" spans="2:34" s="214" customFormat="1" ht="12">
      <c r="B106" s="223"/>
      <c r="D106" s="241"/>
      <c r="E106" s="241"/>
      <c r="F106" s="241"/>
      <c r="G106" s="411"/>
      <c r="H106" s="411"/>
      <c r="I106" s="411"/>
      <c r="J106" s="411"/>
      <c r="K106" s="411"/>
      <c r="L106" s="411"/>
      <c r="M106" s="411"/>
      <c r="N106" s="411"/>
      <c r="O106" s="412"/>
      <c r="P106" s="411"/>
      <c r="Q106" s="411"/>
      <c r="R106" s="411"/>
      <c r="S106" s="411"/>
      <c r="T106" s="411"/>
      <c r="U106" s="411"/>
      <c r="V106" s="411"/>
      <c r="W106" s="411"/>
      <c r="X106" s="413"/>
      <c r="Y106" s="411"/>
      <c r="Z106" s="411"/>
      <c r="AA106" s="411"/>
      <c r="AB106" s="411"/>
      <c r="AC106" s="411"/>
      <c r="AD106" s="411"/>
      <c r="AE106" s="411"/>
      <c r="AF106" s="411"/>
      <c r="AH106" s="414"/>
    </row>
    <row r="107" spans="2:34" s="214" customFormat="1" ht="15">
      <c r="B107" s="223">
        <v>70</v>
      </c>
      <c r="D107" s="415" t="s">
        <v>186</v>
      </c>
      <c r="E107" s="243"/>
      <c r="F107" s="244"/>
      <c r="G107" s="332"/>
      <c r="H107" s="332"/>
      <c r="I107" s="332"/>
      <c r="J107" s="332"/>
      <c r="K107" s="332"/>
      <c r="L107" s="332"/>
      <c r="M107" s="332"/>
      <c r="N107" s="332"/>
      <c r="O107" s="416"/>
      <c r="P107" s="332"/>
      <c r="Q107" s="332"/>
      <c r="R107" s="332"/>
      <c r="S107" s="332"/>
      <c r="T107" s="332"/>
      <c r="U107" s="332"/>
      <c r="V107" s="332"/>
      <c r="W107" s="332"/>
      <c r="X107" s="417"/>
      <c r="Y107" s="317">
        <f aca="true" t="shared" si="29" ref="Y107:AD109">IF(G107-P107=0,"",G107-P107)</f>
      </c>
      <c r="Z107" s="317">
        <f t="shared" si="29"/>
      </c>
      <c r="AA107" s="317">
        <f t="shared" si="29"/>
      </c>
      <c r="AB107" s="317">
        <f t="shared" si="29"/>
      </c>
      <c r="AC107" s="317">
        <f t="shared" si="29"/>
      </c>
      <c r="AD107" s="317">
        <f t="shared" si="29"/>
      </c>
      <c r="AE107" s="317">
        <f aca="true" t="shared" si="30" ref="AE107:AF109">IF(M107-V107=0,"",M107-V107)</f>
      </c>
      <c r="AF107" s="317">
        <f t="shared" si="30"/>
      </c>
      <c r="AH107" s="418" t="s">
        <v>202</v>
      </c>
    </row>
    <row r="108" spans="2:34" s="214" customFormat="1" ht="15">
      <c r="B108" s="223">
        <v>71</v>
      </c>
      <c r="D108" s="419" t="s">
        <v>187</v>
      </c>
      <c r="E108" s="248"/>
      <c r="G108" s="420"/>
      <c r="H108" s="420"/>
      <c r="I108" s="420"/>
      <c r="J108" s="420"/>
      <c r="K108" s="420"/>
      <c r="L108" s="420"/>
      <c r="M108" s="420"/>
      <c r="N108" s="420"/>
      <c r="O108" s="421"/>
      <c r="P108" s="420"/>
      <c r="Q108" s="420"/>
      <c r="R108" s="420"/>
      <c r="S108" s="420"/>
      <c r="T108" s="420"/>
      <c r="U108" s="420"/>
      <c r="V108" s="420"/>
      <c r="W108" s="420"/>
      <c r="X108" s="411"/>
      <c r="Y108" s="306">
        <f t="shared" si="29"/>
      </c>
      <c r="Z108" s="306">
        <f t="shared" si="29"/>
      </c>
      <c r="AA108" s="306">
        <f t="shared" si="29"/>
      </c>
      <c r="AB108" s="306">
        <f t="shared" si="29"/>
      </c>
      <c r="AC108" s="306">
        <f t="shared" si="29"/>
      </c>
      <c r="AD108" s="306">
        <f t="shared" si="29"/>
      </c>
      <c r="AE108" s="306">
        <f t="shared" si="30"/>
      </c>
      <c r="AF108" s="306">
        <f t="shared" si="30"/>
      </c>
      <c r="AH108" s="422"/>
    </row>
    <row r="109" spans="2:34" s="214" customFormat="1" ht="15">
      <c r="B109" s="223">
        <v>72</v>
      </c>
      <c r="D109" s="403" t="s">
        <v>188</v>
      </c>
      <c r="E109" s="254"/>
      <c r="G109" s="332"/>
      <c r="H109" s="332"/>
      <c r="I109" s="332"/>
      <c r="J109" s="332"/>
      <c r="K109" s="332"/>
      <c r="L109" s="332"/>
      <c r="M109" s="332"/>
      <c r="N109" s="332"/>
      <c r="O109" s="421"/>
      <c r="P109" s="332"/>
      <c r="Q109" s="332"/>
      <c r="R109" s="332"/>
      <c r="S109" s="332"/>
      <c r="T109" s="332"/>
      <c r="U109" s="332"/>
      <c r="V109" s="332"/>
      <c r="W109" s="332"/>
      <c r="X109" s="411"/>
      <c r="Y109" s="306">
        <f t="shared" si="29"/>
      </c>
      <c r="Z109" s="306">
        <f t="shared" si="29"/>
      </c>
      <c r="AA109" s="306">
        <f t="shared" si="29"/>
      </c>
      <c r="AB109" s="306">
        <f t="shared" si="29"/>
      </c>
      <c r="AC109" s="306">
        <f t="shared" si="29"/>
      </c>
      <c r="AD109" s="306">
        <f t="shared" si="29"/>
      </c>
      <c r="AE109" s="306">
        <f t="shared" si="30"/>
      </c>
      <c r="AF109" s="306">
        <f t="shared" si="30"/>
      </c>
      <c r="AH109" s="422"/>
    </row>
    <row r="110" spans="2:34" s="214" customFormat="1" ht="12">
      <c r="B110" s="223"/>
      <c r="G110" s="411"/>
      <c r="H110" s="411"/>
      <c r="I110" s="411"/>
      <c r="J110" s="411"/>
      <c r="K110" s="411"/>
      <c r="L110" s="411"/>
      <c r="M110" s="411"/>
      <c r="N110" s="411"/>
      <c r="O110" s="42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  <c r="AA110" s="411"/>
      <c r="AB110" s="411"/>
      <c r="AC110" s="411"/>
      <c r="AD110" s="411"/>
      <c r="AE110" s="411"/>
      <c r="AF110" s="411"/>
      <c r="AH110" s="414"/>
    </row>
    <row r="111" spans="2:34" s="214" customFormat="1" ht="12">
      <c r="B111" s="223"/>
      <c r="G111" s="411"/>
      <c r="H111" s="411"/>
      <c r="I111" s="411"/>
      <c r="J111" s="411"/>
      <c r="K111" s="411"/>
      <c r="L111" s="411"/>
      <c r="M111" s="411"/>
      <c r="N111" s="411"/>
      <c r="O111" s="42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  <c r="AA111" s="411"/>
      <c r="AB111" s="411"/>
      <c r="AC111" s="411"/>
      <c r="AD111" s="411"/>
      <c r="AE111" s="411"/>
      <c r="AF111" s="411"/>
      <c r="AH111" s="414"/>
    </row>
    <row r="112" spans="2:34" s="214" customFormat="1" ht="12" hidden="1">
      <c r="B112" s="223"/>
      <c r="D112" s="257"/>
      <c r="E112" s="258"/>
      <c r="F112" s="258"/>
      <c r="G112" s="423">
        <v>0.5</v>
      </c>
      <c r="H112" s="423">
        <v>0.5</v>
      </c>
      <c r="I112" s="423">
        <v>0.5</v>
      </c>
      <c r="J112" s="423">
        <v>0.5</v>
      </c>
      <c r="K112" s="423">
        <v>0.5</v>
      </c>
      <c r="L112" s="424"/>
      <c r="M112" s="424"/>
      <c r="N112" s="424"/>
      <c r="O112" s="258"/>
      <c r="P112" s="423">
        <v>0.5</v>
      </c>
      <c r="Q112" s="423">
        <v>0.5</v>
      </c>
      <c r="R112" s="423">
        <v>0.5</v>
      </c>
      <c r="S112" s="423">
        <v>0.5</v>
      </c>
      <c r="T112" s="423">
        <v>0.5</v>
      </c>
      <c r="U112" s="424"/>
      <c r="V112" s="424"/>
      <c r="W112" s="424"/>
      <c r="X112" s="425"/>
      <c r="Y112" s="423">
        <v>0.5</v>
      </c>
      <c r="Z112" s="423">
        <v>0.5</v>
      </c>
      <c r="AA112" s="423">
        <v>0.5</v>
      </c>
      <c r="AB112" s="423">
        <v>0.5</v>
      </c>
      <c r="AC112" s="423">
        <v>0.5</v>
      </c>
      <c r="AD112" s="424"/>
      <c r="AE112" s="424"/>
      <c r="AF112" s="424"/>
      <c r="AH112" s="414"/>
    </row>
    <row r="113" spans="2:34" s="214" customFormat="1" ht="12" hidden="1">
      <c r="B113" s="223"/>
      <c r="D113" s="259"/>
      <c r="E113" s="260"/>
      <c r="F113" s="260"/>
      <c r="G113" s="426">
        <f>IF(((G41)&gt;((G40)*1.06)),3,(IF(((G41)&lt;((G40)*0.94)),0%,1.5)))</f>
        <v>1.5</v>
      </c>
      <c r="H113" s="426">
        <f>IF(((H41)&gt;((H40)*1.06)),3,(IF(((H41)&lt;((H40)*0.94)),0%,1.5)))</f>
        <v>1.5</v>
      </c>
      <c r="I113" s="426">
        <f>IF(((I41)&gt;((I40)*1.06)),3,(IF(((I41)&lt;((I40)*0.94)),0%,1.5)))</f>
        <v>1.5</v>
      </c>
      <c r="J113" s="426">
        <f>IF(((J41)&gt;((J40)*1.06)),3,(IF(((J41)&lt;((J40)*0.94)),0%,1.5)))</f>
        <v>1.5</v>
      </c>
      <c r="K113" s="426">
        <f>IF(((K41)&gt;((K40)*1.06)),3,(IF(((K41)&lt;((K40)*0.94)),0%,1.5)))</f>
        <v>1.5</v>
      </c>
      <c r="L113" s="427"/>
      <c r="M113" s="427"/>
      <c r="N113" s="427"/>
      <c r="O113" s="263"/>
      <c r="P113" s="426">
        <f>IF(((P41)&gt;((P40)*1.06)),3,(IF(((P41)&lt;((P40)*0.94)),0%,1.5)))</f>
        <v>1.5</v>
      </c>
      <c r="Q113" s="426">
        <f>IF(((Q41)&gt;((Q40)*1.06)),3,(IF(((Q41)&lt;((Q40)*0.94)),0%,1.5)))</f>
        <v>1.5</v>
      </c>
      <c r="R113" s="426">
        <f>IF(((R41)&gt;((R40)*1.06)),3,(IF(((R41)&lt;((R40)*0.94)),0%,1.5)))</f>
        <v>1.5</v>
      </c>
      <c r="S113" s="426">
        <f>IF(((S41)&gt;((S40)*1.06)),3,(IF(((S41)&lt;((S40)*0.94)),0%,1.5)))</f>
        <v>1.5</v>
      </c>
      <c r="T113" s="426">
        <f>IF(((T41)&gt;((T40)*1.06)),3,(IF(((T41)&lt;((T40)*0.94)),0%,1.5)))</f>
        <v>1.5</v>
      </c>
      <c r="U113" s="427"/>
      <c r="V113" s="427"/>
      <c r="W113" s="427"/>
      <c r="X113" s="428"/>
      <c r="Y113" s="426">
        <f>IF(((Y41)&gt;((Y40)*1.06)),3,(IF(((Y41)&lt;((Y40)*0.94)),0%,1.5)))</f>
        <v>3</v>
      </c>
      <c r="Z113" s="426">
        <f>IF(((Z41)&gt;((Z40)*1.06)),3,(IF(((Z41)&lt;((Z40)*0.94)),0%,1.5)))</f>
        <v>0</v>
      </c>
      <c r="AA113" s="426">
        <f>IF(((AA41)&gt;((AA40)*1.06)),3,(IF(((AA41)&lt;((AA40)*0.94)),0%,1.5)))</f>
        <v>1.5</v>
      </c>
      <c r="AB113" s="426">
        <f>IF(((AB41)&gt;((AB40)*1.06)),3,(IF(((AB41)&lt;((AB40)*0.94)),0%,1.5)))</f>
        <v>3</v>
      </c>
      <c r="AC113" s="426">
        <f>IF(((AC41)&gt;((AC40)*1.06)),3,(IF(((AC41)&lt;((AC40)*0.94)),0%,1.5)))</f>
        <v>3</v>
      </c>
      <c r="AD113" s="427"/>
      <c r="AE113" s="427"/>
      <c r="AF113" s="427"/>
      <c r="AH113" s="429"/>
    </row>
    <row r="114" spans="2:34" s="214" customFormat="1" ht="12" hidden="1">
      <c r="B114" s="223"/>
      <c r="D114" s="261"/>
      <c r="E114" s="260"/>
      <c r="F114" s="260"/>
      <c r="G114" s="426">
        <v>1.5</v>
      </c>
      <c r="H114" s="426">
        <v>1.5</v>
      </c>
      <c r="I114" s="426">
        <v>1.5</v>
      </c>
      <c r="J114" s="426">
        <v>1.5</v>
      </c>
      <c r="K114" s="426">
        <v>1.5</v>
      </c>
      <c r="L114" s="427"/>
      <c r="M114" s="427"/>
      <c r="N114" s="427"/>
      <c r="O114" s="263"/>
      <c r="P114" s="426">
        <v>1.5</v>
      </c>
      <c r="Q114" s="426">
        <v>1.5</v>
      </c>
      <c r="R114" s="426">
        <v>1.5</v>
      </c>
      <c r="S114" s="426">
        <v>1.5</v>
      </c>
      <c r="T114" s="426">
        <v>1.5</v>
      </c>
      <c r="U114" s="427"/>
      <c r="V114" s="427"/>
      <c r="W114" s="427"/>
      <c r="X114" s="428"/>
      <c r="Y114" s="426">
        <v>1.5</v>
      </c>
      <c r="Z114" s="426">
        <v>1.5</v>
      </c>
      <c r="AA114" s="426">
        <v>1.5</v>
      </c>
      <c r="AB114" s="426">
        <v>1.5</v>
      </c>
      <c r="AC114" s="426">
        <v>1.5</v>
      </c>
      <c r="AD114" s="427"/>
      <c r="AE114" s="427"/>
      <c r="AF114" s="427"/>
      <c r="AH114" s="429"/>
    </row>
    <row r="115" spans="2:34" s="214" customFormat="1" ht="12" hidden="1">
      <c r="B115" s="223"/>
      <c r="D115" s="262"/>
      <c r="E115" s="263"/>
      <c r="F115" s="263"/>
      <c r="G115" s="428"/>
      <c r="H115" s="428"/>
      <c r="I115" s="428"/>
      <c r="J115" s="428"/>
      <c r="K115" s="428"/>
      <c r="L115" s="428"/>
      <c r="M115" s="428"/>
      <c r="N115" s="428"/>
      <c r="O115" s="263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H115" s="429"/>
    </row>
    <row r="116" spans="2:34" s="214" customFormat="1" ht="12" hidden="1">
      <c r="B116" s="223"/>
      <c r="D116" s="264"/>
      <c r="E116" s="264"/>
      <c r="F116" s="264"/>
      <c r="G116" s="428">
        <f>G42*(1+(G112+G113)/100)*(1+(G112+G114)/100)</f>
        <v>6.550871160180507</v>
      </c>
      <c r="H116" s="428">
        <f>H42*(1+(H112+H113)/100)*(1+(H112+H114)/100)</f>
        <v>-1.3085360099177783</v>
      </c>
      <c r="I116" s="428">
        <f>I42*(1+(I112+I113)/100)*(1+(I112+I114)/100)</f>
        <v>0</v>
      </c>
      <c r="J116" s="428">
        <f>J42*(1+(J112+J113)/100)*(1+(J112+J114)/100)</f>
        <v>0</v>
      </c>
      <c r="K116" s="428">
        <f>K42*(1+(K112+K113)/100)*(1+(K112+K114)/100)</f>
        <v>0</v>
      </c>
      <c r="L116" s="428"/>
      <c r="M116" s="428"/>
      <c r="N116" s="428"/>
      <c r="O116" s="430"/>
      <c r="P116" s="428">
        <f>P42*(1+(P112+P113)/100)*(1+(P112+P114)/100)</f>
        <v>6.50603479665751</v>
      </c>
      <c r="Q116" s="428">
        <f>Q42*(1+(Q112+Q113)/100)*(1+(Q112+Q114)/100)</f>
        <v>-0.9253074706076203</v>
      </c>
      <c r="R116" s="428">
        <f>R42*(1+(R112+R113)/100)*(1+(R112+R114)/100)</f>
        <v>0</v>
      </c>
      <c r="S116" s="428">
        <f>S42*(1+(S112+S113)/100)*(1+(S112+S114)/100)</f>
        <v>0</v>
      </c>
      <c r="T116" s="428">
        <f>T42*(1+(T112+T113)/100)*(1+(T112+T114)/100)</f>
        <v>0</v>
      </c>
      <c r="U116" s="428"/>
      <c r="V116" s="428"/>
      <c r="W116" s="428"/>
      <c r="X116" s="430"/>
      <c r="Y116" s="428">
        <f>Y42*(1+(Y112+Y113)/100)*(1+(Y112+Y114)/100)</f>
        <v>0.045495721810099796</v>
      </c>
      <c r="Z116" s="428">
        <f>Z42*(1+(Z112+Z113)/100)*(1+(Z112+Z114)/100)</f>
        <v>-0.37759282549677337</v>
      </c>
      <c r="AA116" s="428" t="e">
        <f>AA42*(1+(AA112+AA113)/100)*(1+(AA112+AA114)/100)</f>
        <v>#VALUE!</v>
      </c>
      <c r="AB116" s="428" t="e">
        <f>AB42*(1+(AB112+AB113)/100)*(1+(AB112+AB114)/100)</f>
        <v>#VALUE!</v>
      </c>
      <c r="AC116" s="428" t="e">
        <f>AC42*(1+(AC112+AC113)/100)*(1+(AC112+AC114)/100)</f>
        <v>#VALUE!</v>
      </c>
      <c r="AD116" s="428"/>
      <c r="AE116" s="428"/>
      <c r="AF116" s="428"/>
      <c r="AH116" s="429"/>
    </row>
    <row r="117" spans="2:34" s="214" customFormat="1" ht="12" hidden="1">
      <c r="B117" s="223"/>
      <c r="D117" s="264"/>
      <c r="E117" s="264"/>
      <c r="F117" s="264"/>
      <c r="G117" s="428"/>
      <c r="H117" s="428"/>
      <c r="I117" s="428"/>
      <c r="J117" s="428"/>
      <c r="K117" s="428"/>
      <c r="L117" s="428"/>
      <c r="M117" s="428"/>
      <c r="N117" s="428"/>
      <c r="O117" s="430"/>
      <c r="P117" s="428"/>
      <c r="Q117" s="428"/>
      <c r="R117" s="428"/>
      <c r="S117" s="428"/>
      <c r="T117" s="428"/>
      <c r="U117" s="428"/>
      <c r="V117" s="428"/>
      <c r="W117" s="428"/>
      <c r="X117" s="430"/>
      <c r="Y117" s="428"/>
      <c r="Z117" s="428"/>
      <c r="AA117" s="428"/>
      <c r="AB117" s="428"/>
      <c r="AC117" s="428"/>
      <c r="AD117" s="428"/>
      <c r="AE117" s="428"/>
      <c r="AF117" s="428"/>
      <c r="AH117" s="429"/>
    </row>
    <row r="118" spans="2:34" s="214" customFormat="1" ht="12" hidden="1">
      <c r="B118" s="223"/>
      <c r="D118" s="264"/>
      <c r="E118" s="264"/>
      <c r="F118" s="264"/>
      <c r="G118" s="428"/>
      <c r="H118" s="428"/>
      <c r="I118" s="428"/>
      <c r="J118" s="428"/>
      <c r="K118" s="428"/>
      <c r="L118" s="428"/>
      <c r="M118" s="428"/>
      <c r="N118" s="428"/>
      <c r="O118" s="430"/>
      <c r="P118" s="428"/>
      <c r="Q118" s="428"/>
      <c r="R118" s="428"/>
      <c r="S118" s="428"/>
      <c r="T118" s="428"/>
      <c r="U118" s="428"/>
      <c r="V118" s="428"/>
      <c r="W118" s="428"/>
      <c r="X118" s="430"/>
      <c r="Y118" s="428"/>
      <c r="Z118" s="428"/>
      <c r="AA118" s="428"/>
      <c r="AB118" s="428"/>
      <c r="AC118" s="428"/>
      <c r="AD118" s="428"/>
      <c r="AE118" s="428"/>
      <c r="AF118" s="428"/>
      <c r="AH118" s="429"/>
    </row>
    <row r="119" spans="2:34" s="214" customFormat="1" ht="12" hidden="1">
      <c r="B119" s="223"/>
      <c r="D119" s="266"/>
      <c r="E119" s="266"/>
      <c r="F119" s="266"/>
      <c r="G119" s="428"/>
      <c r="H119" s="428"/>
      <c r="I119" s="428"/>
      <c r="J119" s="428"/>
      <c r="K119" s="428"/>
      <c r="L119" s="428"/>
      <c r="M119" s="428"/>
      <c r="N119" s="428"/>
      <c r="O119" s="431"/>
      <c r="P119" s="428"/>
      <c r="Q119" s="428"/>
      <c r="R119" s="428"/>
      <c r="S119" s="428"/>
      <c r="T119" s="428"/>
      <c r="U119" s="428"/>
      <c r="V119" s="428"/>
      <c r="W119" s="428"/>
      <c r="X119" s="432"/>
      <c r="Y119" s="428"/>
      <c r="Z119" s="428"/>
      <c r="AA119" s="428"/>
      <c r="AB119" s="428"/>
      <c r="AC119" s="428"/>
      <c r="AD119" s="428"/>
      <c r="AE119" s="428"/>
      <c r="AF119" s="428"/>
      <c r="AH119" s="429"/>
    </row>
    <row r="120" spans="2:34" s="214" customFormat="1" ht="12" hidden="1">
      <c r="B120" s="223"/>
      <c r="D120" s="267"/>
      <c r="E120" s="267"/>
      <c r="F120" s="267"/>
      <c r="G120" s="428"/>
      <c r="H120" s="428"/>
      <c r="I120" s="428"/>
      <c r="J120" s="428"/>
      <c r="K120" s="428"/>
      <c r="L120" s="428"/>
      <c r="M120" s="428"/>
      <c r="N120" s="428"/>
      <c r="O120" s="433"/>
      <c r="P120" s="428"/>
      <c r="Q120" s="428"/>
      <c r="R120" s="428"/>
      <c r="S120" s="428"/>
      <c r="T120" s="428"/>
      <c r="U120" s="428"/>
      <c r="V120" s="428"/>
      <c r="W120" s="428"/>
      <c r="X120" s="434"/>
      <c r="Y120" s="428"/>
      <c r="Z120" s="428"/>
      <c r="AA120" s="428"/>
      <c r="AB120" s="428"/>
      <c r="AC120" s="428"/>
      <c r="AD120" s="428"/>
      <c r="AE120" s="428"/>
      <c r="AF120" s="428"/>
      <c r="AH120" s="429"/>
    </row>
    <row r="121" spans="2:34" s="214" customFormat="1" ht="12" hidden="1">
      <c r="B121" s="223"/>
      <c r="D121" s="267"/>
      <c r="E121" s="267"/>
      <c r="F121" s="267"/>
      <c r="G121" s="428"/>
      <c r="H121" s="428"/>
      <c r="I121" s="428"/>
      <c r="J121" s="428"/>
      <c r="K121" s="428"/>
      <c r="L121" s="428"/>
      <c r="M121" s="428"/>
      <c r="N121" s="428"/>
      <c r="O121" s="433"/>
      <c r="P121" s="428"/>
      <c r="Q121" s="428"/>
      <c r="R121" s="428"/>
      <c r="S121" s="428"/>
      <c r="T121" s="428"/>
      <c r="U121" s="428"/>
      <c r="V121" s="428"/>
      <c r="W121" s="428"/>
      <c r="X121" s="434"/>
      <c r="Y121" s="428"/>
      <c r="Z121" s="428"/>
      <c r="AA121" s="428"/>
      <c r="AB121" s="428"/>
      <c r="AC121" s="428"/>
      <c r="AD121" s="428"/>
      <c r="AE121" s="428"/>
      <c r="AF121" s="428"/>
      <c r="AH121" s="429"/>
    </row>
    <row r="122" spans="2:34" s="214" customFormat="1" ht="12" hidden="1">
      <c r="B122" s="223"/>
      <c r="D122" s="268"/>
      <c r="E122" s="268"/>
      <c r="F122" s="268"/>
      <c r="G122" s="435"/>
      <c r="H122" s="435"/>
      <c r="I122" s="435"/>
      <c r="J122" s="435"/>
      <c r="K122" s="435"/>
      <c r="L122" s="425"/>
      <c r="M122" s="425"/>
      <c r="N122" s="425"/>
      <c r="O122" s="436"/>
      <c r="P122" s="435"/>
      <c r="Q122" s="435"/>
      <c r="R122" s="435"/>
      <c r="S122" s="435"/>
      <c r="T122" s="435"/>
      <c r="U122" s="425"/>
      <c r="V122" s="425"/>
      <c r="W122" s="425"/>
      <c r="X122" s="424"/>
      <c r="Y122" s="435"/>
      <c r="Z122" s="435"/>
      <c r="AA122" s="435"/>
      <c r="AB122" s="435"/>
      <c r="AC122" s="435"/>
      <c r="AD122" s="425"/>
      <c r="AE122" s="425"/>
      <c r="AF122" s="425"/>
      <c r="AH122" s="429"/>
    </row>
    <row r="123" spans="2:34" s="214" customFormat="1" ht="12" hidden="1">
      <c r="B123" s="223"/>
      <c r="D123" s="269"/>
      <c r="E123" s="269"/>
      <c r="F123" s="269"/>
      <c r="G123" s="423">
        <f>G112</f>
        <v>0.5</v>
      </c>
      <c r="H123" s="423">
        <f>H112</f>
        <v>0.5</v>
      </c>
      <c r="I123" s="423">
        <f>I112</f>
        <v>0.5</v>
      </c>
      <c r="J123" s="423">
        <f>J112</f>
        <v>0.5</v>
      </c>
      <c r="K123" s="423">
        <f>K112</f>
        <v>0.5</v>
      </c>
      <c r="L123" s="424"/>
      <c r="M123" s="424"/>
      <c r="N123" s="424"/>
      <c r="O123" s="437"/>
      <c r="P123" s="423">
        <f>P112</f>
        <v>0.5</v>
      </c>
      <c r="Q123" s="423">
        <f>Q112</f>
        <v>0.5</v>
      </c>
      <c r="R123" s="423">
        <f>R112</f>
        <v>0.5</v>
      </c>
      <c r="S123" s="423">
        <f>S112</f>
        <v>0.5</v>
      </c>
      <c r="T123" s="423">
        <f>T112</f>
        <v>0.5</v>
      </c>
      <c r="U123" s="424"/>
      <c r="V123" s="424"/>
      <c r="W123" s="424"/>
      <c r="X123" s="427"/>
      <c r="Y123" s="423">
        <f>Y112</f>
        <v>0.5</v>
      </c>
      <c r="Z123" s="423">
        <f>Z112</f>
        <v>0.5</v>
      </c>
      <c r="AA123" s="423">
        <f>AA112</f>
        <v>0.5</v>
      </c>
      <c r="AB123" s="423">
        <f>AB112</f>
        <v>0.5</v>
      </c>
      <c r="AC123" s="423">
        <f>AC112</f>
        <v>0.5</v>
      </c>
      <c r="AD123" s="424"/>
      <c r="AE123" s="424"/>
      <c r="AF123" s="424"/>
      <c r="AH123" s="429"/>
    </row>
    <row r="124" spans="2:34" s="214" customFormat="1" ht="12" hidden="1">
      <c r="B124" s="223"/>
      <c r="D124" s="270"/>
      <c r="E124" s="270"/>
      <c r="F124" s="270"/>
      <c r="G124" s="426">
        <f>IF(((G59)&gt;((G58)*1.06)),3,(IF(((G59)&lt;((G58)*0.94)),0%,1.5)))</f>
        <v>1.5</v>
      </c>
      <c r="H124" s="426">
        <f>IF(((H59)&gt;((H58)*1.06)),3,(IF(((H59)&lt;((H58)*0.94)),0%,1.5)))</f>
        <v>1.5</v>
      </c>
      <c r="I124" s="426">
        <f>IF(((I59)&gt;((I58)*1.06)),3,(IF(((I59)&lt;((I58)*0.94)),0%,1.5)))</f>
        <v>1.5</v>
      </c>
      <c r="J124" s="426">
        <f>IF(((J59)&gt;((J58)*1.06)),3,(IF(((J59)&lt;((J58)*0.94)),0%,1.5)))</f>
        <v>1.5</v>
      </c>
      <c r="K124" s="426">
        <f>IF(((K59)&gt;((K58)*1.06)),3,(IF(((K59)&lt;((K58)*0.94)),0%,1.5)))</f>
        <v>1.5</v>
      </c>
      <c r="L124" s="427"/>
      <c r="M124" s="427"/>
      <c r="N124" s="427"/>
      <c r="O124" s="438"/>
      <c r="P124" s="426">
        <f>IF(((P59)&gt;((P58)*1.06)),3,(IF(((P59)&lt;((P58)*0.94)),0%,1.5)))</f>
        <v>1.5</v>
      </c>
      <c r="Q124" s="426">
        <f>IF(((Q59)&gt;((Q58)*1.06)),3,(IF(((Q59)&lt;((Q58)*0.94)),0%,1.5)))</f>
        <v>1.5</v>
      </c>
      <c r="R124" s="426">
        <f>IF(((R59)&gt;((R58)*1.06)),3,(IF(((R59)&lt;((R58)*0.94)),0%,1.5)))</f>
        <v>1.5</v>
      </c>
      <c r="S124" s="426">
        <f>IF(((S59)&gt;((S58)*1.06)),3,(IF(((S59)&lt;((S58)*0.94)),0%,1.5)))</f>
        <v>1.5</v>
      </c>
      <c r="T124" s="426">
        <f>IF(((T59)&gt;((T58)*1.06)),3,(IF(((T59)&lt;((T58)*0.94)),0%,1.5)))</f>
        <v>1.5</v>
      </c>
      <c r="U124" s="427"/>
      <c r="V124" s="427"/>
      <c r="W124" s="427"/>
      <c r="X124" s="428"/>
      <c r="Y124" s="426">
        <f>IF(((Y59)&gt;((Y58)*1.06)),3,(IF(((Y59)&lt;((Y58)*0.94)),0%,1.5)))</f>
        <v>3</v>
      </c>
      <c r="Z124" s="426" t="e">
        <f>IF(((Z59)&gt;((Z58)*1.06)),3,(IF(((Z59)&lt;((Z58)*0.94)),0%,1.5)))</f>
        <v>#VALUE!</v>
      </c>
      <c r="AA124" s="426">
        <f>IF(((AA59)&gt;((AA58)*1.06)),3,(IF(((AA59)&lt;((AA58)*0.94)),0%,1.5)))</f>
        <v>1.5</v>
      </c>
      <c r="AB124" s="426">
        <f>IF(((AB59)&gt;((AB58)*1.06)),3,(IF(((AB59)&lt;((AB58)*0.94)),0%,1.5)))</f>
        <v>1.5</v>
      </c>
      <c r="AC124" s="426">
        <f>IF(((AC59)&gt;((AC58)*1.06)),3,(IF(((AC59)&lt;((AC58)*0.94)),0%,1.5)))</f>
        <v>1.5</v>
      </c>
      <c r="AD124" s="427"/>
      <c r="AE124" s="427"/>
      <c r="AF124" s="427"/>
      <c r="AH124" s="429"/>
    </row>
    <row r="125" spans="2:34" s="214" customFormat="1" ht="12" hidden="1">
      <c r="B125" s="223"/>
      <c r="D125" s="265"/>
      <c r="E125" s="265"/>
      <c r="F125" s="265"/>
      <c r="G125" s="426">
        <f>G114</f>
        <v>1.5</v>
      </c>
      <c r="H125" s="426">
        <f>H114</f>
        <v>1.5</v>
      </c>
      <c r="I125" s="426">
        <f>I114</f>
        <v>1.5</v>
      </c>
      <c r="J125" s="426">
        <f>J114</f>
        <v>1.5</v>
      </c>
      <c r="K125" s="426">
        <f>K114</f>
        <v>1.5</v>
      </c>
      <c r="L125" s="427"/>
      <c r="M125" s="427"/>
      <c r="N125" s="427"/>
      <c r="O125" s="428"/>
      <c r="P125" s="426">
        <f>P114</f>
        <v>1.5</v>
      </c>
      <c r="Q125" s="426">
        <f>Q114</f>
        <v>1.5</v>
      </c>
      <c r="R125" s="426">
        <f>R114</f>
        <v>1.5</v>
      </c>
      <c r="S125" s="426">
        <f>S114</f>
        <v>1.5</v>
      </c>
      <c r="T125" s="426">
        <f>T114</f>
        <v>1.5</v>
      </c>
      <c r="U125" s="427"/>
      <c r="V125" s="427"/>
      <c r="W125" s="427"/>
      <c r="X125" s="428"/>
      <c r="Y125" s="426">
        <f>Y114</f>
        <v>1.5</v>
      </c>
      <c r="Z125" s="426">
        <f>Z114</f>
        <v>1.5</v>
      </c>
      <c r="AA125" s="426">
        <f>AA114</f>
        <v>1.5</v>
      </c>
      <c r="AB125" s="426">
        <f>AB114</f>
        <v>1.5</v>
      </c>
      <c r="AC125" s="426">
        <f>AC114</f>
        <v>1.5</v>
      </c>
      <c r="AD125" s="427"/>
      <c r="AE125" s="427"/>
      <c r="AF125" s="427"/>
      <c r="AH125" s="429"/>
    </row>
    <row r="126" spans="2:34" s="214" customFormat="1" ht="12" hidden="1">
      <c r="B126" s="223"/>
      <c r="D126" s="265"/>
      <c r="E126" s="265"/>
      <c r="F126" s="265"/>
      <c r="G126" s="434"/>
      <c r="H126" s="434"/>
      <c r="I126" s="434"/>
      <c r="J126" s="434"/>
      <c r="K126" s="434"/>
      <c r="L126" s="434"/>
      <c r="M126" s="434"/>
      <c r="N126" s="434"/>
      <c r="O126" s="428"/>
      <c r="P126" s="434"/>
      <c r="Q126" s="434"/>
      <c r="R126" s="434"/>
      <c r="S126" s="434"/>
      <c r="T126" s="434"/>
      <c r="U126" s="434"/>
      <c r="V126" s="434"/>
      <c r="W126" s="434"/>
      <c r="X126" s="428"/>
      <c r="Y126" s="434"/>
      <c r="Z126" s="434"/>
      <c r="AA126" s="434"/>
      <c r="AB126" s="434"/>
      <c r="AC126" s="434"/>
      <c r="AD126" s="434"/>
      <c r="AE126" s="434"/>
      <c r="AF126" s="434"/>
      <c r="AH126" s="429"/>
    </row>
    <row r="127" spans="2:34" s="214" customFormat="1" ht="12" hidden="1">
      <c r="B127" s="223"/>
      <c r="D127" s="265"/>
      <c r="E127" s="265"/>
      <c r="F127" s="265"/>
      <c r="G127" s="428">
        <f>G60*(1+(G123+G124)/100)*(1+(G123+G125)/100)</f>
        <v>0.24546649777595378</v>
      </c>
      <c r="H127" s="428">
        <f>H60*(1+(H123+H124)/100)*(1+(H123+H125)/100)</f>
        <v>0.05821417534107974</v>
      </c>
      <c r="I127" s="428">
        <f>I60*(1+(I123+I124)/100)*(1+(I123+I125)/100)</f>
        <v>0</v>
      </c>
      <c r="J127" s="428">
        <f>J60*(1+(J123+J124)/100)*(1+(J123+J125)/100)</f>
        <v>0</v>
      </c>
      <c r="K127" s="428">
        <f>K60*(1+(K123+K124)/100)*(1+(K123+K125)/100)</f>
        <v>0</v>
      </c>
      <c r="L127" s="428"/>
      <c r="M127" s="428"/>
      <c r="N127" s="428"/>
      <c r="O127" s="428"/>
      <c r="P127" s="428">
        <f>P60*(1+(P123+P124)/100)*(1+(P123+P125)/100)</f>
        <v>0.24571123111755497</v>
      </c>
      <c r="Q127" s="428">
        <f>Q60*(1+(Q123+Q124)/100)*(1+(Q123+Q125)/100)</f>
        <v>-0.03454449782389593</v>
      </c>
      <c r="R127" s="428">
        <f>R60*(1+(R123+R124)/100)*(1+(R123+R125)/100)</f>
        <v>0</v>
      </c>
      <c r="S127" s="428">
        <f>S60*(1+(S123+S124)/100)*(1+(S123+S125)/100)</f>
        <v>0</v>
      </c>
      <c r="T127" s="428">
        <f>T60*(1+(T123+T124)/100)*(1+(T123+T125)/100)</f>
        <v>0</v>
      </c>
      <c r="U127" s="428"/>
      <c r="V127" s="428"/>
      <c r="W127" s="428"/>
      <c r="X127" s="428"/>
      <c r="Y127" s="428">
        <f>Y60*(1+(Y123+Y124)/100)*(1+(Y123+Y125)/100)</f>
        <v>-0.0002483323613306208</v>
      </c>
      <c r="Z127" s="428" t="e">
        <f>Z60*(1+(Z123+Z124)/100)*(1+(Z123+Z125)/100)</f>
        <v>#VALUE!</v>
      </c>
      <c r="AA127" s="428" t="e">
        <f>AA60*(1+(AA123+AA124)/100)*(1+(AA123+AA125)/100)</f>
        <v>#VALUE!</v>
      </c>
      <c r="AB127" s="428" t="e">
        <f>AB60*(1+(AB123+AB124)/100)*(1+(AB123+AB125)/100)</f>
        <v>#VALUE!</v>
      </c>
      <c r="AC127" s="428" t="e">
        <f>AC60*(1+(AC123+AC124)/100)*(1+(AC123+AC125)/100)</f>
        <v>#VALUE!</v>
      </c>
      <c r="AD127" s="428"/>
      <c r="AE127" s="428"/>
      <c r="AF127" s="428"/>
      <c r="AH127" s="429"/>
    </row>
    <row r="128" spans="2:34" s="214" customFormat="1" ht="12" hidden="1">
      <c r="B128" s="223"/>
      <c r="G128" s="411"/>
      <c r="H128" s="411"/>
      <c r="I128" s="411"/>
      <c r="J128" s="411"/>
      <c r="K128" s="411"/>
      <c r="L128" s="411"/>
      <c r="M128" s="411"/>
      <c r="N128" s="411"/>
      <c r="O128" s="42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H128" s="429"/>
    </row>
    <row r="129" spans="2:34" s="214" customFormat="1" ht="12">
      <c r="B129" s="223"/>
      <c r="G129" s="411"/>
      <c r="H129" s="411"/>
      <c r="I129" s="411"/>
      <c r="J129" s="411"/>
      <c r="K129" s="411"/>
      <c r="L129" s="411"/>
      <c r="M129" s="411"/>
      <c r="N129" s="411"/>
      <c r="O129" s="42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H129" s="429"/>
    </row>
    <row r="130" spans="2:34" s="214" customFormat="1" ht="12">
      <c r="B130" s="223"/>
      <c r="G130" s="411"/>
      <c r="H130" s="411"/>
      <c r="I130" s="411"/>
      <c r="J130" s="411"/>
      <c r="K130" s="411"/>
      <c r="L130" s="411"/>
      <c r="M130" s="411"/>
      <c r="N130" s="411"/>
      <c r="O130" s="42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H130" s="429"/>
    </row>
    <row r="131" spans="2:34" s="214" customFormat="1" ht="12">
      <c r="B131" s="223"/>
      <c r="G131" s="411"/>
      <c r="H131" s="411"/>
      <c r="I131" s="411"/>
      <c r="J131" s="411"/>
      <c r="K131" s="411"/>
      <c r="L131" s="411"/>
      <c r="M131" s="411"/>
      <c r="N131" s="411"/>
      <c r="O131" s="42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H131" s="429"/>
    </row>
    <row r="132" spans="2:34" s="214" customFormat="1" ht="12">
      <c r="B132" s="223"/>
      <c r="G132" s="411"/>
      <c r="H132" s="411"/>
      <c r="I132" s="411"/>
      <c r="J132" s="411"/>
      <c r="K132" s="411"/>
      <c r="L132" s="411"/>
      <c r="M132" s="411"/>
      <c r="N132" s="411"/>
      <c r="O132" s="42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H132" s="429"/>
    </row>
    <row r="133" spans="2:34" s="214" customFormat="1" ht="12">
      <c r="B133" s="223"/>
      <c r="G133" s="411"/>
      <c r="H133" s="411"/>
      <c r="I133" s="411"/>
      <c r="J133" s="411"/>
      <c r="K133" s="411"/>
      <c r="L133" s="411"/>
      <c r="M133" s="411"/>
      <c r="N133" s="411"/>
      <c r="O133" s="42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H133" s="429"/>
    </row>
    <row r="134" spans="2:34" s="214" customFormat="1" ht="12">
      <c r="B134" s="223"/>
      <c r="G134" s="411"/>
      <c r="H134" s="411"/>
      <c r="I134" s="411"/>
      <c r="J134" s="411"/>
      <c r="K134" s="411"/>
      <c r="L134" s="411"/>
      <c r="M134" s="411"/>
      <c r="N134" s="411"/>
      <c r="O134" s="421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H134" s="429"/>
    </row>
    <row r="135" spans="2:34" s="214" customFormat="1" ht="12">
      <c r="B135" s="223"/>
      <c r="G135" s="411"/>
      <c r="H135" s="411"/>
      <c r="I135" s="411"/>
      <c r="J135" s="411"/>
      <c r="K135" s="411"/>
      <c r="L135" s="411"/>
      <c r="M135" s="411"/>
      <c r="N135" s="411"/>
      <c r="O135" s="421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  <c r="AC135" s="411"/>
      <c r="AD135" s="411"/>
      <c r="AE135" s="411"/>
      <c r="AF135" s="411"/>
      <c r="AH135" s="429"/>
    </row>
    <row r="136" spans="2:34" s="214" customFormat="1" ht="12">
      <c r="B136" s="223"/>
      <c r="G136" s="411"/>
      <c r="H136" s="411"/>
      <c r="I136" s="411"/>
      <c r="J136" s="411"/>
      <c r="K136" s="411"/>
      <c r="L136" s="411"/>
      <c r="M136" s="411"/>
      <c r="N136" s="411"/>
      <c r="O136" s="421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H136" s="429"/>
    </row>
    <row r="137" spans="2:34" s="214" customFormat="1" ht="12">
      <c r="B137" s="223"/>
      <c r="G137" s="411"/>
      <c r="H137" s="411"/>
      <c r="I137" s="411"/>
      <c r="J137" s="411"/>
      <c r="K137" s="411"/>
      <c r="L137" s="411"/>
      <c r="M137" s="411"/>
      <c r="N137" s="411"/>
      <c r="O137" s="421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H137" s="429"/>
    </row>
    <row r="138" spans="2:34" s="214" customFormat="1" ht="12">
      <c r="B138" s="223"/>
      <c r="G138" s="411"/>
      <c r="H138" s="411"/>
      <c r="I138" s="411"/>
      <c r="J138" s="411"/>
      <c r="K138" s="411"/>
      <c r="L138" s="411"/>
      <c r="M138" s="411"/>
      <c r="N138" s="411"/>
      <c r="O138" s="42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H138" s="429"/>
    </row>
    <row r="139" spans="2:34" s="214" customFormat="1" ht="12">
      <c r="B139" s="223"/>
      <c r="G139" s="411"/>
      <c r="H139" s="411"/>
      <c r="I139" s="411"/>
      <c r="J139" s="411"/>
      <c r="K139" s="411"/>
      <c r="L139" s="411"/>
      <c r="M139" s="411"/>
      <c r="N139" s="411"/>
      <c r="O139" s="421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  <c r="AC139" s="411"/>
      <c r="AD139" s="411"/>
      <c r="AE139" s="411"/>
      <c r="AF139" s="411"/>
      <c r="AH139" s="429"/>
    </row>
    <row r="140" spans="2:34" s="214" customFormat="1" ht="12">
      <c r="B140" s="223"/>
      <c r="G140" s="411"/>
      <c r="H140" s="411"/>
      <c r="I140" s="411"/>
      <c r="J140" s="411"/>
      <c r="K140" s="411"/>
      <c r="L140" s="411"/>
      <c r="M140" s="411"/>
      <c r="N140" s="411"/>
      <c r="O140" s="421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H140" s="429"/>
    </row>
    <row r="141" spans="2:34" s="214" customFormat="1" ht="12">
      <c r="B141" s="223"/>
      <c r="G141" s="411"/>
      <c r="H141" s="411"/>
      <c r="I141" s="411"/>
      <c r="J141" s="411"/>
      <c r="K141" s="411"/>
      <c r="L141" s="411"/>
      <c r="M141" s="411"/>
      <c r="N141" s="411"/>
      <c r="O141" s="42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H141" s="429"/>
    </row>
    <row r="142" spans="2:34" s="214" customFormat="1" ht="12">
      <c r="B142" s="223"/>
      <c r="G142" s="411"/>
      <c r="H142" s="411"/>
      <c r="I142" s="411"/>
      <c r="J142" s="411"/>
      <c r="K142" s="411"/>
      <c r="L142" s="411"/>
      <c r="M142" s="411"/>
      <c r="N142" s="411"/>
      <c r="O142" s="421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H142" s="429"/>
    </row>
    <row r="143" spans="2:34" s="214" customFormat="1" ht="12">
      <c r="B143" s="223"/>
      <c r="G143" s="411"/>
      <c r="H143" s="411"/>
      <c r="I143" s="411"/>
      <c r="J143" s="411"/>
      <c r="K143" s="411"/>
      <c r="L143" s="411"/>
      <c r="M143" s="411"/>
      <c r="N143" s="411"/>
      <c r="O143" s="421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  <c r="AC143" s="411"/>
      <c r="AD143" s="411"/>
      <c r="AE143" s="411"/>
      <c r="AF143" s="411"/>
      <c r="AH143" s="429"/>
    </row>
    <row r="144" spans="2:34" s="214" customFormat="1" ht="12">
      <c r="B144" s="223"/>
      <c r="G144" s="411"/>
      <c r="H144" s="411"/>
      <c r="I144" s="411"/>
      <c r="J144" s="411"/>
      <c r="K144" s="411"/>
      <c r="L144" s="411"/>
      <c r="M144" s="411"/>
      <c r="N144" s="411"/>
      <c r="O144" s="42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1"/>
      <c r="AF144" s="411"/>
      <c r="AH144" s="429"/>
    </row>
    <row r="145" spans="2:34" s="214" customFormat="1" ht="12">
      <c r="B145" s="223"/>
      <c r="G145" s="411"/>
      <c r="H145" s="411"/>
      <c r="I145" s="411"/>
      <c r="J145" s="411"/>
      <c r="K145" s="411"/>
      <c r="L145" s="411"/>
      <c r="M145" s="411"/>
      <c r="N145" s="411"/>
      <c r="O145" s="42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411"/>
      <c r="AH145" s="429"/>
    </row>
    <row r="146" spans="2:34" s="214" customFormat="1" ht="12">
      <c r="B146" s="223"/>
      <c r="G146" s="411"/>
      <c r="H146" s="411"/>
      <c r="I146" s="411"/>
      <c r="J146" s="411"/>
      <c r="K146" s="411"/>
      <c r="L146" s="411"/>
      <c r="M146" s="411"/>
      <c r="N146" s="411"/>
      <c r="O146" s="42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1"/>
      <c r="AF146" s="411"/>
      <c r="AH146" s="429"/>
    </row>
    <row r="147" spans="2:34" s="214" customFormat="1" ht="12">
      <c r="B147" s="223"/>
      <c r="G147" s="411"/>
      <c r="H147" s="411"/>
      <c r="I147" s="411"/>
      <c r="J147" s="411"/>
      <c r="K147" s="411"/>
      <c r="L147" s="411"/>
      <c r="M147" s="411"/>
      <c r="N147" s="411"/>
      <c r="O147" s="42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H147" s="429"/>
    </row>
    <row r="148" spans="2:34" s="214" customFormat="1" ht="12">
      <c r="B148" s="223"/>
      <c r="G148" s="411"/>
      <c r="H148" s="411"/>
      <c r="I148" s="411"/>
      <c r="J148" s="411"/>
      <c r="K148" s="411"/>
      <c r="L148" s="411"/>
      <c r="M148" s="411"/>
      <c r="N148" s="411"/>
      <c r="O148" s="42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  <c r="AC148" s="411"/>
      <c r="AD148" s="411"/>
      <c r="AE148" s="411"/>
      <c r="AF148" s="411"/>
      <c r="AH148" s="429"/>
    </row>
    <row r="149" spans="2:34" s="214" customFormat="1" ht="12">
      <c r="B149" s="223"/>
      <c r="G149" s="411"/>
      <c r="H149" s="411"/>
      <c r="I149" s="411"/>
      <c r="J149" s="411"/>
      <c r="K149" s="411"/>
      <c r="L149" s="411"/>
      <c r="M149" s="411"/>
      <c r="N149" s="411"/>
      <c r="O149" s="42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H149" s="429"/>
    </row>
    <row r="150" spans="2:34" s="214" customFormat="1" ht="12">
      <c r="B150" s="223"/>
      <c r="G150" s="411"/>
      <c r="H150" s="411"/>
      <c r="I150" s="411"/>
      <c r="J150" s="411"/>
      <c r="K150" s="411"/>
      <c r="L150" s="411"/>
      <c r="M150" s="411"/>
      <c r="N150" s="411"/>
      <c r="O150" s="421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  <c r="AA150" s="411"/>
      <c r="AB150" s="411"/>
      <c r="AC150" s="411"/>
      <c r="AD150" s="411"/>
      <c r="AE150" s="411"/>
      <c r="AF150" s="411"/>
      <c r="AH150" s="429"/>
    </row>
    <row r="151" spans="2:34" s="214" customFormat="1" ht="12">
      <c r="B151" s="223"/>
      <c r="G151" s="411"/>
      <c r="H151" s="411"/>
      <c r="I151" s="411"/>
      <c r="J151" s="411"/>
      <c r="K151" s="411"/>
      <c r="L151" s="411"/>
      <c r="M151" s="411"/>
      <c r="N151" s="411"/>
      <c r="O151" s="42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H151" s="429"/>
    </row>
    <row r="152" spans="2:34" s="214" customFormat="1" ht="12">
      <c r="B152" s="223"/>
      <c r="G152" s="439"/>
      <c r="H152" s="439"/>
      <c r="I152" s="439"/>
      <c r="J152" s="439"/>
      <c r="K152" s="439"/>
      <c r="L152" s="439"/>
      <c r="M152" s="439"/>
      <c r="N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39"/>
      <c r="AA152" s="439"/>
      <c r="AB152" s="439"/>
      <c r="AC152" s="439"/>
      <c r="AD152" s="439"/>
      <c r="AE152" s="439"/>
      <c r="AF152" s="439"/>
      <c r="AH152" s="429"/>
    </row>
    <row r="153" spans="2:34" s="214" customFormat="1" ht="12">
      <c r="B153" s="223"/>
      <c r="G153" s="439"/>
      <c r="H153" s="439"/>
      <c r="I153" s="439"/>
      <c r="J153" s="439"/>
      <c r="K153" s="439"/>
      <c r="L153" s="439"/>
      <c r="M153" s="439"/>
      <c r="N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439"/>
      <c r="AE153" s="439"/>
      <c r="AF153" s="439"/>
      <c r="AH153" s="429"/>
    </row>
    <row r="154" spans="2:34" s="214" customFormat="1" ht="12">
      <c r="B154" s="223"/>
      <c r="G154" s="439"/>
      <c r="H154" s="439"/>
      <c r="I154" s="439"/>
      <c r="J154" s="439"/>
      <c r="K154" s="439"/>
      <c r="L154" s="439"/>
      <c r="M154" s="439"/>
      <c r="N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39"/>
      <c r="AA154" s="439"/>
      <c r="AB154" s="439"/>
      <c r="AC154" s="439"/>
      <c r="AD154" s="439"/>
      <c r="AE154" s="439"/>
      <c r="AF154" s="439"/>
      <c r="AH154" s="429"/>
    </row>
    <row r="155" spans="2:34" s="214" customFormat="1" ht="12">
      <c r="B155" s="223"/>
      <c r="G155" s="439"/>
      <c r="H155" s="439"/>
      <c r="I155" s="439"/>
      <c r="J155" s="439"/>
      <c r="K155" s="439"/>
      <c r="L155" s="439"/>
      <c r="M155" s="439"/>
      <c r="N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39"/>
      <c r="AE155" s="439"/>
      <c r="AF155" s="439"/>
      <c r="AH155" s="429"/>
    </row>
    <row r="156" spans="2:34" s="214" customFormat="1" ht="12">
      <c r="B156" s="223"/>
      <c r="G156" s="439"/>
      <c r="H156" s="439"/>
      <c r="I156" s="439"/>
      <c r="J156" s="439"/>
      <c r="K156" s="439"/>
      <c r="L156" s="439"/>
      <c r="M156" s="439"/>
      <c r="N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H156" s="429"/>
    </row>
    <row r="157" spans="2:34" s="214" customFormat="1" ht="12">
      <c r="B157" s="223"/>
      <c r="G157" s="439"/>
      <c r="H157" s="439"/>
      <c r="I157" s="439"/>
      <c r="J157" s="439"/>
      <c r="K157" s="439"/>
      <c r="L157" s="439"/>
      <c r="M157" s="439"/>
      <c r="N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39"/>
      <c r="AA157" s="439"/>
      <c r="AB157" s="439"/>
      <c r="AC157" s="439"/>
      <c r="AD157" s="439"/>
      <c r="AE157" s="439"/>
      <c r="AF157" s="439"/>
      <c r="AH157" s="429"/>
    </row>
    <row r="158" spans="2:34" s="214" customFormat="1" ht="12">
      <c r="B158" s="223"/>
      <c r="G158" s="439"/>
      <c r="H158" s="439"/>
      <c r="I158" s="439"/>
      <c r="J158" s="439"/>
      <c r="K158" s="439"/>
      <c r="L158" s="439"/>
      <c r="M158" s="439"/>
      <c r="N158" s="439"/>
      <c r="P158" s="439"/>
      <c r="Q158" s="439"/>
      <c r="R158" s="439"/>
      <c r="S158" s="439"/>
      <c r="T158" s="439"/>
      <c r="U158" s="439"/>
      <c r="V158" s="439"/>
      <c r="W158" s="439"/>
      <c r="X158" s="439"/>
      <c r="Y158" s="439"/>
      <c r="Z158" s="439"/>
      <c r="AA158" s="439"/>
      <c r="AB158" s="439"/>
      <c r="AC158" s="439"/>
      <c r="AD158" s="439"/>
      <c r="AE158" s="439"/>
      <c r="AF158" s="439"/>
      <c r="AH158" s="429"/>
    </row>
    <row r="159" spans="2:34" s="214" customFormat="1" ht="12">
      <c r="B159" s="223"/>
      <c r="G159" s="439"/>
      <c r="H159" s="439"/>
      <c r="I159" s="439"/>
      <c r="J159" s="439"/>
      <c r="K159" s="439"/>
      <c r="L159" s="439"/>
      <c r="M159" s="439"/>
      <c r="N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H159" s="429"/>
    </row>
    <row r="160" spans="2:34" s="214" customFormat="1" ht="12">
      <c r="B160" s="223"/>
      <c r="G160" s="439"/>
      <c r="H160" s="439"/>
      <c r="I160" s="439"/>
      <c r="J160" s="439"/>
      <c r="K160" s="439"/>
      <c r="L160" s="439"/>
      <c r="M160" s="439"/>
      <c r="N160" s="439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39"/>
      <c r="AA160" s="439"/>
      <c r="AB160" s="439"/>
      <c r="AC160" s="439"/>
      <c r="AD160" s="439"/>
      <c r="AE160" s="439"/>
      <c r="AF160" s="439"/>
      <c r="AH160" s="429"/>
    </row>
    <row r="161" spans="2:34" s="214" customFormat="1" ht="12">
      <c r="B161" s="223"/>
      <c r="G161" s="439"/>
      <c r="H161" s="439"/>
      <c r="I161" s="439"/>
      <c r="J161" s="439"/>
      <c r="K161" s="439"/>
      <c r="L161" s="439"/>
      <c r="M161" s="439"/>
      <c r="N161" s="439"/>
      <c r="P161" s="439"/>
      <c r="Q161" s="439"/>
      <c r="R161" s="439"/>
      <c r="S161" s="439"/>
      <c r="T161" s="439"/>
      <c r="U161" s="439"/>
      <c r="V161" s="439"/>
      <c r="W161" s="439"/>
      <c r="X161" s="439"/>
      <c r="Y161" s="439"/>
      <c r="Z161" s="439"/>
      <c r="AA161" s="439"/>
      <c r="AB161" s="439"/>
      <c r="AC161" s="439"/>
      <c r="AD161" s="439"/>
      <c r="AE161" s="439"/>
      <c r="AF161" s="439"/>
      <c r="AH161" s="429"/>
    </row>
    <row r="162" spans="2:34" s="214" customFormat="1" ht="12">
      <c r="B162" s="223"/>
      <c r="G162" s="439"/>
      <c r="H162" s="439"/>
      <c r="I162" s="439"/>
      <c r="J162" s="439"/>
      <c r="K162" s="439"/>
      <c r="L162" s="439"/>
      <c r="M162" s="439"/>
      <c r="N162" s="439"/>
      <c r="P162" s="439"/>
      <c r="Q162" s="439"/>
      <c r="R162" s="439"/>
      <c r="S162" s="439"/>
      <c r="T162" s="439"/>
      <c r="U162" s="439"/>
      <c r="V162" s="439"/>
      <c r="W162" s="439"/>
      <c r="X162" s="439"/>
      <c r="Y162" s="439"/>
      <c r="Z162" s="439"/>
      <c r="AA162" s="439"/>
      <c r="AB162" s="439"/>
      <c r="AC162" s="439"/>
      <c r="AD162" s="439"/>
      <c r="AE162" s="439"/>
      <c r="AF162" s="439"/>
      <c r="AH162" s="429"/>
    </row>
    <row r="163" spans="2:34" s="214" customFormat="1" ht="12">
      <c r="B163" s="223"/>
      <c r="G163" s="439"/>
      <c r="H163" s="439"/>
      <c r="I163" s="439"/>
      <c r="J163" s="439"/>
      <c r="K163" s="439"/>
      <c r="L163" s="439"/>
      <c r="M163" s="439"/>
      <c r="N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H163" s="429"/>
    </row>
    <row r="164" spans="2:34" s="214" customFormat="1" ht="12">
      <c r="B164" s="223"/>
      <c r="G164" s="439"/>
      <c r="H164" s="439"/>
      <c r="I164" s="439"/>
      <c r="J164" s="439"/>
      <c r="K164" s="439"/>
      <c r="L164" s="439"/>
      <c r="M164" s="439"/>
      <c r="N164" s="439"/>
      <c r="P164" s="439"/>
      <c r="Q164" s="439"/>
      <c r="R164" s="439"/>
      <c r="S164" s="439"/>
      <c r="T164" s="439"/>
      <c r="U164" s="439"/>
      <c r="V164" s="439"/>
      <c r="W164" s="439"/>
      <c r="X164" s="439"/>
      <c r="Y164" s="439"/>
      <c r="Z164" s="439"/>
      <c r="AA164" s="439"/>
      <c r="AB164" s="439"/>
      <c r="AC164" s="439"/>
      <c r="AD164" s="439"/>
      <c r="AE164" s="439"/>
      <c r="AF164" s="439"/>
      <c r="AH164" s="429"/>
    </row>
    <row r="165" spans="2:34" s="214" customFormat="1" ht="12">
      <c r="B165" s="223"/>
      <c r="G165" s="439"/>
      <c r="H165" s="439"/>
      <c r="I165" s="439"/>
      <c r="J165" s="439"/>
      <c r="K165" s="439"/>
      <c r="L165" s="439"/>
      <c r="M165" s="439"/>
      <c r="N165" s="439"/>
      <c r="P165" s="439"/>
      <c r="Q165" s="439"/>
      <c r="R165" s="439"/>
      <c r="S165" s="439"/>
      <c r="T165" s="439"/>
      <c r="U165" s="439"/>
      <c r="V165" s="439"/>
      <c r="W165" s="439"/>
      <c r="X165" s="439"/>
      <c r="Y165" s="439"/>
      <c r="Z165" s="439"/>
      <c r="AA165" s="439"/>
      <c r="AB165" s="439"/>
      <c r="AC165" s="439"/>
      <c r="AD165" s="439"/>
      <c r="AE165" s="439"/>
      <c r="AF165" s="439"/>
      <c r="AH165" s="429"/>
    </row>
    <row r="166" spans="2:34" s="214" customFormat="1" ht="12">
      <c r="B166" s="223"/>
      <c r="G166" s="439"/>
      <c r="H166" s="439"/>
      <c r="I166" s="439"/>
      <c r="J166" s="439"/>
      <c r="K166" s="439"/>
      <c r="L166" s="439"/>
      <c r="M166" s="439"/>
      <c r="N166" s="439"/>
      <c r="P166" s="439"/>
      <c r="Q166" s="439"/>
      <c r="R166" s="439"/>
      <c r="S166" s="439"/>
      <c r="T166" s="439"/>
      <c r="U166" s="439"/>
      <c r="V166" s="439"/>
      <c r="W166" s="439"/>
      <c r="X166" s="439"/>
      <c r="Y166" s="439"/>
      <c r="Z166" s="439"/>
      <c r="AA166" s="439"/>
      <c r="AB166" s="439"/>
      <c r="AC166" s="439"/>
      <c r="AD166" s="439"/>
      <c r="AE166" s="439"/>
      <c r="AF166" s="439"/>
      <c r="AH166" s="429"/>
    </row>
    <row r="167" spans="2:34" s="214" customFormat="1" ht="12">
      <c r="B167" s="223"/>
      <c r="G167" s="439"/>
      <c r="H167" s="439"/>
      <c r="I167" s="439"/>
      <c r="J167" s="439"/>
      <c r="K167" s="439"/>
      <c r="L167" s="439"/>
      <c r="M167" s="439"/>
      <c r="N167" s="439"/>
      <c r="P167" s="439"/>
      <c r="Q167" s="439"/>
      <c r="R167" s="439"/>
      <c r="S167" s="439"/>
      <c r="T167" s="439"/>
      <c r="U167" s="439"/>
      <c r="V167" s="439"/>
      <c r="W167" s="439"/>
      <c r="X167" s="439"/>
      <c r="Y167" s="439"/>
      <c r="Z167" s="439"/>
      <c r="AA167" s="439"/>
      <c r="AB167" s="439"/>
      <c r="AC167" s="439"/>
      <c r="AD167" s="439"/>
      <c r="AE167" s="439"/>
      <c r="AF167" s="439"/>
      <c r="AH167" s="429"/>
    </row>
    <row r="168" spans="2:34" s="214" customFormat="1" ht="12">
      <c r="B168" s="223"/>
      <c r="G168" s="439"/>
      <c r="H168" s="439"/>
      <c r="I168" s="439"/>
      <c r="J168" s="439"/>
      <c r="K168" s="439"/>
      <c r="L168" s="439"/>
      <c r="M168" s="439"/>
      <c r="N168" s="439"/>
      <c r="P168" s="439"/>
      <c r="Q168" s="439"/>
      <c r="R168" s="439"/>
      <c r="S168" s="439"/>
      <c r="T168" s="439"/>
      <c r="U168" s="439"/>
      <c r="V168" s="439"/>
      <c r="W168" s="439"/>
      <c r="X168" s="439"/>
      <c r="Y168" s="439"/>
      <c r="Z168" s="439"/>
      <c r="AA168" s="439"/>
      <c r="AB168" s="439"/>
      <c r="AC168" s="439"/>
      <c r="AD168" s="439"/>
      <c r="AE168" s="439"/>
      <c r="AF168" s="439"/>
      <c r="AH168" s="429"/>
    </row>
    <row r="169" spans="2:34" s="214" customFormat="1" ht="12">
      <c r="B169" s="223"/>
      <c r="G169" s="439"/>
      <c r="H169" s="439"/>
      <c r="I169" s="439"/>
      <c r="J169" s="439"/>
      <c r="K169" s="439"/>
      <c r="L169" s="439"/>
      <c r="M169" s="439"/>
      <c r="N169" s="439"/>
      <c r="P169" s="439"/>
      <c r="Q169" s="439"/>
      <c r="R169" s="439"/>
      <c r="S169" s="439"/>
      <c r="T169" s="439"/>
      <c r="U169" s="439"/>
      <c r="V169" s="439"/>
      <c r="W169" s="439"/>
      <c r="X169" s="439"/>
      <c r="Y169" s="439"/>
      <c r="Z169" s="439"/>
      <c r="AA169" s="439"/>
      <c r="AB169" s="439"/>
      <c r="AC169" s="439"/>
      <c r="AD169" s="439"/>
      <c r="AE169" s="439"/>
      <c r="AF169" s="439"/>
      <c r="AH169" s="429"/>
    </row>
    <row r="170" spans="2:34" s="214" customFormat="1" ht="12">
      <c r="B170" s="223"/>
      <c r="G170" s="439"/>
      <c r="H170" s="439"/>
      <c r="I170" s="439"/>
      <c r="J170" s="439"/>
      <c r="K170" s="439"/>
      <c r="L170" s="439"/>
      <c r="M170" s="439"/>
      <c r="N170" s="439"/>
      <c r="P170" s="439"/>
      <c r="Q170" s="439"/>
      <c r="R170" s="439"/>
      <c r="S170" s="439"/>
      <c r="T170" s="439"/>
      <c r="U170" s="439"/>
      <c r="V170" s="439"/>
      <c r="W170" s="439"/>
      <c r="X170" s="439"/>
      <c r="Y170" s="439"/>
      <c r="Z170" s="439"/>
      <c r="AA170" s="439"/>
      <c r="AB170" s="439"/>
      <c r="AC170" s="439"/>
      <c r="AD170" s="439"/>
      <c r="AE170" s="439"/>
      <c r="AF170" s="439"/>
      <c r="AH170" s="429"/>
    </row>
    <row r="171" spans="2:34" s="214" customFormat="1" ht="12">
      <c r="B171" s="223"/>
      <c r="G171" s="439"/>
      <c r="H171" s="439"/>
      <c r="I171" s="439"/>
      <c r="J171" s="439"/>
      <c r="K171" s="439"/>
      <c r="L171" s="439"/>
      <c r="M171" s="439"/>
      <c r="N171" s="439"/>
      <c r="P171" s="439"/>
      <c r="Q171" s="439"/>
      <c r="R171" s="439"/>
      <c r="S171" s="439"/>
      <c r="T171" s="439"/>
      <c r="U171" s="439"/>
      <c r="V171" s="439"/>
      <c r="W171" s="439"/>
      <c r="X171" s="439"/>
      <c r="Y171" s="439"/>
      <c r="Z171" s="439"/>
      <c r="AA171" s="439"/>
      <c r="AB171" s="439"/>
      <c r="AC171" s="439"/>
      <c r="AD171" s="439"/>
      <c r="AE171" s="439"/>
      <c r="AF171" s="439"/>
      <c r="AH171" s="429"/>
    </row>
    <row r="172" spans="2:34" s="214" customFormat="1" ht="12">
      <c r="B172" s="223"/>
      <c r="G172" s="439"/>
      <c r="H172" s="439"/>
      <c r="I172" s="439"/>
      <c r="J172" s="439"/>
      <c r="K172" s="439"/>
      <c r="L172" s="439"/>
      <c r="M172" s="439"/>
      <c r="N172" s="439"/>
      <c r="P172" s="439"/>
      <c r="Q172" s="439"/>
      <c r="R172" s="439"/>
      <c r="S172" s="439"/>
      <c r="T172" s="439"/>
      <c r="U172" s="439"/>
      <c r="V172" s="439"/>
      <c r="W172" s="439"/>
      <c r="X172" s="439"/>
      <c r="Y172" s="439"/>
      <c r="Z172" s="439"/>
      <c r="AA172" s="439"/>
      <c r="AB172" s="439"/>
      <c r="AC172" s="439"/>
      <c r="AD172" s="439"/>
      <c r="AE172" s="439"/>
      <c r="AF172" s="439"/>
      <c r="AH172" s="429"/>
    </row>
    <row r="173" spans="2:34" s="214" customFormat="1" ht="12">
      <c r="B173" s="223"/>
      <c r="G173" s="439"/>
      <c r="H173" s="439"/>
      <c r="I173" s="439"/>
      <c r="J173" s="439"/>
      <c r="K173" s="439"/>
      <c r="L173" s="439"/>
      <c r="M173" s="439"/>
      <c r="N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39"/>
      <c r="AA173" s="439"/>
      <c r="AB173" s="439"/>
      <c r="AC173" s="439"/>
      <c r="AD173" s="439"/>
      <c r="AE173" s="439"/>
      <c r="AF173" s="439"/>
      <c r="AH173" s="429"/>
    </row>
    <row r="174" spans="2:34" s="214" customFormat="1" ht="12">
      <c r="B174" s="223"/>
      <c r="G174" s="439"/>
      <c r="H174" s="439"/>
      <c r="I174" s="439"/>
      <c r="J174" s="439"/>
      <c r="K174" s="439"/>
      <c r="L174" s="439"/>
      <c r="M174" s="439"/>
      <c r="N174" s="439"/>
      <c r="P174" s="439"/>
      <c r="Q174" s="439"/>
      <c r="R174" s="439"/>
      <c r="S174" s="439"/>
      <c r="T174" s="439"/>
      <c r="U174" s="439"/>
      <c r="V174" s="439"/>
      <c r="W174" s="439"/>
      <c r="X174" s="439"/>
      <c r="Y174" s="439"/>
      <c r="Z174" s="439"/>
      <c r="AA174" s="439"/>
      <c r="AB174" s="439"/>
      <c r="AC174" s="439"/>
      <c r="AD174" s="439"/>
      <c r="AE174" s="439"/>
      <c r="AF174" s="439"/>
      <c r="AH174" s="429"/>
    </row>
    <row r="175" spans="2:34" s="214" customFormat="1" ht="12">
      <c r="B175" s="223"/>
      <c r="G175" s="439"/>
      <c r="H175" s="439"/>
      <c r="I175" s="439"/>
      <c r="J175" s="439"/>
      <c r="K175" s="439"/>
      <c r="L175" s="439"/>
      <c r="M175" s="439"/>
      <c r="N175" s="439"/>
      <c r="P175" s="439"/>
      <c r="Q175" s="439"/>
      <c r="R175" s="439"/>
      <c r="S175" s="439"/>
      <c r="T175" s="439"/>
      <c r="U175" s="439"/>
      <c r="V175" s="439"/>
      <c r="W175" s="439"/>
      <c r="X175" s="439"/>
      <c r="Y175" s="439"/>
      <c r="Z175" s="439"/>
      <c r="AA175" s="439"/>
      <c r="AB175" s="439"/>
      <c r="AC175" s="439"/>
      <c r="AD175" s="439"/>
      <c r="AE175" s="439"/>
      <c r="AF175" s="439"/>
      <c r="AH175" s="429"/>
    </row>
    <row r="176" spans="2:34" s="214" customFormat="1" ht="12">
      <c r="B176" s="223"/>
      <c r="G176" s="439"/>
      <c r="H176" s="439"/>
      <c r="I176" s="439"/>
      <c r="J176" s="439"/>
      <c r="K176" s="439"/>
      <c r="L176" s="439"/>
      <c r="M176" s="439"/>
      <c r="N176" s="439"/>
      <c r="P176" s="439"/>
      <c r="Q176" s="439"/>
      <c r="R176" s="439"/>
      <c r="S176" s="439"/>
      <c r="T176" s="439"/>
      <c r="U176" s="439"/>
      <c r="V176" s="439"/>
      <c r="W176" s="439"/>
      <c r="X176" s="439"/>
      <c r="Y176" s="439"/>
      <c r="Z176" s="439"/>
      <c r="AA176" s="439"/>
      <c r="AB176" s="439"/>
      <c r="AC176" s="439"/>
      <c r="AD176" s="439"/>
      <c r="AE176" s="439"/>
      <c r="AF176" s="439"/>
      <c r="AH176" s="429"/>
    </row>
    <row r="177" spans="2:34" s="214" customFormat="1" ht="12">
      <c r="B177" s="223"/>
      <c r="G177" s="439"/>
      <c r="H177" s="439"/>
      <c r="I177" s="439"/>
      <c r="J177" s="439"/>
      <c r="K177" s="439"/>
      <c r="L177" s="439"/>
      <c r="M177" s="439"/>
      <c r="N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39"/>
      <c r="AC177" s="439"/>
      <c r="AD177" s="439"/>
      <c r="AE177" s="439"/>
      <c r="AF177" s="439"/>
      <c r="AH177" s="429"/>
    </row>
    <row r="178" spans="2:34" s="214" customFormat="1" ht="12">
      <c r="B178" s="223"/>
      <c r="G178" s="439"/>
      <c r="H178" s="439"/>
      <c r="I178" s="439"/>
      <c r="J178" s="439"/>
      <c r="K178" s="439"/>
      <c r="L178" s="439"/>
      <c r="M178" s="439"/>
      <c r="N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39"/>
      <c r="AA178" s="439"/>
      <c r="AB178" s="439"/>
      <c r="AC178" s="439"/>
      <c r="AD178" s="439"/>
      <c r="AE178" s="439"/>
      <c r="AF178" s="439"/>
      <c r="AH178" s="429"/>
    </row>
    <row r="179" spans="2:34" s="214" customFormat="1" ht="12">
      <c r="B179" s="223"/>
      <c r="G179" s="439"/>
      <c r="H179" s="439"/>
      <c r="I179" s="439"/>
      <c r="J179" s="439"/>
      <c r="K179" s="439"/>
      <c r="L179" s="439"/>
      <c r="M179" s="439"/>
      <c r="N179" s="439"/>
      <c r="P179" s="439"/>
      <c r="Q179" s="439"/>
      <c r="R179" s="439"/>
      <c r="S179" s="439"/>
      <c r="T179" s="439"/>
      <c r="U179" s="439"/>
      <c r="V179" s="439"/>
      <c r="W179" s="439"/>
      <c r="X179" s="439"/>
      <c r="Y179" s="439"/>
      <c r="Z179" s="439"/>
      <c r="AA179" s="439"/>
      <c r="AB179" s="439"/>
      <c r="AC179" s="439"/>
      <c r="AD179" s="439"/>
      <c r="AE179" s="439"/>
      <c r="AF179" s="439"/>
      <c r="AH179" s="429"/>
    </row>
    <row r="180" spans="2:34" s="214" customFormat="1" ht="12">
      <c r="B180" s="223"/>
      <c r="G180" s="439"/>
      <c r="H180" s="439"/>
      <c r="I180" s="439"/>
      <c r="J180" s="439"/>
      <c r="K180" s="439"/>
      <c r="L180" s="439"/>
      <c r="M180" s="439"/>
      <c r="N180" s="439"/>
      <c r="P180" s="439"/>
      <c r="Q180" s="439"/>
      <c r="R180" s="439"/>
      <c r="S180" s="439"/>
      <c r="T180" s="439"/>
      <c r="U180" s="439"/>
      <c r="V180" s="439"/>
      <c r="W180" s="439"/>
      <c r="X180" s="439"/>
      <c r="Y180" s="439"/>
      <c r="Z180" s="439"/>
      <c r="AA180" s="439"/>
      <c r="AB180" s="439"/>
      <c r="AC180" s="439"/>
      <c r="AD180" s="439"/>
      <c r="AE180" s="439"/>
      <c r="AF180" s="439"/>
      <c r="AH180" s="429"/>
    </row>
    <row r="181" spans="2:34" s="214" customFormat="1" ht="12">
      <c r="B181" s="223"/>
      <c r="G181" s="439"/>
      <c r="H181" s="439"/>
      <c r="I181" s="439"/>
      <c r="J181" s="439"/>
      <c r="K181" s="439"/>
      <c r="L181" s="439"/>
      <c r="M181" s="439"/>
      <c r="N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39"/>
      <c r="AA181" s="439"/>
      <c r="AB181" s="439"/>
      <c r="AC181" s="439"/>
      <c r="AD181" s="439"/>
      <c r="AE181" s="439"/>
      <c r="AF181" s="439"/>
      <c r="AH181" s="429"/>
    </row>
    <row r="182" spans="2:34" s="214" customFormat="1" ht="12">
      <c r="B182" s="223"/>
      <c r="G182" s="439"/>
      <c r="H182" s="439"/>
      <c r="I182" s="439"/>
      <c r="J182" s="439"/>
      <c r="K182" s="439"/>
      <c r="L182" s="439"/>
      <c r="M182" s="439"/>
      <c r="N182" s="439"/>
      <c r="P182" s="439"/>
      <c r="Q182" s="439"/>
      <c r="R182" s="439"/>
      <c r="S182" s="439"/>
      <c r="T182" s="439"/>
      <c r="U182" s="439"/>
      <c r="V182" s="439"/>
      <c r="W182" s="439"/>
      <c r="X182" s="439"/>
      <c r="Y182" s="439"/>
      <c r="Z182" s="439"/>
      <c r="AA182" s="439"/>
      <c r="AB182" s="439"/>
      <c r="AC182" s="439"/>
      <c r="AD182" s="439"/>
      <c r="AE182" s="439"/>
      <c r="AF182" s="439"/>
      <c r="AH182" s="429"/>
    </row>
    <row r="183" spans="2:34" s="214" customFormat="1" ht="12">
      <c r="B183" s="223"/>
      <c r="G183" s="439"/>
      <c r="H183" s="439"/>
      <c r="I183" s="439"/>
      <c r="J183" s="439"/>
      <c r="K183" s="439"/>
      <c r="L183" s="439"/>
      <c r="M183" s="439"/>
      <c r="N183" s="439"/>
      <c r="P183" s="439"/>
      <c r="Q183" s="439"/>
      <c r="R183" s="439"/>
      <c r="S183" s="439"/>
      <c r="T183" s="439"/>
      <c r="U183" s="439"/>
      <c r="V183" s="439"/>
      <c r="W183" s="439"/>
      <c r="X183" s="439"/>
      <c r="Y183" s="439"/>
      <c r="Z183" s="439"/>
      <c r="AA183" s="439"/>
      <c r="AB183" s="439"/>
      <c r="AC183" s="439"/>
      <c r="AD183" s="439"/>
      <c r="AE183" s="439"/>
      <c r="AF183" s="439"/>
      <c r="AH183" s="429"/>
    </row>
    <row r="184" spans="2:34" s="214" customFormat="1" ht="12">
      <c r="B184" s="223"/>
      <c r="G184" s="439"/>
      <c r="H184" s="439"/>
      <c r="I184" s="439"/>
      <c r="J184" s="439"/>
      <c r="K184" s="439"/>
      <c r="L184" s="439"/>
      <c r="M184" s="439"/>
      <c r="N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39"/>
      <c r="AA184" s="439"/>
      <c r="AB184" s="439"/>
      <c r="AC184" s="439"/>
      <c r="AD184" s="439"/>
      <c r="AE184" s="439"/>
      <c r="AF184" s="439"/>
      <c r="AH184" s="429"/>
    </row>
    <row r="185" spans="2:34" s="214" customFormat="1" ht="12">
      <c r="B185" s="223"/>
      <c r="G185" s="439"/>
      <c r="H185" s="439"/>
      <c r="I185" s="439"/>
      <c r="J185" s="439"/>
      <c r="K185" s="439"/>
      <c r="L185" s="439"/>
      <c r="M185" s="439"/>
      <c r="N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39"/>
      <c r="AA185" s="439"/>
      <c r="AB185" s="439"/>
      <c r="AC185" s="439"/>
      <c r="AD185" s="439"/>
      <c r="AE185" s="439"/>
      <c r="AF185" s="439"/>
      <c r="AH185" s="429"/>
    </row>
    <row r="186" spans="2:34" s="214" customFormat="1" ht="12">
      <c r="B186" s="223"/>
      <c r="G186" s="439"/>
      <c r="H186" s="439"/>
      <c r="I186" s="439"/>
      <c r="J186" s="439"/>
      <c r="K186" s="439"/>
      <c r="L186" s="439"/>
      <c r="M186" s="439"/>
      <c r="N186" s="439"/>
      <c r="P186" s="439"/>
      <c r="Q186" s="439"/>
      <c r="R186" s="439"/>
      <c r="S186" s="439"/>
      <c r="T186" s="439"/>
      <c r="U186" s="439"/>
      <c r="V186" s="439"/>
      <c r="W186" s="439"/>
      <c r="X186" s="439"/>
      <c r="Y186" s="439"/>
      <c r="Z186" s="439"/>
      <c r="AA186" s="439"/>
      <c r="AB186" s="439"/>
      <c r="AC186" s="439"/>
      <c r="AD186" s="439"/>
      <c r="AE186" s="439"/>
      <c r="AF186" s="439"/>
      <c r="AH186" s="429"/>
    </row>
    <row r="187" spans="2:34" s="214" customFormat="1" ht="12">
      <c r="B187" s="223"/>
      <c r="G187" s="439"/>
      <c r="H187" s="439"/>
      <c r="I187" s="439"/>
      <c r="J187" s="439"/>
      <c r="K187" s="439"/>
      <c r="L187" s="439"/>
      <c r="M187" s="439"/>
      <c r="N187" s="439"/>
      <c r="P187" s="439"/>
      <c r="Q187" s="439"/>
      <c r="R187" s="439"/>
      <c r="S187" s="439"/>
      <c r="T187" s="439"/>
      <c r="U187" s="439"/>
      <c r="V187" s="439"/>
      <c r="W187" s="439"/>
      <c r="X187" s="439"/>
      <c r="Y187" s="439"/>
      <c r="Z187" s="439"/>
      <c r="AA187" s="439"/>
      <c r="AB187" s="439"/>
      <c r="AC187" s="439"/>
      <c r="AD187" s="439"/>
      <c r="AE187" s="439"/>
      <c r="AF187" s="439"/>
      <c r="AH187" s="429"/>
    </row>
    <row r="188" spans="2:34" s="214" customFormat="1" ht="12">
      <c r="B188" s="223"/>
      <c r="G188" s="439"/>
      <c r="H188" s="439"/>
      <c r="I188" s="439"/>
      <c r="J188" s="439"/>
      <c r="K188" s="439"/>
      <c r="L188" s="439"/>
      <c r="M188" s="439"/>
      <c r="N188" s="439"/>
      <c r="P188" s="439"/>
      <c r="Q188" s="439"/>
      <c r="R188" s="439"/>
      <c r="S188" s="439"/>
      <c r="T188" s="439"/>
      <c r="U188" s="439"/>
      <c r="V188" s="439"/>
      <c r="W188" s="439"/>
      <c r="X188" s="439"/>
      <c r="Y188" s="439"/>
      <c r="Z188" s="439"/>
      <c r="AA188" s="439"/>
      <c r="AB188" s="439"/>
      <c r="AC188" s="439"/>
      <c r="AD188" s="439"/>
      <c r="AE188" s="439"/>
      <c r="AF188" s="439"/>
      <c r="AH188" s="429"/>
    </row>
    <row r="189" spans="2:34" s="214" customFormat="1" ht="12">
      <c r="B189" s="223"/>
      <c r="G189" s="439"/>
      <c r="H189" s="439"/>
      <c r="I189" s="439"/>
      <c r="J189" s="439"/>
      <c r="K189" s="439"/>
      <c r="L189" s="439"/>
      <c r="M189" s="439"/>
      <c r="N189" s="439"/>
      <c r="P189" s="439"/>
      <c r="Q189" s="439"/>
      <c r="R189" s="439"/>
      <c r="S189" s="439"/>
      <c r="T189" s="439"/>
      <c r="U189" s="439"/>
      <c r="V189" s="439"/>
      <c r="W189" s="439"/>
      <c r="X189" s="439"/>
      <c r="Y189" s="439"/>
      <c r="Z189" s="439"/>
      <c r="AA189" s="439"/>
      <c r="AB189" s="439"/>
      <c r="AC189" s="439"/>
      <c r="AD189" s="439"/>
      <c r="AE189" s="439"/>
      <c r="AF189" s="439"/>
      <c r="AH189" s="429"/>
    </row>
    <row r="190" spans="2:34" s="214" customFormat="1" ht="12">
      <c r="B190" s="223"/>
      <c r="G190" s="439"/>
      <c r="H190" s="439"/>
      <c r="I190" s="439"/>
      <c r="J190" s="439"/>
      <c r="K190" s="439"/>
      <c r="L190" s="439"/>
      <c r="M190" s="439"/>
      <c r="N190" s="439"/>
      <c r="P190" s="439"/>
      <c r="Q190" s="439"/>
      <c r="R190" s="439"/>
      <c r="S190" s="439"/>
      <c r="T190" s="439"/>
      <c r="U190" s="439"/>
      <c r="V190" s="439"/>
      <c r="W190" s="439"/>
      <c r="X190" s="439"/>
      <c r="Y190" s="439"/>
      <c r="Z190" s="439"/>
      <c r="AA190" s="439"/>
      <c r="AB190" s="439"/>
      <c r="AC190" s="439"/>
      <c r="AD190" s="439"/>
      <c r="AE190" s="439"/>
      <c r="AF190" s="439"/>
      <c r="AH190" s="429"/>
    </row>
    <row r="191" spans="2:34" s="214" customFormat="1" ht="12">
      <c r="B191" s="223"/>
      <c r="G191" s="439"/>
      <c r="H191" s="439"/>
      <c r="I191" s="439"/>
      <c r="J191" s="439"/>
      <c r="K191" s="439"/>
      <c r="L191" s="439"/>
      <c r="M191" s="439"/>
      <c r="N191" s="439"/>
      <c r="P191" s="439"/>
      <c r="Q191" s="439"/>
      <c r="R191" s="439"/>
      <c r="S191" s="439"/>
      <c r="T191" s="439"/>
      <c r="U191" s="439"/>
      <c r="V191" s="439"/>
      <c r="W191" s="439"/>
      <c r="X191" s="439"/>
      <c r="Y191" s="439"/>
      <c r="Z191" s="439"/>
      <c r="AA191" s="439"/>
      <c r="AB191" s="439"/>
      <c r="AC191" s="439"/>
      <c r="AD191" s="439"/>
      <c r="AE191" s="439"/>
      <c r="AF191" s="439"/>
      <c r="AH191" s="429"/>
    </row>
    <row r="192" spans="2:34" s="214" customFormat="1" ht="12">
      <c r="B192" s="223"/>
      <c r="G192" s="439"/>
      <c r="H192" s="439"/>
      <c r="I192" s="439"/>
      <c r="J192" s="439"/>
      <c r="K192" s="439"/>
      <c r="L192" s="439"/>
      <c r="M192" s="439"/>
      <c r="N192" s="439"/>
      <c r="P192" s="439"/>
      <c r="Q192" s="439"/>
      <c r="R192" s="439"/>
      <c r="S192" s="439"/>
      <c r="T192" s="439"/>
      <c r="U192" s="439"/>
      <c r="V192" s="439"/>
      <c r="W192" s="439"/>
      <c r="X192" s="439"/>
      <c r="Y192" s="439"/>
      <c r="Z192" s="439"/>
      <c r="AA192" s="439"/>
      <c r="AB192" s="439"/>
      <c r="AC192" s="439"/>
      <c r="AD192" s="439"/>
      <c r="AE192" s="439"/>
      <c r="AF192" s="439"/>
      <c r="AH192" s="429"/>
    </row>
    <row r="193" spans="2:34" s="214" customFormat="1" ht="12">
      <c r="B193" s="223"/>
      <c r="G193" s="439"/>
      <c r="H193" s="439"/>
      <c r="I193" s="439"/>
      <c r="J193" s="439"/>
      <c r="K193" s="439"/>
      <c r="L193" s="439"/>
      <c r="M193" s="439"/>
      <c r="N193" s="439"/>
      <c r="P193" s="439"/>
      <c r="Q193" s="439"/>
      <c r="R193" s="439"/>
      <c r="S193" s="439"/>
      <c r="T193" s="439"/>
      <c r="U193" s="439"/>
      <c r="V193" s="439"/>
      <c r="W193" s="439"/>
      <c r="X193" s="439"/>
      <c r="Y193" s="439"/>
      <c r="Z193" s="439"/>
      <c r="AA193" s="439"/>
      <c r="AB193" s="439"/>
      <c r="AC193" s="439"/>
      <c r="AD193" s="439"/>
      <c r="AE193" s="439"/>
      <c r="AF193" s="439"/>
      <c r="AH193" s="429"/>
    </row>
    <row r="194" spans="2:34" s="214" customFormat="1" ht="12">
      <c r="B194" s="223"/>
      <c r="G194" s="439"/>
      <c r="H194" s="439"/>
      <c r="I194" s="439"/>
      <c r="J194" s="439"/>
      <c r="K194" s="439"/>
      <c r="L194" s="439"/>
      <c r="M194" s="439"/>
      <c r="N194" s="439"/>
      <c r="P194" s="439"/>
      <c r="Q194" s="439"/>
      <c r="R194" s="439"/>
      <c r="S194" s="439"/>
      <c r="T194" s="439"/>
      <c r="U194" s="439"/>
      <c r="V194" s="439"/>
      <c r="W194" s="439"/>
      <c r="X194" s="439"/>
      <c r="Y194" s="439"/>
      <c r="Z194" s="439"/>
      <c r="AA194" s="439"/>
      <c r="AB194" s="439"/>
      <c r="AC194" s="439"/>
      <c r="AD194" s="439"/>
      <c r="AE194" s="439"/>
      <c r="AF194" s="439"/>
      <c r="AH194" s="429"/>
    </row>
    <row r="195" spans="2:34" s="214" customFormat="1" ht="12">
      <c r="B195" s="223"/>
      <c r="G195" s="439"/>
      <c r="H195" s="439"/>
      <c r="I195" s="439"/>
      <c r="J195" s="439"/>
      <c r="K195" s="439"/>
      <c r="L195" s="439"/>
      <c r="M195" s="439"/>
      <c r="N195" s="439"/>
      <c r="P195" s="439"/>
      <c r="Q195" s="439"/>
      <c r="R195" s="439"/>
      <c r="S195" s="439"/>
      <c r="T195" s="439"/>
      <c r="U195" s="439"/>
      <c r="V195" s="439"/>
      <c r="W195" s="439"/>
      <c r="X195" s="439"/>
      <c r="Y195" s="439"/>
      <c r="Z195" s="439"/>
      <c r="AA195" s="439"/>
      <c r="AB195" s="439"/>
      <c r="AC195" s="439"/>
      <c r="AD195" s="439"/>
      <c r="AE195" s="439"/>
      <c r="AF195" s="439"/>
      <c r="AH195" s="429"/>
    </row>
    <row r="196" spans="2:34" s="214" customFormat="1" ht="12">
      <c r="B196" s="223"/>
      <c r="G196" s="439"/>
      <c r="H196" s="439"/>
      <c r="I196" s="439"/>
      <c r="J196" s="439"/>
      <c r="K196" s="439"/>
      <c r="L196" s="439"/>
      <c r="M196" s="439"/>
      <c r="N196" s="439"/>
      <c r="P196" s="439"/>
      <c r="Q196" s="439"/>
      <c r="R196" s="439"/>
      <c r="S196" s="439"/>
      <c r="T196" s="439"/>
      <c r="U196" s="439"/>
      <c r="V196" s="439"/>
      <c r="W196" s="439"/>
      <c r="X196" s="439"/>
      <c r="Y196" s="439"/>
      <c r="Z196" s="439"/>
      <c r="AA196" s="439"/>
      <c r="AB196" s="439"/>
      <c r="AC196" s="439"/>
      <c r="AD196" s="439"/>
      <c r="AE196" s="439"/>
      <c r="AF196" s="439"/>
      <c r="AH196" s="429"/>
    </row>
    <row r="197" spans="2:34" s="214" customFormat="1" ht="12">
      <c r="B197" s="223"/>
      <c r="G197" s="439"/>
      <c r="H197" s="439"/>
      <c r="I197" s="439"/>
      <c r="J197" s="439"/>
      <c r="K197" s="439"/>
      <c r="L197" s="439"/>
      <c r="M197" s="439"/>
      <c r="N197" s="439"/>
      <c r="P197" s="439"/>
      <c r="Q197" s="439"/>
      <c r="R197" s="439"/>
      <c r="S197" s="439"/>
      <c r="T197" s="439"/>
      <c r="U197" s="439"/>
      <c r="V197" s="439"/>
      <c r="W197" s="439"/>
      <c r="X197" s="439"/>
      <c r="Y197" s="439"/>
      <c r="Z197" s="439"/>
      <c r="AA197" s="439"/>
      <c r="AB197" s="439"/>
      <c r="AC197" s="439"/>
      <c r="AD197" s="439"/>
      <c r="AE197" s="439"/>
      <c r="AF197" s="439"/>
      <c r="AH197" s="429"/>
    </row>
    <row r="198" spans="2:34" s="214" customFormat="1" ht="12">
      <c r="B198" s="223"/>
      <c r="G198" s="439"/>
      <c r="H198" s="439"/>
      <c r="I198" s="439"/>
      <c r="J198" s="439"/>
      <c r="K198" s="439"/>
      <c r="L198" s="439"/>
      <c r="M198" s="439"/>
      <c r="N198" s="439"/>
      <c r="P198" s="439"/>
      <c r="Q198" s="439"/>
      <c r="R198" s="439"/>
      <c r="S198" s="439"/>
      <c r="T198" s="439"/>
      <c r="U198" s="439"/>
      <c r="V198" s="439"/>
      <c r="W198" s="439"/>
      <c r="X198" s="439"/>
      <c r="Y198" s="439"/>
      <c r="Z198" s="439"/>
      <c r="AA198" s="439"/>
      <c r="AB198" s="439"/>
      <c r="AC198" s="439"/>
      <c r="AD198" s="439"/>
      <c r="AE198" s="439"/>
      <c r="AF198" s="439"/>
      <c r="AH198" s="429"/>
    </row>
    <row r="199" spans="2:34" s="214" customFormat="1" ht="12">
      <c r="B199" s="223"/>
      <c r="G199" s="439"/>
      <c r="H199" s="439"/>
      <c r="I199" s="439"/>
      <c r="J199" s="439"/>
      <c r="K199" s="439"/>
      <c r="L199" s="439"/>
      <c r="M199" s="439"/>
      <c r="N199" s="439"/>
      <c r="P199" s="439"/>
      <c r="Q199" s="439"/>
      <c r="R199" s="439"/>
      <c r="S199" s="439"/>
      <c r="T199" s="439"/>
      <c r="U199" s="439"/>
      <c r="V199" s="439"/>
      <c r="W199" s="439"/>
      <c r="X199" s="439"/>
      <c r="Y199" s="439"/>
      <c r="Z199" s="439"/>
      <c r="AA199" s="439"/>
      <c r="AB199" s="439"/>
      <c r="AC199" s="439"/>
      <c r="AD199" s="439"/>
      <c r="AE199" s="439"/>
      <c r="AF199" s="439"/>
      <c r="AH199" s="429"/>
    </row>
    <row r="200" spans="2:34" s="214" customFormat="1" ht="12">
      <c r="B200" s="223"/>
      <c r="G200" s="439"/>
      <c r="H200" s="439"/>
      <c r="I200" s="439"/>
      <c r="J200" s="439"/>
      <c r="K200" s="439"/>
      <c r="L200" s="439"/>
      <c r="M200" s="439"/>
      <c r="N200" s="439"/>
      <c r="P200" s="439"/>
      <c r="Q200" s="439"/>
      <c r="R200" s="439"/>
      <c r="S200" s="439"/>
      <c r="T200" s="439"/>
      <c r="U200" s="439"/>
      <c r="V200" s="439"/>
      <c r="W200" s="439"/>
      <c r="X200" s="439"/>
      <c r="Y200" s="439"/>
      <c r="Z200" s="439"/>
      <c r="AA200" s="439"/>
      <c r="AB200" s="439"/>
      <c r="AC200" s="439"/>
      <c r="AD200" s="439"/>
      <c r="AE200" s="439"/>
      <c r="AF200" s="439"/>
      <c r="AH200" s="429"/>
    </row>
    <row r="201" spans="2:34" s="214" customFormat="1" ht="12">
      <c r="B201" s="223"/>
      <c r="G201" s="439"/>
      <c r="H201" s="439"/>
      <c r="I201" s="439"/>
      <c r="J201" s="439"/>
      <c r="K201" s="439"/>
      <c r="L201" s="439"/>
      <c r="M201" s="439"/>
      <c r="N201" s="439"/>
      <c r="P201" s="439"/>
      <c r="Q201" s="439"/>
      <c r="R201" s="439"/>
      <c r="S201" s="439"/>
      <c r="T201" s="439"/>
      <c r="U201" s="439"/>
      <c r="V201" s="439"/>
      <c r="W201" s="439"/>
      <c r="X201" s="439"/>
      <c r="Y201" s="439"/>
      <c r="Z201" s="439"/>
      <c r="AA201" s="439"/>
      <c r="AB201" s="439"/>
      <c r="AC201" s="439"/>
      <c r="AD201" s="439"/>
      <c r="AE201" s="439"/>
      <c r="AF201" s="439"/>
      <c r="AH201" s="429"/>
    </row>
    <row r="202" spans="2:34" s="214" customFormat="1" ht="12">
      <c r="B202" s="223"/>
      <c r="G202" s="439"/>
      <c r="H202" s="439"/>
      <c r="I202" s="439"/>
      <c r="J202" s="439"/>
      <c r="K202" s="439"/>
      <c r="L202" s="439"/>
      <c r="M202" s="439"/>
      <c r="N202" s="439"/>
      <c r="P202" s="439"/>
      <c r="Q202" s="439"/>
      <c r="R202" s="439"/>
      <c r="S202" s="439"/>
      <c r="T202" s="439"/>
      <c r="U202" s="439"/>
      <c r="V202" s="439"/>
      <c r="W202" s="439"/>
      <c r="X202" s="439"/>
      <c r="Y202" s="439"/>
      <c r="Z202" s="439"/>
      <c r="AA202" s="439"/>
      <c r="AB202" s="439"/>
      <c r="AC202" s="439"/>
      <c r="AD202" s="439"/>
      <c r="AE202" s="439"/>
      <c r="AF202" s="439"/>
      <c r="AH202" s="429"/>
    </row>
    <row r="203" spans="2:34" s="214" customFormat="1" ht="12">
      <c r="B203" s="223"/>
      <c r="G203" s="439"/>
      <c r="H203" s="439"/>
      <c r="I203" s="439"/>
      <c r="J203" s="439"/>
      <c r="K203" s="439"/>
      <c r="L203" s="439"/>
      <c r="M203" s="439"/>
      <c r="N203" s="439"/>
      <c r="P203" s="439"/>
      <c r="Q203" s="439"/>
      <c r="R203" s="439"/>
      <c r="S203" s="439"/>
      <c r="T203" s="439"/>
      <c r="U203" s="439"/>
      <c r="V203" s="439"/>
      <c r="W203" s="439"/>
      <c r="X203" s="439"/>
      <c r="Y203" s="439"/>
      <c r="Z203" s="439"/>
      <c r="AA203" s="439"/>
      <c r="AB203" s="439"/>
      <c r="AC203" s="439"/>
      <c r="AD203" s="439"/>
      <c r="AE203" s="439"/>
      <c r="AF203" s="439"/>
      <c r="AH203" s="429"/>
    </row>
    <row r="204" spans="2:34" s="214" customFormat="1" ht="12">
      <c r="B204" s="223"/>
      <c r="G204" s="439"/>
      <c r="H204" s="439"/>
      <c r="I204" s="439"/>
      <c r="J204" s="439"/>
      <c r="K204" s="439"/>
      <c r="L204" s="439"/>
      <c r="M204" s="439"/>
      <c r="N204" s="439"/>
      <c r="P204" s="439"/>
      <c r="Q204" s="439"/>
      <c r="R204" s="439"/>
      <c r="S204" s="439"/>
      <c r="T204" s="439"/>
      <c r="U204" s="439"/>
      <c r="V204" s="439"/>
      <c r="W204" s="439"/>
      <c r="X204" s="439"/>
      <c r="Y204" s="439"/>
      <c r="Z204" s="439"/>
      <c r="AA204" s="439"/>
      <c r="AB204" s="439"/>
      <c r="AC204" s="439"/>
      <c r="AD204" s="439"/>
      <c r="AE204" s="439"/>
      <c r="AF204" s="439"/>
      <c r="AH204" s="429"/>
    </row>
    <row r="205" spans="2:34" s="214" customFormat="1" ht="12">
      <c r="B205" s="223"/>
      <c r="G205" s="439"/>
      <c r="H205" s="439"/>
      <c r="I205" s="439"/>
      <c r="J205" s="439"/>
      <c r="K205" s="439"/>
      <c r="L205" s="439"/>
      <c r="M205" s="439"/>
      <c r="N205" s="439"/>
      <c r="P205" s="439"/>
      <c r="Q205" s="439"/>
      <c r="R205" s="439"/>
      <c r="S205" s="439"/>
      <c r="T205" s="439"/>
      <c r="U205" s="439"/>
      <c r="V205" s="439"/>
      <c r="W205" s="439"/>
      <c r="X205" s="439"/>
      <c r="Y205" s="439"/>
      <c r="Z205" s="439"/>
      <c r="AA205" s="439"/>
      <c r="AB205" s="439"/>
      <c r="AC205" s="439"/>
      <c r="AD205" s="439"/>
      <c r="AE205" s="439"/>
      <c r="AF205" s="439"/>
      <c r="AH205" s="429"/>
    </row>
    <row r="206" spans="2:34" s="214" customFormat="1" ht="12">
      <c r="B206" s="223"/>
      <c r="G206" s="439"/>
      <c r="H206" s="439"/>
      <c r="I206" s="439"/>
      <c r="J206" s="439"/>
      <c r="K206" s="439"/>
      <c r="L206" s="439"/>
      <c r="M206" s="439"/>
      <c r="N206" s="439"/>
      <c r="P206" s="439"/>
      <c r="Q206" s="439"/>
      <c r="R206" s="439"/>
      <c r="S206" s="439"/>
      <c r="T206" s="439"/>
      <c r="U206" s="439"/>
      <c r="V206" s="439"/>
      <c r="W206" s="439"/>
      <c r="X206" s="439"/>
      <c r="Y206" s="439"/>
      <c r="Z206" s="439"/>
      <c r="AA206" s="439"/>
      <c r="AB206" s="439"/>
      <c r="AC206" s="439"/>
      <c r="AD206" s="439"/>
      <c r="AE206" s="439"/>
      <c r="AF206" s="439"/>
      <c r="AH206" s="429"/>
    </row>
    <row r="207" spans="2:34" s="214" customFormat="1" ht="12">
      <c r="B207" s="223"/>
      <c r="G207" s="439"/>
      <c r="H207" s="439"/>
      <c r="I207" s="439"/>
      <c r="J207" s="439"/>
      <c r="K207" s="439"/>
      <c r="L207" s="439"/>
      <c r="M207" s="439"/>
      <c r="N207" s="439"/>
      <c r="P207" s="439"/>
      <c r="Q207" s="439"/>
      <c r="R207" s="439"/>
      <c r="S207" s="439"/>
      <c r="T207" s="439"/>
      <c r="U207" s="439"/>
      <c r="V207" s="439"/>
      <c r="W207" s="439"/>
      <c r="X207" s="439"/>
      <c r="Y207" s="439"/>
      <c r="Z207" s="439"/>
      <c r="AA207" s="439"/>
      <c r="AB207" s="439"/>
      <c r="AC207" s="439"/>
      <c r="AD207" s="439"/>
      <c r="AE207" s="439"/>
      <c r="AF207" s="439"/>
      <c r="AH207" s="429"/>
    </row>
    <row r="208" spans="2:34" s="214" customFormat="1" ht="12">
      <c r="B208" s="223"/>
      <c r="G208" s="439"/>
      <c r="H208" s="439"/>
      <c r="I208" s="439"/>
      <c r="J208" s="439"/>
      <c r="K208" s="439"/>
      <c r="L208" s="439"/>
      <c r="M208" s="439"/>
      <c r="N208" s="439"/>
      <c r="P208" s="439"/>
      <c r="Q208" s="439"/>
      <c r="R208" s="439"/>
      <c r="S208" s="439"/>
      <c r="T208" s="439"/>
      <c r="U208" s="439"/>
      <c r="V208" s="439"/>
      <c r="W208" s="439"/>
      <c r="X208" s="439"/>
      <c r="Y208" s="439"/>
      <c r="Z208" s="439"/>
      <c r="AA208" s="439"/>
      <c r="AB208" s="439"/>
      <c r="AC208" s="439"/>
      <c r="AD208" s="439"/>
      <c r="AE208" s="439"/>
      <c r="AF208" s="439"/>
      <c r="AH208" s="429"/>
    </row>
    <row r="209" spans="2:34" s="214" customFormat="1" ht="12">
      <c r="B209" s="223"/>
      <c r="G209" s="439"/>
      <c r="H209" s="439"/>
      <c r="I209" s="439"/>
      <c r="J209" s="439"/>
      <c r="K209" s="439"/>
      <c r="L209" s="439"/>
      <c r="M209" s="439"/>
      <c r="N209" s="439"/>
      <c r="P209" s="439"/>
      <c r="Q209" s="439"/>
      <c r="R209" s="439"/>
      <c r="S209" s="439"/>
      <c r="T209" s="439"/>
      <c r="U209" s="439"/>
      <c r="V209" s="439"/>
      <c r="W209" s="439"/>
      <c r="X209" s="439"/>
      <c r="Y209" s="439"/>
      <c r="Z209" s="439"/>
      <c r="AA209" s="439"/>
      <c r="AB209" s="439"/>
      <c r="AC209" s="439"/>
      <c r="AD209" s="439"/>
      <c r="AE209" s="439"/>
      <c r="AF209" s="439"/>
      <c r="AH209" s="429"/>
    </row>
    <row r="210" spans="2:34" s="214" customFormat="1" ht="12">
      <c r="B210" s="223"/>
      <c r="G210" s="439"/>
      <c r="H210" s="439"/>
      <c r="I210" s="439"/>
      <c r="J210" s="439"/>
      <c r="K210" s="439"/>
      <c r="L210" s="439"/>
      <c r="M210" s="439"/>
      <c r="N210" s="439"/>
      <c r="P210" s="439"/>
      <c r="Q210" s="439"/>
      <c r="R210" s="439"/>
      <c r="S210" s="439"/>
      <c r="T210" s="439"/>
      <c r="U210" s="439"/>
      <c r="V210" s="439"/>
      <c r="W210" s="439"/>
      <c r="X210" s="439"/>
      <c r="Y210" s="439"/>
      <c r="Z210" s="439"/>
      <c r="AA210" s="439"/>
      <c r="AB210" s="439"/>
      <c r="AC210" s="439"/>
      <c r="AD210" s="439"/>
      <c r="AE210" s="439"/>
      <c r="AF210" s="439"/>
      <c r="AH210" s="429"/>
    </row>
    <row r="211" spans="2:34" s="214" customFormat="1" ht="12">
      <c r="B211" s="223"/>
      <c r="G211" s="439"/>
      <c r="H211" s="439"/>
      <c r="I211" s="439"/>
      <c r="J211" s="439"/>
      <c r="K211" s="439"/>
      <c r="L211" s="439"/>
      <c r="M211" s="439"/>
      <c r="N211" s="439"/>
      <c r="P211" s="439"/>
      <c r="Q211" s="439"/>
      <c r="R211" s="439"/>
      <c r="S211" s="439"/>
      <c r="T211" s="439"/>
      <c r="U211" s="439"/>
      <c r="V211" s="439"/>
      <c r="W211" s="439"/>
      <c r="X211" s="439"/>
      <c r="Y211" s="439"/>
      <c r="Z211" s="439"/>
      <c r="AA211" s="439"/>
      <c r="AB211" s="439"/>
      <c r="AC211" s="439"/>
      <c r="AD211" s="439"/>
      <c r="AE211" s="439"/>
      <c r="AF211" s="439"/>
      <c r="AH211" s="429"/>
    </row>
    <row r="212" spans="2:34" s="214" customFormat="1" ht="12">
      <c r="B212" s="223"/>
      <c r="G212" s="439"/>
      <c r="H212" s="439"/>
      <c r="I212" s="439"/>
      <c r="J212" s="439"/>
      <c r="K212" s="439"/>
      <c r="L212" s="439"/>
      <c r="M212" s="439"/>
      <c r="N212" s="439"/>
      <c r="P212" s="439"/>
      <c r="Q212" s="439"/>
      <c r="R212" s="439"/>
      <c r="S212" s="439"/>
      <c r="T212" s="439"/>
      <c r="U212" s="439"/>
      <c r="V212" s="439"/>
      <c r="W212" s="439"/>
      <c r="X212" s="439"/>
      <c r="Y212" s="439"/>
      <c r="Z212" s="439"/>
      <c r="AA212" s="439"/>
      <c r="AB212" s="439"/>
      <c r="AC212" s="439"/>
      <c r="AD212" s="439"/>
      <c r="AE212" s="439"/>
      <c r="AF212" s="439"/>
      <c r="AH212" s="429"/>
    </row>
    <row r="213" spans="2:34" s="214" customFormat="1" ht="12">
      <c r="B213" s="223"/>
      <c r="G213" s="439"/>
      <c r="H213" s="439"/>
      <c r="I213" s="439"/>
      <c r="J213" s="439"/>
      <c r="K213" s="439"/>
      <c r="L213" s="439"/>
      <c r="M213" s="439"/>
      <c r="N213" s="439"/>
      <c r="P213" s="439"/>
      <c r="Q213" s="439"/>
      <c r="R213" s="439"/>
      <c r="S213" s="439"/>
      <c r="T213" s="439"/>
      <c r="U213" s="439"/>
      <c r="V213" s="439"/>
      <c r="W213" s="439"/>
      <c r="X213" s="439"/>
      <c r="Y213" s="439"/>
      <c r="Z213" s="439"/>
      <c r="AA213" s="439"/>
      <c r="AB213" s="439"/>
      <c r="AC213" s="439"/>
      <c r="AD213" s="439"/>
      <c r="AE213" s="439"/>
      <c r="AF213" s="439"/>
      <c r="AH213" s="429"/>
    </row>
    <row r="214" spans="2:34" s="214" customFormat="1" ht="12">
      <c r="B214" s="223"/>
      <c r="G214" s="439"/>
      <c r="H214" s="439"/>
      <c r="I214" s="439"/>
      <c r="J214" s="439"/>
      <c r="K214" s="439"/>
      <c r="L214" s="439"/>
      <c r="M214" s="439"/>
      <c r="N214" s="439"/>
      <c r="P214" s="439"/>
      <c r="Q214" s="439"/>
      <c r="R214" s="439"/>
      <c r="S214" s="439"/>
      <c r="T214" s="439"/>
      <c r="U214" s="439"/>
      <c r="V214" s="439"/>
      <c r="W214" s="439"/>
      <c r="X214" s="439"/>
      <c r="Y214" s="439"/>
      <c r="Z214" s="439"/>
      <c r="AA214" s="439"/>
      <c r="AB214" s="439"/>
      <c r="AC214" s="439"/>
      <c r="AD214" s="439"/>
      <c r="AE214" s="439"/>
      <c r="AF214" s="439"/>
      <c r="AH214" s="429"/>
    </row>
    <row r="215" spans="2:34" s="214" customFormat="1" ht="12">
      <c r="B215" s="223"/>
      <c r="G215" s="439"/>
      <c r="H215" s="439"/>
      <c r="I215" s="439"/>
      <c r="J215" s="439"/>
      <c r="K215" s="439"/>
      <c r="L215" s="439"/>
      <c r="M215" s="439"/>
      <c r="N215" s="439"/>
      <c r="P215" s="439"/>
      <c r="Q215" s="439"/>
      <c r="R215" s="439"/>
      <c r="S215" s="439"/>
      <c r="T215" s="439"/>
      <c r="U215" s="439"/>
      <c r="V215" s="439"/>
      <c r="W215" s="439"/>
      <c r="X215" s="439"/>
      <c r="Y215" s="439"/>
      <c r="Z215" s="439"/>
      <c r="AA215" s="439"/>
      <c r="AB215" s="439"/>
      <c r="AC215" s="439"/>
      <c r="AD215" s="439"/>
      <c r="AE215" s="439"/>
      <c r="AF215" s="439"/>
      <c r="AH215" s="429"/>
    </row>
    <row r="216" spans="2:34" s="214" customFormat="1" ht="12">
      <c r="B216" s="223"/>
      <c r="G216" s="439"/>
      <c r="H216" s="439"/>
      <c r="I216" s="439"/>
      <c r="J216" s="439"/>
      <c r="K216" s="439"/>
      <c r="L216" s="439"/>
      <c r="M216" s="439"/>
      <c r="N216" s="439"/>
      <c r="P216" s="439"/>
      <c r="Q216" s="439"/>
      <c r="R216" s="439"/>
      <c r="S216" s="439"/>
      <c r="T216" s="439"/>
      <c r="U216" s="439"/>
      <c r="V216" s="439"/>
      <c r="W216" s="439"/>
      <c r="X216" s="439"/>
      <c r="Y216" s="439"/>
      <c r="Z216" s="439"/>
      <c r="AA216" s="439"/>
      <c r="AB216" s="439"/>
      <c r="AC216" s="439"/>
      <c r="AD216" s="439"/>
      <c r="AE216" s="439"/>
      <c r="AF216" s="439"/>
      <c r="AH216" s="429"/>
    </row>
    <row r="217" spans="2:34" s="214" customFormat="1" ht="12">
      <c r="B217" s="223"/>
      <c r="G217" s="439"/>
      <c r="H217" s="439"/>
      <c r="I217" s="439"/>
      <c r="J217" s="439"/>
      <c r="K217" s="439"/>
      <c r="L217" s="439"/>
      <c r="M217" s="439"/>
      <c r="N217" s="439"/>
      <c r="P217" s="439"/>
      <c r="Q217" s="439"/>
      <c r="R217" s="439"/>
      <c r="S217" s="439"/>
      <c r="T217" s="439"/>
      <c r="U217" s="439"/>
      <c r="V217" s="439"/>
      <c r="W217" s="439"/>
      <c r="X217" s="439"/>
      <c r="Y217" s="439"/>
      <c r="Z217" s="439"/>
      <c r="AA217" s="439"/>
      <c r="AB217" s="439"/>
      <c r="AC217" s="439"/>
      <c r="AD217" s="439"/>
      <c r="AE217" s="439"/>
      <c r="AF217" s="439"/>
      <c r="AH217" s="429"/>
    </row>
    <row r="218" spans="2:34" s="214" customFormat="1" ht="12">
      <c r="B218" s="223"/>
      <c r="G218" s="439"/>
      <c r="H218" s="439"/>
      <c r="I218" s="439"/>
      <c r="J218" s="439"/>
      <c r="K218" s="439"/>
      <c r="L218" s="439"/>
      <c r="M218" s="439"/>
      <c r="N218" s="439"/>
      <c r="P218" s="439"/>
      <c r="Q218" s="439"/>
      <c r="R218" s="439"/>
      <c r="S218" s="439"/>
      <c r="T218" s="439"/>
      <c r="U218" s="439"/>
      <c r="V218" s="439"/>
      <c r="W218" s="439"/>
      <c r="X218" s="439"/>
      <c r="Y218" s="439"/>
      <c r="Z218" s="439"/>
      <c r="AA218" s="439"/>
      <c r="AB218" s="439"/>
      <c r="AC218" s="439"/>
      <c r="AD218" s="439"/>
      <c r="AE218" s="439"/>
      <c r="AF218" s="439"/>
      <c r="AH218" s="429"/>
    </row>
    <row r="219" spans="2:34" s="214" customFormat="1" ht="12">
      <c r="B219" s="223"/>
      <c r="G219" s="439"/>
      <c r="H219" s="439"/>
      <c r="I219" s="439"/>
      <c r="J219" s="439"/>
      <c r="K219" s="439"/>
      <c r="L219" s="439"/>
      <c r="M219" s="439"/>
      <c r="N219" s="439"/>
      <c r="P219" s="439"/>
      <c r="Q219" s="439"/>
      <c r="R219" s="439"/>
      <c r="S219" s="439"/>
      <c r="T219" s="439"/>
      <c r="U219" s="439"/>
      <c r="V219" s="439"/>
      <c r="W219" s="439"/>
      <c r="X219" s="439"/>
      <c r="Y219" s="439"/>
      <c r="Z219" s="439"/>
      <c r="AA219" s="439"/>
      <c r="AB219" s="439"/>
      <c r="AC219" s="439"/>
      <c r="AD219" s="439"/>
      <c r="AE219" s="439"/>
      <c r="AF219" s="439"/>
      <c r="AH219" s="429"/>
    </row>
    <row r="220" spans="2:34" s="214" customFormat="1" ht="12">
      <c r="B220" s="223"/>
      <c r="G220" s="439"/>
      <c r="H220" s="439"/>
      <c r="I220" s="439"/>
      <c r="J220" s="439"/>
      <c r="K220" s="439"/>
      <c r="L220" s="439"/>
      <c r="M220" s="439"/>
      <c r="N220" s="439"/>
      <c r="P220" s="439"/>
      <c r="Q220" s="439"/>
      <c r="R220" s="439"/>
      <c r="S220" s="439"/>
      <c r="T220" s="439"/>
      <c r="U220" s="439"/>
      <c r="V220" s="439"/>
      <c r="W220" s="439"/>
      <c r="X220" s="439"/>
      <c r="Y220" s="439"/>
      <c r="Z220" s="439"/>
      <c r="AA220" s="439"/>
      <c r="AB220" s="439"/>
      <c r="AC220" s="439"/>
      <c r="AD220" s="439"/>
      <c r="AE220" s="439"/>
      <c r="AF220" s="439"/>
      <c r="AH220" s="429"/>
    </row>
    <row r="221" spans="2:34" s="214" customFormat="1" ht="12">
      <c r="B221" s="223"/>
      <c r="G221" s="439"/>
      <c r="H221" s="439"/>
      <c r="I221" s="439"/>
      <c r="J221" s="439"/>
      <c r="K221" s="439"/>
      <c r="L221" s="439"/>
      <c r="M221" s="439"/>
      <c r="N221" s="439"/>
      <c r="P221" s="439"/>
      <c r="Q221" s="439"/>
      <c r="R221" s="439"/>
      <c r="S221" s="439"/>
      <c r="T221" s="439"/>
      <c r="U221" s="439"/>
      <c r="V221" s="439"/>
      <c r="W221" s="439"/>
      <c r="X221" s="439"/>
      <c r="Y221" s="439"/>
      <c r="Z221" s="439"/>
      <c r="AA221" s="439"/>
      <c r="AB221" s="439"/>
      <c r="AC221" s="439"/>
      <c r="AD221" s="439"/>
      <c r="AE221" s="439"/>
      <c r="AF221" s="439"/>
      <c r="AH221" s="429"/>
    </row>
    <row r="222" spans="2:34" s="214" customFormat="1" ht="12">
      <c r="B222" s="223"/>
      <c r="G222" s="439"/>
      <c r="H222" s="439"/>
      <c r="I222" s="439"/>
      <c r="J222" s="439"/>
      <c r="K222" s="439"/>
      <c r="L222" s="439"/>
      <c r="M222" s="439"/>
      <c r="N222" s="439"/>
      <c r="P222" s="439"/>
      <c r="Q222" s="439"/>
      <c r="R222" s="439"/>
      <c r="S222" s="439"/>
      <c r="T222" s="439"/>
      <c r="U222" s="439"/>
      <c r="V222" s="439"/>
      <c r="W222" s="439"/>
      <c r="X222" s="439"/>
      <c r="Y222" s="439"/>
      <c r="Z222" s="439"/>
      <c r="AA222" s="439"/>
      <c r="AB222" s="439"/>
      <c r="AC222" s="439"/>
      <c r="AD222" s="439"/>
      <c r="AE222" s="439"/>
      <c r="AF222" s="439"/>
      <c r="AH222" s="429"/>
    </row>
    <row r="223" spans="2:34" s="214" customFormat="1" ht="12">
      <c r="B223" s="223"/>
      <c r="G223" s="439"/>
      <c r="H223" s="439"/>
      <c r="I223" s="439"/>
      <c r="J223" s="439"/>
      <c r="K223" s="439"/>
      <c r="L223" s="439"/>
      <c r="M223" s="439"/>
      <c r="N223" s="439"/>
      <c r="P223" s="439"/>
      <c r="Q223" s="439"/>
      <c r="R223" s="439"/>
      <c r="S223" s="439"/>
      <c r="T223" s="439"/>
      <c r="U223" s="439"/>
      <c r="V223" s="439"/>
      <c r="W223" s="439"/>
      <c r="X223" s="439"/>
      <c r="Y223" s="439"/>
      <c r="Z223" s="439"/>
      <c r="AA223" s="439"/>
      <c r="AB223" s="439"/>
      <c r="AC223" s="439"/>
      <c r="AD223" s="439"/>
      <c r="AE223" s="439"/>
      <c r="AF223" s="439"/>
      <c r="AH223" s="429"/>
    </row>
    <row r="224" spans="2:34" s="214" customFormat="1" ht="12">
      <c r="B224" s="223"/>
      <c r="G224" s="439"/>
      <c r="H224" s="439"/>
      <c r="I224" s="439"/>
      <c r="J224" s="439"/>
      <c r="K224" s="439"/>
      <c r="L224" s="439"/>
      <c r="M224" s="439"/>
      <c r="N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39"/>
      <c r="AA224" s="439"/>
      <c r="AB224" s="439"/>
      <c r="AC224" s="439"/>
      <c r="AD224" s="439"/>
      <c r="AE224" s="439"/>
      <c r="AF224" s="439"/>
      <c r="AH224" s="429"/>
    </row>
    <row r="225" spans="2:34" s="214" customFormat="1" ht="12">
      <c r="B225" s="223"/>
      <c r="G225" s="439"/>
      <c r="H225" s="439"/>
      <c r="I225" s="439"/>
      <c r="J225" s="439"/>
      <c r="K225" s="439"/>
      <c r="L225" s="439"/>
      <c r="M225" s="439"/>
      <c r="N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39"/>
      <c r="AA225" s="439"/>
      <c r="AB225" s="439"/>
      <c r="AC225" s="439"/>
      <c r="AD225" s="439"/>
      <c r="AE225" s="439"/>
      <c r="AF225" s="439"/>
      <c r="AH225" s="429"/>
    </row>
    <row r="226" spans="2:34" s="214" customFormat="1" ht="12">
      <c r="B226" s="223"/>
      <c r="G226" s="439"/>
      <c r="H226" s="439"/>
      <c r="I226" s="439"/>
      <c r="J226" s="439"/>
      <c r="K226" s="439"/>
      <c r="L226" s="439"/>
      <c r="M226" s="439"/>
      <c r="N226" s="439"/>
      <c r="P226" s="439"/>
      <c r="Q226" s="439"/>
      <c r="R226" s="439"/>
      <c r="S226" s="439"/>
      <c r="T226" s="439"/>
      <c r="U226" s="439"/>
      <c r="V226" s="439"/>
      <c r="W226" s="439"/>
      <c r="X226" s="439"/>
      <c r="Y226" s="439"/>
      <c r="Z226" s="439"/>
      <c r="AA226" s="439"/>
      <c r="AB226" s="439"/>
      <c r="AC226" s="439"/>
      <c r="AD226" s="439"/>
      <c r="AE226" s="439"/>
      <c r="AF226" s="439"/>
      <c r="AH226" s="429"/>
    </row>
    <row r="227" spans="2:34" s="214" customFormat="1" ht="12">
      <c r="B227" s="223"/>
      <c r="G227" s="439"/>
      <c r="H227" s="439"/>
      <c r="I227" s="439"/>
      <c r="J227" s="439"/>
      <c r="K227" s="439"/>
      <c r="L227" s="439"/>
      <c r="M227" s="439"/>
      <c r="N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39"/>
      <c r="AA227" s="439"/>
      <c r="AB227" s="439"/>
      <c r="AC227" s="439"/>
      <c r="AD227" s="439"/>
      <c r="AE227" s="439"/>
      <c r="AF227" s="439"/>
      <c r="AH227" s="429"/>
    </row>
    <row r="228" spans="2:34" s="214" customFormat="1" ht="12">
      <c r="B228" s="223"/>
      <c r="G228" s="439"/>
      <c r="H228" s="439"/>
      <c r="I228" s="439"/>
      <c r="J228" s="439"/>
      <c r="K228" s="439"/>
      <c r="L228" s="439"/>
      <c r="M228" s="439"/>
      <c r="N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39"/>
      <c r="AA228" s="439"/>
      <c r="AB228" s="439"/>
      <c r="AC228" s="439"/>
      <c r="AD228" s="439"/>
      <c r="AE228" s="439"/>
      <c r="AF228" s="439"/>
      <c r="AH228" s="429"/>
    </row>
    <row r="229" spans="2:34" s="214" customFormat="1" ht="12">
      <c r="B229" s="223"/>
      <c r="G229" s="439"/>
      <c r="H229" s="439"/>
      <c r="I229" s="439"/>
      <c r="J229" s="439"/>
      <c r="K229" s="439"/>
      <c r="L229" s="439"/>
      <c r="M229" s="439"/>
      <c r="N229" s="439"/>
      <c r="P229" s="439"/>
      <c r="Q229" s="439"/>
      <c r="R229" s="439"/>
      <c r="S229" s="439"/>
      <c r="T229" s="439"/>
      <c r="U229" s="439"/>
      <c r="V229" s="439"/>
      <c r="W229" s="439"/>
      <c r="X229" s="439"/>
      <c r="Y229" s="439"/>
      <c r="Z229" s="439"/>
      <c r="AA229" s="439"/>
      <c r="AB229" s="439"/>
      <c r="AC229" s="439"/>
      <c r="AD229" s="439"/>
      <c r="AE229" s="439"/>
      <c r="AF229" s="439"/>
      <c r="AH229" s="429"/>
    </row>
    <row r="230" spans="2:34" s="214" customFormat="1" ht="12">
      <c r="B230" s="223"/>
      <c r="G230" s="439"/>
      <c r="H230" s="439"/>
      <c r="I230" s="439"/>
      <c r="J230" s="439"/>
      <c r="K230" s="439"/>
      <c r="L230" s="439"/>
      <c r="M230" s="439"/>
      <c r="N230" s="439"/>
      <c r="P230" s="439"/>
      <c r="Q230" s="439"/>
      <c r="R230" s="439"/>
      <c r="S230" s="439"/>
      <c r="T230" s="439"/>
      <c r="U230" s="439"/>
      <c r="V230" s="439"/>
      <c r="W230" s="439"/>
      <c r="X230" s="439"/>
      <c r="Y230" s="439"/>
      <c r="Z230" s="439"/>
      <c r="AA230" s="439"/>
      <c r="AB230" s="439"/>
      <c r="AC230" s="439"/>
      <c r="AD230" s="439"/>
      <c r="AE230" s="439"/>
      <c r="AF230" s="439"/>
      <c r="AH230" s="429"/>
    </row>
    <row r="231" spans="2:34" s="214" customFormat="1" ht="12">
      <c r="B231" s="223"/>
      <c r="G231" s="439"/>
      <c r="H231" s="439"/>
      <c r="I231" s="439"/>
      <c r="J231" s="439"/>
      <c r="K231" s="439"/>
      <c r="L231" s="439"/>
      <c r="M231" s="439"/>
      <c r="N231" s="439"/>
      <c r="P231" s="439"/>
      <c r="Q231" s="439"/>
      <c r="R231" s="439"/>
      <c r="S231" s="439"/>
      <c r="T231" s="439"/>
      <c r="U231" s="439"/>
      <c r="V231" s="439"/>
      <c r="W231" s="439"/>
      <c r="X231" s="439"/>
      <c r="Y231" s="439"/>
      <c r="Z231" s="439"/>
      <c r="AA231" s="439"/>
      <c r="AB231" s="439"/>
      <c r="AC231" s="439"/>
      <c r="AD231" s="439"/>
      <c r="AE231" s="439"/>
      <c r="AF231" s="439"/>
      <c r="AH231" s="429"/>
    </row>
    <row r="232" spans="2:34" s="214" customFormat="1" ht="12">
      <c r="B232" s="223"/>
      <c r="G232" s="439"/>
      <c r="H232" s="439"/>
      <c r="I232" s="439"/>
      <c r="J232" s="439"/>
      <c r="K232" s="439"/>
      <c r="L232" s="439"/>
      <c r="M232" s="439"/>
      <c r="N232" s="439"/>
      <c r="P232" s="439"/>
      <c r="Q232" s="439"/>
      <c r="R232" s="439"/>
      <c r="S232" s="439"/>
      <c r="T232" s="439"/>
      <c r="U232" s="439"/>
      <c r="V232" s="439"/>
      <c r="W232" s="439"/>
      <c r="X232" s="439"/>
      <c r="Y232" s="439"/>
      <c r="Z232" s="439"/>
      <c r="AA232" s="439"/>
      <c r="AB232" s="439"/>
      <c r="AC232" s="439"/>
      <c r="AD232" s="439"/>
      <c r="AE232" s="439"/>
      <c r="AF232" s="439"/>
      <c r="AH232" s="429"/>
    </row>
    <row r="233" spans="2:34" s="214" customFormat="1" ht="12">
      <c r="B233" s="223"/>
      <c r="G233" s="439"/>
      <c r="H233" s="439"/>
      <c r="I233" s="439"/>
      <c r="J233" s="439"/>
      <c r="K233" s="439"/>
      <c r="L233" s="439"/>
      <c r="M233" s="439"/>
      <c r="N233" s="439"/>
      <c r="P233" s="439"/>
      <c r="Q233" s="439"/>
      <c r="R233" s="439"/>
      <c r="S233" s="439"/>
      <c r="T233" s="439"/>
      <c r="U233" s="439"/>
      <c r="V233" s="439"/>
      <c r="W233" s="439"/>
      <c r="X233" s="439"/>
      <c r="Y233" s="439"/>
      <c r="Z233" s="439"/>
      <c r="AA233" s="439"/>
      <c r="AB233" s="439"/>
      <c r="AC233" s="439"/>
      <c r="AD233" s="439"/>
      <c r="AE233" s="439"/>
      <c r="AF233" s="439"/>
      <c r="AH233" s="429"/>
    </row>
    <row r="234" spans="2:34" s="214" customFormat="1" ht="12">
      <c r="B234" s="223"/>
      <c r="G234" s="439"/>
      <c r="H234" s="439"/>
      <c r="I234" s="439"/>
      <c r="J234" s="439"/>
      <c r="K234" s="439"/>
      <c r="L234" s="439"/>
      <c r="M234" s="439"/>
      <c r="N234" s="439"/>
      <c r="P234" s="439"/>
      <c r="Q234" s="439"/>
      <c r="R234" s="439"/>
      <c r="S234" s="439"/>
      <c r="T234" s="439"/>
      <c r="U234" s="439"/>
      <c r="V234" s="439"/>
      <c r="W234" s="439"/>
      <c r="X234" s="439"/>
      <c r="Y234" s="439"/>
      <c r="Z234" s="439"/>
      <c r="AA234" s="439"/>
      <c r="AB234" s="439"/>
      <c r="AC234" s="439"/>
      <c r="AD234" s="439"/>
      <c r="AE234" s="439"/>
      <c r="AF234" s="439"/>
      <c r="AH234" s="429"/>
    </row>
    <row r="235" spans="2:34" s="214" customFormat="1" ht="12">
      <c r="B235" s="223"/>
      <c r="G235" s="439"/>
      <c r="H235" s="439"/>
      <c r="I235" s="439"/>
      <c r="J235" s="439"/>
      <c r="K235" s="439"/>
      <c r="L235" s="439"/>
      <c r="M235" s="439"/>
      <c r="N235" s="439"/>
      <c r="P235" s="439"/>
      <c r="Q235" s="439"/>
      <c r="R235" s="439"/>
      <c r="S235" s="439"/>
      <c r="T235" s="439"/>
      <c r="U235" s="439"/>
      <c r="V235" s="439"/>
      <c r="W235" s="439"/>
      <c r="X235" s="439"/>
      <c r="Y235" s="439"/>
      <c r="Z235" s="439"/>
      <c r="AA235" s="439"/>
      <c r="AB235" s="439"/>
      <c r="AC235" s="439"/>
      <c r="AD235" s="439"/>
      <c r="AE235" s="439"/>
      <c r="AF235" s="439"/>
      <c r="AH235" s="429"/>
    </row>
    <row r="236" spans="2:34" s="214" customFormat="1" ht="12">
      <c r="B236" s="223"/>
      <c r="G236" s="439"/>
      <c r="H236" s="439"/>
      <c r="I236" s="439"/>
      <c r="J236" s="439"/>
      <c r="K236" s="439"/>
      <c r="L236" s="439"/>
      <c r="M236" s="439"/>
      <c r="N236" s="439"/>
      <c r="P236" s="439"/>
      <c r="Q236" s="439"/>
      <c r="R236" s="439"/>
      <c r="S236" s="439"/>
      <c r="T236" s="439"/>
      <c r="U236" s="439"/>
      <c r="V236" s="439"/>
      <c r="W236" s="439"/>
      <c r="X236" s="439"/>
      <c r="Y236" s="439"/>
      <c r="Z236" s="439"/>
      <c r="AA236" s="439"/>
      <c r="AB236" s="439"/>
      <c r="AC236" s="439"/>
      <c r="AD236" s="439"/>
      <c r="AE236" s="439"/>
      <c r="AF236" s="439"/>
      <c r="AH236" s="429"/>
    </row>
    <row r="237" spans="2:34" s="214" customFormat="1" ht="12">
      <c r="B237" s="223"/>
      <c r="G237" s="439"/>
      <c r="H237" s="439"/>
      <c r="I237" s="439"/>
      <c r="J237" s="439"/>
      <c r="K237" s="439"/>
      <c r="L237" s="439"/>
      <c r="M237" s="439"/>
      <c r="N237" s="439"/>
      <c r="P237" s="439"/>
      <c r="Q237" s="439"/>
      <c r="R237" s="439"/>
      <c r="S237" s="439"/>
      <c r="T237" s="439"/>
      <c r="U237" s="439"/>
      <c r="V237" s="439"/>
      <c r="W237" s="439"/>
      <c r="X237" s="439"/>
      <c r="Y237" s="439"/>
      <c r="Z237" s="439"/>
      <c r="AA237" s="439"/>
      <c r="AB237" s="439"/>
      <c r="AC237" s="439"/>
      <c r="AD237" s="439"/>
      <c r="AE237" s="439"/>
      <c r="AF237" s="439"/>
      <c r="AH237" s="429"/>
    </row>
    <row r="238" spans="2:34" s="214" customFormat="1" ht="12">
      <c r="B238" s="223"/>
      <c r="G238" s="439"/>
      <c r="H238" s="439"/>
      <c r="I238" s="439"/>
      <c r="J238" s="439"/>
      <c r="K238" s="439"/>
      <c r="L238" s="439"/>
      <c r="M238" s="439"/>
      <c r="N238" s="439"/>
      <c r="P238" s="439"/>
      <c r="Q238" s="439"/>
      <c r="R238" s="439"/>
      <c r="S238" s="439"/>
      <c r="T238" s="439"/>
      <c r="U238" s="439"/>
      <c r="V238" s="439"/>
      <c r="W238" s="439"/>
      <c r="X238" s="439"/>
      <c r="Y238" s="439"/>
      <c r="Z238" s="439"/>
      <c r="AA238" s="439"/>
      <c r="AB238" s="439"/>
      <c r="AC238" s="439"/>
      <c r="AD238" s="439"/>
      <c r="AE238" s="439"/>
      <c r="AF238" s="439"/>
      <c r="AH238" s="429"/>
    </row>
    <row r="239" spans="2:34" s="214" customFormat="1" ht="12">
      <c r="B239" s="223"/>
      <c r="G239" s="439"/>
      <c r="H239" s="439"/>
      <c r="I239" s="439"/>
      <c r="J239" s="439"/>
      <c r="K239" s="439"/>
      <c r="L239" s="439"/>
      <c r="M239" s="439"/>
      <c r="N239" s="439"/>
      <c r="P239" s="439"/>
      <c r="Q239" s="439"/>
      <c r="R239" s="439"/>
      <c r="S239" s="439"/>
      <c r="T239" s="439"/>
      <c r="U239" s="439"/>
      <c r="V239" s="439"/>
      <c r="W239" s="439"/>
      <c r="X239" s="439"/>
      <c r="Y239" s="439"/>
      <c r="Z239" s="439"/>
      <c r="AA239" s="439"/>
      <c r="AB239" s="439"/>
      <c r="AC239" s="439"/>
      <c r="AD239" s="439"/>
      <c r="AE239" s="439"/>
      <c r="AF239" s="439"/>
      <c r="AH239" s="429"/>
    </row>
    <row r="240" spans="2:34" s="214" customFormat="1" ht="12">
      <c r="B240" s="223"/>
      <c r="G240" s="439"/>
      <c r="H240" s="439"/>
      <c r="I240" s="439"/>
      <c r="J240" s="439"/>
      <c r="K240" s="439"/>
      <c r="L240" s="439"/>
      <c r="M240" s="439"/>
      <c r="N240" s="439"/>
      <c r="P240" s="439"/>
      <c r="Q240" s="439"/>
      <c r="R240" s="439"/>
      <c r="S240" s="439"/>
      <c r="T240" s="439"/>
      <c r="U240" s="439"/>
      <c r="V240" s="439"/>
      <c r="W240" s="439"/>
      <c r="X240" s="439"/>
      <c r="Y240" s="439"/>
      <c r="Z240" s="439"/>
      <c r="AA240" s="439"/>
      <c r="AB240" s="439"/>
      <c r="AC240" s="439"/>
      <c r="AD240" s="439"/>
      <c r="AE240" s="439"/>
      <c r="AF240" s="439"/>
      <c r="AH240" s="429"/>
    </row>
    <row r="241" spans="2:34" s="214" customFormat="1" ht="12">
      <c r="B241" s="223"/>
      <c r="G241" s="439"/>
      <c r="H241" s="439"/>
      <c r="I241" s="439"/>
      <c r="J241" s="439"/>
      <c r="K241" s="439"/>
      <c r="L241" s="439"/>
      <c r="M241" s="439"/>
      <c r="N241" s="439"/>
      <c r="P241" s="439"/>
      <c r="Q241" s="439"/>
      <c r="R241" s="439"/>
      <c r="S241" s="439"/>
      <c r="T241" s="439"/>
      <c r="U241" s="439"/>
      <c r="V241" s="439"/>
      <c r="W241" s="439"/>
      <c r="X241" s="439"/>
      <c r="Y241" s="439"/>
      <c r="Z241" s="439"/>
      <c r="AA241" s="439"/>
      <c r="AB241" s="439"/>
      <c r="AC241" s="439"/>
      <c r="AD241" s="439"/>
      <c r="AE241" s="439"/>
      <c r="AF241" s="439"/>
      <c r="AH241" s="429"/>
    </row>
    <row r="242" spans="2:34" s="214" customFormat="1" ht="12">
      <c r="B242" s="223"/>
      <c r="G242" s="439"/>
      <c r="H242" s="439"/>
      <c r="I242" s="439"/>
      <c r="J242" s="439"/>
      <c r="K242" s="439"/>
      <c r="L242" s="439"/>
      <c r="M242" s="439"/>
      <c r="N242" s="439"/>
      <c r="P242" s="439"/>
      <c r="Q242" s="439"/>
      <c r="R242" s="439"/>
      <c r="S242" s="439"/>
      <c r="T242" s="439"/>
      <c r="U242" s="439"/>
      <c r="V242" s="439"/>
      <c r="W242" s="439"/>
      <c r="X242" s="439"/>
      <c r="Y242" s="439"/>
      <c r="Z242" s="439"/>
      <c r="AA242" s="439"/>
      <c r="AB242" s="439"/>
      <c r="AC242" s="439"/>
      <c r="AD242" s="439"/>
      <c r="AE242" s="439"/>
      <c r="AF242" s="439"/>
      <c r="AH242" s="429"/>
    </row>
    <row r="243" spans="2:34" s="214" customFormat="1" ht="12">
      <c r="B243" s="223"/>
      <c r="G243" s="439"/>
      <c r="H243" s="439"/>
      <c r="I243" s="439"/>
      <c r="J243" s="439"/>
      <c r="K243" s="439"/>
      <c r="L243" s="439"/>
      <c r="M243" s="439"/>
      <c r="N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39"/>
      <c r="AB243" s="439"/>
      <c r="AC243" s="439"/>
      <c r="AD243" s="439"/>
      <c r="AE243" s="439"/>
      <c r="AF243" s="439"/>
      <c r="AH243" s="429"/>
    </row>
    <row r="244" spans="2:34" s="214" customFormat="1" ht="12">
      <c r="B244" s="223"/>
      <c r="G244" s="439"/>
      <c r="H244" s="439"/>
      <c r="I244" s="439"/>
      <c r="J244" s="439"/>
      <c r="K244" s="439"/>
      <c r="L244" s="439"/>
      <c r="M244" s="439"/>
      <c r="N244" s="439"/>
      <c r="P244" s="439"/>
      <c r="Q244" s="439"/>
      <c r="R244" s="439"/>
      <c r="S244" s="439"/>
      <c r="T244" s="439"/>
      <c r="U244" s="439"/>
      <c r="V244" s="439"/>
      <c r="W244" s="439"/>
      <c r="X244" s="439"/>
      <c r="Y244" s="439"/>
      <c r="Z244" s="439"/>
      <c r="AA244" s="439"/>
      <c r="AB244" s="439"/>
      <c r="AC244" s="439"/>
      <c r="AD244" s="439"/>
      <c r="AE244" s="439"/>
      <c r="AF244" s="439"/>
      <c r="AH244" s="429"/>
    </row>
    <row r="245" spans="2:34" s="214" customFormat="1" ht="12">
      <c r="B245" s="223"/>
      <c r="G245" s="439"/>
      <c r="H245" s="439"/>
      <c r="I245" s="439"/>
      <c r="J245" s="439"/>
      <c r="K245" s="439"/>
      <c r="L245" s="439"/>
      <c r="M245" s="439"/>
      <c r="N245" s="439"/>
      <c r="P245" s="439"/>
      <c r="Q245" s="439"/>
      <c r="R245" s="439"/>
      <c r="S245" s="439"/>
      <c r="T245" s="439"/>
      <c r="U245" s="439"/>
      <c r="V245" s="439"/>
      <c r="W245" s="439"/>
      <c r="X245" s="439"/>
      <c r="Y245" s="439"/>
      <c r="Z245" s="439"/>
      <c r="AA245" s="439"/>
      <c r="AB245" s="439"/>
      <c r="AC245" s="439"/>
      <c r="AD245" s="439"/>
      <c r="AE245" s="439"/>
      <c r="AF245" s="439"/>
      <c r="AH245" s="429"/>
    </row>
    <row r="246" spans="2:34" s="214" customFormat="1" ht="12">
      <c r="B246" s="223"/>
      <c r="G246" s="439"/>
      <c r="H246" s="439"/>
      <c r="I246" s="439"/>
      <c r="J246" s="439"/>
      <c r="K246" s="439"/>
      <c r="L246" s="439"/>
      <c r="M246" s="439"/>
      <c r="N246" s="439"/>
      <c r="P246" s="439"/>
      <c r="Q246" s="439"/>
      <c r="R246" s="439"/>
      <c r="S246" s="439"/>
      <c r="T246" s="439"/>
      <c r="U246" s="439"/>
      <c r="V246" s="439"/>
      <c r="W246" s="439"/>
      <c r="X246" s="439"/>
      <c r="Y246" s="439"/>
      <c r="Z246" s="439"/>
      <c r="AA246" s="439"/>
      <c r="AB246" s="439"/>
      <c r="AC246" s="439"/>
      <c r="AD246" s="439"/>
      <c r="AE246" s="439"/>
      <c r="AF246" s="439"/>
      <c r="AH246" s="429"/>
    </row>
    <row r="247" spans="2:34" s="214" customFormat="1" ht="12">
      <c r="B247" s="223"/>
      <c r="G247" s="439"/>
      <c r="H247" s="439"/>
      <c r="I247" s="439"/>
      <c r="J247" s="439"/>
      <c r="K247" s="439"/>
      <c r="L247" s="439"/>
      <c r="M247" s="439"/>
      <c r="N247" s="439"/>
      <c r="P247" s="439"/>
      <c r="Q247" s="439"/>
      <c r="R247" s="439"/>
      <c r="S247" s="439"/>
      <c r="T247" s="439"/>
      <c r="U247" s="439"/>
      <c r="V247" s="439"/>
      <c r="W247" s="439"/>
      <c r="X247" s="439"/>
      <c r="Y247" s="439"/>
      <c r="Z247" s="439"/>
      <c r="AA247" s="439"/>
      <c r="AB247" s="439"/>
      <c r="AC247" s="439"/>
      <c r="AD247" s="439"/>
      <c r="AE247" s="439"/>
      <c r="AF247" s="439"/>
      <c r="AH247" s="429"/>
    </row>
    <row r="248" spans="2:34" s="214" customFormat="1" ht="12">
      <c r="B248" s="223"/>
      <c r="G248" s="439"/>
      <c r="H248" s="439"/>
      <c r="I248" s="439"/>
      <c r="J248" s="439"/>
      <c r="K248" s="439"/>
      <c r="L248" s="439"/>
      <c r="M248" s="439"/>
      <c r="N248" s="439"/>
      <c r="P248" s="439"/>
      <c r="Q248" s="439"/>
      <c r="R248" s="439"/>
      <c r="S248" s="439"/>
      <c r="T248" s="439"/>
      <c r="U248" s="439"/>
      <c r="V248" s="439"/>
      <c r="W248" s="439"/>
      <c r="X248" s="439"/>
      <c r="Y248" s="439"/>
      <c r="Z248" s="439"/>
      <c r="AA248" s="439"/>
      <c r="AB248" s="439"/>
      <c r="AC248" s="439"/>
      <c r="AD248" s="439"/>
      <c r="AE248" s="439"/>
      <c r="AF248" s="439"/>
      <c r="AH248" s="429"/>
    </row>
    <row r="249" spans="2:34" s="214" customFormat="1" ht="12">
      <c r="B249" s="223"/>
      <c r="G249" s="439"/>
      <c r="H249" s="439"/>
      <c r="I249" s="439"/>
      <c r="J249" s="439"/>
      <c r="K249" s="439"/>
      <c r="L249" s="439"/>
      <c r="M249" s="439"/>
      <c r="N249" s="439"/>
      <c r="P249" s="439"/>
      <c r="Q249" s="439"/>
      <c r="R249" s="439"/>
      <c r="S249" s="439"/>
      <c r="T249" s="439"/>
      <c r="U249" s="439"/>
      <c r="V249" s="439"/>
      <c r="W249" s="439"/>
      <c r="X249" s="439"/>
      <c r="Y249" s="439"/>
      <c r="Z249" s="439"/>
      <c r="AA249" s="439"/>
      <c r="AB249" s="439"/>
      <c r="AC249" s="439"/>
      <c r="AD249" s="439"/>
      <c r="AE249" s="439"/>
      <c r="AF249" s="439"/>
      <c r="AH249" s="429"/>
    </row>
    <row r="250" spans="2:34" s="214" customFormat="1" ht="12">
      <c r="B250" s="223"/>
      <c r="G250" s="439"/>
      <c r="H250" s="439"/>
      <c r="I250" s="439"/>
      <c r="J250" s="439"/>
      <c r="K250" s="439"/>
      <c r="L250" s="439"/>
      <c r="M250" s="439"/>
      <c r="N250" s="439"/>
      <c r="P250" s="439"/>
      <c r="Q250" s="439"/>
      <c r="R250" s="439"/>
      <c r="S250" s="439"/>
      <c r="T250" s="439"/>
      <c r="U250" s="439"/>
      <c r="V250" s="439"/>
      <c r="W250" s="439"/>
      <c r="X250" s="439"/>
      <c r="Y250" s="439"/>
      <c r="Z250" s="439"/>
      <c r="AA250" s="439"/>
      <c r="AB250" s="439"/>
      <c r="AC250" s="439"/>
      <c r="AD250" s="439"/>
      <c r="AE250" s="439"/>
      <c r="AF250" s="439"/>
      <c r="AH250" s="429"/>
    </row>
    <row r="251" spans="2:34" s="214" customFormat="1" ht="12">
      <c r="B251" s="223"/>
      <c r="G251" s="439"/>
      <c r="H251" s="439"/>
      <c r="I251" s="439"/>
      <c r="J251" s="439"/>
      <c r="K251" s="439"/>
      <c r="L251" s="439"/>
      <c r="M251" s="439"/>
      <c r="N251" s="439"/>
      <c r="P251" s="439"/>
      <c r="Q251" s="439"/>
      <c r="R251" s="439"/>
      <c r="S251" s="439"/>
      <c r="T251" s="439"/>
      <c r="U251" s="439"/>
      <c r="V251" s="439"/>
      <c r="W251" s="439"/>
      <c r="X251" s="439"/>
      <c r="Y251" s="439"/>
      <c r="Z251" s="439"/>
      <c r="AA251" s="439"/>
      <c r="AB251" s="439"/>
      <c r="AC251" s="439"/>
      <c r="AD251" s="439"/>
      <c r="AE251" s="439"/>
      <c r="AF251" s="439"/>
      <c r="AH251" s="429"/>
    </row>
    <row r="252" spans="2:34" s="214" customFormat="1" ht="12">
      <c r="B252" s="223"/>
      <c r="G252" s="439"/>
      <c r="H252" s="439"/>
      <c r="I252" s="439"/>
      <c r="J252" s="439"/>
      <c r="K252" s="439"/>
      <c r="L252" s="439"/>
      <c r="M252" s="439"/>
      <c r="N252" s="439"/>
      <c r="P252" s="439"/>
      <c r="Q252" s="439"/>
      <c r="R252" s="439"/>
      <c r="S252" s="439"/>
      <c r="T252" s="439"/>
      <c r="U252" s="439"/>
      <c r="V252" s="439"/>
      <c r="W252" s="439"/>
      <c r="X252" s="439"/>
      <c r="Y252" s="439"/>
      <c r="Z252" s="439"/>
      <c r="AA252" s="439"/>
      <c r="AB252" s="439"/>
      <c r="AC252" s="439"/>
      <c r="AD252" s="439"/>
      <c r="AE252" s="439"/>
      <c r="AF252" s="439"/>
      <c r="AH252" s="429"/>
    </row>
    <row r="253" spans="2:34" s="214" customFormat="1" ht="12">
      <c r="B253" s="223"/>
      <c r="G253" s="439"/>
      <c r="H253" s="439"/>
      <c r="I253" s="439"/>
      <c r="J253" s="439"/>
      <c r="K253" s="439"/>
      <c r="L253" s="439"/>
      <c r="M253" s="439"/>
      <c r="N253" s="439"/>
      <c r="P253" s="439"/>
      <c r="Q253" s="439"/>
      <c r="R253" s="439"/>
      <c r="S253" s="439"/>
      <c r="T253" s="439"/>
      <c r="U253" s="439"/>
      <c r="V253" s="439"/>
      <c r="W253" s="439"/>
      <c r="X253" s="439"/>
      <c r="Y253" s="439"/>
      <c r="Z253" s="439"/>
      <c r="AA253" s="439"/>
      <c r="AB253" s="439"/>
      <c r="AC253" s="439"/>
      <c r="AD253" s="439"/>
      <c r="AE253" s="439"/>
      <c r="AF253" s="439"/>
      <c r="AH253" s="429"/>
    </row>
    <row r="254" spans="2:34" s="214" customFormat="1" ht="12">
      <c r="B254" s="223"/>
      <c r="G254" s="439"/>
      <c r="H254" s="439"/>
      <c r="I254" s="439"/>
      <c r="J254" s="439"/>
      <c r="K254" s="439"/>
      <c r="L254" s="439"/>
      <c r="M254" s="439"/>
      <c r="N254" s="439"/>
      <c r="P254" s="439"/>
      <c r="Q254" s="439"/>
      <c r="R254" s="439"/>
      <c r="S254" s="439"/>
      <c r="T254" s="439"/>
      <c r="U254" s="439"/>
      <c r="V254" s="439"/>
      <c r="W254" s="439"/>
      <c r="X254" s="439"/>
      <c r="Y254" s="439"/>
      <c r="Z254" s="439"/>
      <c r="AA254" s="439"/>
      <c r="AB254" s="439"/>
      <c r="AC254" s="439"/>
      <c r="AD254" s="439"/>
      <c r="AE254" s="439"/>
      <c r="AF254" s="439"/>
      <c r="AH254" s="429"/>
    </row>
    <row r="255" spans="2:34" s="214" customFormat="1" ht="12">
      <c r="B255" s="223"/>
      <c r="G255" s="439"/>
      <c r="H255" s="439"/>
      <c r="I255" s="439"/>
      <c r="J255" s="439"/>
      <c r="K255" s="439"/>
      <c r="L255" s="439"/>
      <c r="M255" s="439"/>
      <c r="N255" s="439"/>
      <c r="P255" s="439"/>
      <c r="Q255" s="439"/>
      <c r="R255" s="439"/>
      <c r="S255" s="439"/>
      <c r="T255" s="439"/>
      <c r="U255" s="439"/>
      <c r="V255" s="439"/>
      <c r="W255" s="439"/>
      <c r="X255" s="439"/>
      <c r="Y255" s="439"/>
      <c r="Z255" s="439"/>
      <c r="AA255" s="439"/>
      <c r="AB255" s="439"/>
      <c r="AC255" s="439"/>
      <c r="AD255" s="439"/>
      <c r="AE255" s="439"/>
      <c r="AF255" s="439"/>
      <c r="AH255" s="429"/>
    </row>
    <row r="256" spans="2:34" s="214" customFormat="1" ht="12">
      <c r="B256" s="223"/>
      <c r="G256" s="439"/>
      <c r="H256" s="439"/>
      <c r="I256" s="439"/>
      <c r="J256" s="439"/>
      <c r="K256" s="439"/>
      <c r="L256" s="439"/>
      <c r="M256" s="439"/>
      <c r="N256" s="439"/>
      <c r="P256" s="439"/>
      <c r="Q256" s="439"/>
      <c r="R256" s="439"/>
      <c r="S256" s="439"/>
      <c r="T256" s="439"/>
      <c r="U256" s="439"/>
      <c r="V256" s="439"/>
      <c r="W256" s="439"/>
      <c r="X256" s="439"/>
      <c r="Y256" s="439"/>
      <c r="Z256" s="439"/>
      <c r="AA256" s="439"/>
      <c r="AB256" s="439"/>
      <c r="AC256" s="439"/>
      <c r="AD256" s="439"/>
      <c r="AE256" s="439"/>
      <c r="AF256" s="439"/>
      <c r="AH256" s="429"/>
    </row>
    <row r="257" spans="2:34" s="214" customFormat="1" ht="12">
      <c r="B257" s="223"/>
      <c r="G257" s="439"/>
      <c r="H257" s="439"/>
      <c r="I257" s="439"/>
      <c r="J257" s="439"/>
      <c r="K257" s="439"/>
      <c r="L257" s="439"/>
      <c r="M257" s="439"/>
      <c r="N257" s="439"/>
      <c r="P257" s="439"/>
      <c r="Q257" s="439"/>
      <c r="R257" s="439"/>
      <c r="S257" s="439"/>
      <c r="T257" s="439"/>
      <c r="U257" s="439"/>
      <c r="V257" s="439"/>
      <c r="W257" s="439"/>
      <c r="X257" s="439"/>
      <c r="Y257" s="439"/>
      <c r="Z257" s="439"/>
      <c r="AA257" s="439"/>
      <c r="AB257" s="439"/>
      <c r="AC257" s="439"/>
      <c r="AD257" s="439"/>
      <c r="AE257" s="439"/>
      <c r="AF257" s="439"/>
      <c r="AH257" s="429"/>
    </row>
    <row r="258" spans="2:34" s="214" customFormat="1" ht="12">
      <c r="B258" s="223"/>
      <c r="G258" s="439"/>
      <c r="H258" s="439"/>
      <c r="I258" s="439"/>
      <c r="J258" s="439"/>
      <c r="K258" s="439"/>
      <c r="L258" s="439"/>
      <c r="M258" s="439"/>
      <c r="N258" s="439"/>
      <c r="P258" s="439"/>
      <c r="Q258" s="439"/>
      <c r="R258" s="439"/>
      <c r="S258" s="439"/>
      <c r="T258" s="439"/>
      <c r="U258" s="439"/>
      <c r="V258" s="439"/>
      <c r="W258" s="439"/>
      <c r="X258" s="439"/>
      <c r="Y258" s="439"/>
      <c r="Z258" s="439"/>
      <c r="AA258" s="439"/>
      <c r="AB258" s="439"/>
      <c r="AC258" s="439"/>
      <c r="AD258" s="439"/>
      <c r="AE258" s="439"/>
      <c r="AF258" s="439"/>
      <c r="AH258" s="429"/>
    </row>
    <row r="259" spans="2:34" s="214" customFormat="1" ht="12">
      <c r="B259" s="223"/>
      <c r="G259" s="439"/>
      <c r="H259" s="439"/>
      <c r="I259" s="439"/>
      <c r="J259" s="439"/>
      <c r="K259" s="439"/>
      <c r="L259" s="439"/>
      <c r="M259" s="439"/>
      <c r="N259" s="439"/>
      <c r="P259" s="439"/>
      <c r="Q259" s="439"/>
      <c r="R259" s="439"/>
      <c r="S259" s="439"/>
      <c r="T259" s="439"/>
      <c r="U259" s="439"/>
      <c r="V259" s="439"/>
      <c r="W259" s="439"/>
      <c r="X259" s="439"/>
      <c r="Y259" s="439"/>
      <c r="Z259" s="439"/>
      <c r="AA259" s="439"/>
      <c r="AB259" s="439"/>
      <c r="AC259" s="439"/>
      <c r="AD259" s="439"/>
      <c r="AE259" s="439"/>
      <c r="AF259" s="439"/>
      <c r="AH259" s="429"/>
    </row>
    <row r="260" spans="2:34" s="214" customFormat="1" ht="12">
      <c r="B260" s="223"/>
      <c r="G260" s="439"/>
      <c r="H260" s="439"/>
      <c r="I260" s="439"/>
      <c r="J260" s="439"/>
      <c r="K260" s="439"/>
      <c r="L260" s="439"/>
      <c r="M260" s="439"/>
      <c r="N260" s="439"/>
      <c r="P260" s="439"/>
      <c r="Q260" s="439"/>
      <c r="R260" s="439"/>
      <c r="S260" s="439"/>
      <c r="T260" s="439"/>
      <c r="U260" s="439"/>
      <c r="V260" s="439"/>
      <c r="W260" s="439"/>
      <c r="X260" s="439"/>
      <c r="Y260" s="439"/>
      <c r="Z260" s="439"/>
      <c r="AA260" s="439"/>
      <c r="AB260" s="439"/>
      <c r="AC260" s="439"/>
      <c r="AD260" s="439"/>
      <c r="AE260" s="439"/>
      <c r="AF260" s="439"/>
      <c r="AH260" s="429"/>
    </row>
    <row r="261" spans="2:34" s="214" customFormat="1" ht="12">
      <c r="B261" s="223"/>
      <c r="G261" s="439"/>
      <c r="H261" s="439"/>
      <c r="I261" s="439"/>
      <c r="J261" s="439"/>
      <c r="K261" s="439"/>
      <c r="L261" s="439"/>
      <c r="M261" s="439"/>
      <c r="N261" s="439"/>
      <c r="P261" s="439"/>
      <c r="Q261" s="439"/>
      <c r="R261" s="439"/>
      <c r="S261" s="439"/>
      <c r="T261" s="439"/>
      <c r="U261" s="439"/>
      <c r="V261" s="439"/>
      <c r="W261" s="439"/>
      <c r="X261" s="439"/>
      <c r="Y261" s="439"/>
      <c r="Z261" s="439"/>
      <c r="AA261" s="439"/>
      <c r="AB261" s="439"/>
      <c r="AC261" s="439"/>
      <c r="AD261" s="439"/>
      <c r="AE261" s="439"/>
      <c r="AF261" s="439"/>
      <c r="AH261" s="429"/>
    </row>
    <row r="262" spans="2:34" s="214" customFormat="1" ht="12">
      <c r="B262" s="223"/>
      <c r="G262" s="439"/>
      <c r="H262" s="439"/>
      <c r="I262" s="439"/>
      <c r="J262" s="439"/>
      <c r="K262" s="439"/>
      <c r="L262" s="439"/>
      <c r="M262" s="439"/>
      <c r="N262" s="439"/>
      <c r="P262" s="439"/>
      <c r="Q262" s="439"/>
      <c r="R262" s="439"/>
      <c r="S262" s="439"/>
      <c r="T262" s="439"/>
      <c r="U262" s="439"/>
      <c r="V262" s="439"/>
      <c r="W262" s="439"/>
      <c r="X262" s="439"/>
      <c r="Y262" s="439"/>
      <c r="Z262" s="439"/>
      <c r="AA262" s="439"/>
      <c r="AB262" s="439"/>
      <c r="AC262" s="439"/>
      <c r="AD262" s="439"/>
      <c r="AE262" s="439"/>
      <c r="AF262" s="439"/>
      <c r="AH262" s="429"/>
    </row>
    <row r="263" spans="2:34" s="214" customFormat="1" ht="12">
      <c r="B263" s="223"/>
      <c r="G263" s="439"/>
      <c r="H263" s="439"/>
      <c r="I263" s="439"/>
      <c r="J263" s="439"/>
      <c r="K263" s="439"/>
      <c r="L263" s="439"/>
      <c r="M263" s="439"/>
      <c r="N263" s="439"/>
      <c r="P263" s="439"/>
      <c r="Q263" s="439"/>
      <c r="R263" s="439"/>
      <c r="S263" s="439"/>
      <c r="T263" s="439"/>
      <c r="U263" s="439"/>
      <c r="V263" s="439"/>
      <c r="W263" s="439"/>
      <c r="X263" s="439"/>
      <c r="Y263" s="439"/>
      <c r="Z263" s="439"/>
      <c r="AA263" s="439"/>
      <c r="AB263" s="439"/>
      <c r="AC263" s="439"/>
      <c r="AD263" s="439"/>
      <c r="AE263" s="439"/>
      <c r="AF263" s="439"/>
      <c r="AH263" s="429"/>
    </row>
    <row r="264" spans="2:34" s="214" customFormat="1" ht="12">
      <c r="B264" s="223"/>
      <c r="G264" s="439"/>
      <c r="H264" s="439"/>
      <c r="I264" s="439"/>
      <c r="J264" s="439"/>
      <c r="K264" s="439"/>
      <c r="L264" s="439"/>
      <c r="M264" s="439"/>
      <c r="N264" s="439"/>
      <c r="P264" s="439"/>
      <c r="Q264" s="439"/>
      <c r="R264" s="439"/>
      <c r="S264" s="439"/>
      <c r="T264" s="439"/>
      <c r="U264" s="439"/>
      <c r="V264" s="439"/>
      <c r="W264" s="439"/>
      <c r="X264" s="439"/>
      <c r="Y264" s="439"/>
      <c r="Z264" s="439"/>
      <c r="AA264" s="439"/>
      <c r="AB264" s="439"/>
      <c r="AC264" s="439"/>
      <c r="AD264" s="439"/>
      <c r="AE264" s="439"/>
      <c r="AF264" s="439"/>
      <c r="AH264" s="429"/>
    </row>
    <row r="265" spans="2:34" s="214" customFormat="1" ht="12">
      <c r="B265" s="223"/>
      <c r="G265" s="439"/>
      <c r="H265" s="439"/>
      <c r="I265" s="439"/>
      <c r="J265" s="439"/>
      <c r="K265" s="439"/>
      <c r="L265" s="439"/>
      <c r="M265" s="439"/>
      <c r="N265" s="439"/>
      <c r="P265" s="439"/>
      <c r="Q265" s="439"/>
      <c r="R265" s="439"/>
      <c r="S265" s="439"/>
      <c r="T265" s="439"/>
      <c r="U265" s="439"/>
      <c r="V265" s="439"/>
      <c r="W265" s="439"/>
      <c r="X265" s="439"/>
      <c r="Y265" s="439"/>
      <c r="Z265" s="439"/>
      <c r="AA265" s="439"/>
      <c r="AB265" s="439"/>
      <c r="AC265" s="439"/>
      <c r="AD265" s="439"/>
      <c r="AE265" s="439"/>
      <c r="AF265" s="439"/>
      <c r="AH265" s="429"/>
    </row>
    <row r="266" spans="2:34" s="214" customFormat="1" ht="12">
      <c r="B266" s="223"/>
      <c r="G266" s="439"/>
      <c r="H266" s="439"/>
      <c r="I266" s="439"/>
      <c r="J266" s="439"/>
      <c r="K266" s="439"/>
      <c r="L266" s="439"/>
      <c r="M266" s="439"/>
      <c r="N266" s="439"/>
      <c r="P266" s="439"/>
      <c r="Q266" s="439"/>
      <c r="R266" s="439"/>
      <c r="S266" s="439"/>
      <c r="T266" s="439"/>
      <c r="U266" s="439"/>
      <c r="V266" s="439"/>
      <c r="W266" s="439"/>
      <c r="X266" s="439"/>
      <c r="Y266" s="439"/>
      <c r="Z266" s="439"/>
      <c r="AA266" s="439"/>
      <c r="AB266" s="439"/>
      <c r="AC266" s="439"/>
      <c r="AD266" s="439"/>
      <c r="AE266" s="439"/>
      <c r="AF266" s="439"/>
      <c r="AH266" s="429"/>
    </row>
    <row r="267" spans="2:34" s="214" customFormat="1" ht="12">
      <c r="B267" s="223"/>
      <c r="G267" s="439"/>
      <c r="H267" s="439"/>
      <c r="I267" s="439"/>
      <c r="J267" s="439"/>
      <c r="K267" s="439"/>
      <c r="L267" s="439"/>
      <c r="M267" s="439"/>
      <c r="N267" s="439"/>
      <c r="P267" s="439"/>
      <c r="Q267" s="439"/>
      <c r="R267" s="439"/>
      <c r="S267" s="439"/>
      <c r="T267" s="439"/>
      <c r="U267" s="439"/>
      <c r="V267" s="439"/>
      <c r="W267" s="439"/>
      <c r="X267" s="439"/>
      <c r="Y267" s="439"/>
      <c r="Z267" s="439"/>
      <c r="AA267" s="439"/>
      <c r="AB267" s="439"/>
      <c r="AC267" s="439"/>
      <c r="AD267" s="439"/>
      <c r="AE267" s="439"/>
      <c r="AF267" s="439"/>
      <c r="AH267" s="429"/>
    </row>
    <row r="268" spans="2:34" s="214" customFormat="1" ht="12">
      <c r="B268" s="223"/>
      <c r="G268" s="439"/>
      <c r="H268" s="439"/>
      <c r="I268" s="439"/>
      <c r="J268" s="439"/>
      <c r="K268" s="439"/>
      <c r="L268" s="439"/>
      <c r="M268" s="439"/>
      <c r="N268" s="439"/>
      <c r="P268" s="439"/>
      <c r="Q268" s="439"/>
      <c r="R268" s="439"/>
      <c r="S268" s="439"/>
      <c r="T268" s="439"/>
      <c r="U268" s="439"/>
      <c r="V268" s="439"/>
      <c r="W268" s="439"/>
      <c r="X268" s="439"/>
      <c r="Y268" s="439"/>
      <c r="Z268" s="439"/>
      <c r="AA268" s="439"/>
      <c r="AB268" s="439"/>
      <c r="AC268" s="439"/>
      <c r="AD268" s="439"/>
      <c r="AE268" s="439"/>
      <c r="AF268" s="439"/>
      <c r="AH268" s="429"/>
    </row>
    <row r="269" spans="2:34" s="214" customFormat="1" ht="12">
      <c r="B269" s="223"/>
      <c r="G269" s="439"/>
      <c r="H269" s="439"/>
      <c r="I269" s="439"/>
      <c r="J269" s="439"/>
      <c r="K269" s="439"/>
      <c r="L269" s="439"/>
      <c r="M269" s="439"/>
      <c r="N269" s="439"/>
      <c r="P269" s="439"/>
      <c r="Q269" s="439"/>
      <c r="R269" s="439"/>
      <c r="S269" s="439"/>
      <c r="T269" s="439"/>
      <c r="U269" s="439"/>
      <c r="V269" s="439"/>
      <c r="W269" s="439"/>
      <c r="X269" s="439"/>
      <c r="Y269" s="439"/>
      <c r="Z269" s="439"/>
      <c r="AA269" s="439"/>
      <c r="AB269" s="439"/>
      <c r="AC269" s="439"/>
      <c r="AD269" s="439"/>
      <c r="AE269" s="439"/>
      <c r="AF269" s="439"/>
      <c r="AH269" s="429"/>
    </row>
    <row r="270" spans="2:34" s="214" customFormat="1" ht="12">
      <c r="B270" s="223"/>
      <c r="G270" s="439"/>
      <c r="H270" s="439"/>
      <c r="I270" s="439"/>
      <c r="J270" s="439"/>
      <c r="K270" s="439"/>
      <c r="L270" s="439"/>
      <c r="M270" s="439"/>
      <c r="N270" s="439"/>
      <c r="P270" s="439"/>
      <c r="Q270" s="439"/>
      <c r="R270" s="439"/>
      <c r="S270" s="439"/>
      <c r="T270" s="439"/>
      <c r="U270" s="439"/>
      <c r="V270" s="439"/>
      <c r="W270" s="439"/>
      <c r="X270" s="439"/>
      <c r="Y270" s="439"/>
      <c r="Z270" s="439"/>
      <c r="AA270" s="439"/>
      <c r="AB270" s="439"/>
      <c r="AC270" s="439"/>
      <c r="AD270" s="439"/>
      <c r="AE270" s="439"/>
      <c r="AF270" s="439"/>
      <c r="AH270" s="429"/>
    </row>
    <row r="271" spans="2:34" s="214" customFormat="1" ht="12">
      <c r="B271" s="223"/>
      <c r="G271" s="439"/>
      <c r="H271" s="439"/>
      <c r="I271" s="439"/>
      <c r="J271" s="439"/>
      <c r="K271" s="439"/>
      <c r="L271" s="439"/>
      <c r="M271" s="439"/>
      <c r="N271" s="439"/>
      <c r="P271" s="439"/>
      <c r="Q271" s="439"/>
      <c r="R271" s="439"/>
      <c r="S271" s="439"/>
      <c r="T271" s="439"/>
      <c r="U271" s="439"/>
      <c r="V271" s="439"/>
      <c r="W271" s="439"/>
      <c r="X271" s="439"/>
      <c r="Y271" s="439"/>
      <c r="Z271" s="439"/>
      <c r="AA271" s="439"/>
      <c r="AB271" s="439"/>
      <c r="AC271" s="439"/>
      <c r="AD271" s="439"/>
      <c r="AE271" s="439"/>
      <c r="AF271" s="439"/>
      <c r="AH271" s="429"/>
    </row>
    <row r="272" spans="2:34" s="214" customFormat="1" ht="12">
      <c r="B272" s="223"/>
      <c r="G272" s="439"/>
      <c r="H272" s="439"/>
      <c r="I272" s="439"/>
      <c r="J272" s="439"/>
      <c r="K272" s="439"/>
      <c r="L272" s="439"/>
      <c r="M272" s="439"/>
      <c r="N272" s="439"/>
      <c r="P272" s="439"/>
      <c r="Q272" s="439"/>
      <c r="R272" s="439"/>
      <c r="S272" s="439"/>
      <c r="T272" s="439"/>
      <c r="U272" s="439"/>
      <c r="V272" s="439"/>
      <c r="W272" s="439"/>
      <c r="X272" s="439"/>
      <c r="Y272" s="439"/>
      <c r="Z272" s="439"/>
      <c r="AA272" s="439"/>
      <c r="AB272" s="439"/>
      <c r="AC272" s="439"/>
      <c r="AD272" s="439"/>
      <c r="AE272" s="439"/>
      <c r="AF272" s="439"/>
      <c r="AH272" s="429"/>
    </row>
    <row r="273" spans="2:34" s="214" customFormat="1" ht="12">
      <c r="B273" s="223"/>
      <c r="G273" s="439"/>
      <c r="H273" s="439"/>
      <c r="I273" s="439"/>
      <c r="J273" s="439"/>
      <c r="K273" s="439"/>
      <c r="L273" s="439"/>
      <c r="M273" s="439"/>
      <c r="N273" s="439"/>
      <c r="P273" s="439"/>
      <c r="Q273" s="439"/>
      <c r="R273" s="439"/>
      <c r="S273" s="439"/>
      <c r="T273" s="439"/>
      <c r="U273" s="439"/>
      <c r="V273" s="439"/>
      <c r="W273" s="439"/>
      <c r="X273" s="439"/>
      <c r="Y273" s="439"/>
      <c r="Z273" s="439"/>
      <c r="AA273" s="439"/>
      <c r="AB273" s="439"/>
      <c r="AC273" s="439"/>
      <c r="AD273" s="439"/>
      <c r="AE273" s="439"/>
      <c r="AF273" s="439"/>
      <c r="AH273" s="429"/>
    </row>
    <row r="274" spans="2:34" s="214" customFormat="1" ht="12">
      <c r="B274" s="223"/>
      <c r="G274" s="439"/>
      <c r="H274" s="439"/>
      <c r="I274" s="439"/>
      <c r="J274" s="439"/>
      <c r="K274" s="439"/>
      <c r="L274" s="439"/>
      <c r="M274" s="439"/>
      <c r="N274" s="439"/>
      <c r="P274" s="439"/>
      <c r="Q274" s="439"/>
      <c r="R274" s="439"/>
      <c r="S274" s="439"/>
      <c r="T274" s="439"/>
      <c r="U274" s="439"/>
      <c r="V274" s="439"/>
      <c r="W274" s="439"/>
      <c r="X274" s="439"/>
      <c r="Y274" s="439"/>
      <c r="Z274" s="439"/>
      <c r="AA274" s="439"/>
      <c r="AB274" s="439"/>
      <c r="AC274" s="439"/>
      <c r="AD274" s="439"/>
      <c r="AE274" s="439"/>
      <c r="AF274" s="439"/>
      <c r="AH274" s="429"/>
    </row>
    <row r="275" spans="2:34" s="214" customFormat="1" ht="12">
      <c r="B275" s="223"/>
      <c r="G275" s="439"/>
      <c r="H275" s="439"/>
      <c r="I275" s="439"/>
      <c r="J275" s="439"/>
      <c r="K275" s="439"/>
      <c r="L275" s="439"/>
      <c r="M275" s="439"/>
      <c r="N275" s="439"/>
      <c r="P275" s="439"/>
      <c r="Q275" s="439"/>
      <c r="R275" s="439"/>
      <c r="S275" s="439"/>
      <c r="T275" s="439"/>
      <c r="U275" s="439"/>
      <c r="V275" s="439"/>
      <c r="W275" s="439"/>
      <c r="X275" s="439"/>
      <c r="Y275" s="439"/>
      <c r="Z275" s="439"/>
      <c r="AA275" s="439"/>
      <c r="AB275" s="439"/>
      <c r="AC275" s="439"/>
      <c r="AD275" s="439"/>
      <c r="AE275" s="439"/>
      <c r="AF275" s="439"/>
      <c r="AH275" s="429"/>
    </row>
    <row r="276" spans="2:34" s="214" customFormat="1" ht="12">
      <c r="B276" s="223"/>
      <c r="G276" s="439"/>
      <c r="H276" s="439"/>
      <c r="I276" s="439"/>
      <c r="J276" s="439"/>
      <c r="K276" s="439"/>
      <c r="L276" s="439"/>
      <c r="M276" s="439"/>
      <c r="N276" s="439"/>
      <c r="P276" s="439"/>
      <c r="Q276" s="439"/>
      <c r="R276" s="439"/>
      <c r="S276" s="439"/>
      <c r="T276" s="439"/>
      <c r="U276" s="439"/>
      <c r="V276" s="439"/>
      <c r="W276" s="439"/>
      <c r="X276" s="439"/>
      <c r="Y276" s="439"/>
      <c r="Z276" s="439"/>
      <c r="AA276" s="439"/>
      <c r="AB276" s="439"/>
      <c r="AC276" s="439"/>
      <c r="AD276" s="439"/>
      <c r="AE276" s="439"/>
      <c r="AF276" s="439"/>
      <c r="AH276" s="429"/>
    </row>
    <row r="277" spans="2:34" s="214" customFormat="1" ht="12">
      <c r="B277" s="223"/>
      <c r="G277" s="439"/>
      <c r="H277" s="439"/>
      <c r="I277" s="439"/>
      <c r="J277" s="439"/>
      <c r="K277" s="439"/>
      <c r="L277" s="439"/>
      <c r="M277" s="439"/>
      <c r="N277" s="439"/>
      <c r="P277" s="439"/>
      <c r="Q277" s="439"/>
      <c r="R277" s="439"/>
      <c r="S277" s="439"/>
      <c r="T277" s="439"/>
      <c r="U277" s="439"/>
      <c r="V277" s="439"/>
      <c r="W277" s="439"/>
      <c r="X277" s="439"/>
      <c r="Y277" s="439"/>
      <c r="Z277" s="439"/>
      <c r="AA277" s="439"/>
      <c r="AB277" s="439"/>
      <c r="AC277" s="439"/>
      <c r="AD277" s="439"/>
      <c r="AE277" s="439"/>
      <c r="AF277" s="439"/>
      <c r="AH277" s="429"/>
    </row>
    <row r="278" spans="2:34" s="214" customFormat="1" ht="12">
      <c r="B278" s="223"/>
      <c r="G278" s="439"/>
      <c r="H278" s="439"/>
      <c r="I278" s="439"/>
      <c r="J278" s="439"/>
      <c r="K278" s="439"/>
      <c r="L278" s="439"/>
      <c r="M278" s="439"/>
      <c r="N278" s="439"/>
      <c r="P278" s="439"/>
      <c r="Q278" s="439"/>
      <c r="R278" s="439"/>
      <c r="S278" s="439"/>
      <c r="T278" s="439"/>
      <c r="U278" s="439"/>
      <c r="V278" s="439"/>
      <c r="W278" s="439"/>
      <c r="X278" s="439"/>
      <c r="Y278" s="439"/>
      <c r="Z278" s="439"/>
      <c r="AA278" s="439"/>
      <c r="AB278" s="439"/>
      <c r="AC278" s="439"/>
      <c r="AD278" s="439"/>
      <c r="AE278" s="439"/>
      <c r="AF278" s="439"/>
      <c r="AH278" s="429"/>
    </row>
    <row r="279" spans="2:34" s="214" customFormat="1" ht="12">
      <c r="B279" s="223"/>
      <c r="G279" s="439"/>
      <c r="H279" s="439"/>
      <c r="I279" s="439"/>
      <c r="J279" s="439"/>
      <c r="K279" s="439"/>
      <c r="L279" s="439"/>
      <c r="M279" s="439"/>
      <c r="N279" s="439"/>
      <c r="P279" s="439"/>
      <c r="Q279" s="439"/>
      <c r="R279" s="439"/>
      <c r="S279" s="439"/>
      <c r="T279" s="439"/>
      <c r="U279" s="439"/>
      <c r="V279" s="439"/>
      <c r="W279" s="439"/>
      <c r="X279" s="439"/>
      <c r="Y279" s="439"/>
      <c r="Z279" s="439"/>
      <c r="AA279" s="439"/>
      <c r="AB279" s="439"/>
      <c r="AC279" s="439"/>
      <c r="AD279" s="439"/>
      <c r="AE279" s="439"/>
      <c r="AF279" s="439"/>
      <c r="AH279" s="429"/>
    </row>
    <row r="280" spans="2:34" s="214" customFormat="1" ht="12">
      <c r="B280" s="223"/>
      <c r="G280" s="439"/>
      <c r="H280" s="439"/>
      <c r="I280" s="439"/>
      <c r="J280" s="439"/>
      <c r="K280" s="439"/>
      <c r="L280" s="439"/>
      <c r="M280" s="439"/>
      <c r="N280" s="439"/>
      <c r="P280" s="439"/>
      <c r="Q280" s="439"/>
      <c r="R280" s="439"/>
      <c r="S280" s="439"/>
      <c r="T280" s="439"/>
      <c r="U280" s="439"/>
      <c r="V280" s="439"/>
      <c r="W280" s="439"/>
      <c r="X280" s="439"/>
      <c r="Y280" s="439"/>
      <c r="Z280" s="439"/>
      <c r="AA280" s="439"/>
      <c r="AB280" s="439"/>
      <c r="AC280" s="439"/>
      <c r="AD280" s="439"/>
      <c r="AE280" s="439"/>
      <c r="AF280" s="439"/>
      <c r="AH280" s="429"/>
    </row>
    <row r="281" spans="2:34" s="214" customFormat="1" ht="12">
      <c r="B281" s="223"/>
      <c r="G281" s="439"/>
      <c r="H281" s="439"/>
      <c r="I281" s="439"/>
      <c r="J281" s="439"/>
      <c r="K281" s="439"/>
      <c r="L281" s="439"/>
      <c r="M281" s="439"/>
      <c r="N281" s="439"/>
      <c r="P281" s="439"/>
      <c r="Q281" s="439"/>
      <c r="R281" s="439"/>
      <c r="S281" s="439"/>
      <c r="T281" s="439"/>
      <c r="U281" s="439"/>
      <c r="V281" s="439"/>
      <c r="W281" s="439"/>
      <c r="X281" s="439"/>
      <c r="Y281" s="439"/>
      <c r="Z281" s="439"/>
      <c r="AA281" s="439"/>
      <c r="AB281" s="439"/>
      <c r="AC281" s="439"/>
      <c r="AD281" s="439"/>
      <c r="AE281" s="439"/>
      <c r="AF281" s="439"/>
      <c r="AH281" s="429"/>
    </row>
    <row r="282" spans="2:34" s="214" customFormat="1" ht="12">
      <c r="B282" s="223"/>
      <c r="G282" s="439"/>
      <c r="H282" s="439"/>
      <c r="I282" s="439"/>
      <c r="J282" s="439"/>
      <c r="K282" s="439"/>
      <c r="L282" s="439"/>
      <c r="M282" s="439"/>
      <c r="N282" s="439"/>
      <c r="P282" s="439"/>
      <c r="Q282" s="439"/>
      <c r="R282" s="439"/>
      <c r="S282" s="439"/>
      <c r="T282" s="439"/>
      <c r="U282" s="439"/>
      <c r="V282" s="439"/>
      <c r="W282" s="439"/>
      <c r="X282" s="439"/>
      <c r="Y282" s="439"/>
      <c r="Z282" s="439"/>
      <c r="AA282" s="439"/>
      <c r="AB282" s="439"/>
      <c r="AC282" s="439"/>
      <c r="AD282" s="439"/>
      <c r="AE282" s="439"/>
      <c r="AF282" s="439"/>
      <c r="AH282" s="429"/>
    </row>
    <row r="283" spans="2:34" s="214" customFormat="1" ht="12">
      <c r="B283" s="223"/>
      <c r="G283" s="439"/>
      <c r="H283" s="439"/>
      <c r="I283" s="439"/>
      <c r="J283" s="439"/>
      <c r="K283" s="439"/>
      <c r="L283" s="439"/>
      <c r="M283" s="439"/>
      <c r="N283" s="439"/>
      <c r="P283" s="439"/>
      <c r="Q283" s="439"/>
      <c r="R283" s="439"/>
      <c r="S283" s="439"/>
      <c r="T283" s="439"/>
      <c r="U283" s="439"/>
      <c r="V283" s="439"/>
      <c r="W283" s="439"/>
      <c r="X283" s="439"/>
      <c r="Y283" s="439"/>
      <c r="Z283" s="439"/>
      <c r="AA283" s="439"/>
      <c r="AB283" s="439"/>
      <c r="AC283" s="439"/>
      <c r="AD283" s="439"/>
      <c r="AE283" s="439"/>
      <c r="AF283" s="439"/>
      <c r="AH283" s="429"/>
    </row>
    <row r="284" spans="2:34" s="214" customFormat="1" ht="12">
      <c r="B284" s="223"/>
      <c r="G284" s="439"/>
      <c r="H284" s="439"/>
      <c r="I284" s="439"/>
      <c r="J284" s="439"/>
      <c r="K284" s="439"/>
      <c r="L284" s="439"/>
      <c r="M284" s="439"/>
      <c r="N284" s="439"/>
      <c r="P284" s="439"/>
      <c r="Q284" s="439"/>
      <c r="R284" s="439"/>
      <c r="S284" s="439"/>
      <c r="T284" s="439"/>
      <c r="U284" s="439"/>
      <c r="V284" s="439"/>
      <c r="W284" s="439"/>
      <c r="X284" s="439"/>
      <c r="Y284" s="439"/>
      <c r="Z284" s="439"/>
      <c r="AA284" s="439"/>
      <c r="AB284" s="439"/>
      <c r="AC284" s="439"/>
      <c r="AD284" s="439"/>
      <c r="AE284" s="439"/>
      <c r="AF284" s="439"/>
      <c r="AH284" s="429"/>
    </row>
    <row r="285" spans="2:34" s="214" customFormat="1" ht="12">
      <c r="B285" s="223"/>
      <c r="G285" s="439"/>
      <c r="H285" s="439"/>
      <c r="I285" s="439"/>
      <c r="J285" s="439"/>
      <c r="K285" s="439"/>
      <c r="L285" s="439"/>
      <c r="M285" s="439"/>
      <c r="N285" s="439"/>
      <c r="P285" s="439"/>
      <c r="Q285" s="439"/>
      <c r="R285" s="439"/>
      <c r="S285" s="439"/>
      <c r="T285" s="439"/>
      <c r="U285" s="439"/>
      <c r="V285" s="439"/>
      <c r="W285" s="439"/>
      <c r="X285" s="439"/>
      <c r="Y285" s="439"/>
      <c r="Z285" s="439"/>
      <c r="AA285" s="439"/>
      <c r="AB285" s="439"/>
      <c r="AC285" s="439"/>
      <c r="AD285" s="439"/>
      <c r="AE285" s="439"/>
      <c r="AF285" s="439"/>
      <c r="AH285" s="429"/>
    </row>
    <row r="286" spans="2:34" s="214" customFormat="1" ht="12">
      <c r="B286" s="223"/>
      <c r="G286" s="439"/>
      <c r="H286" s="439"/>
      <c r="I286" s="439"/>
      <c r="J286" s="439"/>
      <c r="K286" s="439"/>
      <c r="L286" s="439"/>
      <c r="M286" s="439"/>
      <c r="N286" s="439"/>
      <c r="P286" s="439"/>
      <c r="Q286" s="439"/>
      <c r="R286" s="439"/>
      <c r="S286" s="439"/>
      <c r="T286" s="439"/>
      <c r="U286" s="439"/>
      <c r="V286" s="439"/>
      <c r="W286" s="439"/>
      <c r="X286" s="439"/>
      <c r="Y286" s="439"/>
      <c r="Z286" s="439"/>
      <c r="AA286" s="439"/>
      <c r="AB286" s="439"/>
      <c r="AC286" s="439"/>
      <c r="AD286" s="439"/>
      <c r="AE286" s="439"/>
      <c r="AF286" s="439"/>
      <c r="AH286" s="429"/>
    </row>
    <row r="287" spans="2:34" s="214" customFormat="1" ht="12">
      <c r="B287" s="223"/>
      <c r="G287" s="439"/>
      <c r="H287" s="439"/>
      <c r="I287" s="439"/>
      <c r="J287" s="439"/>
      <c r="K287" s="439"/>
      <c r="L287" s="439"/>
      <c r="M287" s="439"/>
      <c r="N287" s="439"/>
      <c r="P287" s="439"/>
      <c r="Q287" s="439"/>
      <c r="R287" s="439"/>
      <c r="S287" s="439"/>
      <c r="T287" s="439"/>
      <c r="U287" s="439"/>
      <c r="V287" s="439"/>
      <c r="W287" s="439"/>
      <c r="X287" s="439"/>
      <c r="Y287" s="439"/>
      <c r="Z287" s="439"/>
      <c r="AA287" s="439"/>
      <c r="AB287" s="439"/>
      <c r="AC287" s="439"/>
      <c r="AD287" s="439"/>
      <c r="AE287" s="439"/>
      <c r="AF287" s="439"/>
      <c r="AH287" s="429"/>
    </row>
  </sheetData>
  <sheetProtection/>
  <mergeCells count="4">
    <mergeCell ref="D2:AH2"/>
    <mergeCell ref="G4:N4"/>
    <mergeCell ref="P4:W4"/>
    <mergeCell ref="Y4:AF4"/>
  </mergeCells>
  <conditionalFormatting sqref="G58:K58 G75:J76 E107:K107">
    <cfRule type="cellIs" priority="242" dxfId="321" operator="lessThan">
      <formula>0</formula>
    </cfRule>
  </conditionalFormatting>
  <conditionalFormatting sqref="D73">
    <cfRule type="cellIs" priority="241" dxfId="321" operator="lessThan">
      <formula>0</formula>
    </cfRule>
  </conditionalFormatting>
  <conditionalFormatting sqref="D75:E77 F75:F76">
    <cfRule type="cellIs" priority="240" dxfId="321" operator="lessThan">
      <formula>0</formula>
    </cfRule>
  </conditionalFormatting>
  <conditionalFormatting sqref="D70:D71">
    <cfRule type="cellIs" priority="221" dxfId="321" operator="lessThan">
      <formula>0</formula>
    </cfRule>
  </conditionalFormatting>
  <conditionalFormatting sqref="D102:D105 H104:K104 H102:H103">
    <cfRule type="cellIs" priority="239" dxfId="321" operator="lessThan">
      <formula>0</formula>
    </cfRule>
  </conditionalFormatting>
  <conditionalFormatting sqref="H104:K104 E107:K107 H102:H103">
    <cfRule type="cellIs" priority="236" dxfId="321" operator="lessThan">
      <formula>0</formula>
    </cfRule>
    <cfRule type="cellIs" priority="237" dxfId="321" operator="lessThan">
      <formula>0</formula>
    </cfRule>
    <cfRule type="cellIs" priority="238" dxfId="322" operator="lessThan">
      <formula>0</formula>
    </cfRule>
  </conditionalFormatting>
  <conditionalFormatting sqref="D107">
    <cfRule type="cellIs" priority="235" dxfId="321" operator="lessThan">
      <formula>0</formula>
    </cfRule>
  </conditionalFormatting>
  <conditionalFormatting sqref="D107">
    <cfRule type="cellIs" priority="234" dxfId="321" operator="lessThan">
      <formula>0</formula>
    </cfRule>
  </conditionalFormatting>
  <conditionalFormatting sqref="G108:K109">
    <cfRule type="cellIs" priority="233" dxfId="321" operator="lessThan">
      <formula>0</formula>
    </cfRule>
  </conditionalFormatting>
  <conditionalFormatting sqref="H108:K109">
    <cfRule type="cellIs" priority="230" dxfId="321" operator="lessThan">
      <formula>0</formula>
    </cfRule>
    <cfRule type="cellIs" priority="231" dxfId="321" operator="lessThan">
      <formula>0</formula>
    </cfRule>
    <cfRule type="cellIs" priority="232" dxfId="322" operator="lessThan">
      <formula>0</formula>
    </cfRule>
  </conditionalFormatting>
  <conditionalFormatting sqref="G108:K109">
    <cfRule type="cellIs" priority="229" dxfId="321" operator="lessThan">
      <formula>0</formula>
    </cfRule>
  </conditionalFormatting>
  <conditionalFormatting sqref="H108:K109">
    <cfRule type="cellIs" priority="226" dxfId="321" operator="lessThan">
      <formula>0</formula>
    </cfRule>
    <cfRule type="cellIs" priority="227" dxfId="321" operator="lessThan">
      <formula>0</formula>
    </cfRule>
    <cfRule type="cellIs" priority="228" dxfId="322" operator="lessThan">
      <formula>0</formula>
    </cfRule>
  </conditionalFormatting>
  <conditionalFormatting sqref="D108:D109">
    <cfRule type="cellIs" priority="225" dxfId="321" operator="lessThan">
      <formula>0</formula>
    </cfRule>
  </conditionalFormatting>
  <conditionalFormatting sqref="D108:D109">
    <cfRule type="cellIs" priority="224" dxfId="321" operator="lessThan">
      <formula>0</formula>
    </cfRule>
  </conditionalFormatting>
  <conditionalFormatting sqref="D54:D61">
    <cfRule type="cellIs" priority="223" dxfId="321" operator="lessThan">
      <formula>0</formula>
    </cfRule>
  </conditionalFormatting>
  <conditionalFormatting sqref="D63:D68">
    <cfRule type="cellIs" priority="222" dxfId="321" operator="lessThan">
      <formula>0</formula>
    </cfRule>
  </conditionalFormatting>
  <conditionalFormatting sqref="L58:N58">
    <cfRule type="cellIs" priority="220" dxfId="321" operator="lessThan">
      <formula>0</formula>
    </cfRule>
  </conditionalFormatting>
  <conditionalFormatting sqref="L104:N104">
    <cfRule type="cellIs" priority="219" dxfId="321" operator="lessThan">
      <formula>0</formula>
    </cfRule>
  </conditionalFormatting>
  <conditionalFormatting sqref="L104:N104">
    <cfRule type="cellIs" priority="216" dxfId="321" operator="lessThan">
      <formula>0</formula>
    </cfRule>
    <cfRule type="cellIs" priority="217" dxfId="321" operator="lessThan">
      <formula>0</formula>
    </cfRule>
    <cfRule type="cellIs" priority="218" dxfId="322" operator="lessThan">
      <formula>0</formula>
    </cfRule>
  </conditionalFormatting>
  <conditionalFormatting sqref="L107:N107">
    <cfRule type="cellIs" priority="215" dxfId="321" operator="lessThan">
      <formula>0</formula>
    </cfRule>
  </conditionalFormatting>
  <conditionalFormatting sqref="L107:N107">
    <cfRule type="cellIs" priority="212" dxfId="321" operator="lessThan">
      <formula>0</formula>
    </cfRule>
    <cfRule type="cellIs" priority="213" dxfId="321" operator="lessThan">
      <formula>0</formula>
    </cfRule>
    <cfRule type="cellIs" priority="214" dxfId="322" operator="lessThan">
      <formula>0</formula>
    </cfRule>
  </conditionalFormatting>
  <conditionalFormatting sqref="L107:N107">
    <cfRule type="cellIs" priority="211" dxfId="321" operator="lessThan">
      <formula>0</formula>
    </cfRule>
  </conditionalFormatting>
  <conditionalFormatting sqref="L107:N107">
    <cfRule type="cellIs" priority="208" dxfId="321" operator="lessThan">
      <formula>0</formula>
    </cfRule>
    <cfRule type="cellIs" priority="209" dxfId="321" operator="lessThan">
      <formula>0</formula>
    </cfRule>
    <cfRule type="cellIs" priority="210" dxfId="322" operator="lessThan">
      <formula>0</formula>
    </cfRule>
  </conditionalFormatting>
  <conditionalFormatting sqref="L108:N109">
    <cfRule type="cellIs" priority="207" dxfId="321" operator="lessThan">
      <formula>0</formula>
    </cfRule>
  </conditionalFormatting>
  <conditionalFormatting sqref="L108:N109">
    <cfRule type="cellIs" priority="204" dxfId="321" operator="lessThan">
      <formula>0</formula>
    </cfRule>
    <cfRule type="cellIs" priority="205" dxfId="321" operator="lessThan">
      <formula>0</formula>
    </cfRule>
    <cfRule type="cellIs" priority="206" dxfId="322" operator="lessThan">
      <formula>0</formula>
    </cfRule>
  </conditionalFormatting>
  <conditionalFormatting sqref="L108:N109">
    <cfRule type="cellIs" priority="203" dxfId="321" operator="lessThan">
      <formula>0</formula>
    </cfRule>
  </conditionalFormatting>
  <conditionalFormatting sqref="L108:N109">
    <cfRule type="cellIs" priority="200" dxfId="321" operator="lessThan">
      <formula>0</formula>
    </cfRule>
    <cfRule type="cellIs" priority="201" dxfId="321" operator="lessThan">
      <formula>0</formula>
    </cfRule>
    <cfRule type="cellIs" priority="202" dxfId="322" operator="lessThan">
      <formula>0</formula>
    </cfRule>
  </conditionalFormatting>
  <conditionalFormatting sqref="G102:G104">
    <cfRule type="cellIs" priority="199" dxfId="321" operator="lessThan">
      <formula>0</formula>
    </cfRule>
  </conditionalFormatting>
  <conditionalFormatting sqref="G102:G104">
    <cfRule type="cellIs" priority="196" dxfId="321" operator="lessThan">
      <formula>0</formula>
    </cfRule>
    <cfRule type="cellIs" priority="197" dxfId="321" operator="lessThan">
      <formula>0</formula>
    </cfRule>
    <cfRule type="cellIs" priority="198" dxfId="322" operator="lessThan">
      <formula>0</formula>
    </cfRule>
  </conditionalFormatting>
  <conditionalFormatting sqref="G47:N47">
    <cfRule type="cellIs" priority="194" dxfId="321" operator="lessThan">
      <formula>0</formula>
    </cfRule>
  </conditionalFormatting>
  <conditionalFormatting sqref="D78">
    <cfRule type="cellIs" priority="193" dxfId="321" operator="lessThan">
      <formula>0</formula>
    </cfRule>
  </conditionalFormatting>
  <conditionalFormatting sqref="D47">
    <cfRule type="cellIs" priority="195" dxfId="321" operator="lessThan">
      <formula>0</formula>
    </cfRule>
  </conditionalFormatting>
  <conditionalFormatting sqref="I102:N102">
    <cfRule type="cellIs" priority="192" dxfId="321" operator="lessThan">
      <formula>0</formula>
    </cfRule>
  </conditionalFormatting>
  <conditionalFormatting sqref="I102:N102">
    <cfRule type="cellIs" priority="189" dxfId="321" operator="lessThan">
      <formula>0</formula>
    </cfRule>
    <cfRule type="cellIs" priority="190" dxfId="321" operator="lessThan">
      <formula>0</formula>
    </cfRule>
    <cfRule type="cellIs" priority="191" dxfId="322" operator="lessThan">
      <formula>0</formula>
    </cfRule>
  </conditionalFormatting>
  <conditionalFormatting sqref="D43">
    <cfRule type="cellIs" priority="188" dxfId="321" operator="lessThan">
      <formula>0</formula>
    </cfRule>
  </conditionalFormatting>
  <conditionalFormatting sqref="I103:N103">
    <cfRule type="cellIs" priority="187" dxfId="321" operator="lessThan">
      <formula>0</formula>
    </cfRule>
  </conditionalFormatting>
  <conditionalFormatting sqref="I103:N103">
    <cfRule type="cellIs" priority="184" dxfId="321" operator="lessThan">
      <formula>0</formula>
    </cfRule>
    <cfRule type="cellIs" priority="185" dxfId="321" operator="lessThan">
      <formula>0</formula>
    </cfRule>
    <cfRule type="cellIs" priority="186" dxfId="322" operator="lessThan">
      <formula>0</formula>
    </cfRule>
  </conditionalFormatting>
  <conditionalFormatting sqref="O107">
    <cfRule type="cellIs" priority="183" dxfId="321" operator="lessThan">
      <formula>0</formula>
    </cfRule>
  </conditionalFormatting>
  <conditionalFormatting sqref="O75:O76">
    <cfRule type="cellIs" priority="182" dxfId="321" operator="lessThan">
      <formula>0</formula>
    </cfRule>
  </conditionalFormatting>
  <conditionalFormatting sqref="O107">
    <cfRule type="cellIs" priority="179" dxfId="321" operator="lessThan">
      <formula>0</formula>
    </cfRule>
    <cfRule type="cellIs" priority="180" dxfId="321" operator="lessThan">
      <formula>0</formula>
    </cfRule>
    <cfRule type="cellIs" priority="181" dxfId="322" operator="lessThan">
      <formula>0</formula>
    </cfRule>
  </conditionalFormatting>
  <conditionalFormatting sqref="Y75:AB76 X107">
    <cfRule type="cellIs" priority="178" dxfId="321" operator="lessThan">
      <formula>0</formula>
    </cfRule>
  </conditionalFormatting>
  <conditionalFormatting sqref="X75:X76">
    <cfRule type="cellIs" priority="177" dxfId="321" operator="lessThan">
      <formula>0</formula>
    </cfRule>
  </conditionalFormatting>
  <conditionalFormatting sqref="Z104:AC104">
    <cfRule type="cellIs" priority="176" dxfId="321" operator="lessThan">
      <formula>0</formula>
    </cfRule>
  </conditionalFormatting>
  <conditionalFormatting sqref="Z104:AC104 X107">
    <cfRule type="cellIs" priority="173" dxfId="321" operator="lessThan">
      <formula>0</formula>
    </cfRule>
    <cfRule type="cellIs" priority="174" dxfId="321" operator="lessThan">
      <formula>0</formula>
    </cfRule>
    <cfRule type="cellIs" priority="175" dxfId="322" operator="lessThan">
      <formula>0</formula>
    </cfRule>
  </conditionalFormatting>
  <conditionalFormatting sqref="AD104:AF104">
    <cfRule type="cellIs" priority="172" dxfId="321" operator="lessThan">
      <formula>0</formula>
    </cfRule>
  </conditionalFormatting>
  <conditionalFormatting sqref="AD104:AF104">
    <cfRule type="cellIs" priority="169" dxfId="321" operator="lessThan">
      <formula>0</formula>
    </cfRule>
    <cfRule type="cellIs" priority="170" dxfId="321" operator="lessThan">
      <formula>0</formula>
    </cfRule>
    <cfRule type="cellIs" priority="171" dxfId="322" operator="lessThan">
      <formula>0</formula>
    </cfRule>
  </conditionalFormatting>
  <conditionalFormatting sqref="Y104">
    <cfRule type="cellIs" priority="168" dxfId="321" operator="lessThan">
      <formula>0</formula>
    </cfRule>
  </conditionalFormatting>
  <conditionalFormatting sqref="Y104">
    <cfRule type="cellIs" priority="165" dxfId="321" operator="lessThan">
      <formula>0</formula>
    </cfRule>
    <cfRule type="cellIs" priority="166" dxfId="321" operator="lessThan">
      <formula>0</formula>
    </cfRule>
    <cfRule type="cellIs" priority="167" dxfId="322" operator="lessThan">
      <formula>0</formula>
    </cfRule>
  </conditionalFormatting>
  <conditionalFormatting sqref="P47:U47">
    <cfRule type="cellIs" priority="125" dxfId="321" operator="lessThan">
      <formula>0</formula>
    </cfRule>
  </conditionalFormatting>
  <conditionalFormatting sqref="S78:U78">
    <cfRule type="cellIs" priority="116" dxfId="321" operator="lessThan">
      <formula>0</formula>
    </cfRule>
  </conditionalFormatting>
  <conditionalFormatting sqref="P58:T58 P75:S76 P107:T107 Q78:R78">
    <cfRule type="cellIs" priority="164" dxfId="321" operator="lessThan">
      <formula>0</formula>
    </cfRule>
  </conditionalFormatting>
  <conditionalFormatting sqref="Q104:T104 Q102:Q103">
    <cfRule type="cellIs" priority="163" dxfId="321" operator="lessThan">
      <formula>0</formula>
    </cfRule>
  </conditionalFormatting>
  <conditionalFormatting sqref="Q104:T104 P107:T107 Q102:Q103">
    <cfRule type="cellIs" priority="160" dxfId="321" operator="lessThan">
      <formula>0</formula>
    </cfRule>
    <cfRule type="cellIs" priority="161" dxfId="321" operator="lessThan">
      <formula>0</formula>
    </cfRule>
    <cfRule type="cellIs" priority="162" dxfId="322" operator="lessThan">
      <formula>0</formula>
    </cfRule>
  </conditionalFormatting>
  <conditionalFormatting sqref="P108:T109">
    <cfRule type="cellIs" priority="159" dxfId="321" operator="lessThan">
      <formula>0</formula>
    </cfRule>
  </conditionalFormatting>
  <conditionalFormatting sqref="Q108:T109">
    <cfRule type="cellIs" priority="156" dxfId="321" operator="lessThan">
      <formula>0</formula>
    </cfRule>
    <cfRule type="cellIs" priority="157" dxfId="321" operator="lessThan">
      <formula>0</formula>
    </cfRule>
    <cfRule type="cellIs" priority="158" dxfId="322" operator="lessThan">
      <formula>0</formula>
    </cfRule>
  </conditionalFormatting>
  <conditionalFormatting sqref="P108:T109">
    <cfRule type="cellIs" priority="155" dxfId="321" operator="lessThan">
      <formula>0</formula>
    </cfRule>
  </conditionalFormatting>
  <conditionalFormatting sqref="Q108:T109">
    <cfRule type="cellIs" priority="152" dxfId="321" operator="lessThan">
      <formula>0</formula>
    </cfRule>
    <cfRule type="cellIs" priority="153" dxfId="321" operator="lessThan">
      <formula>0</formula>
    </cfRule>
    <cfRule type="cellIs" priority="154" dxfId="322" operator="lessThan">
      <formula>0</formula>
    </cfRule>
  </conditionalFormatting>
  <conditionalFormatting sqref="U58">
    <cfRule type="cellIs" priority="151" dxfId="321" operator="lessThan">
      <formula>0</formula>
    </cfRule>
  </conditionalFormatting>
  <conditionalFormatting sqref="U104">
    <cfRule type="cellIs" priority="150" dxfId="321" operator="lessThan">
      <formula>0</formula>
    </cfRule>
  </conditionalFormatting>
  <conditionalFormatting sqref="U104">
    <cfRule type="cellIs" priority="147" dxfId="321" operator="lessThan">
      <formula>0</formula>
    </cfRule>
    <cfRule type="cellIs" priority="148" dxfId="321" operator="lessThan">
      <formula>0</formula>
    </cfRule>
    <cfRule type="cellIs" priority="149" dxfId="322" operator="lessThan">
      <formula>0</formula>
    </cfRule>
  </conditionalFormatting>
  <conditionalFormatting sqref="U107">
    <cfRule type="cellIs" priority="146" dxfId="321" operator="lessThan">
      <formula>0</formula>
    </cfRule>
  </conditionalFormatting>
  <conditionalFormatting sqref="U107">
    <cfRule type="cellIs" priority="143" dxfId="321" operator="lessThan">
      <formula>0</formula>
    </cfRule>
    <cfRule type="cellIs" priority="144" dxfId="321" operator="lessThan">
      <formula>0</formula>
    </cfRule>
    <cfRule type="cellIs" priority="145" dxfId="322" operator="lessThan">
      <formula>0</formula>
    </cfRule>
  </conditionalFormatting>
  <conditionalFormatting sqref="U107">
    <cfRule type="cellIs" priority="142" dxfId="321" operator="lessThan">
      <formula>0</formula>
    </cfRule>
  </conditionalFormatting>
  <conditionalFormatting sqref="U107">
    <cfRule type="cellIs" priority="139" dxfId="321" operator="lessThan">
      <formula>0</formula>
    </cfRule>
    <cfRule type="cellIs" priority="140" dxfId="321" operator="lessThan">
      <formula>0</formula>
    </cfRule>
    <cfRule type="cellIs" priority="141" dxfId="322" operator="lessThan">
      <formula>0</formula>
    </cfRule>
  </conditionalFormatting>
  <conditionalFormatting sqref="U108:U109">
    <cfRule type="cellIs" priority="138" dxfId="321" operator="lessThan">
      <formula>0</formula>
    </cfRule>
  </conditionalFormatting>
  <conditionalFormatting sqref="U108:U109">
    <cfRule type="cellIs" priority="135" dxfId="321" operator="lessThan">
      <formula>0</formula>
    </cfRule>
    <cfRule type="cellIs" priority="136" dxfId="321" operator="lessThan">
      <formula>0</formula>
    </cfRule>
    <cfRule type="cellIs" priority="137" dxfId="322" operator="lessThan">
      <formula>0</formula>
    </cfRule>
  </conditionalFormatting>
  <conditionalFormatting sqref="U108:U109">
    <cfRule type="cellIs" priority="134" dxfId="321" operator="lessThan">
      <formula>0</formula>
    </cfRule>
  </conditionalFormatting>
  <conditionalFormatting sqref="U108:U109">
    <cfRule type="cellIs" priority="131" dxfId="321" operator="lessThan">
      <formula>0</formula>
    </cfRule>
    <cfRule type="cellIs" priority="132" dxfId="321" operator="lessThan">
      <formula>0</formula>
    </cfRule>
    <cfRule type="cellIs" priority="133" dxfId="322" operator="lessThan">
      <formula>0</formula>
    </cfRule>
  </conditionalFormatting>
  <conditionalFormatting sqref="P78">
    <cfRule type="cellIs" priority="130" dxfId="321" operator="lessThan">
      <formula>0</formula>
    </cfRule>
  </conditionalFormatting>
  <conditionalFormatting sqref="P102:P104">
    <cfRule type="cellIs" priority="129" dxfId="321" operator="lessThan">
      <formula>0</formula>
    </cfRule>
  </conditionalFormatting>
  <conditionalFormatting sqref="P102:P104">
    <cfRule type="cellIs" priority="126" dxfId="321" operator="lessThan">
      <formula>0</formula>
    </cfRule>
    <cfRule type="cellIs" priority="127" dxfId="321" operator="lessThan">
      <formula>0</formula>
    </cfRule>
    <cfRule type="cellIs" priority="128" dxfId="322" operator="lessThan">
      <formula>0</formula>
    </cfRule>
  </conditionalFormatting>
  <conditionalFormatting sqref="R102:U102">
    <cfRule type="cellIs" priority="124" dxfId="321" operator="lessThan">
      <formula>0</formula>
    </cfRule>
  </conditionalFormatting>
  <conditionalFormatting sqref="R102:U102">
    <cfRule type="cellIs" priority="121" dxfId="321" operator="lessThan">
      <formula>0</formula>
    </cfRule>
    <cfRule type="cellIs" priority="122" dxfId="321" operator="lessThan">
      <formula>0</formula>
    </cfRule>
    <cfRule type="cellIs" priority="123" dxfId="322" operator="lessThan">
      <formula>0</formula>
    </cfRule>
  </conditionalFormatting>
  <conditionalFormatting sqref="R103:U103">
    <cfRule type="cellIs" priority="120" dxfId="321" operator="lessThan">
      <formula>0</formula>
    </cfRule>
  </conditionalFormatting>
  <conditionalFormatting sqref="R103:U103">
    <cfRule type="cellIs" priority="117" dxfId="321" operator="lessThan">
      <formula>0</formula>
    </cfRule>
    <cfRule type="cellIs" priority="118" dxfId="321" operator="lessThan">
      <formula>0</formula>
    </cfRule>
    <cfRule type="cellIs" priority="119" dxfId="322" operator="lessThan">
      <formula>0</formula>
    </cfRule>
  </conditionalFormatting>
  <conditionalFormatting sqref="J78:N78">
    <cfRule type="cellIs" priority="113" dxfId="321" operator="lessThan">
      <formula>0</formula>
    </cfRule>
  </conditionalFormatting>
  <conditionalFormatting sqref="H78:I78">
    <cfRule type="cellIs" priority="115" dxfId="321" operator="lessThan">
      <formula>0</formula>
    </cfRule>
  </conditionalFormatting>
  <conditionalFormatting sqref="G78">
    <cfRule type="cellIs" priority="114" dxfId="321" operator="lessThan">
      <formula>0</formula>
    </cfRule>
  </conditionalFormatting>
  <conditionalFormatting sqref="Q70:T70">
    <cfRule type="cellIs" priority="112" dxfId="321" operator="lessThan">
      <formula>0</formula>
    </cfRule>
  </conditionalFormatting>
  <conditionalFormatting sqref="U70">
    <cfRule type="cellIs" priority="111" dxfId="321" operator="lessThan">
      <formula>0</formula>
    </cfRule>
  </conditionalFormatting>
  <conditionalFormatting sqref="P70">
    <cfRule type="cellIs" priority="110" dxfId="321" operator="lessThan">
      <formula>0</formula>
    </cfRule>
  </conditionalFormatting>
  <conditionalFormatting sqref="Z70:AC70">
    <cfRule type="cellIs" priority="109" dxfId="321" operator="lessThan">
      <formula>0</formula>
    </cfRule>
  </conditionalFormatting>
  <conditionalFormatting sqref="AD70">
    <cfRule type="cellIs" priority="108" dxfId="321" operator="lessThan">
      <formula>0</formula>
    </cfRule>
  </conditionalFormatting>
  <conditionalFormatting sqref="Y70">
    <cfRule type="cellIs" priority="107" dxfId="321" operator="lessThan">
      <formula>0</formula>
    </cfRule>
  </conditionalFormatting>
  <conditionalFormatting sqref="H6:K6">
    <cfRule type="cellIs" priority="106" dxfId="321" operator="lessThan">
      <formula>0</formula>
    </cfRule>
  </conditionalFormatting>
  <conditionalFormatting sqref="L6:N6">
    <cfRule type="cellIs" priority="105" dxfId="321" operator="lessThan">
      <formula>0</formula>
    </cfRule>
  </conditionalFormatting>
  <conditionalFormatting sqref="G6">
    <cfRule type="cellIs" priority="104" dxfId="321" operator="lessThan">
      <formula>0</formula>
    </cfRule>
  </conditionalFormatting>
  <conditionalFormatting sqref="Q6:T6">
    <cfRule type="cellIs" priority="103" dxfId="321" operator="lessThan">
      <formula>0</formula>
    </cfRule>
  </conditionalFormatting>
  <conditionalFormatting sqref="U6:W6">
    <cfRule type="cellIs" priority="102" dxfId="321" operator="lessThan">
      <formula>0</formula>
    </cfRule>
  </conditionalFormatting>
  <conditionalFormatting sqref="P6">
    <cfRule type="cellIs" priority="101" dxfId="321" operator="lessThan">
      <formula>0</formula>
    </cfRule>
  </conditionalFormatting>
  <conditionalFormatting sqref="Z6:AC6">
    <cfRule type="cellIs" priority="100" dxfId="321" operator="lessThan">
      <formula>0</formula>
    </cfRule>
  </conditionalFormatting>
  <conditionalFormatting sqref="AD6:AF6">
    <cfRule type="cellIs" priority="99" dxfId="321" operator="lessThan">
      <formula>0</formula>
    </cfRule>
  </conditionalFormatting>
  <conditionalFormatting sqref="Y6">
    <cfRule type="cellIs" priority="98" dxfId="321" operator="lessThan">
      <formula>0</formula>
    </cfRule>
  </conditionalFormatting>
  <conditionalFormatting sqref="H45:K45">
    <cfRule type="cellIs" priority="97" dxfId="321" operator="lessThan">
      <formula>0</formula>
    </cfRule>
  </conditionalFormatting>
  <conditionalFormatting sqref="L45">
    <cfRule type="cellIs" priority="96" dxfId="321" operator="lessThan">
      <formula>0</formula>
    </cfRule>
  </conditionalFormatting>
  <conditionalFormatting sqref="G45">
    <cfRule type="cellIs" priority="95" dxfId="321" operator="lessThan">
      <formula>0</formula>
    </cfRule>
  </conditionalFormatting>
  <conditionalFormatting sqref="Q45:T45">
    <cfRule type="cellIs" priority="94" dxfId="321" operator="lessThan">
      <formula>0</formula>
    </cfRule>
  </conditionalFormatting>
  <conditionalFormatting sqref="U45">
    <cfRule type="cellIs" priority="93" dxfId="321" operator="lessThan">
      <formula>0</formula>
    </cfRule>
  </conditionalFormatting>
  <conditionalFormatting sqref="P45">
    <cfRule type="cellIs" priority="92" dxfId="321" operator="lessThan">
      <formula>0</formula>
    </cfRule>
  </conditionalFormatting>
  <conditionalFormatting sqref="Z45:AC45">
    <cfRule type="cellIs" priority="91" dxfId="321" operator="lessThan">
      <formula>0</formula>
    </cfRule>
  </conditionalFormatting>
  <conditionalFormatting sqref="AD45">
    <cfRule type="cellIs" priority="90" dxfId="321" operator="lessThan">
      <formula>0</formula>
    </cfRule>
  </conditionalFormatting>
  <conditionalFormatting sqref="Y45">
    <cfRule type="cellIs" priority="89" dxfId="321" operator="lessThan">
      <formula>0</formula>
    </cfRule>
  </conditionalFormatting>
  <conditionalFormatting sqref="H52:K52">
    <cfRule type="cellIs" priority="88" dxfId="321" operator="lessThan">
      <formula>0</formula>
    </cfRule>
  </conditionalFormatting>
  <conditionalFormatting sqref="L52">
    <cfRule type="cellIs" priority="87" dxfId="321" operator="lessThan">
      <formula>0</formula>
    </cfRule>
  </conditionalFormatting>
  <conditionalFormatting sqref="G52">
    <cfRule type="cellIs" priority="86" dxfId="321" operator="lessThan">
      <formula>0</formula>
    </cfRule>
  </conditionalFormatting>
  <conditionalFormatting sqref="Q52:T52">
    <cfRule type="cellIs" priority="85" dxfId="321" operator="lessThan">
      <formula>0</formula>
    </cfRule>
  </conditionalFormatting>
  <conditionalFormatting sqref="U52">
    <cfRule type="cellIs" priority="84" dxfId="321" operator="lessThan">
      <formula>0</formula>
    </cfRule>
  </conditionalFormatting>
  <conditionalFormatting sqref="P52">
    <cfRule type="cellIs" priority="83" dxfId="321" operator="lessThan">
      <formula>0</formula>
    </cfRule>
  </conditionalFormatting>
  <conditionalFormatting sqref="Z52:AC52">
    <cfRule type="cellIs" priority="82" dxfId="321" operator="lessThan">
      <formula>0</formula>
    </cfRule>
  </conditionalFormatting>
  <conditionalFormatting sqref="AD52">
    <cfRule type="cellIs" priority="81" dxfId="321" operator="lessThan">
      <formula>0</formula>
    </cfRule>
  </conditionalFormatting>
  <conditionalFormatting sqref="Y52">
    <cfRule type="cellIs" priority="80" dxfId="321" operator="lessThan">
      <formula>0</formula>
    </cfRule>
  </conditionalFormatting>
  <conditionalFormatting sqref="H63:K63">
    <cfRule type="cellIs" priority="79" dxfId="321" operator="lessThan">
      <formula>0</formula>
    </cfRule>
  </conditionalFormatting>
  <conditionalFormatting sqref="L63">
    <cfRule type="cellIs" priority="78" dxfId="321" operator="lessThan">
      <formula>0</formula>
    </cfRule>
  </conditionalFormatting>
  <conditionalFormatting sqref="G63">
    <cfRule type="cellIs" priority="77" dxfId="321" operator="lessThan">
      <formula>0</formula>
    </cfRule>
  </conditionalFormatting>
  <conditionalFormatting sqref="Q63:T63">
    <cfRule type="cellIs" priority="76" dxfId="321" operator="lessThan">
      <formula>0</formula>
    </cfRule>
  </conditionalFormatting>
  <conditionalFormatting sqref="U63">
    <cfRule type="cellIs" priority="75" dxfId="321" operator="lessThan">
      <formula>0</formula>
    </cfRule>
  </conditionalFormatting>
  <conditionalFormatting sqref="P63">
    <cfRule type="cellIs" priority="74" dxfId="321" operator="lessThan">
      <formula>0</formula>
    </cfRule>
  </conditionalFormatting>
  <conditionalFormatting sqref="Z63:AC63">
    <cfRule type="cellIs" priority="73" dxfId="321" operator="lessThan">
      <formula>0</formula>
    </cfRule>
  </conditionalFormatting>
  <conditionalFormatting sqref="AD63">
    <cfRule type="cellIs" priority="72" dxfId="321" operator="lessThan">
      <formula>0</formula>
    </cfRule>
  </conditionalFormatting>
  <conditionalFormatting sqref="Y63">
    <cfRule type="cellIs" priority="71" dxfId="321" operator="lessThan">
      <formula>0</formula>
    </cfRule>
  </conditionalFormatting>
  <conditionalFormatting sqref="H70:K70">
    <cfRule type="cellIs" priority="70" dxfId="321" operator="lessThan">
      <formula>0</formula>
    </cfRule>
  </conditionalFormatting>
  <conditionalFormatting sqref="L70">
    <cfRule type="cellIs" priority="69" dxfId="321" operator="lessThan">
      <formula>0</formula>
    </cfRule>
  </conditionalFormatting>
  <conditionalFormatting sqref="G70">
    <cfRule type="cellIs" priority="68" dxfId="321" operator="lessThan">
      <formula>0</formula>
    </cfRule>
  </conditionalFormatting>
  <conditionalFormatting sqref="H77:K77">
    <cfRule type="cellIs" priority="67" dxfId="321" operator="lessThan">
      <formula>0</formula>
    </cfRule>
  </conditionalFormatting>
  <conditionalFormatting sqref="L77">
    <cfRule type="cellIs" priority="66" dxfId="321" operator="lessThan">
      <formula>0</formula>
    </cfRule>
  </conditionalFormatting>
  <conditionalFormatting sqref="G77">
    <cfRule type="cellIs" priority="65" dxfId="321" operator="lessThan">
      <formula>0</formula>
    </cfRule>
  </conditionalFormatting>
  <conditionalFormatting sqref="Q77:T77">
    <cfRule type="cellIs" priority="64" dxfId="321" operator="lessThan">
      <formula>0</formula>
    </cfRule>
  </conditionalFormatting>
  <conditionalFormatting sqref="U77">
    <cfRule type="cellIs" priority="63" dxfId="321" operator="lessThan">
      <formula>0</formula>
    </cfRule>
  </conditionalFormatting>
  <conditionalFormatting sqref="P77">
    <cfRule type="cellIs" priority="62" dxfId="321" operator="lessThan">
      <formula>0</formula>
    </cfRule>
  </conditionalFormatting>
  <conditionalFormatting sqref="Z77:AC77">
    <cfRule type="cellIs" priority="61" dxfId="321" operator="lessThan">
      <formula>0</formula>
    </cfRule>
  </conditionalFormatting>
  <conditionalFormatting sqref="AD77">
    <cfRule type="cellIs" priority="60" dxfId="321" operator="lessThan">
      <formula>0</formula>
    </cfRule>
  </conditionalFormatting>
  <conditionalFormatting sqref="Y77">
    <cfRule type="cellIs" priority="59" dxfId="321" operator="lessThan">
      <formula>0</formula>
    </cfRule>
  </conditionalFormatting>
  <conditionalFormatting sqref="H105:K105">
    <cfRule type="cellIs" priority="58" dxfId="321" operator="lessThan">
      <formula>0</formula>
    </cfRule>
  </conditionalFormatting>
  <conditionalFormatting sqref="L105">
    <cfRule type="cellIs" priority="57" dxfId="321" operator="lessThan">
      <formula>0</formula>
    </cfRule>
  </conditionalFormatting>
  <conditionalFormatting sqref="G105">
    <cfRule type="cellIs" priority="56" dxfId="321" operator="lessThan">
      <formula>0</formula>
    </cfRule>
  </conditionalFormatting>
  <conditionalFormatting sqref="Q105:T105">
    <cfRule type="cellIs" priority="55" dxfId="321" operator="lessThan">
      <formula>0</formula>
    </cfRule>
  </conditionalFormatting>
  <conditionalFormatting sqref="U105">
    <cfRule type="cellIs" priority="54" dxfId="321" operator="lessThan">
      <formula>0</formula>
    </cfRule>
  </conditionalFormatting>
  <conditionalFormatting sqref="P105">
    <cfRule type="cellIs" priority="53" dxfId="321" operator="lessThan">
      <formula>0</formula>
    </cfRule>
  </conditionalFormatting>
  <conditionalFormatting sqref="Z105:AC105">
    <cfRule type="cellIs" priority="52" dxfId="321" operator="lessThan">
      <formula>0</formula>
    </cfRule>
  </conditionalFormatting>
  <conditionalFormatting sqref="AD105">
    <cfRule type="cellIs" priority="51" dxfId="321" operator="lessThan">
      <formula>0</formula>
    </cfRule>
  </conditionalFormatting>
  <conditionalFormatting sqref="Y105">
    <cfRule type="cellIs" priority="50" dxfId="321" operator="lessThan">
      <formula>0</formula>
    </cfRule>
  </conditionalFormatting>
  <conditionalFormatting sqref="V47:W47">
    <cfRule type="cellIs" priority="28" dxfId="321" operator="lessThan">
      <formula>0</formula>
    </cfRule>
  </conditionalFormatting>
  <conditionalFormatting sqref="V78:W78">
    <cfRule type="cellIs" priority="19" dxfId="321" operator="lessThan">
      <formula>0</formula>
    </cfRule>
  </conditionalFormatting>
  <conditionalFormatting sqref="V58:W58">
    <cfRule type="cellIs" priority="49" dxfId="321" operator="lessThan">
      <formula>0</formula>
    </cfRule>
  </conditionalFormatting>
  <conditionalFormatting sqref="V104:W104">
    <cfRule type="cellIs" priority="48" dxfId="321" operator="lessThan">
      <formula>0</formula>
    </cfRule>
  </conditionalFormatting>
  <conditionalFormatting sqref="V104:W104">
    <cfRule type="cellIs" priority="45" dxfId="321" operator="lessThan">
      <formula>0</formula>
    </cfRule>
    <cfRule type="cellIs" priority="46" dxfId="321" operator="lessThan">
      <formula>0</formula>
    </cfRule>
    <cfRule type="cellIs" priority="47" dxfId="322" operator="lessThan">
      <formula>0</formula>
    </cfRule>
  </conditionalFormatting>
  <conditionalFormatting sqref="V107:W107">
    <cfRule type="cellIs" priority="44" dxfId="321" operator="lessThan">
      <formula>0</formula>
    </cfRule>
  </conditionalFormatting>
  <conditionalFormatting sqref="V107:W107">
    <cfRule type="cellIs" priority="41" dxfId="321" operator="lessThan">
      <formula>0</formula>
    </cfRule>
    <cfRule type="cellIs" priority="42" dxfId="321" operator="lessThan">
      <formula>0</formula>
    </cfRule>
    <cfRule type="cellIs" priority="43" dxfId="322" operator="lessThan">
      <formula>0</formula>
    </cfRule>
  </conditionalFormatting>
  <conditionalFormatting sqref="V107:W107">
    <cfRule type="cellIs" priority="40" dxfId="321" operator="lessThan">
      <formula>0</formula>
    </cfRule>
  </conditionalFormatting>
  <conditionalFormatting sqref="V107:W107">
    <cfRule type="cellIs" priority="37" dxfId="321" operator="lessThan">
      <formula>0</formula>
    </cfRule>
    <cfRule type="cellIs" priority="38" dxfId="321" operator="lessThan">
      <formula>0</formula>
    </cfRule>
    <cfRule type="cellIs" priority="39" dxfId="322" operator="lessThan">
      <formula>0</formula>
    </cfRule>
  </conditionalFormatting>
  <conditionalFormatting sqref="V108:W109">
    <cfRule type="cellIs" priority="36" dxfId="321" operator="lessThan">
      <formula>0</formula>
    </cfRule>
  </conditionalFormatting>
  <conditionalFormatting sqref="V108:W109">
    <cfRule type="cellIs" priority="33" dxfId="321" operator="lessThan">
      <formula>0</formula>
    </cfRule>
    <cfRule type="cellIs" priority="34" dxfId="321" operator="lessThan">
      <formula>0</formula>
    </cfRule>
    <cfRule type="cellIs" priority="35" dxfId="322" operator="lessThan">
      <formula>0</formula>
    </cfRule>
  </conditionalFormatting>
  <conditionalFormatting sqref="V108:W109">
    <cfRule type="cellIs" priority="32" dxfId="321" operator="lessThan">
      <formula>0</formula>
    </cfRule>
  </conditionalFormatting>
  <conditionalFormatting sqref="V108:W109">
    <cfRule type="cellIs" priority="29" dxfId="321" operator="lessThan">
      <formula>0</formula>
    </cfRule>
    <cfRule type="cellIs" priority="30" dxfId="321" operator="lessThan">
      <formula>0</formula>
    </cfRule>
    <cfRule type="cellIs" priority="31" dxfId="322" operator="lessThan">
      <formula>0</formula>
    </cfRule>
  </conditionalFormatting>
  <conditionalFormatting sqref="V102:W102">
    <cfRule type="cellIs" priority="27" dxfId="321" operator="lessThan">
      <formula>0</formula>
    </cfRule>
  </conditionalFormatting>
  <conditionalFormatting sqref="V102:W102">
    <cfRule type="cellIs" priority="24" dxfId="321" operator="lessThan">
      <formula>0</formula>
    </cfRule>
    <cfRule type="cellIs" priority="25" dxfId="321" operator="lessThan">
      <formula>0</formula>
    </cfRule>
    <cfRule type="cellIs" priority="26" dxfId="322" operator="lessThan">
      <formula>0</formula>
    </cfRule>
  </conditionalFormatting>
  <conditionalFormatting sqref="V103:W103">
    <cfRule type="cellIs" priority="23" dxfId="321" operator="lessThan">
      <formula>0</formula>
    </cfRule>
  </conditionalFormatting>
  <conditionalFormatting sqref="V103:W103">
    <cfRule type="cellIs" priority="20" dxfId="321" operator="lessThan">
      <formula>0</formula>
    </cfRule>
    <cfRule type="cellIs" priority="21" dxfId="321" operator="lessThan">
      <formula>0</formula>
    </cfRule>
    <cfRule type="cellIs" priority="22" dxfId="322" operator="lessThan">
      <formula>0</formula>
    </cfRule>
  </conditionalFormatting>
  <conditionalFormatting sqref="V70:W70">
    <cfRule type="cellIs" priority="18" dxfId="321" operator="lessThan">
      <formula>0</formula>
    </cfRule>
  </conditionalFormatting>
  <conditionalFormatting sqref="V45:W45">
    <cfRule type="cellIs" priority="17" dxfId="321" operator="lessThan">
      <formula>0</formula>
    </cfRule>
  </conditionalFormatting>
  <conditionalFormatting sqref="V52:W52">
    <cfRule type="cellIs" priority="16" dxfId="321" operator="lessThan">
      <formula>0</formula>
    </cfRule>
  </conditionalFormatting>
  <conditionalFormatting sqref="V63:W63">
    <cfRule type="cellIs" priority="15" dxfId="321" operator="lessThan">
      <formula>0</formula>
    </cfRule>
  </conditionalFormatting>
  <conditionalFormatting sqref="V77:W77">
    <cfRule type="cellIs" priority="14" dxfId="321" operator="lessThan">
      <formula>0</formula>
    </cfRule>
  </conditionalFormatting>
  <conditionalFormatting sqref="V105:W105">
    <cfRule type="cellIs" priority="13" dxfId="321" operator="lessThan">
      <formula>0</formula>
    </cfRule>
  </conditionalFormatting>
  <conditionalFormatting sqref="AE45:AF45">
    <cfRule type="cellIs" priority="12" dxfId="321" operator="lessThan">
      <formula>0</formula>
    </cfRule>
  </conditionalFormatting>
  <conditionalFormatting sqref="AE52:AF52">
    <cfRule type="cellIs" priority="11" dxfId="321" operator="lessThan">
      <formula>0</formula>
    </cfRule>
  </conditionalFormatting>
  <conditionalFormatting sqref="AE63:AF63">
    <cfRule type="cellIs" priority="10" dxfId="321" operator="lessThan">
      <formula>0</formula>
    </cfRule>
  </conditionalFormatting>
  <conditionalFormatting sqref="AE70:AF70">
    <cfRule type="cellIs" priority="9" dxfId="321" operator="lessThan">
      <formula>0</formula>
    </cfRule>
  </conditionalFormatting>
  <conditionalFormatting sqref="AE77:AF77">
    <cfRule type="cellIs" priority="8" dxfId="321" operator="lessThan">
      <formula>0</formula>
    </cfRule>
  </conditionalFormatting>
  <conditionalFormatting sqref="AE105:AF105">
    <cfRule type="cellIs" priority="7" dxfId="321" operator="lessThan">
      <formula>0</formula>
    </cfRule>
  </conditionalFormatting>
  <conditionalFormatting sqref="M45:N45">
    <cfRule type="cellIs" priority="6" dxfId="321" operator="lessThan">
      <formula>0</formula>
    </cfRule>
  </conditionalFormatting>
  <conditionalFormatting sqref="M52:N52">
    <cfRule type="cellIs" priority="5" dxfId="321" operator="lessThan">
      <formula>0</formula>
    </cfRule>
  </conditionalFormatting>
  <conditionalFormatting sqref="M63:N63">
    <cfRule type="cellIs" priority="4" dxfId="321" operator="lessThan">
      <formula>0</formula>
    </cfRule>
  </conditionalFormatting>
  <conditionalFormatting sqref="M70:N70">
    <cfRule type="cellIs" priority="3" dxfId="321" operator="lessThan">
      <formula>0</formula>
    </cfRule>
  </conditionalFormatting>
  <conditionalFormatting sqref="M77:N77">
    <cfRule type="cellIs" priority="2" dxfId="321" operator="lessThan">
      <formula>0</formula>
    </cfRule>
  </conditionalFormatting>
  <conditionalFormatting sqref="M105:N105">
    <cfRule type="cellIs" priority="1" dxfId="321" operator="lessThan">
      <formula>0</formula>
    </cfRule>
  </conditionalFormatting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Wales &amp;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Bob Fletcher</cp:lastModifiedBy>
  <dcterms:created xsi:type="dcterms:W3CDTF">2015-04-15T07:46:45Z</dcterms:created>
  <dcterms:modified xsi:type="dcterms:W3CDTF">2015-04-15T09:06:11Z</dcterms:modified>
  <cp:category/>
  <cp:version/>
  <cp:contentType/>
  <cp:contentStatus/>
</cp:coreProperties>
</file>