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0" yWindow="460" windowWidth="14320" windowHeight="14640" tabRatio="657" activeTab="0"/>
  </bookViews>
  <sheets>
    <sheet name="Meter Validations" sheetId="1" r:id="rId1"/>
  </sheets>
  <definedNames>
    <definedName name="_xlnm.Print_Area" localSheetId="0">'Meter Validations'!$A$1:$AN$36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M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<sst xmlns="http://schemas.openxmlformats.org/spreadsheetml/2006/main" count="577" uniqueCount="125">
  <si>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</si>
  <si>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</si>
  <si>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</si>
  <si>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</si>
  <si>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</si>
  <si>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</si>
  <si>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</si>
  <si>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</si>
  <si>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</si>
  <si>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</si>
  <si>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</si>
  <si>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</si>
  <si>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</si>
  <si>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</si>
  <si>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</si>
  <si>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</si>
  <si>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</si>
  <si>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</si>
  <si>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</si>
  <si>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</si>
  <si>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</si>
  <si>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</si>
  <si>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</si>
  <si>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</si>
  <si>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</si>
  <si>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</si>
  <si>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</si>
  <si>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</si>
  <si>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</si>
  <si>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</si>
  <si>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</si>
  <si>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</si>
  <si>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</si>
  <si>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</si>
  <si>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</si>
  <si>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</si>
  <si>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</si>
  <si>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</si>
  <si>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</si>
  <si>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</si>
  <si>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</si>
  <si>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</si>
  <si>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</si>
  <si>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</si>
  <si>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</si>
  <si>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</si>
  <si>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</si>
  <si>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</si>
  <si>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</si>
  <si>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</si>
  <si>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</si>
  <si>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</si>
  <si>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</si>
  <si>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</si>
  <si>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</si>
  <si>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</si>
  <si>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</si>
  <si>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</si>
  <si>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</si>
  <si>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</si>
  <si>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</si>
  <si>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</si>
  <si>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</si>
  <si>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</si>
  <si>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</si>
  <si>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</si>
  <si>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</si>
  <si>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</si>
  <si>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</si>
  <si>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</si>
  <si>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</si>
  <si>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</si>
  <si>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</si>
  <si>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</si>
  <si>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</si>
  <si>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WS001 (17-MAY-2012)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</si>
  <si>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</si>
  <si>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</si>
  <si>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</si>
  <si>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</si>
  <si>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</si>
  <si>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</si>
  <si>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</si>
  <si>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</si>
  <si>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</si>
  <si>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</si>
  <si>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</si>
  <si>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</si>
  <si>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</si>
  <si>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</si>
  <si>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</si>
  <si>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</si>
  <si>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</si>
  <si>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</si>
  <si>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</si>
  <si>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</si>
  <si>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</si>
  <si>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</si>
  <si>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</si>
  <si>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</si>
  <si>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</si>
  <si>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</si>
  <si>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</si>
  <si>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</si>
  <si>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</si>
  <si>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</si>
  <si>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</si>
  <si>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</si>
  <si>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</si>
  <si>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</si>
  <si>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</si>
  <si>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</si>
  <si>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</si>
  <si>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</si>
  <si>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</si>
  <si>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</si>
  <si>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</si>
  <si>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</si>
  <si>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WS005 (25-MAY-2016)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</si>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</sst>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;@"/>
    <numFmt numFmtId="173" formatCode="[$-809]dd\ mmmm\ yyyy"/>
    <numFmt numFmtId="174" formatCode="[$-809]dd\ mmmm\ yyyy;@"/>
    <numFmt numFmtId="175" formatCode="[$-809]d\ mmmm\ yyyy;@"/>
    <numFmt numFmtId="176" formatCode="mmm\-yyyy"/>
    <numFmt numFmtId="177" formatCode="0.0%"/>
    <numFmt numFmtId="178" formatCode="[$-F800]dddd\,\ mmmm\ dd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4" fillId="0" borderId="0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6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0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F17" sqref="F17"/>
    </sheetView>
  </sheetViews>
  <sheetFormatPr defaultColWidth="8.8515625" defaultRowHeight="12.75"/>
  <cols>
    <col min="1" max="1" width="28.421875" style="0" customWidth="1"/>
    <col min="2" max="2" width="12.140625" style="0" bestFit="1" customWidth="1"/>
    <col min="3" max="3" width="12.140625" style="0" customWidth="1"/>
    <col min="4" max="4" width="17.00390625" style="0" customWidth="1"/>
    <col min="5" max="5" width="38.28125" style="0" customWidth="1"/>
    <col min="6" max="7" width="28.421875" style="0" customWidth="1"/>
    <col min="8" max="42" width="18.7109375" style="0" customWidth="1"/>
  </cols>
  <sheetData>
    <row r="1" spans="1:56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92</v>
      </c>
      <c r="F1" s="3" t="s">
        <v>114</v>
      </c>
      <c r="G1" s="79" t="s">
        <v>115</v>
      </c>
      <c r="H1" s="67" t="s">
        <v>33</v>
      </c>
      <c r="I1" s="51" t="s">
        <v>111</v>
      </c>
      <c r="J1" s="51" t="s">
        <v>112</v>
      </c>
      <c r="K1" s="53" t="s">
        <v>113</v>
      </c>
      <c r="L1" s="50" t="s">
        <v>33</v>
      </c>
      <c r="M1" s="51" t="s">
        <v>101</v>
      </c>
      <c r="N1" s="51" t="s">
        <v>102</v>
      </c>
      <c r="O1" s="53" t="s">
        <v>103</v>
      </c>
      <c r="P1" s="50" t="s">
        <v>33</v>
      </c>
      <c r="Q1" s="51" t="s">
        <v>97</v>
      </c>
      <c r="R1" s="51" t="s">
        <v>98</v>
      </c>
      <c r="S1" s="53" t="s">
        <v>99</v>
      </c>
      <c r="T1" s="50" t="s">
        <v>33</v>
      </c>
      <c r="U1" s="51" t="s">
        <v>80</v>
      </c>
      <c r="V1" s="51" t="s">
        <v>81</v>
      </c>
      <c r="W1" s="53" t="s">
        <v>82</v>
      </c>
      <c r="X1" s="50" t="s">
        <v>33</v>
      </c>
      <c r="Y1" s="51" t="s">
        <v>70</v>
      </c>
      <c r="Z1" s="51" t="s">
        <v>69</v>
      </c>
      <c r="AA1" s="52" t="s">
        <v>68</v>
      </c>
      <c r="AB1" s="67" t="s">
        <v>33</v>
      </c>
      <c r="AC1" s="51" t="s">
        <v>63</v>
      </c>
      <c r="AD1" s="51" t="s">
        <v>64</v>
      </c>
      <c r="AE1" s="53" t="s">
        <v>65</v>
      </c>
      <c r="AF1" s="50" t="s">
        <v>33</v>
      </c>
      <c r="AG1" s="51" t="s">
        <v>28</v>
      </c>
      <c r="AH1" s="51" t="s">
        <v>29</v>
      </c>
      <c r="AI1" s="52" t="s">
        <v>31</v>
      </c>
      <c r="AJ1" s="67" t="s">
        <v>33</v>
      </c>
      <c r="AK1" s="51" t="s">
        <v>1</v>
      </c>
      <c r="AL1" s="51" t="s">
        <v>2</v>
      </c>
      <c r="AM1" s="53" t="s">
        <v>30</v>
      </c>
      <c r="AN1" s="50" t="s">
        <v>33</v>
      </c>
      <c r="AO1" s="51" t="s">
        <v>3</v>
      </c>
      <c r="AP1" s="52" t="s">
        <v>4</v>
      </c>
      <c r="AY1" s="108" t="s">
        <v>46</v>
      </c>
      <c r="AZ1" s="108"/>
      <c r="BA1" s="108"/>
      <c r="BB1" s="108"/>
      <c r="BC1" s="108"/>
      <c r="BD1" s="108"/>
    </row>
    <row r="2" spans="1:56" ht="30" customHeight="1">
      <c r="A2" s="6" t="s">
        <v>88</v>
      </c>
      <c r="B2" s="7" t="s">
        <v>43</v>
      </c>
      <c r="C2" s="7" t="s">
        <v>40</v>
      </c>
      <c r="D2" s="7" t="s">
        <v>8</v>
      </c>
      <c r="E2" s="7" t="s">
        <v>106</v>
      </c>
      <c r="F2" s="15"/>
      <c r="G2" s="29"/>
      <c r="H2" s="82" t="s">
        <v>35</v>
      </c>
      <c r="I2" s="83">
        <v>42772</v>
      </c>
      <c r="J2" s="84">
        <v>42794</v>
      </c>
      <c r="K2" s="48" t="b">
        <f aca="true" t="shared" si="0" ref="K2:K21">I2&lt;(N2+365)</f>
        <v>1</v>
      </c>
      <c r="L2" s="43" t="s">
        <v>35</v>
      </c>
      <c r="M2" s="42">
        <v>42401</v>
      </c>
      <c r="N2" s="42">
        <v>42408</v>
      </c>
      <c r="O2" s="48" t="b">
        <f aca="true" t="shared" si="1" ref="O2:O21">M2&lt;(R2+365)</f>
        <v>1</v>
      </c>
      <c r="P2" s="87" t="s">
        <v>35</v>
      </c>
      <c r="Q2" s="83">
        <v>42051</v>
      </c>
      <c r="R2" s="84">
        <v>42066</v>
      </c>
      <c r="S2" s="48" t="b">
        <f aca="true" t="shared" si="2" ref="S2:S21">Q2&lt;(V2+365)</f>
        <v>1</v>
      </c>
      <c r="T2" s="43" t="s">
        <v>35</v>
      </c>
      <c r="U2" s="42">
        <v>41688</v>
      </c>
      <c r="V2" s="42">
        <v>41814</v>
      </c>
      <c r="W2" s="48" t="b">
        <f>U2&lt;(Z2+365)</f>
        <v>1</v>
      </c>
      <c r="X2" s="91" t="s">
        <v>35</v>
      </c>
      <c r="Y2" s="83">
        <v>41346</v>
      </c>
      <c r="Z2" s="83">
        <v>41361</v>
      </c>
      <c r="AA2" s="40" t="b">
        <f>Y2&lt;(J41+365)</f>
        <v>1</v>
      </c>
      <c r="AB2" s="59"/>
      <c r="AC2" s="54"/>
      <c r="AD2" s="54"/>
      <c r="AE2" s="57"/>
      <c r="AF2" s="89"/>
      <c r="AG2" s="90"/>
      <c r="AH2" s="90"/>
      <c r="AI2" s="93"/>
      <c r="AJ2" s="59"/>
      <c r="AK2" s="54"/>
      <c r="AL2" s="54"/>
      <c r="AM2" s="57"/>
      <c r="AN2" s="89"/>
      <c r="AO2" s="90"/>
      <c r="AP2" s="93"/>
      <c r="AY2" s="24" t="s">
        <v>9</v>
      </c>
      <c r="AZ2" s="24" t="s">
        <v>43</v>
      </c>
      <c r="BA2" s="24" t="s">
        <v>44</v>
      </c>
      <c r="BB2" s="24" t="s">
        <v>45</v>
      </c>
      <c r="BC2" s="25"/>
      <c r="BD2" s="25"/>
    </row>
    <row r="3" spans="1:56" ht="29.25" customHeight="1">
      <c r="A3" s="4" t="s">
        <v>89</v>
      </c>
      <c r="B3" s="13" t="s">
        <v>43</v>
      </c>
      <c r="C3" s="5" t="s">
        <v>40</v>
      </c>
      <c r="D3" s="7" t="s">
        <v>8</v>
      </c>
      <c r="E3" s="7" t="s">
        <v>120</v>
      </c>
      <c r="F3" s="15"/>
      <c r="G3" s="29"/>
      <c r="H3" s="82" t="s">
        <v>35</v>
      </c>
      <c r="I3" s="83">
        <v>42772</v>
      </c>
      <c r="J3" s="84">
        <v>42794</v>
      </c>
      <c r="K3" s="48" t="b">
        <f t="shared" si="0"/>
        <v>1</v>
      </c>
      <c r="L3" s="43" t="s">
        <v>35</v>
      </c>
      <c r="M3" s="42">
        <v>42401</v>
      </c>
      <c r="N3" s="42">
        <v>42408</v>
      </c>
      <c r="O3" s="48" t="b">
        <f t="shared" si="1"/>
        <v>1</v>
      </c>
      <c r="P3" s="87" t="s">
        <v>35</v>
      </c>
      <c r="Q3" s="83">
        <v>42051</v>
      </c>
      <c r="R3" s="84">
        <v>42066</v>
      </c>
      <c r="S3" s="48" t="b">
        <f t="shared" si="2"/>
        <v>1</v>
      </c>
      <c r="T3" s="43" t="s">
        <v>35</v>
      </c>
      <c r="U3" s="42">
        <v>41695</v>
      </c>
      <c r="V3" s="42">
        <v>41814</v>
      </c>
      <c r="W3" s="48" t="b">
        <f>U3&lt;(Z3+365)</f>
        <v>1</v>
      </c>
      <c r="X3" s="91" t="s">
        <v>35</v>
      </c>
      <c r="Y3" s="83">
        <v>41360</v>
      </c>
      <c r="Z3" s="83">
        <v>41368</v>
      </c>
      <c r="AA3" s="40" t="b">
        <f>Y3&lt;(J41+365)</f>
        <v>1</v>
      </c>
      <c r="AB3" s="59"/>
      <c r="AC3" s="54"/>
      <c r="AD3" s="54"/>
      <c r="AE3" s="57"/>
      <c r="AF3" s="89"/>
      <c r="AG3" s="90"/>
      <c r="AH3" s="90"/>
      <c r="AI3" s="93"/>
      <c r="AJ3" s="59"/>
      <c r="AK3" s="54"/>
      <c r="AL3" s="54"/>
      <c r="AM3" s="57"/>
      <c r="AN3" s="89"/>
      <c r="AO3" s="90"/>
      <c r="AP3" s="93"/>
      <c r="AY3" s="24"/>
      <c r="AZ3" s="24"/>
      <c r="BA3" s="24"/>
      <c r="BB3" s="24"/>
      <c r="BC3" s="25"/>
      <c r="BD3" s="25"/>
    </row>
    <row r="4" spans="1:56" ht="30" customHeight="1">
      <c r="A4" s="4" t="s">
        <v>84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82" t="s">
        <v>35</v>
      </c>
      <c r="I4" s="83">
        <v>42802</v>
      </c>
      <c r="J4" s="84">
        <v>42816</v>
      </c>
      <c r="K4" s="48" t="b">
        <f t="shared" si="0"/>
        <v>1</v>
      </c>
      <c r="L4" s="43" t="s">
        <v>35</v>
      </c>
      <c r="M4" s="42">
        <v>42436</v>
      </c>
      <c r="N4" s="42">
        <v>42459</v>
      </c>
      <c r="O4" s="48" t="b">
        <f t="shared" si="1"/>
        <v>1</v>
      </c>
      <c r="P4" s="87" t="s">
        <v>35</v>
      </c>
      <c r="Q4" s="83">
        <v>42165</v>
      </c>
      <c r="R4" s="84">
        <v>42166</v>
      </c>
      <c r="S4" s="48" t="b">
        <f t="shared" si="2"/>
        <v>1</v>
      </c>
      <c r="T4" s="43" t="s">
        <v>35</v>
      </c>
      <c r="U4" s="42">
        <v>41724</v>
      </c>
      <c r="V4" s="42">
        <v>41828</v>
      </c>
      <c r="W4" s="48" t="b">
        <f aca="true" t="shared" si="3" ref="W4:W34">U4&lt;(Z4+365)</f>
        <v>1</v>
      </c>
      <c r="X4" s="91" t="s">
        <v>35</v>
      </c>
      <c r="Y4" s="83">
        <v>41343</v>
      </c>
      <c r="Z4" s="83">
        <v>41374</v>
      </c>
      <c r="AA4" s="40" t="b">
        <f aca="true" t="shared" si="4" ref="AA4:AA11">Y4&lt;(AD4+365)</f>
        <v>1</v>
      </c>
      <c r="AB4" s="55" t="s">
        <v>35</v>
      </c>
      <c r="AC4" s="42">
        <v>41003</v>
      </c>
      <c r="AD4" s="42">
        <v>41019</v>
      </c>
      <c r="AE4" s="48" t="b">
        <f aca="true" t="shared" si="5" ref="AE4:AE17">AC4&lt;(AH4+365)</f>
        <v>1</v>
      </c>
      <c r="AF4" s="91" t="s">
        <v>35</v>
      </c>
      <c r="AG4" s="83">
        <v>40631</v>
      </c>
      <c r="AH4" s="83">
        <v>40646</v>
      </c>
      <c r="AI4" s="94" t="b">
        <f aca="true" t="shared" si="6" ref="AI4:AI32">AG4&lt;(AL4+365)</f>
        <v>1</v>
      </c>
      <c r="AJ4" s="55" t="s">
        <v>35</v>
      </c>
      <c r="AK4" s="42">
        <v>40280</v>
      </c>
      <c r="AL4" s="42">
        <v>40284</v>
      </c>
      <c r="AM4" s="48" t="b">
        <f aca="true" t="shared" si="7" ref="AM4:AM32">AK4&lt;(AP4+365)</f>
        <v>1</v>
      </c>
      <c r="AN4" s="91" t="s">
        <v>35</v>
      </c>
      <c r="AO4" s="83">
        <v>40119</v>
      </c>
      <c r="AP4" s="94">
        <v>40132</v>
      </c>
      <c r="AY4" s="24" t="s">
        <v>32</v>
      </c>
      <c r="AZ4" s="24" t="s">
        <v>26</v>
      </c>
      <c r="BA4" s="24" t="s">
        <v>27</v>
      </c>
      <c r="BB4" s="25"/>
      <c r="BC4" s="25"/>
      <c r="BD4" s="25"/>
    </row>
    <row r="5" spans="1:56" ht="30" customHeight="1">
      <c r="A5" s="4" t="s">
        <v>85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82" t="s">
        <v>35</v>
      </c>
      <c r="I5" s="83">
        <v>42802</v>
      </c>
      <c r="J5" s="84">
        <v>42816</v>
      </c>
      <c r="K5" s="48" t="b">
        <f t="shared" si="0"/>
        <v>1</v>
      </c>
      <c r="L5" s="43" t="s">
        <v>35</v>
      </c>
      <c r="M5" s="42">
        <v>42436</v>
      </c>
      <c r="N5" s="42">
        <v>42459</v>
      </c>
      <c r="O5" s="48" t="b">
        <f t="shared" si="1"/>
        <v>1</v>
      </c>
      <c r="P5" s="87" t="s">
        <v>35</v>
      </c>
      <c r="Q5" s="83">
        <v>42165</v>
      </c>
      <c r="R5" s="84">
        <v>42166</v>
      </c>
      <c r="S5" s="48" t="b">
        <f t="shared" si="2"/>
        <v>0</v>
      </c>
      <c r="T5" s="43" t="s">
        <v>35</v>
      </c>
      <c r="U5" s="42">
        <v>41724</v>
      </c>
      <c r="V5" s="42">
        <v>41739</v>
      </c>
      <c r="W5" s="48" t="b">
        <f t="shared" si="3"/>
        <v>1</v>
      </c>
      <c r="X5" s="91" t="s">
        <v>35</v>
      </c>
      <c r="Y5" s="83">
        <v>41359</v>
      </c>
      <c r="Z5" s="83">
        <v>41374</v>
      </c>
      <c r="AA5" s="40" t="b">
        <f t="shared" si="4"/>
        <v>1</v>
      </c>
      <c r="AB5" s="55" t="s">
        <v>35</v>
      </c>
      <c r="AC5" s="42">
        <v>41003</v>
      </c>
      <c r="AD5" s="42">
        <v>41019</v>
      </c>
      <c r="AE5" s="48" t="b">
        <f t="shared" si="5"/>
        <v>1</v>
      </c>
      <c r="AF5" s="91" t="s">
        <v>35</v>
      </c>
      <c r="AG5" s="83">
        <v>40631</v>
      </c>
      <c r="AH5" s="83">
        <v>40646</v>
      </c>
      <c r="AI5" s="94" t="b">
        <f t="shared" si="6"/>
        <v>1</v>
      </c>
      <c r="AJ5" s="55" t="s">
        <v>35</v>
      </c>
      <c r="AK5" s="42">
        <v>40280</v>
      </c>
      <c r="AL5" s="42">
        <v>40314</v>
      </c>
      <c r="AM5" s="48" t="b">
        <f>AK5&lt;(AP5+365)</f>
        <v>1</v>
      </c>
      <c r="AN5" s="91" t="s">
        <v>35</v>
      </c>
      <c r="AO5" s="83">
        <v>40119</v>
      </c>
      <c r="AP5" s="94">
        <v>40132</v>
      </c>
      <c r="AY5" s="24"/>
      <c r="AZ5" s="24"/>
      <c r="BA5" s="24"/>
      <c r="BB5" s="25"/>
      <c r="BC5" s="25"/>
      <c r="BD5" s="25"/>
    </row>
    <row r="6" spans="1:56" ht="30" customHeight="1">
      <c r="A6" s="6" t="s">
        <v>86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119</v>
      </c>
      <c r="H6" s="82" t="s">
        <v>35</v>
      </c>
      <c r="I6" s="83"/>
      <c r="J6" s="84"/>
      <c r="K6" s="48" t="b">
        <f t="shared" si="0"/>
        <v>1</v>
      </c>
      <c r="L6" s="43" t="s">
        <v>35</v>
      </c>
      <c r="M6" s="42">
        <v>42543</v>
      </c>
      <c r="N6" s="42">
        <v>42557</v>
      </c>
      <c r="O6" s="48" t="b">
        <f t="shared" si="1"/>
        <v>1</v>
      </c>
      <c r="P6" s="87" t="s">
        <v>35</v>
      </c>
      <c r="Q6" s="83">
        <v>42158</v>
      </c>
      <c r="R6" s="84">
        <v>42188</v>
      </c>
      <c r="S6" s="48" t="b">
        <f t="shared" si="2"/>
        <v>1</v>
      </c>
      <c r="T6" s="43" t="s">
        <v>35</v>
      </c>
      <c r="U6" s="42">
        <v>41813</v>
      </c>
      <c r="V6" s="42">
        <v>41823</v>
      </c>
      <c r="W6" s="48" t="b">
        <f>U6&lt;(Z6+365)</f>
        <v>1</v>
      </c>
      <c r="X6" s="91" t="s">
        <v>35</v>
      </c>
      <c r="Y6" s="83">
        <v>41450</v>
      </c>
      <c r="Z6" s="83">
        <v>41458</v>
      </c>
      <c r="AA6" s="40" t="b">
        <f t="shared" si="4"/>
        <v>1</v>
      </c>
      <c r="AB6" s="55" t="s">
        <v>35</v>
      </c>
      <c r="AC6" s="42">
        <v>41086</v>
      </c>
      <c r="AD6" s="42">
        <v>41096</v>
      </c>
      <c r="AE6" s="48" t="b">
        <f t="shared" si="5"/>
        <v>1</v>
      </c>
      <c r="AF6" s="91" t="s">
        <v>35</v>
      </c>
      <c r="AG6" s="83">
        <v>40722</v>
      </c>
      <c r="AH6" s="83">
        <v>40738</v>
      </c>
      <c r="AI6" s="94" t="b">
        <f t="shared" si="6"/>
        <v>1</v>
      </c>
      <c r="AJ6" s="55" t="s">
        <v>35</v>
      </c>
      <c r="AK6" s="42">
        <v>40357</v>
      </c>
      <c r="AL6" s="42">
        <v>40373</v>
      </c>
      <c r="AM6" s="48" t="b">
        <f t="shared" si="7"/>
        <v>1</v>
      </c>
      <c r="AN6" s="91" t="s">
        <v>35</v>
      </c>
      <c r="AO6" s="83">
        <v>40004</v>
      </c>
      <c r="AP6" s="94">
        <v>40011</v>
      </c>
      <c r="AY6" s="24" t="s">
        <v>34</v>
      </c>
      <c r="AZ6" s="24" t="s">
        <v>35</v>
      </c>
      <c r="BA6" s="24" t="s">
        <v>36</v>
      </c>
      <c r="BB6" s="25"/>
      <c r="BC6" s="25"/>
      <c r="BD6" s="25"/>
    </row>
    <row r="7" spans="1:56" ht="30" customHeight="1">
      <c r="A7" s="6" t="s">
        <v>87</v>
      </c>
      <c r="B7" s="14" t="s">
        <v>43</v>
      </c>
      <c r="C7" s="7" t="s">
        <v>39</v>
      </c>
      <c r="D7" s="7" t="s">
        <v>7</v>
      </c>
      <c r="E7" s="7" t="s">
        <v>93</v>
      </c>
      <c r="F7" s="16"/>
      <c r="G7" s="29"/>
      <c r="H7" s="82" t="s">
        <v>35</v>
      </c>
      <c r="I7" s="83"/>
      <c r="J7" s="84"/>
      <c r="K7" s="48" t="b">
        <f t="shared" si="0"/>
        <v>1</v>
      </c>
      <c r="L7" s="43" t="s">
        <v>35</v>
      </c>
      <c r="M7" s="42">
        <v>42543</v>
      </c>
      <c r="N7" s="42">
        <v>42557</v>
      </c>
      <c r="O7" s="48" t="b">
        <f t="shared" si="1"/>
        <v>1</v>
      </c>
      <c r="P7" s="87" t="s">
        <v>35</v>
      </c>
      <c r="Q7" s="83">
        <v>42158</v>
      </c>
      <c r="R7" s="84">
        <v>42188</v>
      </c>
      <c r="S7" s="48" t="b">
        <f t="shared" si="2"/>
        <v>1</v>
      </c>
      <c r="T7" s="43" t="s">
        <v>35</v>
      </c>
      <c r="U7" s="42">
        <v>41813</v>
      </c>
      <c r="V7" s="42">
        <v>41824</v>
      </c>
      <c r="W7" s="48" t="b">
        <f>U7&lt;(Z6+365)</f>
        <v>1</v>
      </c>
      <c r="X7" s="89"/>
      <c r="Y7" s="90"/>
      <c r="Z7" s="90"/>
      <c r="AA7" s="93"/>
      <c r="AB7" s="59"/>
      <c r="AC7" s="54"/>
      <c r="AD7" s="54"/>
      <c r="AE7" s="57"/>
      <c r="AF7" s="89"/>
      <c r="AG7" s="90"/>
      <c r="AH7" s="90"/>
      <c r="AI7" s="93"/>
      <c r="AJ7" s="59"/>
      <c r="AK7" s="54"/>
      <c r="AL7" s="54"/>
      <c r="AM7" s="57"/>
      <c r="AN7" s="89"/>
      <c r="AO7" s="90"/>
      <c r="AP7" s="93"/>
      <c r="AY7" s="24"/>
      <c r="AZ7" s="24"/>
      <c r="BA7" s="24"/>
      <c r="BB7" s="25"/>
      <c r="BC7" s="25"/>
      <c r="BD7" s="25"/>
    </row>
    <row r="8" spans="1:56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 t="s">
        <v>116</v>
      </c>
      <c r="G8" s="29"/>
      <c r="H8" s="82" t="s">
        <v>35</v>
      </c>
      <c r="I8" s="83">
        <v>42780</v>
      </c>
      <c r="J8" s="84">
        <v>42795</v>
      </c>
      <c r="K8" s="48" t="b">
        <f t="shared" si="0"/>
        <v>1</v>
      </c>
      <c r="L8" s="43" t="s">
        <v>35</v>
      </c>
      <c r="M8" s="42">
        <v>42408</v>
      </c>
      <c r="N8" s="42">
        <v>42453</v>
      </c>
      <c r="O8" s="48" t="b">
        <f t="shared" si="1"/>
        <v>1</v>
      </c>
      <c r="P8" s="87" t="s">
        <v>35</v>
      </c>
      <c r="Q8" s="83">
        <v>42229</v>
      </c>
      <c r="R8" s="84">
        <v>42230</v>
      </c>
      <c r="S8" s="48" t="b">
        <f t="shared" si="2"/>
        <v>0</v>
      </c>
      <c r="T8" s="43" t="s">
        <v>35</v>
      </c>
      <c r="U8" s="42">
        <v>41687</v>
      </c>
      <c r="V8" s="42">
        <v>41724</v>
      </c>
      <c r="W8" s="48" t="b">
        <f t="shared" si="3"/>
        <v>1</v>
      </c>
      <c r="X8" s="91" t="s">
        <v>35</v>
      </c>
      <c r="Y8" s="83">
        <v>41318</v>
      </c>
      <c r="Z8" s="83">
        <v>41325</v>
      </c>
      <c r="AA8" s="40" t="b">
        <f t="shared" si="4"/>
        <v>1</v>
      </c>
      <c r="AB8" s="55" t="s">
        <v>35</v>
      </c>
      <c r="AC8" s="42">
        <v>40945</v>
      </c>
      <c r="AD8" s="42">
        <v>40956</v>
      </c>
      <c r="AE8" s="48" t="b">
        <f t="shared" si="5"/>
        <v>1</v>
      </c>
      <c r="AF8" s="91" t="s">
        <v>35</v>
      </c>
      <c r="AG8" s="83">
        <v>40577</v>
      </c>
      <c r="AH8" s="83">
        <v>40596</v>
      </c>
      <c r="AI8" s="94" t="b">
        <f t="shared" si="6"/>
        <v>1</v>
      </c>
      <c r="AJ8" s="55" t="s">
        <v>35</v>
      </c>
      <c r="AK8" s="42">
        <v>40357</v>
      </c>
      <c r="AL8" s="42">
        <v>40373</v>
      </c>
      <c r="AM8" s="48" t="b">
        <f t="shared" si="7"/>
        <v>0</v>
      </c>
      <c r="AN8" s="91" t="s">
        <v>35</v>
      </c>
      <c r="AO8" s="83">
        <v>39863</v>
      </c>
      <c r="AP8" s="94">
        <v>39877</v>
      </c>
      <c r="AY8" s="24" t="s">
        <v>37</v>
      </c>
      <c r="AZ8" s="24" t="s">
        <v>38</v>
      </c>
      <c r="BA8" s="24" t="s">
        <v>39</v>
      </c>
      <c r="BB8" s="24" t="s">
        <v>40</v>
      </c>
      <c r="BC8" s="24" t="s">
        <v>41</v>
      </c>
      <c r="BD8" s="24" t="s">
        <v>42</v>
      </c>
    </row>
    <row r="9" spans="1:42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82" t="s">
        <v>35</v>
      </c>
      <c r="I9" s="83">
        <v>42780</v>
      </c>
      <c r="J9" s="84">
        <v>42795</v>
      </c>
      <c r="K9" s="48" t="b">
        <f t="shared" si="0"/>
        <v>1</v>
      </c>
      <c r="L9" s="43" t="s">
        <v>35</v>
      </c>
      <c r="M9" s="42">
        <v>42408</v>
      </c>
      <c r="N9" s="42">
        <v>42453</v>
      </c>
      <c r="O9" s="48" t="b">
        <f t="shared" si="1"/>
        <v>1</v>
      </c>
      <c r="P9" s="87" t="s">
        <v>35</v>
      </c>
      <c r="Q9" s="83">
        <v>42229</v>
      </c>
      <c r="R9" s="84">
        <v>42230</v>
      </c>
      <c r="S9" s="48" t="b">
        <f t="shared" si="2"/>
        <v>0</v>
      </c>
      <c r="T9" s="43" t="s">
        <v>35</v>
      </c>
      <c r="U9" s="42">
        <v>41687</v>
      </c>
      <c r="V9" s="42">
        <v>41688</v>
      </c>
      <c r="W9" s="48" t="b">
        <f t="shared" si="3"/>
        <v>1</v>
      </c>
      <c r="X9" s="91" t="s">
        <v>35</v>
      </c>
      <c r="Y9" s="83">
        <v>41307</v>
      </c>
      <c r="Z9" s="83">
        <v>41327</v>
      </c>
      <c r="AA9" s="40" t="b">
        <f t="shared" si="4"/>
        <v>1</v>
      </c>
      <c r="AB9" s="55" t="s">
        <v>35</v>
      </c>
      <c r="AC9" s="42">
        <v>40947</v>
      </c>
      <c r="AD9" s="42">
        <v>40953</v>
      </c>
      <c r="AE9" s="48" t="b">
        <f t="shared" si="5"/>
        <v>1</v>
      </c>
      <c r="AF9" s="91" t="s">
        <v>35</v>
      </c>
      <c r="AG9" s="83">
        <v>40577</v>
      </c>
      <c r="AH9" s="83">
        <v>40596</v>
      </c>
      <c r="AI9" s="94" t="b">
        <f t="shared" si="6"/>
        <v>1</v>
      </c>
      <c r="AJ9" s="55" t="s">
        <v>35</v>
      </c>
      <c r="AK9" s="42">
        <v>40357</v>
      </c>
      <c r="AL9" s="42">
        <v>40373</v>
      </c>
      <c r="AM9" s="48" t="b">
        <f t="shared" si="7"/>
        <v>0</v>
      </c>
      <c r="AN9" s="91" t="s">
        <v>35</v>
      </c>
      <c r="AO9" s="83">
        <v>39863</v>
      </c>
      <c r="AP9" s="94">
        <v>39877</v>
      </c>
    </row>
    <row r="10" spans="1:42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/>
      <c r="H10" s="82" t="s">
        <v>35</v>
      </c>
      <c r="I10" s="83"/>
      <c r="J10" s="84"/>
      <c r="K10" s="48" t="b">
        <f t="shared" si="0"/>
        <v>1</v>
      </c>
      <c r="L10" s="43" t="s">
        <v>35</v>
      </c>
      <c r="M10" s="42">
        <v>42555</v>
      </c>
      <c r="N10" s="42">
        <v>42558</v>
      </c>
      <c r="O10" s="48" t="b">
        <f t="shared" si="1"/>
        <v>1</v>
      </c>
      <c r="P10" s="87" t="s">
        <v>35</v>
      </c>
      <c r="Q10" s="83">
        <v>42205</v>
      </c>
      <c r="R10" s="84">
        <v>42249</v>
      </c>
      <c r="S10" s="48" t="b">
        <f t="shared" si="2"/>
        <v>0</v>
      </c>
      <c r="T10" s="43" t="s">
        <v>35</v>
      </c>
      <c r="U10" s="42">
        <v>41820</v>
      </c>
      <c r="V10" s="42">
        <v>41830</v>
      </c>
      <c r="W10" s="48" t="b">
        <f t="shared" si="3"/>
        <v>0</v>
      </c>
      <c r="X10" s="91" t="s">
        <v>35</v>
      </c>
      <c r="Y10" s="83">
        <v>41406</v>
      </c>
      <c r="Z10" s="83">
        <v>41429</v>
      </c>
      <c r="AA10" s="40" t="b">
        <f t="shared" si="4"/>
        <v>1</v>
      </c>
      <c r="AB10" s="55" t="s">
        <v>35</v>
      </c>
      <c r="AC10" s="42">
        <v>41254</v>
      </c>
      <c r="AD10" s="42">
        <v>41282</v>
      </c>
      <c r="AE10" s="48" t="b">
        <f t="shared" si="5"/>
        <v>0</v>
      </c>
      <c r="AF10" s="91" t="s">
        <v>35</v>
      </c>
      <c r="AG10" s="83">
        <v>40679</v>
      </c>
      <c r="AH10" s="83">
        <v>40703</v>
      </c>
      <c r="AI10" s="94" t="b">
        <f t="shared" si="6"/>
        <v>1</v>
      </c>
      <c r="AJ10" s="55" t="s">
        <v>35</v>
      </c>
      <c r="AK10" s="56">
        <v>40429</v>
      </c>
      <c r="AL10" s="56">
        <v>40445</v>
      </c>
      <c r="AM10" s="48" t="b">
        <f t="shared" si="7"/>
        <v>1</v>
      </c>
      <c r="AN10" s="91" t="s">
        <v>35</v>
      </c>
      <c r="AO10" s="83">
        <v>40132</v>
      </c>
      <c r="AP10" s="94">
        <v>40147</v>
      </c>
    </row>
    <row r="11" spans="1:42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/>
      <c r="H11" s="82" t="s">
        <v>35</v>
      </c>
      <c r="I11" s="83"/>
      <c r="J11" s="84"/>
      <c r="K11" s="48" t="b">
        <f t="shared" si="0"/>
        <v>1</v>
      </c>
      <c r="L11" s="43" t="s">
        <v>35</v>
      </c>
      <c r="M11" s="42">
        <v>42555</v>
      </c>
      <c r="N11" s="42">
        <v>42558</v>
      </c>
      <c r="O11" s="48" t="b">
        <f t="shared" si="1"/>
        <v>1</v>
      </c>
      <c r="P11" s="87" t="s">
        <v>35</v>
      </c>
      <c r="Q11" s="83">
        <v>42205</v>
      </c>
      <c r="R11" s="84">
        <v>42249</v>
      </c>
      <c r="S11" s="48" t="b">
        <f t="shared" si="2"/>
        <v>0</v>
      </c>
      <c r="T11" s="43" t="s">
        <v>35</v>
      </c>
      <c r="U11" s="42">
        <v>41820</v>
      </c>
      <c r="V11" s="42">
        <v>41830</v>
      </c>
      <c r="W11" s="48" t="b">
        <f t="shared" si="3"/>
        <v>0</v>
      </c>
      <c r="X11" s="91" t="s">
        <v>35</v>
      </c>
      <c r="Y11" s="83">
        <v>41406</v>
      </c>
      <c r="Z11" s="83">
        <v>41427</v>
      </c>
      <c r="AA11" s="40" t="b">
        <f t="shared" si="4"/>
        <v>1</v>
      </c>
      <c r="AB11" s="55" t="s">
        <v>35</v>
      </c>
      <c r="AC11" s="42">
        <v>41262</v>
      </c>
      <c r="AD11" s="42">
        <v>41290</v>
      </c>
      <c r="AE11" s="48" t="b">
        <f t="shared" si="5"/>
        <v>0</v>
      </c>
      <c r="AF11" s="91" t="s">
        <v>35</v>
      </c>
      <c r="AG11" s="83">
        <v>40679</v>
      </c>
      <c r="AH11" s="83">
        <v>40703</v>
      </c>
      <c r="AI11" s="94" t="b">
        <f t="shared" si="6"/>
        <v>1</v>
      </c>
      <c r="AJ11" s="55" t="s">
        <v>35</v>
      </c>
      <c r="AK11" s="56">
        <v>40436</v>
      </c>
      <c r="AL11" s="56">
        <v>40451</v>
      </c>
      <c r="AM11" s="48" t="b">
        <f t="shared" si="7"/>
        <v>1</v>
      </c>
      <c r="AN11" s="91" t="s">
        <v>35</v>
      </c>
      <c r="AO11" s="83">
        <v>40132</v>
      </c>
      <c r="AP11" s="94">
        <v>40132</v>
      </c>
    </row>
    <row r="12" spans="1:42" ht="30" customHeight="1">
      <c r="A12" s="6" t="s">
        <v>78</v>
      </c>
      <c r="B12" s="14" t="s">
        <v>44</v>
      </c>
      <c r="C12" s="7" t="s">
        <v>42</v>
      </c>
      <c r="D12" s="7" t="s">
        <v>8</v>
      </c>
      <c r="E12" s="7" t="s">
        <v>107</v>
      </c>
      <c r="F12" s="16" t="s">
        <v>118</v>
      </c>
      <c r="G12" s="29"/>
      <c r="H12" s="84" t="s">
        <v>35</v>
      </c>
      <c r="I12" s="83"/>
      <c r="J12" s="83"/>
      <c r="K12" s="48" t="b">
        <f t="shared" si="0"/>
        <v>1</v>
      </c>
      <c r="L12" s="43" t="s">
        <v>35</v>
      </c>
      <c r="M12" s="42">
        <v>42577</v>
      </c>
      <c r="N12" s="42">
        <v>42583</v>
      </c>
      <c r="O12" s="48" t="b">
        <f t="shared" si="1"/>
        <v>0</v>
      </c>
      <c r="P12" s="87" t="s">
        <v>35</v>
      </c>
      <c r="Q12" s="83">
        <v>42192</v>
      </c>
      <c r="R12" s="84">
        <v>42206</v>
      </c>
      <c r="S12" s="48" t="b">
        <f t="shared" si="2"/>
        <v>1</v>
      </c>
      <c r="T12" s="43" t="s">
        <v>35</v>
      </c>
      <c r="U12" s="42">
        <v>41920</v>
      </c>
      <c r="V12" s="42">
        <v>41927</v>
      </c>
      <c r="W12" s="48" t="b">
        <f t="shared" si="3"/>
        <v>0</v>
      </c>
      <c r="X12" s="91" t="s">
        <v>35</v>
      </c>
      <c r="Y12" s="83">
        <v>41505</v>
      </c>
      <c r="Z12" s="83">
        <v>41537</v>
      </c>
      <c r="AA12" s="40" t="b">
        <f>Y12&lt;(J42+365)</f>
        <v>0</v>
      </c>
      <c r="AB12" s="64"/>
      <c r="AC12" s="65"/>
      <c r="AD12" s="65"/>
      <c r="AE12" s="66"/>
      <c r="AF12" s="95"/>
      <c r="AG12" s="96"/>
      <c r="AH12" s="96"/>
      <c r="AI12" s="97"/>
      <c r="AJ12" s="69"/>
      <c r="AK12" s="65"/>
      <c r="AL12" s="65"/>
      <c r="AM12" s="66"/>
      <c r="AN12" s="95"/>
      <c r="AO12" s="96"/>
      <c r="AP12" s="97"/>
    </row>
    <row r="13" spans="1:42" ht="30" customHeight="1">
      <c r="A13" s="6" t="s">
        <v>79</v>
      </c>
      <c r="B13" s="14" t="s">
        <v>44</v>
      </c>
      <c r="C13" s="7" t="s">
        <v>42</v>
      </c>
      <c r="D13" s="7" t="s">
        <v>8</v>
      </c>
      <c r="E13" s="7" t="s">
        <v>121</v>
      </c>
      <c r="F13" s="16"/>
      <c r="G13" s="29"/>
      <c r="H13" s="84" t="s">
        <v>35</v>
      </c>
      <c r="I13" s="83"/>
      <c r="J13" s="83"/>
      <c r="K13" s="48" t="b">
        <f t="shared" si="0"/>
        <v>1</v>
      </c>
      <c r="L13" s="43" t="s">
        <v>35</v>
      </c>
      <c r="M13" s="42">
        <v>42577</v>
      </c>
      <c r="N13" s="42">
        <v>42583</v>
      </c>
      <c r="O13" s="48" t="b">
        <f t="shared" si="1"/>
        <v>0</v>
      </c>
      <c r="P13" s="87" t="s">
        <v>35</v>
      </c>
      <c r="Q13" s="83">
        <v>42192</v>
      </c>
      <c r="R13" s="84">
        <v>42206</v>
      </c>
      <c r="S13" s="48" t="b">
        <f t="shared" si="2"/>
        <v>1</v>
      </c>
      <c r="T13" s="43" t="s">
        <v>35</v>
      </c>
      <c r="U13" s="42">
        <v>41920</v>
      </c>
      <c r="V13" s="42">
        <v>41927</v>
      </c>
      <c r="W13" s="48" t="b">
        <f t="shared" si="3"/>
        <v>0</v>
      </c>
      <c r="X13" s="91" t="s">
        <v>35</v>
      </c>
      <c r="Y13" s="83">
        <v>41505</v>
      </c>
      <c r="Z13" s="83">
        <v>41537</v>
      </c>
      <c r="AA13" s="40" t="b">
        <f>Y13&lt;(J42+365)</f>
        <v>0</v>
      </c>
      <c r="AB13" s="64"/>
      <c r="AC13" s="65"/>
      <c r="AD13" s="65"/>
      <c r="AE13" s="66"/>
      <c r="AF13" s="95"/>
      <c r="AG13" s="96"/>
      <c r="AH13" s="96"/>
      <c r="AI13" s="97"/>
      <c r="AJ13" s="69"/>
      <c r="AK13" s="65"/>
      <c r="AL13" s="65"/>
      <c r="AM13" s="66"/>
      <c r="AN13" s="95"/>
      <c r="AO13" s="96"/>
      <c r="AP13" s="97"/>
    </row>
    <row r="14" spans="1:42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108</v>
      </c>
      <c r="F14" s="16"/>
      <c r="G14" s="29"/>
      <c r="H14" s="84" t="s">
        <v>35</v>
      </c>
      <c r="I14" s="83"/>
      <c r="J14" s="83"/>
      <c r="K14" s="48" t="b">
        <f t="shared" si="0"/>
        <v>1</v>
      </c>
      <c r="L14" s="43" t="s">
        <v>35</v>
      </c>
      <c r="M14" s="42">
        <v>42527</v>
      </c>
      <c r="N14" s="42">
        <v>42542</v>
      </c>
      <c r="O14" s="48" t="b">
        <f t="shared" si="1"/>
        <v>1</v>
      </c>
      <c r="P14" s="87" t="s">
        <v>35</v>
      </c>
      <c r="Q14" s="83">
        <v>42157</v>
      </c>
      <c r="R14" s="84">
        <v>42166</v>
      </c>
      <c r="S14" s="48" t="b">
        <f t="shared" si="2"/>
        <v>1</v>
      </c>
      <c r="T14" s="43" t="s">
        <v>35</v>
      </c>
      <c r="U14" s="42">
        <v>41799</v>
      </c>
      <c r="V14" s="42">
        <v>41808</v>
      </c>
      <c r="W14" s="48" t="b">
        <f t="shared" si="3"/>
        <v>1</v>
      </c>
      <c r="X14" s="91" t="s">
        <v>35</v>
      </c>
      <c r="Y14" s="83">
        <v>41437</v>
      </c>
      <c r="Z14" s="83">
        <v>41446</v>
      </c>
      <c r="AA14" s="40" t="b">
        <f aca="true" t="shared" si="8" ref="AA14:AA21">Y14&lt;(AD14+365)</f>
        <v>1</v>
      </c>
      <c r="AB14" s="55" t="s">
        <v>35</v>
      </c>
      <c r="AC14" s="42"/>
      <c r="AD14" s="42">
        <v>41296</v>
      </c>
      <c r="AE14" s="57"/>
      <c r="AF14" s="89"/>
      <c r="AG14" s="90"/>
      <c r="AH14" s="90"/>
      <c r="AI14" s="93"/>
      <c r="AJ14" s="59"/>
      <c r="AK14" s="54"/>
      <c r="AL14" s="54"/>
      <c r="AM14" s="57"/>
      <c r="AN14" s="89"/>
      <c r="AO14" s="90"/>
      <c r="AP14" s="93"/>
    </row>
    <row r="15" spans="1:42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122</v>
      </c>
      <c r="F15" s="16"/>
      <c r="G15" s="29"/>
      <c r="H15" s="84" t="s">
        <v>35</v>
      </c>
      <c r="I15" s="83"/>
      <c r="J15" s="83"/>
      <c r="K15" s="48" t="b">
        <f t="shared" si="0"/>
        <v>1</v>
      </c>
      <c r="L15" s="43" t="s">
        <v>35</v>
      </c>
      <c r="M15" s="42">
        <v>42527</v>
      </c>
      <c r="N15" s="42">
        <v>42542</v>
      </c>
      <c r="O15" s="48" t="b">
        <f t="shared" si="1"/>
        <v>1</v>
      </c>
      <c r="P15" s="87" t="s">
        <v>35</v>
      </c>
      <c r="Q15" s="83">
        <v>42157</v>
      </c>
      <c r="R15" s="84">
        <v>42166</v>
      </c>
      <c r="S15" s="48" t="b">
        <f t="shared" si="2"/>
        <v>1</v>
      </c>
      <c r="T15" s="43" t="s">
        <v>35</v>
      </c>
      <c r="U15" s="42">
        <v>41799</v>
      </c>
      <c r="V15" s="42">
        <v>41808</v>
      </c>
      <c r="W15" s="48" t="b">
        <f t="shared" si="3"/>
        <v>1</v>
      </c>
      <c r="X15" s="91" t="s">
        <v>35</v>
      </c>
      <c r="Y15" s="83">
        <v>41434</v>
      </c>
      <c r="Z15" s="83">
        <v>41446</v>
      </c>
      <c r="AA15" s="40" t="b">
        <f t="shared" si="8"/>
        <v>1</v>
      </c>
      <c r="AB15" s="55" t="s">
        <v>35</v>
      </c>
      <c r="AC15" s="42"/>
      <c r="AD15" s="42">
        <v>41296</v>
      </c>
      <c r="AE15" s="57"/>
      <c r="AF15" s="89"/>
      <c r="AG15" s="90"/>
      <c r="AH15" s="90"/>
      <c r="AI15" s="93"/>
      <c r="AJ15" s="59"/>
      <c r="AK15" s="54"/>
      <c r="AL15" s="54"/>
      <c r="AM15" s="57"/>
      <c r="AN15" s="89"/>
      <c r="AO15" s="90"/>
      <c r="AP15" s="93"/>
    </row>
    <row r="16" spans="1:42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84" t="s">
        <v>35</v>
      </c>
      <c r="I16" s="83"/>
      <c r="J16" s="83"/>
      <c r="K16" s="48" t="b">
        <f t="shared" si="0"/>
        <v>1</v>
      </c>
      <c r="L16" s="43" t="s">
        <v>35</v>
      </c>
      <c r="M16" s="42">
        <v>42562</v>
      </c>
      <c r="N16" s="42">
        <v>42572</v>
      </c>
      <c r="O16" s="48" t="b">
        <f t="shared" si="1"/>
        <v>1</v>
      </c>
      <c r="P16" s="87" t="s">
        <v>35</v>
      </c>
      <c r="Q16" s="83">
        <v>42208</v>
      </c>
      <c r="R16" s="84">
        <v>42214</v>
      </c>
      <c r="S16" s="48" t="b">
        <f t="shared" si="2"/>
        <v>1</v>
      </c>
      <c r="T16" s="43" t="s">
        <v>35</v>
      </c>
      <c r="U16" s="42">
        <v>41850</v>
      </c>
      <c r="V16" s="42">
        <v>41859</v>
      </c>
      <c r="W16" s="48" t="b">
        <f t="shared" si="3"/>
        <v>1</v>
      </c>
      <c r="X16" s="91" t="s">
        <v>35</v>
      </c>
      <c r="Y16" s="83">
        <v>41477</v>
      </c>
      <c r="Z16" s="83">
        <v>41486</v>
      </c>
      <c r="AA16" s="40" t="b">
        <f t="shared" si="8"/>
        <v>1</v>
      </c>
      <c r="AB16" s="55" t="s">
        <v>35</v>
      </c>
      <c r="AC16" s="42">
        <v>41120</v>
      </c>
      <c r="AD16" s="42">
        <v>41131</v>
      </c>
      <c r="AE16" s="48" t="b">
        <f t="shared" si="5"/>
        <v>1</v>
      </c>
      <c r="AF16" s="91" t="s">
        <v>35</v>
      </c>
      <c r="AG16" s="83">
        <v>40750</v>
      </c>
      <c r="AH16" s="83">
        <v>40758</v>
      </c>
      <c r="AI16" s="94" t="b">
        <f t="shared" si="6"/>
        <v>1</v>
      </c>
      <c r="AJ16" s="55" t="s">
        <v>35</v>
      </c>
      <c r="AK16" s="42">
        <v>40379</v>
      </c>
      <c r="AL16" s="42">
        <v>40395</v>
      </c>
      <c r="AM16" s="48" t="b">
        <f t="shared" si="7"/>
        <v>1</v>
      </c>
      <c r="AN16" s="91" t="s">
        <v>35</v>
      </c>
      <c r="AO16" s="83">
        <v>40021</v>
      </c>
      <c r="AP16" s="94">
        <v>40030</v>
      </c>
    </row>
    <row r="17" spans="1:42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117</v>
      </c>
      <c r="H17" s="84" t="s">
        <v>35</v>
      </c>
      <c r="I17" s="83"/>
      <c r="J17" s="83"/>
      <c r="K17" s="48" t="b">
        <f t="shared" si="0"/>
        <v>1</v>
      </c>
      <c r="L17" s="43" t="s">
        <v>35</v>
      </c>
      <c r="M17" s="42">
        <v>42562</v>
      </c>
      <c r="N17" s="42">
        <v>42572</v>
      </c>
      <c r="O17" s="48" t="b">
        <f t="shared" si="1"/>
        <v>1</v>
      </c>
      <c r="P17" s="87" t="s">
        <v>35</v>
      </c>
      <c r="Q17" s="83">
        <v>42208</v>
      </c>
      <c r="R17" s="84">
        <v>42214</v>
      </c>
      <c r="S17" s="48" t="b">
        <f t="shared" si="2"/>
        <v>1</v>
      </c>
      <c r="T17" s="43" t="s">
        <v>35</v>
      </c>
      <c r="U17" s="42">
        <v>41850</v>
      </c>
      <c r="V17" s="42">
        <v>41859</v>
      </c>
      <c r="W17" s="48" t="b">
        <f t="shared" si="3"/>
        <v>1</v>
      </c>
      <c r="X17" s="91" t="s">
        <v>35</v>
      </c>
      <c r="Y17" s="83">
        <v>41477</v>
      </c>
      <c r="Z17" s="83">
        <v>41486</v>
      </c>
      <c r="AA17" s="40" t="b">
        <f t="shared" si="8"/>
        <v>1</v>
      </c>
      <c r="AB17" s="55" t="s">
        <v>35</v>
      </c>
      <c r="AC17" s="42">
        <v>41121</v>
      </c>
      <c r="AD17" s="42">
        <v>41131</v>
      </c>
      <c r="AE17" s="48" t="b">
        <f t="shared" si="5"/>
        <v>1</v>
      </c>
      <c r="AF17" s="91" t="s">
        <v>35</v>
      </c>
      <c r="AG17" s="83">
        <v>40750</v>
      </c>
      <c r="AH17" s="83">
        <v>40758</v>
      </c>
      <c r="AI17" s="94" t="b">
        <f t="shared" si="6"/>
        <v>1</v>
      </c>
      <c r="AJ17" s="55" t="s">
        <v>35</v>
      </c>
      <c r="AK17" s="42">
        <v>40379</v>
      </c>
      <c r="AL17" s="42">
        <v>40395</v>
      </c>
      <c r="AM17" s="48" t="b">
        <f t="shared" si="7"/>
        <v>1</v>
      </c>
      <c r="AN17" s="91" t="s">
        <v>35</v>
      </c>
      <c r="AO17" s="83">
        <v>40021</v>
      </c>
      <c r="AP17" s="94">
        <v>40031</v>
      </c>
    </row>
    <row r="18" spans="1:42" ht="30" customHeight="1">
      <c r="A18" s="6" t="s">
        <v>90</v>
      </c>
      <c r="B18" s="7" t="s">
        <v>43</v>
      </c>
      <c r="C18" s="7" t="s">
        <v>38</v>
      </c>
      <c r="D18" s="7" t="s">
        <v>8</v>
      </c>
      <c r="E18" s="7" t="s">
        <v>107</v>
      </c>
      <c r="F18" s="16"/>
      <c r="G18" s="29"/>
      <c r="H18" s="84" t="s">
        <v>35</v>
      </c>
      <c r="I18" s="83"/>
      <c r="J18" s="83"/>
      <c r="K18" s="48" t="b">
        <f t="shared" si="0"/>
        <v>1</v>
      </c>
      <c r="L18" s="43" t="s">
        <v>35</v>
      </c>
      <c r="M18" s="42">
        <v>42590</v>
      </c>
      <c r="N18" s="42">
        <v>42599</v>
      </c>
      <c r="O18" s="48" t="b">
        <f t="shared" si="1"/>
        <v>1</v>
      </c>
      <c r="P18" s="87" t="s">
        <v>35</v>
      </c>
      <c r="Q18" s="83">
        <v>42223</v>
      </c>
      <c r="R18" s="84">
        <v>42230</v>
      </c>
      <c r="S18" s="48" t="b">
        <f t="shared" si="2"/>
        <v>1</v>
      </c>
      <c r="T18" s="43" t="s">
        <v>35</v>
      </c>
      <c r="U18" s="42">
        <v>41862</v>
      </c>
      <c r="V18" s="42">
        <v>41871</v>
      </c>
      <c r="W18" s="48" t="b">
        <f t="shared" si="3"/>
        <v>1</v>
      </c>
      <c r="X18" s="91" t="s">
        <v>35</v>
      </c>
      <c r="Y18" s="83">
        <v>41494</v>
      </c>
      <c r="Z18" s="83">
        <v>41508</v>
      </c>
      <c r="AA18" s="40" t="b">
        <f>Y18&lt;(J44+365)</f>
        <v>1</v>
      </c>
      <c r="AB18" s="59"/>
      <c r="AC18" s="54"/>
      <c r="AD18" s="54"/>
      <c r="AE18" s="57"/>
      <c r="AF18" s="89"/>
      <c r="AG18" s="90"/>
      <c r="AH18" s="90"/>
      <c r="AI18" s="93"/>
      <c r="AJ18" s="59"/>
      <c r="AK18" s="54"/>
      <c r="AL18" s="54"/>
      <c r="AM18" s="57"/>
      <c r="AN18" s="89"/>
      <c r="AO18" s="90"/>
      <c r="AP18" s="93"/>
    </row>
    <row r="19" spans="1:42" ht="30" customHeight="1">
      <c r="A19" s="6" t="s">
        <v>91</v>
      </c>
      <c r="B19" s="7" t="s">
        <v>43</v>
      </c>
      <c r="C19" s="7" t="s">
        <v>38</v>
      </c>
      <c r="D19" s="7" t="s">
        <v>8</v>
      </c>
      <c r="E19" s="7" t="s">
        <v>121</v>
      </c>
      <c r="F19" s="16"/>
      <c r="G19" s="29"/>
      <c r="H19" s="84" t="s">
        <v>35</v>
      </c>
      <c r="I19" s="83"/>
      <c r="J19" s="83"/>
      <c r="K19" s="48" t="b">
        <f t="shared" si="0"/>
        <v>1</v>
      </c>
      <c r="L19" s="43" t="s">
        <v>35</v>
      </c>
      <c r="M19" s="42">
        <v>42590</v>
      </c>
      <c r="N19" s="42">
        <v>42599</v>
      </c>
      <c r="O19" s="48" t="b">
        <f t="shared" si="1"/>
        <v>1</v>
      </c>
      <c r="P19" s="87" t="s">
        <v>35</v>
      </c>
      <c r="Q19" s="83">
        <v>42223</v>
      </c>
      <c r="R19" s="84">
        <v>42230</v>
      </c>
      <c r="S19" s="48" t="b">
        <f t="shared" si="2"/>
        <v>1</v>
      </c>
      <c r="T19" s="43" t="s">
        <v>35</v>
      </c>
      <c r="U19" s="42">
        <v>41865</v>
      </c>
      <c r="V19" s="42">
        <v>41871</v>
      </c>
      <c r="W19" s="48" t="b">
        <f t="shared" si="3"/>
        <v>1</v>
      </c>
      <c r="X19" s="91" t="s">
        <v>35</v>
      </c>
      <c r="Y19" s="83">
        <v>41505</v>
      </c>
      <c r="Z19" s="83">
        <v>41508</v>
      </c>
      <c r="AA19" s="40" t="b">
        <f>Y19&lt;(J44+365)</f>
        <v>1</v>
      </c>
      <c r="AB19" s="59"/>
      <c r="AC19" s="54"/>
      <c r="AD19" s="54"/>
      <c r="AE19" s="57"/>
      <c r="AF19" s="89"/>
      <c r="AG19" s="90"/>
      <c r="AH19" s="90"/>
      <c r="AI19" s="93"/>
      <c r="AJ19" s="59"/>
      <c r="AK19" s="54"/>
      <c r="AL19" s="54"/>
      <c r="AM19" s="57"/>
      <c r="AN19" s="89"/>
      <c r="AO19" s="90"/>
      <c r="AP19" s="93"/>
    </row>
    <row r="20" spans="1:42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75</v>
      </c>
      <c r="H20" s="84" t="s">
        <v>35</v>
      </c>
      <c r="I20" s="83"/>
      <c r="J20" s="83"/>
      <c r="K20" s="48" t="b">
        <f t="shared" si="0"/>
        <v>1</v>
      </c>
      <c r="L20" s="43" t="s">
        <v>35</v>
      </c>
      <c r="M20" s="42">
        <v>42501</v>
      </c>
      <c r="N20" s="42">
        <v>42503</v>
      </c>
      <c r="O20" s="48" t="b">
        <f t="shared" si="1"/>
        <v>1</v>
      </c>
      <c r="P20" s="87" t="s">
        <v>35</v>
      </c>
      <c r="Q20" s="83">
        <v>42135</v>
      </c>
      <c r="R20" s="84">
        <v>42156</v>
      </c>
      <c r="S20" s="48" t="b">
        <f t="shared" si="2"/>
        <v>1</v>
      </c>
      <c r="T20" s="43" t="s">
        <v>35</v>
      </c>
      <c r="U20" s="42">
        <v>41771</v>
      </c>
      <c r="V20" s="42">
        <v>41774</v>
      </c>
      <c r="W20" s="48" t="b">
        <f t="shared" si="3"/>
        <v>1</v>
      </c>
      <c r="X20" s="91" t="s">
        <v>35</v>
      </c>
      <c r="Y20" s="83">
        <v>41449</v>
      </c>
      <c r="Z20" s="83">
        <v>41467</v>
      </c>
      <c r="AA20" s="40" t="b">
        <f t="shared" si="8"/>
        <v>0</v>
      </c>
      <c r="AB20" s="55" t="s">
        <v>35</v>
      </c>
      <c r="AC20" s="42">
        <v>41044</v>
      </c>
      <c r="AD20" s="42">
        <v>41047</v>
      </c>
      <c r="AE20" s="48" t="b">
        <f aca="true" t="shared" si="9" ref="AE20:AE27">AC20&lt;(AH20+365)</f>
        <v>1</v>
      </c>
      <c r="AF20" s="91" t="s">
        <v>35</v>
      </c>
      <c r="AG20" s="83">
        <v>40777</v>
      </c>
      <c r="AH20" s="83">
        <v>40781</v>
      </c>
      <c r="AI20" s="94" t="b">
        <f t="shared" si="6"/>
        <v>1</v>
      </c>
      <c r="AJ20" s="55" t="s">
        <v>35</v>
      </c>
      <c r="AK20" s="42">
        <v>40407</v>
      </c>
      <c r="AL20" s="42">
        <v>40417</v>
      </c>
      <c r="AM20" s="48" t="b">
        <f t="shared" si="7"/>
        <v>0</v>
      </c>
      <c r="AN20" s="91" t="s">
        <v>35</v>
      </c>
      <c r="AO20" s="90"/>
      <c r="AP20" s="93"/>
    </row>
    <row r="21" spans="1:42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84" t="s">
        <v>35</v>
      </c>
      <c r="I21" s="83"/>
      <c r="J21" s="83"/>
      <c r="K21" s="48" t="b">
        <f t="shared" si="0"/>
        <v>1</v>
      </c>
      <c r="L21" s="43" t="s">
        <v>35</v>
      </c>
      <c r="M21" s="42">
        <v>42501</v>
      </c>
      <c r="N21" s="42">
        <v>42503</v>
      </c>
      <c r="O21" s="48" t="b">
        <f t="shared" si="1"/>
        <v>1</v>
      </c>
      <c r="P21" s="87" t="s">
        <v>35</v>
      </c>
      <c r="Q21" s="83">
        <v>42135</v>
      </c>
      <c r="R21" s="84">
        <v>42156</v>
      </c>
      <c r="S21" s="48" t="b">
        <f t="shared" si="2"/>
        <v>1</v>
      </c>
      <c r="T21" s="43" t="s">
        <v>35</v>
      </c>
      <c r="U21" s="42">
        <v>41771</v>
      </c>
      <c r="V21" s="42">
        <v>41774</v>
      </c>
      <c r="W21" s="48" t="b">
        <f t="shared" si="3"/>
        <v>1</v>
      </c>
      <c r="X21" s="91" t="s">
        <v>35</v>
      </c>
      <c r="Y21" s="83">
        <v>41451</v>
      </c>
      <c r="Z21" s="83">
        <v>41467</v>
      </c>
      <c r="AA21" s="40" t="b">
        <f t="shared" si="8"/>
        <v>0</v>
      </c>
      <c r="AB21" s="55" t="s">
        <v>35</v>
      </c>
      <c r="AC21" s="42">
        <v>41044</v>
      </c>
      <c r="AD21" s="42">
        <v>41047</v>
      </c>
      <c r="AE21" s="48" t="b">
        <f t="shared" si="9"/>
        <v>1</v>
      </c>
      <c r="AF21" s="91" t="s">
        <v>35</v>
      </c>
      <c r="AG21" s="83">
        <v>40777</v>
      </c>
      <c r="AH21" s="83">
        <v>40781</v>
      </c>
      <c r="AI21" s="94" t="b">
        <f t="shared" si="6"/>
        <v>1</v>
      </c>
      <c r="AJ21" s="55" t="s">
        <v>35</v>
      </c>
      <c r="AK21" s="42">
        <v>40407</v>
      </c>
      <c r="AL21" s="42">
        <v>40417</v>
      </c>
      <c r="AM21" s="48" t="b">
        <f t="shared" si="7"/>
        <v>0</v>
      </c>
      <c r="AN21" s="91" t="s">
        <v>35</v>
      </c>
      <c r="AO21" s="90"/>
      <c r="AP21" s="93"/>
    </row>
    <row r="22" spans="1:42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109</v>
      </c>
      <c r="F22" s="16"/>
      <c r="G22" s="29"/>
      <c r="H22" s="84" t="s">
        <v>35</v>
      </c>
      <c r="I22" s="83">
        <v>42860</v>
      </c>
      <c r="J22" s="83">
        <v>42886</v>
      </c>
      <c r="K22" s="48" t="b">
        <f aca="true" t="shared" si="10" ref="K22:K28">I22&lt;(N22+365)</f>
        <v>1</v>
      </c>
      <c r="L22" s="43" t="s">
        <v>35</v>
      </c>
      <c r="M22" s="42">
        <v>42494</v>
      </c>
      <c r="N22" s="42">
        <v>42508</v>
      </c>
      <c r="O22" s="48" t="b">
        <f aca="true" t="shared" si="11" ref="O22:O28">M22&lt;(R22+365)</f>
        <v>1</v>
      </c>
      <c r="P22" s="87" t="s">
        <v>35</v>
      </c>
      <c r="Q22" s="83">
        <v>42138</v>
      </c>
      <c r="R22" s="84">
        <v>42173</v>
      </c>
      <c r="S22" s="48" t="b">
        <f aca="true" t="shared" si="12" ref="S22:S28">Q22&lt;(V22+365)</f>
        <v>1</v>
      </c>
      <c r="T22" s="43" t="s">
        <v>35</v>
      </c>
      <c r="U22" s="42">
        <v>41777</v>
      </c>
      <c r="V22" s="42">
        <v>41807</v>
      </c>
      <c r="W22" s="48" t="b">
        <f t="shared" si="3"/>
        <v>1</v>
      </c>
      <c r="X22" s="91" t="s">
        <v>35</v>
      </c>
      <c r="Y22" s="83">
        <v>41407</v>
      </c>
      <c r="Z22" s="83">
        <v>41432</v>
      </c>
      <c r="AA22" s="40" t="b">
        <f aca="true" t="shared" si="13" ref="AA22:AA27">Y22&lt;(AD22+365)</f>
        <v>1</v>
      </c>
      <c r="AB22" s="55" t="s">
        <v>35</v>
      </c>
      <c r="AC22" s="42"/>
      <c r="AD22" s="42">
        <v>41186</v>
      </c>
      <c r="AE22" s="57"/>
      <c r="AF22" s="89"/>
      <c r="AG22" s="90"/>
      <c r="AH22" s="90"/>
      <c r="AI22" s="93"/>
      <c r="AJ22" s="59"/>
      <c r="AK22" s="54"/>
      <c r="AL22" s="54"/>
      <c r="AM22" s="57"/>
      <c r="AN22" s="89"/>
      <c r="AO22" s="90"/>
      <c r="AP22" s="93"/>
    </row>
    <row r="23" spans="1:42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123</v>
      </c>
      <c r="F23" s="16"/>
      <c r="G23" s="29"/>
      <c r="H23" s="84" t="s">
        <v>35</v>
      </c>
      <c r="I23" s="83">
        <v>42860</v>
      </c>
      <c r="J23" s="83">
        <v>42886</v>
      </c>
      <c r="K23" s="48" t="b">
        <f t="shared" si="10"/>
        <v>1</v>
      </c>
      <c r="L23" s="43" t="s">
        <v>35</v>
      </c>
      <c r="M23" s="42">
        <v>42494</v>
      </c>
      <c r="N23" s="42">
        <v>42508</v>
      </c>
      <c r="O23" s="48" t="b">
        <f t="shared" si="11"/>
        <v>1</v>
      </c>
      <c r="P23" s="87" t="s">
        <v>35</v>
      </c>
      <c r="Q23" s="83">
        <v>42138</v>
      </c>
      <c r="R23" s="84">
        <v>42173</v>
      </c>
      <c r="S23" s="48" t="b">
        <f t="shared" si="12"/>
        <v>1</v>
      </c>
      <c r="T23" s="43" t="s">
        <v>35</v>
      </c>
      <c r="U23" s="42">
        <v>41780</v>
      </c>
      <c r="V23" s="42">
        <v>41807</v>
      </c>
      <c r="W23" s="48" t="b">
        <f t="shared" si="3"/>
        <v>1</v>
      </c>
      <c r="X23" s="91" t="s">
        <v>35</v>
      </c>
      <c r="Y23" s="83">
        <v>41410</v>
      </c>
      <c r="Z23" s="83">
        <v>41423</v>
      </c>
      <c r="AA23" s="40" t="b">
        <f t="shared" si="13"/>
        <v>1</v>
      </c>
      <c r="AB23" s="55" t="s">
        <v>35</v>
      </c>
      <c r="AC23" s="42"/>
      <c r="AD23" s="42">
        <v>41186</v>
      </c>
      <c r="AE23" s="57"/>
      <c r="AF23" s="89"/>
      <c r="AG23" s="90"/>
      <c r="AH23" s="90"/>
      <c r="AI23" s="93"/>
      <c r="AJ23" s="59"/>
      <c r="AK23" s="54"/>
      <c r="AL23" s="54"/>
      <c r="AM23" s="57"/>
      <c r="AN23" s="89"/>
      <c r="AO23" s="90"/>
      <c r="AP23" s="93"/>
    </row>
    <row r="24" spans="1:42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77</v>
      </c>
      <c r="H24" s="84" t="s">
        <v>35</v>
      </c>
      <c r="I24" s="83">
        <v>42800</v>
      </c>
      <c r="J24" s="83">
        <v>42823</v>
      </c>
      <c r="K24" s="48" t="b">
        <f t="shared" si="10"/>
        <v>1</v>
      </c>
      <c r="L24" s="43" t="s">
        <v>35</v>
      </c>
      <c r="M24" s="42">
        <v>42430</v>
      </c>
      <c r="N24" s="42">
        <v>42447</v>
      </c>
      <c r="O24" s="48" t="b">
        <f t="shared" si="11"/>
        <v>1</v>
      </c>
      <c r="P24" s="87" t="s">
        <v>35</v>
      </c>
      <c r="Q24" s="83">
        <v>42072</v>
      </c>
      <c r="R24" s="84">
        <v>42110</v>
      </c>
      <c r="S24" s="48" t="b">
        <f t="shared" si="12"/>
        <v>1</v>
      </c>
      <c r="T24" s="43" t="s">
        <v>35</v>
      </c>
      <c r="U24" s="42">
        <v>41704</v>
      </c>
      <c r="V24" s="42">
        <v>41712</v>
      </c>
      <c r="W24" s="48" t="b">
        <f t="shared" si="3"/>
        <v>1</v>
      </c>
      <c r="X24" s="91" t="s">
        <v>35</v>
      </c>
      <c r="Y24" s="83">
        <v>41339</v>
      </c>
      <c r="Z24" s="83">
        <v>41451</v>
      </c>
      <c r="AA24" s="40" t="b">
        <f t="shared" si="13"/>
        <v>1</v>
      </c>
      <c r="AB24" s="55" t="s">
        <v>35</v>
      </c>
      <c r="AC24" s="42">
        <v>40984</v>
      </c>
      <c r="AD24" s="42">
        <v>41003</v>
      </c>
      <c r="AE24" s="48" t="b">
        <f t="shared" si="9"/>
        <v>1</v>
      </c>
      <c r="AF24" s="91" t="s">
        <v>35</v>
      </c>
      <c r="AG24" s="83">
        <v>40618</v>
      </c>
      <c r="AH24" s="83">
        <v>40627</v>
      </c>
      <c r="AI24" s="94" t="b">
        <f t="shared" si="6"/>
        <v>1</v>
      </c>
      <c r="AJ24" s="55" t="s">
        <v>35</v>
      </c>
      <c r="AK24" s="42">
        <v>40246</v>
      </c>
      <c r="AL24" s="42">
        <v>40297</v>
      </c>
      <c r="AM24" s="48" t="b">
        <f t="shared" si="7"/>
        <v>1</v>
      </c>
      <c r="AN24" s="91" t="s">
        <v>35</v>
      </c>
      <c r="AO24" s="83">
        <v>39877</v>
      </c>
      <c r="AP24" s="94">
        <v>39896</v>
      </c>
    </row>
    <row r="25" spans="1:42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84" t="s">
        <v>35</v>
      </c>
      <c r="I25" s="83">
        <v>42800</v>
      </c>
      <c r="J25" s="83">
        <v>42823</v>
      </c>
      <c r="K25" s="48" t="b">
        <f t="shared" si="10"/>
        <v>1</v>
      </c>
      <c r="L25" s="43" t="s">
        <v>35</v>
      </c>
      <c r="M25" s="42">
        <v>42430</v>
      </c>
      <c r="N25" s="42">
        <v>42447</v>
      </c>
      <c r="O25" s="48" t="b">
        <f t="shared" si="11"/>
        <v>1</v>
      </c>
      <c r="P25" s="87" t="s">
        <v>35</v>
      </c>
      <c r="Q25" s="83">
        <v>42072</v>
      </c>
      <c r="R25" s="84">
        <v>42110</v>
      </c>
      <c r="S25" s="48" t="b">
        <f t="shared" si="12"/>
        <v>1</v>
      </c>
      <c r="T25" s="43" t="s">
        <v>35</v>
      </c>
      <c r="U25" s="42">
        <v>41704</v>
      </c>
      <c r="V25" s="42">
        <v>41712</v>
      </c>
      <c r="W25" s="48" t="b">
        <f t="shared" si="3"/>
        <v>1</v>
      </c>
      <c r="X25" s="91" t="s">
        <v>35</v>
      </c>
      <c r="Y25" s="83">
        <v>41339</v>
      </c>
      <c r="Z25" s="83">
        <v>41451</v>
      </c>
      <c r="AA25" s="40" t="b">
        <f t="shared" si="13"/>
        <v>1</v>
      </c>
      <c r="AB25" s="55" t="s">
        <v>35</v>
      </c>
      <c r="AC25" s="42">
        <v>40984</v>
      </c>
      <c r="AD25" s="42">
        <v>41003</v>
      </c>
      <c r="AE25" s="48" t="b">
        <f t="shared" si="9"/>
        <v>1</v>
      </c>
      <c r="AF25" s="91" t="s">
        <v>35</v>
      </c>
      <c r="AG25" s="83">
        <v>40618</v>
      </c>
      <c r="AH25" s="83">
        <v>40627</v>
      </c>
      <c r="AI25" s="94" t="b">
        <f t="shared" si="6"/>
        <v>1</v>
      </c>
      <c r="AJ25" s="55" t="s">
        <v>35</v>
      </c>
      <c r="AK25" s="42">
        <v>40252</v>
      </c>
      <c r="AL25" s="42">
        <v>40297</v>
      </c>
      <c r="AM25" s="48" t="b">
        <f t="shared" si="7"/>
        <v>1</v>
      </c>
      <c r="AN25" s="91" t="s">
        <v>35</v>
      </c>
      <c r="AO25" s="83">
        <v>39878</v>
      </c>
      <c r="AP25" s="94">
        <v>39897</v>
      </c>
    </row>
    <row r="26" spans="1:42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83</v>
      </c>
      <c r="H26" s="84" t="s">
        <v>35</v>
      </c>
      <c r="I26" s="83"/>
      <c r="J26" s="83"/>
      <c r="K26" s="48" t="b">
        <f t="shared" si="10"/>
        <v>1</v>
      </c>
      <c r="L26" s="43" t="s">
        <v>35</v>
      </c>
      <c r="M26" s="42">
        <v>42576</v>
      </c>
      <c r="N26" s="42">
        <v>42586</v>
      </c>
      <c r="O26" s="48" t="b">
        <f t="shared" si="11"/>
        <v>0</v>
      </c>
      <c r="P26" s="87" t="s">
        <v>35</v>
      </c>
      <c r="Q26" s="83">
        <v>42191</v>
      </c>
      <c r="R26" s="84">
        <v>42201</v>
      </c>
      <c r="S26" s="48" t="b">
        <f t="shared" si="12"/>
        <v>1</v>
      </c>
      <c r="T26" s="43" t="s">
        <v>35</v>
      </c>
      <c r="U26" s="42">
        <v>41837</v>
      </c>
      <c r="V26" s="42">
        <v>41844</v>
      </c>
      <c r="W26" s="48" t="b">
        <f t="shared" si="3"/>
        <v>1</v>
      </c>
      <c r="X26" s="91" t="s">
        <v>35</v>
      </c>
      <c r="Y26" s="83">
        <v>41466</v>
      </c>
      <c r="Z26" s="83">
        <v>41544</v>
      </c>
      <c r="AA26" s="40" t="b">
        <f t="shared" si="13"/>
        <v>1</v>
      </c>
      <c r="AB26" s="55" t="s">
        <v>35</v>
      </c>
      <c r="AC26" s="42">
        <v>41108</v>
      </c>
      <c r="AD26" s="42">
        <v>41121</v>
      </c>
      <c r="AE26" s="48" t="b">
        <f t="shared" si="9"/>
        <v>1</v>
      </c>
      <c r="AF26" s="91" t="s">
        <v>35</v>
      </c>
      <c r="AG26" s="83">
        <v>40742</v>
      </c>
      <c r="AH26" s="83">
        <v>40745</v>
      </c>
      <c r="AI26" s="94" t="b">
        <f t="shared" si="6"/>
        <v>0</v>
      </c>
      <c r="AJ26" s="55" t="s">
        <v>35</v>
      </c>
      <c r="AK26" s="42">
        <v>40371</v>
      </c>
      <c r="AL26" s="42">
        <v>40375</v>
      </c>
      <c r="AM26" s="48" t="b">
        <f t="shared" si="7"/>
        <v>1</v>
      </c>
      <c r="AN26" s="91" t="s">
        <v>35</v>
      </c>
      <c r="AO26" s="83">
        <v>40008</v>
      </c>
      <c r="AP26" s="94">
        <v>40016</v>
      </c>
    </row>
    <row r="27" spans="1:42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16"/>
      <c r="G27" s="29"/>
      <c r="H27" s="84" t="s">
        <v>35</v>
      </c>
      <c r="I27" s="83">
        <v>42800</v>
      </c>
      <c r="J27" s="83">
        <v>42456</v>
      </c>
      <c r="K27" s="48" t="b">
        <f t="shared" si="10"/>
        <v>1</v>
      </c>
      <c r="L27" s="43" t="s">
        <v>35</v>
      </c>
      <c r="M27" s="42">
        <v>42534</v>
      </c>
      <c r="N27" s="42">
        <v>42535</v>
      </c>
      <c r="O27" s="48" t="b">
        <f t="shared" si="11"/>
        <v>0</v>
      </c>
      <c r="P27" s="87" t="s">
        <v>35</v>
      </c>
      <c r="Q27" s="83">
        <v>41905</v>
      </c>
      <c r="R27" s="83">
        <v>41906</v>
      </c>
      <c r="S27" s="48" t="b">
        <f t="shared" si="12"/>
        <v>1</v>
      </c>
      <c r="T27" s="43" t="s">
        <v>35</v>
      </c>
      <c r="U27" s="42">
        <v>41905</v>
      </c>
      <c r="V27" s="42">
        <v>41906</v>
      </c>
      <c r="W27" s="48" t="b">
        <f t="shared" si="3"/>
        <v>0</v>
      </c>
      <c r="X27" s="91" t="s">
        <v>35</v>
      </c>
      <c r="Y27" s="83">
        <v>41446</v>
      </c>
      <c r="Z27" s="83">
        <v>41446</v>
      </c>
      <c r="AA27" s="40" t="b">
        <f t="shared" si="13"/>
        <v>1</v>
      </c>
      <c r="AB27" s="55" t="s">
        <v>35</v>
      </c>
      <c r="AC27" s="42">
        <v>41012</v>
      </c>
      <c r="AD27" s="42">
        <v>41136</v>
      </c>
      <c r="AE27" s="48" t="b">
        <f t="shared" si="9"/>
        <v>1</v>
      </c>
      <c r="AF27" s="91" t="s">
        <v>35</v>
      </c>
      <c r="AG27" s="83">
        <v>40646</v>
      </c>
      <c r="AH27" s="83">
        <v>40847</v>
      </c>
      <c r="AI27" s="94" t="b">
        <f t="shared" si="6"/>
        <v>0</v>
      </c>
      <c r="AJ27" s="55" t="s">
        <v>35</v>
      </c>
      <c r="AK27" s="42">
        <v>40588</v>
      </c>
      <c r="AL27" s="58"/>
      <c r="AM27" s="48" t="b">
        <f>AK27&lt;(AP27+365)</f>
        <v>0</v>
      </c>
      <c r="AN27" s="91" t="s">
        <v>35</v>
      </c>
      <c r="AO27" s="83">
        <v>40132</v>
      </c>
      <c r="AP27" s="94">
        <v>40147</v>
      </c>
    </row>
    <row r="28" spans="1:42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84" t="s">
        <v>35</v>
      </c>
      <c r="I28" s="83">
        <v>42800</v>
      </c>
      <c r="J28" s="83">
        <v>42456</v>
      </c>
      <c r="K28" s="48" t="b">
        <f t="shared" si="10"/>
        <v>1</v>
      </c>
      <c r="L28" s="43" t="s">
        <v>35</v>
      </c>
      <c r="M28" s="42">
        <v>42534</v>
      </c>
      <c r="N28" s="42">
        <v>42535</v>
      </c>
      <c r="O28" s="48" t="b">
        <f t="shared" si="11"/>
        <v>0</v>
      </c>
      <c r="P28" s="87" t="s">
        <v>35</v>
      </c>
      <c r="Q28" s="83">
        <v>41906</v>
      </c>
      <c r="R28" s="83">
        <v>41907</v>
      </c>
      <c r="S28" s="48" t="b">
        <f t="shared" si="12"/>
        <v>1</v>
      </c>
      <c r="T28" s="43" t="s">
        <v>35</v>
      </c>
      <c r="U28" s="42">
        <v>41906</v>
      </c>
      <c r="V28" s="42">
        <v>41907</v>
      </c>
      <c r="W28" s="48" t="b">
        <f t="shared" si="3"/>
        <v>0</v>
      </c>
      <c r="X28" s="91" t="s">
        <v>35</v>
      </c>
      <c r="Y28" s="83">
        <v>41445</v>
      </c>
      <c r="Z28" s="83">
        <v>41446</v>
      </c>
      <c r="AA28" s="40" t="b">
        <f>Y28&lt;(AD28+366)</f>
        <v>1</v>
      </c>
      <c r="AB28" s="55" t="s">
        <v>35</v>
      </c>
      <c r="AC28" s="42">
        <v>41012</v>
      </c>
      <c r="AD28" s="42">
        <v>41107</v>
      </c>
      <c r="AE28" s="48" t="b">
        <f>AC28&lt;(AH28+366)</f>
        <v>1</v>
      </c>
      <c r="AF28" s="91" t="s">
        <v>35</v>
      </c>
      <c r="AG28" s="83">
        <v>40646</v>
      </c>
      <c r="AH28" s="83">
        <v>40679</v>
      </c>
      <c r="AI28" s="94" t="b">
        <f t="shared" si="6"/>
        <v>0</v>
      </c>
      <c r="AJ28" s="55" t="s">
        <v>35</v>
      </c>
      <c r="AK28" s="42">
        <v>40588</v>
      </c>
      <c r="AL28" s="58"/>
      <c r="AM28" s="48" t="b">
        <f t="shared" si="7"/>
        <v>0</v>
      </c>
      <c r="AN28" s="91" t="s">
        <v>35</v>
      </c>
      <c r="AO28" s="83">
        <v>40132</v>
      </c>
      <c r="AP28" s="94">
        <v>40147</v>
      </c>
    </row>
    <row r="29" spans="1:42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84" t="s">
        <v>35</v>
      </c>
      <c r="I29" s="83"/>
      <c r="J29" s="83"/>
      <c r="K29" s="48" t="b">
        <f aca="true" t="shared" si="14" ref="K29:K34">I29&lt;(N29+365)</f>
        <v>1</v>
      </c>
      <c r="L29" s="43" t="s">
        <v>35</v>
      </c>
      <c r="M29" s="42">
        <v>42660</v>
      </c>
      <c r="N29" s="42">
        <v>42691</v>
      </c>
      <c r="O29" s="48" t="b">
        <f aca="true" t="shared" si="15" ref="O29:O34">M29&lt;(R29+365)</f>
        <v>1</v>
      </c>
      <c r="P29" s="87" t="s">
        <v>35</v>
      </c>
      <c r="Q29" s="83">
        <v>42297</v>
      </c>
      <c r="R29" s="84">
        <v>42312</v>
      </c>
      <c r="S29" s="48" t="b">
        <f aca="true" t="shared" si="16" ref="S29:S34">Q29&lt;(V29+365)</f>
        <v>1</v>
      </c>
      <c r="T29" s="43" t="s">
        <v>35</v>
      </c>
      <c r="U29" s="42">
        <v>41933</v>
      </c>
      <c r="V29" s="42">
        <v>41950</v>
      </c>
      <c r="W29" s="48" t="b">
        <f t="shared" si="3"/>
        <v>1</v>
      </c>
      <c r="X29" s="91" t="s">
        <v>35</v>
      </c>
      <c r="Y29" s="83">
        <v>41575</v>
      </c>
      <c r="Z29" s="83">
        <v>41584</v>
      </c>
      <c r="AA29" s="40" t="b">
        <f aca="true" t="shared" si="17" ref="AA29:AA34">Y29&lt;(AD29+365)</f>
        <v>1</v>
      </c>
      <c r="AB29" s="55" t="s">
        <v>35</v>
      </c>
      <c r="AC29" s="42">
        <v>41201</v>
      </c>
      <c r="AD29" s="42">
        <v>41218</v>
      </c>
      <c r="AE29" s="48" t="b">
        <f aca="true" t="shared" si="18" ref="AE29:AE34">AC29&lt;(AH29+365)</f>
        <v>1</v>
      </c>
      <c r="AF29" s="91" t="s">
        <v>35</v>
      </c>
      <c r="AG29" s="83">
        <v>40837</v>
      </c>
      <c r="AH29" s="83">
        <v>40854</v>
      </c>
      <c r="AI29" s="94" t="b">
        <f t="shared" si="6"/>
        <v>1</v>
      </c>
      <c r="AJ29" s="55" t="s">
        <v>35</v>
      </c>
      <c r="AK29" s="42">
        <v>40471</v>
      </c>
      <c r="AL29" s="42">
        <v>40479</v>
      </c>
      <c r="AM29" s="48" t="b">
        <f t="shared" si="7"/>
        <v>0</v>
      </c>
      <c r="AN29" s="91" t="s">
        <v>35</v>
      </c>
      <c r="AO29" s="90"/>
      <c r="AP29" s="93"/>
    </row>
    <row r="30" spans="1:42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84" t="s">
        <v>35</v>
      </c>
      <c r="I30" s="83"/>
      <c r="J30" s="83"/>
      <c r="K30" s="48" t="b">
        <f t="shared" si="14"/>
        <v>1</v>
      </c>
      <c r="L30" s="43" t="s">
        <v>35</v>
      </c>
      <c r="M30" s="42">
        <v>42660</v>
      </c>
      <c r="N30" s="42">
        <v>42691</v>
      </c>
      <c r="O30" s="48" t="b">
        <f t="shared" si="15"/>
        <v>1</v>
      </c>
      <c r="P30" s="87" t="s">
        <v>35</v>
      </c>
      <c r="Q30" s="83">
        <v>42297</v>
      </c>
      <c r="R30" s="84">
        <v>42312</v>
      </c>
      <c r="S30" s="48" t="b">
        <f t="shared" si="16"/>
        <v>1</v>
      </c>
      <c r="T30" s="43" t="s">
        <v>35</v>
      </c>
      <c r="U30" s="42">
        <v>41934</v>
      </c>
      <c r="V30" s="42">
        <v>41950</v>
      </c>
      <c r="W30" s="48" t="b">
        <f t="shared" si="3"/>
        <v>1</v>
      </c>
      <c r="X30" s="91" t="s">
        <v>35</v>
      </c>
      <c r="Y30" s="83">
        <v>41575</v>
      </c>
      <c r="Z30" s="83">
        <v>41584</v>
      </c>
      <c r="AA30" s="40" t="b">
        <f t="shared" si="17"/>
        <v>0</v>
      </c>
      <c r="AB30" s="55" t="s">
        <v>35</v>
      </c>
      <c r="AC30" s="42">
        <v>41211</v>
      </c>
      <c r="AD30" s="42">
        <v>40913</v>
      </c>
      <c r="AE30" s="48" t="b">
        <f t="shared" si="18"/>
        <v>1</v>
      </c>
      <c r="AF30" s="91" t="s">
        <v>35</v>
      </c>
      <c r="AG30" s="83">
        <v>40843</v>
      </c>
      <c r="AH30" s="83">
        <v>40847</v>
      </c>
      <c r="AI30" s="94" t="b">
        <f t="shared" si="6"/>
        <v>1</v>
      </c>
      <c r="AJ30" s="55" t="s">
        <v>35</v>
      </c>
      <c r="AK30" s="42">
        <v>40471</v>
      </c>
      <c r="AL30" s="42">
        <v>40479</v>
      </c>
      <c r="AM30" s="48" t="b">
        <f t="shared" si="7"/>
        <v>0</v>
      </c>
      <c r="AN30" s="91" t="s">
        <v>35</v>
      </c>
      <c r="AO30" s="90"/>
      <c r="AP30" s="93"/>
    </row>
    <row r="31" spans="1:42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84" t="s">
        <v>35</v>
      </c>
      <c r="I31" s="83"/>
      <c r="J31" s="83"/>
      <c r="K31" s="48" t="b">
        <f t="shared" si="14"/>
        <v>1</v>
      </c>
      <c r="L31" s="43" t="s">
        <v>35</v>
      </c>
      <c r="M31" s="42">
        <v>42600</v>
      </c>
      <c r="N31" s="42">
        <v>42608</v>
      </c>
      <c r="O31" s="48" t="b">
        <f t="shared" si="15"/>
        <v>1</v>
      </c>
      <c r="P31" s="87" t="s">
        <v>35</v>
      </c>
      <c r="Q31" s="83">
        <v>42233</v>
      </c>
      <c r="R31" s="84">
        <v>42242</v>
      </c>
      <c r="S31" s="48" t="b">
        <f t="shared" si="16"/>
        <v>1</v>
      </c>
      <c r="T31" s="43" t="s">
        <v>35</v>
      </c>
      <c r="U31" s="42">
        <v>41879</v>
      </c>
      <c r="V31" s="42">
        <v>41891</v>
      </c>
      <c r="W31" s="48" t="b">
        <f t="shared" si="3"/>
        <v>1</v>
      </c>
      <c r="X31" s="91" t="s">
        <v>35</v>
      </c>
      <c r="Y31" s="83">
        <v>41516</v>
      </c>
      <c r="Z31" s="83">
        <v>41521</v>
      </c>
      <c r="AA31" s="40" t="b">
        <f t="shared" si="17"/>
        <v>1</v>
      </c>
      <c r="AB31" s="55" t="s">
        <v>35</v>
      </c>
      <c r="AC31" s="42">
        <v>41149</v>
      </c>
      <c r="AD31" s="42">
        <v>41156</v>
      </c>
      <c r="AE31" s="48" t="b">
        <f t="shared" si="18"/>
        <v>1</v>
      </c>
      <c r="AF31" s="91" t="s">
        <v>35</v>
      </c>
      <c r="AG31" s="83">
        <v>40786</v>
      </c>
      <c r="AH31" s="83">
        <v>40794</v>
      </c>
      <c r="AI31" s="94" t="b">
        <f t="shared" si="6"/>
        <v>0</v>
      </c>
      <c r="AJ31" s="55" t="s">
        <v>35</v>
      </c>
      <c r="AK31" s="42">
        <v>40410</v>
      </c>
      <c r="AL31" s="42">
        <v>40417</v>
      </c>
      <c r="AM31" s="48" t="b">
        <f t="shared" si="7"/>
        <v>1</v>
      </c>
      <c r="AN31" s="91" t="s">
        <v>35</v>
      </c>
      <c r="AO31" s="83">
        <v>40050</v>
      </c>
      <c r="AP31" s="94">
        <v>40058</v>
      </c>
    </row>
    <row r="32" spans="1:42" ht="63.75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100</v>
      </c>
      <c r="H32" s="84" t="s">
        <v>35</v>
      </c>
      <c r="I32" s="83"/>
      <c r="J32" s="83"/>
      <c r="K32" s="48" t="b">
        <f t="shared" si="14"/>
        <v>1</v>
      </c>
      <c r="L32" s="43" t="s">
        <v>35</v>
      </c>
      <c r="M32" s="42">
        <v>42600</v>
      </c>
      <c r="N32" s="42">
        <v>42608</v>
      </c>
      <c r="O32" s="48" t="b">
        <f t="shared" si="15"/>
        <v>1</v>
      </c>
      <c r="P32" s="87" t="s">
        <v>35</v>
      </c>
      <c r="Q32" s="83">
        <v>42233</v>
      </c>
      <c r="R32" s="84">
        <v>42242</v>
      </c>
      <c r="S32" s="48" t="b">
        <f t="shared" si="16"/>
        <v>1</v>
      </c>
      <c r="T32" s="43" t="s">
        <v>35</v>
      </c>
      <c r="U32" s="42">
        <v>41879</v>
      </c>
      <c r="V32" s="42">
        <v>41890</v>
      </c>
      <c r="W32" s="48" t="b">
        <f t="shared" si="3"/>
        <v>1</v>
      </c>
      <c r="X32" s="91" t="s">
        <v>35</v>
      </c>
      <c r="Y32" s="83">
        <v>41519</v>
      </c>
      <c r="Z32" s="83">
        <v>41521</v>
      </c>
      <c r="AA32" s="40" t="b">
        <f t="shared" si="17"/>
        <v>1</v>
      </c>
      <c r="AB32" s="55" t="s">
        <v>35</v>
      </c>
      <c r="AC32" s="42">
        <v>41149</v>
      </c>
      <c r="AD32" s="42">
        <v>41156</v>
      </c>
      <c r="AE32" s="48" t="b">
        <f t="shared" si="18"/>
        <v>1</v>
      </c>
      <c r="AF32" s="91" t="s">
        <v>35</v>
      </c>
      <c r="AG32" s="83">
        <v>40786</v>
      </c>
      <c r="AH32" s="83">
        <v>40794</v>
      </c>
      <c r="AI32" s="94" t="b">
        <f t="shared" si="6"/>
        <v>0</v>
      </c>
      <c r="AJ32" s="55" t="s">
        <v>35</v>
      </c>
      <c r="AK32" s="42">
        <v>40410</v>
      </c>
      <c r="AL32" s="42">
        <v>40417</v>
      </c>
      <c r="AM32" s="48" t="b">
        <f t="shared" si="7"/>
        <v>1</v>
      </c>
      <c r="AN32" s="91" t="s">
        <v>35</v>
      </c>
      <c r="AO32" s="83">
        <v>40050</v>
      </c>
      <c r="AP32" s="94">
        <v>40058</v>
      </c>
    </row>
    <row r="33" spans="1:42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110</v>
      </c>
      <c r="F33" s="14"/>
      <c r="G33" s="29"/>
      <c r="H33" s="84" t="s">
        <v>35</v>
      </c>
      <c r="I33" s="83"/>
      <c r="J33" s="83"/>
      <c r="K33" s="48" t="b">
        <f t="shared" si="14"/>
        <v>1</v>
      </c>
      <c r="L33" s="43" t="s">
        <v>35</v>
      </c>
      <c r="M33" s="42">
        <v>42641</v>
      </c>
      <c r="N33" s="42">
        <v>42662</v>
      </c>
      <c r="O33" s="48" t="b">
        <f t="shared" si="15"/>
        <v>1</v>
      </c>
      <c r="P33" s="87" t="s">
        <v>35</v>
      </c>
      <c r="Q33" s="83">
        <v>42255</v>
      </c>
      <c r="R33" s="84">
        <v>42285</v>
      </c>
      <c r="S33" s="48" t="b">
        <f t="shared" si="16"/>
        <v>1</v>
      </c>
      <c r="T33" s="43" t="s">
        <v>35</v>
      </c>
      <c r="U33" s="42">
        <v>41891</v>
      </c>
      <c r="V33" s="42">
        <v>41901</v>
      </c>
      <c r="W33" s="48" t="b">
        <f t="shared" si="3"/>
        <v>1</v>
      </c>
      <c r="X33" s="91" t="s">
        <v>35</v>
      </c>
      <c r="Y33" s="83">
        <v>41527</v>
      </c>
      <c r="Z33" s="83">
        <v>41541</v>
      </c>
      <c r="AA33" s="40" t="b">
        <f t="shared" si="17"/>
        <v>1</v>
      </c>
      <c r="AB33" s="55" t="s">
        <v>35</v>
      </c>
      <c r="AC33" s="42">
        <v>41177</v>
      </c>
      <c r="AD33" s="42">
        <v>41183</v>
      </c>
      <c r="AE33" s="48" t="b">
        <f t="shared" si="18"/>
        <v>1</v>
      </c>
      <c r="AF33" s="91" t="s">
        <v>35</v>
      </c>
      <c r="AG33" s="83">
        <v>40798</v>
      </c>
      <c r="AH33" s="83">
        <v>40871</v>
      </c>
      <c r="AI33" s="94" t="b">
        <f>AG33&lt;(AL33+365)</f>
        <v>1</v>
      </c>
      <c r="AJ33" s="55" t="s">
        <v>35</v>
      </c>
      <c r="AK33" s="54"/>
      <c r="AL33" s="42">
        <v>40675</v>
      </c>
      <c r="AM33" s="57"/>
      <c r="AN33" s="89"/>
      <c r="AO33" s="90"/>
      <c r="AP33" s="93"/>
    </row>
    <row r="34" spans="1:42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124</v>
      </c>
      <c r="F34" s="9"/>
      <c r="G34" s="81"/>
      <c r="H34" s="85" t="s">
        <v>35</v>
      </c>
      <c r="I34" s="86"/>
      <c r="J34" s="86"/>
      <c r="K34" s="49" t="b">
        <f t="shared" si="14"/>
        <v>1</v>
      </c>
      <c r="L34" s="44" t="s">
        <v>35</v>
      </c>
      <c r="M34" s="42">
        <v>42641</v>
      </c>
      <c r="N34" s="45">
        <v>42662</v>
      </c>
      <c r="O34" s="49" t="b">
        <f t="shared" si="15"/>
        <v>1</v>
      </c>
      <c r="P34" s="88" t="s">
        <v>35</v>
      </c>
      <c r="Q34" s="86">
        <v>42255</v>
      </c>
      <c r="R34" s="85">
        <v>42285</v>
      </c>
      <c r="S34" s="49" t="b">
        <f t="shared" si="16"/>
        <v>1</v>
      </c>
      <c r="T34" s="44" t="s">
        <v>35</v>
      </c>
      <c r="U34" s="45">
        <v>41892</v>
      </c>
      <c r="V34" s="45">
        <v>41901</v>
      </c>
      <c r="W34" s="49" t="b">
        <f t="shared" si="3"/>
        <v>1</v>
      </c>
      <c r="X34" s="92" t="s">
        <v>35</v>
      </c>
      <c r="Y34" s="86">
        <v>41529</v>
      </c>
      <c r="Z34" s="86">
        <v>41541</v>
      </c>
      <c r="AA34" s="41" t="b">
        <f t="shared" si="17"/>
        <v>1</v>
      </c>
      <c r="AB34" s="68" t="s">
        <v>35</v>
      </c>
      <c r="AC34" s="45">
        <v>41177</v>
      </c>
      <c r="AD34" s="45">
        <v>41179</v>
      </c>
      <c r="AE34" s="49" t="b">
        <f t="shared" si="18"/>
        <v>1</v>
      </c>
      <c r="AF34" s="92" t="s">
        <v>35</v>
      </c>
      <c r="AG34" s="86">
        <v>40856</v>
      </c>
      <c r="AH34" s="86">
        <v>40871</v>
      </c>
      <c r="AI34" s="98" t="b">
        <f>AG34&lt;(AL34+365)</f>
        <v>1</v>
      </c>
      <c r="AJ34" s="68" t="s">
        <v>35</v>
      </c>
      <c r="AK34" s="61"/>
      <c r="AL34" s="45">
        <v>40717</v>
      </c>
      <c r="AM34" s="62"/>
      <c r="AN34" s="99"/>
      <c r="AO34" s="100"/>
      <c r="AP34" s="101"/>
    </row>
    <row r="35" spans="8:40" ht="22.5" customHeight="1">
      <c r="H35" s="22"/>
      <c r="I35" s="107" t="s">
        <v>96</v>
      </c>
      <c r="J35" s="106"/>
      <c r="K35" s="18">
        <f>COUNTIF(K2:K34,TRUE)</f>
        <v>33</v>
      </c>
      <c r="L35" s="22"/>
      <c r="M35" s="107" t="s">
        <v>96</v>
      </c>
      <c r="N35" s="106"/>
      <c r="O35" s="18">
        <f>COUNTIF(O2:O34,TRUE)</f>
        <v>28</v>
      </c>
      <c r="P35" s="22"/>
      <c r="Q35" s="107" t="s">
        <v>96</v>
      </c>
      <c r="R35" s="106"/>
      <c r="S35" s="18">
        <f>COUNTIF(S2:S34,TRUE)</f>
        <v>28</v>
      </c>
      <c r="T35" s="22"/>
      <c r="U35" s="107" t="s">
        <v>96</v>
      </c>
      <c r="V35" s="106"/>
      <c r="W35" s="18">
        <f>COUNTIF(W2:W34,TRUE)</f>
        <v>27</v>
      </c>
      <c r="X35" s="22"/>
      <c r="Y35" s="107" t="s">
        <v>96</v>
      </c>
      <c r="Z35" s="106"/>
      <c r="AA35" s="18">
        <f>COUNTIF(AA2:AA34,TRUE)</f>
        <v>27</v>
      </c>
      <c r="AB35" s="22"/>
      <c r="AC35" s="107" t="s">
        <v>96</v>
      </c>
      <c r="AD35" s="106"/>
      <c r="AE35" s="18">
        <f>COUNTIF(AE2:AE34,TRUE)</f>
        <v>20</v>
      </c>
      <c r="AF35" s="22"/>
      <c r="AG35" s="107" t="s">
        <v>96</v>
      </c>
      <c r="AH35" s="106"/>
      <c r="AI35" s="18">
        <f>COUNTIF(AI2:AI34,TRUE)</f>
        <v>17</v>
      </c>
      <c r="AJ35" s="22"/>
      <c r="AK35" s="107" t="s">
        <v>96</v>
      </c>
      <c r="AL35" s="106"/>
      <c r="AM35" s="12">
        <f>COUNTIF(AM2:AM34,TRUE)</f>
        <v>12</v>
      </c>
      <c r="AN35" s="20"/>
    </row>
    <row r="36" spans="8:42" ht="22.5" customHeight="1">
      <c r="H36" s="23"/>
      <c r="I36" s="105" t="s">
        <v>95</v>
      </c>
      <c r="J36" s="106"/>
      <c r="K36" s="19">
        <f>K35/33</f>
        <v>1</v>
      </c>
      <c r="L36" s="23"/>
      <c r="M36" s="105" t="s">
        <v>95</v>
      </c>
      <c r="N36" s="106"/>
      <c r="O36" s="19">
        <f>O35/33</f>
        <v>0.8484848484848485</v>
      </c>
      <c r="P36" s="23"/>
      <c r="Q36" s="105" t="s">
        <v>95</v>
      </c>
      <c r="R36" s="106"/>
      <c r="S36" s="19">
        <f>S35/33</f>
        <v>0.8484848484848485</v>
      </c>
      <c r="T36" s="23"/>
      <c r="U36" s="105" t="s">
        <v>95</v>
      </c>
      <c r="V36" s="106"/>
      <c r="W36" s="19">
        <f>W35/33</f>
        <v>0.8181818181818182</v>
      </c>
      <c r="X36" s="23"/>
      <c r="Y36" s="105" t="s">
        <v>95</v>
      </c>
      <c r="Z36" s="106"/>
      <c r="AA36" s="19">
        <f>AA35/32</f>
        <v>0.84375</v>
      </c>
      <c r="AB36" s="23"/>
      <c r="AC36" s="105" t="s">
        <v>95</v>
      </c>
      <c r="AD36" s="106"/>
      <c r="AE36" s="19">
        <f>AE35/28</f>
        <v>0.7142857142857143</v>
      </c>
      <c r="AF36" s="23"/>
      <c r="AG36" s="105" t="s">
        <v>95</v>
      </c>
      <c r="AH36" s="106"/>
      <c r="AI36" s="19">
        <f>AI35/27</f>
        <v>0.6296296296296297</v>
      </c>
      <c r="AJ36" s="23"/>
      <c r="AK36" s="105" t="s">
        <v>95</v>
      </c>
      <c r="AL36" s="106"/>
      <c r="AM36" s="11">
        <f>AM35/26</f>
        <v>0.46153846153846156</v>
      </c>
      <c r="AN36" s="21"/>
      <c r="AO36" s="1"/>
      <c r="AP36" s="10"/>
    </row>
    <row r="37" spans="9:39" ht="22.5" customHeight="1">
      <c r="I37" s="105" t="s">
        <v>94</v>
      </c>
      <c r="J37" s="105"/>
      <c r="K37" s="63">
        <f>COUNTA(K2:K34)</f>
        <v>33</v>
      </c>
      <c r="M37" s="105" t="s">
        <v>94</v>
      </c>
      <c r="N37" s="105"/>
      <c r="O37" s="63">
        <f>COUNTA(O2:O34)</f>
        <v>33</v>
      </c>
      <c r="Q37" s="105" t="s">
        <v>94</v>
      </c>
      <c r="R37" s="105"/>
      <c r="S37" s="63">
        <f>COUNTA(S2:S34)</f>
        <v>33</v>
      </c>
      <c r="U37" s="105" t="s">
        <v>94</v>
      </c>
      <c r="V37" s="105"/>
      <c r="W37" s="63">
        <f>COUNTA(W2:W34)</f>
        <v>33</v>
      </c>
      <c r="Y37" s="105" t="s">
        <v>94</v>
      </c>
      <c r="Z37" s="105"/>
      <c r="AA37" s="63">
        <f>COUNTA(AA2:AA34)</f>
        <v>32</v>
      </c>
      <c r="AC37" s="105" t="s">
        <v>94</v>
      </c>
      <c r="AD37" s="105"/>
      <c r="AE37" s="63">
        <f>COUNTA(AE2:AE34)</f>
        <v>22</v>
      </c>
      <c r="AG37" s="105" t="s">
        <v>94</v>
      </c>
      <c r="AH37" s="105"/>
      <c r="AI37" s="63">
        <f>COUNTA(AI2:AI34)</f>
        <v>22</v>
      </c>
      <c r="AK37" s="105" t="s">
        <v>94</v>
      </c>
      <c r="AL37" s="105"/>
      <c r="AM37" s="63">
        <f>COUNTA(AM2:AM34)</f>
        <v>20</v>
      </c>
    </row>
    <row r="38" ht="22.5" customHeight="1"/>
    <row r="39" ht="13.5" thickBot="1"/>
    <row r="40" spans="1:27" ht="69.75" customHeight="1" thickBot="1">
      <c r="A40" s="2" t="s">
        <v>105</v>
      </c>
      <c r="B40" s="3" t="s">
        <v>9</v>
      </c>
      <c r="C40" s="3" t="s">
        <v>37</v>
      </c>
      <c r="D40" s="3" t="s">
        <v>5</v>
      </c>
      <c r="E40" s="17" t="s">
        <v>92</v>
      </c>
      <c r="F40" s="3" t="s">
        <v>114</v>
      </c>
      <c r="G40" s="17" t="s">
        <v>115</v>
      </c>
      <c r="H40" s="3" t="s">
        <v>33</v>
      </c>
      <c r="I40" s="3" t="s">
        <v>63</v>
      </c>
      <c r="J40" s="3" t="s">
        <v>64</v>
      </c>
      <c r="K40" s="17" t="s">
        <v>65</v>
      </c>
      <c r="L40" s="2" t="s">
        <v>33</v>
      </c>
      <c r="M40" s="3" t="s">
        <v>28</v>
      </c>
      <c r="N40" s="3" t="s">
        <v>29</v>
      </c>
      <c r="O40" s="79" t="s">
        <v>31</v>
      </c>
      <c r="P40" s="80" t="s">
        <v>33</v>
      </c>
      <c r="Q40" s="3" t="s">
        <v>1</v>
      </c>
      <c r="R40" s="3" t="s">
        <v>2</v>
      </c>
      <c r="S40" s="17" t="s">
        <v>30</v>
      </c>
      <c r="T40" s="2" t="s">
        <v>33</v>
      </c>
      <c r="U40" s="3" t="s">
        <v>3</v>
      </c>
      <c r="V40" s="79" t="s">
        <v>4</v>
      </c>
      <c r="W40" s="72"/>
      <c r="X40" s="72"/>
      <c r="Y40" s="72"/>
      <c r="Z40" s="72"/>
      <c r="AA40" s="72"/>
    </row>
    <row r="41" spans="1:56" ht="63.75" customHeight="1">
      <c r="A41" s="34" t="s">
        <v>10</v>
      </c>
      <c r="B41" s="35" t="s">
        <v>43</v>
      </c>
      <c r="C41" s="35" t="s">
        <v>40</v>
      </c>
      <c r="D41" s="35" t="s">
        <v>6</v>
      </c>
      <c r="E41" s="35"/>
      <c r="F41" s="46"/>
      <c r="G41" s="47" t="s">
        <v>104</v>
      </c>
      <c r="H41" s="77" t="s">
        <v>35</v>
      </c>
      <c r="I41" s="77">
        <v>40967</v>
      </c>
      <c r="J41" s="77">
        <v>41011</v>
      </c>
      <c r="K41" s="30" t="b">
        <f>I41&lt;(N41+365)</f>
        <v>1</v>
      </c>
      <c r="L41" s="102" t="s">
        <v>35</v>
      </c>
      <c r="M41" s="103">
        <v>40599</v>
      </c>
      <c r="N41" s="103">
        <v>40612</v>
      </c>
      <c r="O41" s="104" t="b">
        <f>M41&lt;(R41+365)</f>
        <v>1</v>
      </c>
      <c r="P41" s="78" t="s">
        <v>35</v>
      </c>
      <c r="Q41" s="77">
        <v>40232</v>
      </c>
      <c r="R41" s="77">
        <v>40243</v>
      </c>
      <c r="S41" s="30" t="b">
        <f>Q41&lt;(V41+365)</f>
        <v>1</v>
      </c>
      <c r="T41" s="102" t="s">
        <v>35</v>
      </c>
      <c r="U41" s="103">
        <v>39903</v>
      </c>
      <c r="V41" s="104">
        <v>39911</v>
      </c>
      <c r="W41" s="70"/>
      <c r="X41" s="70"/>
      <c r="Y41" s="70"/>
      <c r="Z41" s="70"/>
      <c r="AA41" s="70"/>
      <c r="AY41" s="24" t="s">
        <v>9</v>
      </c>
      <c r="AZ41" s="24" t="s">
        <v>43</v>
      </c>
      <c r="BA41" s="24" t="s">
        <v>44</v>
      </c>
      <c r="BB41" s="24" t="s">
        <v>45</v>
      </c>
      <c r="BC41" s="25"/>
      <c r="BD41" s="25"/>
    </row>
    <row r="42" spans="1:27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42" t="s">
        <v>35</v>
      </c>
      <c r="I42" s="42">
        <v>41029</v>
      </c>
      <c r="J42" s="42">
        <v>41038</v>
      </c>
      <c r="K42" s="48" t="b">
        <f>I42&lt;(N42+365)</f>
        <v>1</v>
      </c>
      <c r="L42" s="91" t="s">
        <v>35</v>
      </c>
      <c r="M42" s="83">
        <v>40707</v>
      </c>
      <c r="N42" s="83">
        <v>40715</v>
      </c>
      <c r="O42" s="94" t="b">
        <f>M42&lt;(R42+365)</f>
        <v>1</v>
      </c>
      <c r="P42" s="55" t="s">
        <v>35</v>
      </c>
      <c r="Q42" s="42">
        <v>40336</v>
      </c>
      <c r="R42" s="42">
        <v>40347</v>
      </c>
      <c r="S42" s="48" t="b">
        <f>Q42&lt;(V42+365)</f>
        <v>1</v>
      </c>
      <c r="T42" s="91" t="s">
        <v>35</v>
      </c>
      <c r="U42" s="83">
        <v>39965</v>
      </c>
      <c r="V42" s="94">
        <v>39975</v>
      </c>
      <c r="W42" s="70"/>
      <c r="X42" s="70"/>
      <c r="Y42" s="70"/>
      <c r="Z42" s="70"/>
      <c r="AA42" s="70"/>
    </row>
    <row r="43" spans="1:27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76</v>
      </c>
      <c r="H43" s="71"/>
      <c r="I43" s="42">
        <v>41071</v>
      </c>
      <c r="J43" s="42">
        <v>41096</v>
      </c>
      <c r="K43" s="48" t="b">
        <f>I43&lt;(N43+365)</f>
        <v>1</v>
      </c>
      <c r="L43" s="91" t="s">
        <v>35</v>
      </c>
      <c r="M43" s="83">
        <v>40708</v>
      </c>
      <c r="N43" s="83">
        <v>40718</v>
      </c>
      <c r="O43" s="94" t="b">
        <f>M43&lt;(R43+365)</f>
        <v>1</v>
      </c>
      <c r="P43" s="55" t="s">
        <v>35</v>
      </c>
      <c r="Q43" s="42">
        <v>40323</v>
      </c>
      <c r="R43" s="42">
        <v>40355</v>
      </c>
      <c r="S43" s="48" t="b">
        <f>Q43&lt;(V43+365)</f>
        <v>1</v>
      </c>
      <c r="T43" s="91" t="s">
        <v>35</v>
      </c>
      <c r="U43" s="83">
        <v>39982</v>
      </c>
      <c r="V43" s="94">
        <v>39994</v>
      </c>
      <c r="W43" s="70"/>
      <c r="X43" s="70"/>
      <c r="Y43" s="70"/>
      <c r="Z43" s="70"/>
      <c r="AA43" s="70"/>
    </row>
    <row r="44" spans="1:27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42" t="s">
        <v>35</v>
      </c>
      <c r="I44" s="42">
        <v>41135</v>
      </c>
      <c r="J44" s="42">
        <v>41143</v>
      </c>
      <c r="K44" s="48" t="b">
        <f>I44&lt;(N44+365)</f>
        <v>1</v>
      </c>
      <c r="L44" s="91" t="s">
        <v>35</v>
      </c>
      <c r="M44" s="83">
        <v>40771</v>
      </c>
      <c r="N44" s="83">
        <v>40781</v>
      </c>
      <c r="O44" s="94" t="b">
        <f>M44&lt;(R44+365)</f>
        <v>1</v>
      </c>
      <c r="P44" s="55" t="s">
        <v>35</v>
      </c>
      <c r="Q44" s="42">
        <v>40399</v>
      </c>
      <c r="R44" s="42">
        <v>40413</v>
      </c>
      <c r="S44" s="48" t="b">
        <f>Q44&lt;(V44+365)</f>
        <v>1</v>
      </c>
      <c r="T44" s="91" t="s">
        <v>35</v>
      </c>
      <c r="U44" s="83">
        <v>40036</v>
      </c>
      <c r="V44" s="94">
        <v>40046</v>
      </c>
      <c r="W44" s="70"/>
      <c r="X44" s="70"/>
      <c r="Y44" s="70"/>
      <c r="Z44" s="70"/>
      <c r="AA44" s="70"/>
    </row>
    <row r="45" spans="1:27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54"/>
      <c r="I45" s="54"/>
      <c r="J45" s="54"/>
      <c r="K45" s="57"/>
      <c r="L45" s="89"/>
      <c r="M45" s="90"/>
      <c r="N45" s="90"/>
      <c r="O45" s="93"/>
      <c r="P45" s="59"/>
      <c r="Q45" s="54"/>
      <c r="R45" s="54"/>
      <c r="S45" s="57"/>
      <c r="T45" s="89"/>
      <c r="U45" s="83">
        <v>40092</v>
      </c>
      <c r="V45" s="94">
        <v>40108</v>
      </c>
      <c r="W45" s="70"/>
      <c r="X45" s="70"/>
      <c r="Y45" s="70"/>
      <c r="Z45" s="70"/>
      <c r="AA45" s="70"/>
    </row>
    <row r="46" spans="1:27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42" t="s">
        <v>35</v>
      </c>
      <c r="I46" s="42">
        <v>41071</v>
      </c>
      <c r="J46" s="42">
        <v>41080</v>
      </c>
      <c r="K46" s="48" t="b">
        <f>I46&lt;(N46+365)</f>
        <v>0</v>
      </c>
      <c r="L46" s="91" t="s">
        <v>35</v>
      </c>
      <c r="M46" s="83">
        <v>40688</v>
      </c>
      <c r="N46" s="83">
        <v>40700</v>
      </c>
      <c r="O46" s="94" t="b">
        <f>M46&lt;(R46+365)</f>
        <v>1</v>
      </c>
      <c r="P46" s="55" t="s">
        <v>35</v>
      </c>
      <c r="Q46" s="42">
        <v>40337</v>
      </c>
      <c r="R46" s="42">
        <v>40347</v>
      </c>
      <c r="S46" s="48" t="b">
        <f>Q46&lt;(V46+365)</f>
        <v>1</v>
      </c>
      <c r="T46" s="91" t="s">
        <v>35</v>
      </c>
      <c r="U46" s="83">
        <v>39969</v>
      </c>
      <c r="V46" s="94">
        <v>39985</v>
      </c>
      <c r="W46" s="70"/>
      <c r="X46" s="70"/>
      <c r="Y46" s="70"/>
      <c r="Z46" s="70"/>
      <c r="AA46" s="70"/>
    </row>
    <row r="47" spans="1:27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54"/>
      <c r="I47" s="54"/>
      <c r="J47" s="54"/>
      <c r="K47" s="57"/>
      <c r="L47" s="89"/>
      <c r="M47" s="90"/>
      <c r="N47" s="90"/>
      <c r="O47" s="93"/>
      <c r="P47" s="59"/>
      <c r="Q47" s="60"/>
      <c r="R47" s="60"/>
      <c r="S47" s="57"/>
      <c r="T47" s="89"/>
      <c r="U47" s="83">
        <v>40078</v>
      </c>
      <c r="V47" s="94">
        <v>40091</v>
      </c>
      <c r="W47" s="70"/>
      <c r="X47" s="70"/>
      <c r="Y47" s="70"/>
      <c r="Z47" s="70"/>
      <c r="AA47" s="70"/>
    </row>
    <row r="48" spans="1:27" ht="30" customHeight="1" thickBot="1">
      <c r="A48" s="73" t="s">
        <v>56</v>
      </c>
      <c r="B48" s="74" t="s">
        <v>43</v>
      </c>
      <c r="C48" s="74" t="s">
        <v>39</v>
      </c>
      <c r="D48" s="74" t="s">
        <v>6</v>
      </c>
      <c r="E48" s="74"/>
      <c r="F48" s="74"/>
      <c r="G48" s="75" t="s">
        <v>61</v>
      </c>
      <c r="H48" s="61"/>
      <c r="I48" s="61"/>
      <c r="J48" s="61"/>
      <c r="K48" s="62"/>
      <c r="L48" s="99"/>
      <c r="M48" s="100"/>
      <c r="N48" s="100"/>
      <c r="O48" s="101"/>
      <c r="P48" s="76"/>
      <c r="Q48" s="45">
        <v>40441</v>
      </c>
      <c r="R48" s="45">
        <v>40445</v>
      </c>
      <c r="S48" s="49" t="b">
        <f>Q48&lt;(V48+365)</f>
        <v>0</v>
      </c>
      <c r="T48" s="92" t="s">
        <v>35</v>
      </c>
      <c r="U48" s="86">
        <v>40065</v>
      </c>
      <c r="V48" s="98">
        <v>40072</v>
      </c>
      <c r="W48" s="70"/>
      <c r="X48" s="70"/>
      <c r="Y48" s="70"/>
      <c r="Z48" s="70"/>
      <c r="AA48" s="70"/>
    </row>
  </sheetData>
  <sheetProtection/>
  <mergeCells count="25">
    <mergeCell ref="I37:J37"/>
    <mergeCell ref="AK36:AL36"/>
    <mergeCell ref="U37:V37"/>
    <mergeCell ref="Y37:Z37"/>
    <mergeCell ref="AC37:AD37"/>
    <mergeCell ref="AG37:AH37"/>
    <mergeCell ref="AK37:AL37"/>
    <mergeCell ref="AC35:AD35"/>
    <mergeCell ref="AC36:AD36"/>
    <mergeCell ref="AG35:AH35"/>
    <mergeCell ref="AG36:AH36"/>
    <mergeCell ref="AK35:AL35"/>
    <mergeCell ref="I35:J35"/>
    <mergeCell ref="I36:J36"/>
    <mergeCell ref="Q35:R35"/>
    <mergeCell ref="Q36:R36"/>
    <mergeCell ref="Q37:R37"/>
    <mergeCell ref="M35:N35"/>
    <mergeCell ref="M36:N36"/>
    <mergeCell ref="M37:N37"/>
    <mergeCell ref="AY1:BD1"/>
    <mergeCell ref="U35:V35"/>
    <mergeCell ref="U36:V36"/>
    <mergeCell ref="Y35:Z35"/>
    <mergeCell ref="Y36:Z36"/>
  </mergeCells>
  <conditionalFormatting sqref="AG1:AP1 AK4:AL11 AO4:AP11 AK14:AL17 AK20:AL34 Q41:R48 AO14:AP34 U41:V48 Y40:AA40 H40">
    <cfRule type="cellIs" priority="221" dxfId="21" operator="equal" stopIfTrue="1">
      <formula>0</formula>
    </cfRule>
  </conditionalFormatting>
  <conditionalFormatting sqref="AM35:AM36 AI4:AI5 AM4:AM6 AM8:AM11 AM16:AM17 S41:S44 AM20:AM21 S46 AM24:AM32 S48">
    <cfRule type="cellIs" priority="225" dxfId="147" operator="equal" stopIfTrue="1">
      <formula>FALSE</formula>
    </cfRule>
  </conditionalFormatting>
  <conditionalFormatting sqref="AI24:AI28 Y8:AJ11 Y7:Z7 AJ7 AF7:AH7 Y4:AJ6 Y2:AA3 G12:G13 X2:X11 T2:T11 L2:L11 AE16:AE17 AI16:AI17 AF14:AH17 AJ14:AJ17 AB14:AD19 AB20:AJ21 H41:P46 X14:Z21 X41:Z46 AE24:AE28 AJ22:AJ28 AF22:AH28 X22:AD28 X29:X31 P47:P48 Y29:AJ32 T14:V34 A16:J17 A41:G48 X33:AJ34 X47:AA48 H47:N48 A2:G11 A14:D15 F14:J15 A18:D23 A33:D34 F33:J34 L14:N34 F18:J23 A24:J32">
    <cfRule type="expression" priority="226" dxfId="148" stopIfTrue="1">
      <formula>AND((MONTH(NOW())=MONTH(#REF!)),(YEAR(NOW())=YEAR(#REF!)))</formula>
    </cfRule>
    <cfRule type="expression" priority="227" dxfId="1" stopIfTrue="1">
      <formula>AND(NOW()&gt;#REF!)</formula>
    </cfRule>
    <cfRule type="expression" priority="228" dxfId="0" stopIfTrue="1">
      <formula>AND((MONTH(NOW()+60)&gt;=MONTH(#REF!)),(YEAR(NOW()+60)&gt;=YEAR(#REF!)))</formula>
    </cfRule>
  </conditionalFormatting>
  <conditionalFormatting sqref="AI24:AI34 AI4:AI6 AI8:AI11 AI16:AI17 O41:O44 AE16:AE17 K42:K44 AI20:AI21 O46 AE20:AE21 K46">
    <cfRule type="cellIs" priority="215" dxfId="35" operator="equal" stopIfTrue="1">
      <formula>FALSE</formula>
    </cfRule>
  </conditionalFormatting>
  <conditionalFormatting sqref="AI26:AI28">
    <cfRule type="cellIs" priority="214" dxfId="147" operator="equal" stopIfTrue="1">
      <formula>FALSE</formula>
    </cfRule>
  </conditionalFormatting>
  <conditionalFormatting sqref="AI16:AI17 AI20:AI21 AI31:AI32">
    <cfRule type="cellIs" priority="213" dxfId="147" operator="equal" stopIfTrue="1">
      <formula>FALSE</formula>
    </cfRule>
  </conditionalFormatting>
  <conditionalFormatting sqref="AL33">
    <cfRule type="expression" priority="210" dxfId="148" stopIfTrue="1">
      <formula>AND((MONTH(NOW())=MONTH(#REF!)),(YEAR(NOW())=YEAR(#REF!)))</formula>
    </cfRule>
    <cfRule type="expression" priority="211" dxfId="1" stopIfTrue="1">
      <formula>AND(NOW()&gt;#REF!)</formula>
    </cfRule>
    <cfRule type="expression" priority="212" dxfId="0" stopIfTrue="1">
      <formula>AND((MONTH(NOW()+60)&gt;=MONTH(#REF!)),(YEAR(NOW()+60)&gt;=YEAR(#REF!)))</formula>
    </cfRule>
  </conditionalFormatting>
  <conditionalFormatting sqref="AL34">
    <cfRule type="expression" priority="207" dxfId="148" stopIfTrue="1">
      <formula>AND((MONTH(NOW())=MONTH(#REF!)),(YEAR(NOW())=YEAR(#REF!)))</formula>
    </cfRule>
    <cfRule type="expression" priority="208" dxfId="1" stopIfTrue="1">
      <formula>AND(NOW()&gt;#REF!)</formula>
    </cfRule>
    <cfRule type="expression" priority="209" dxfId="0" stopIfTrue="1">
      <formula>AND((MONTH(NOW()+60)&gt;=MONTH(#REF!)),(YEAR(NOW()+60)&gt;=YEAR(#REF!)))</formula>
    </cfRule>
  </conditionalFormatting>
  <conditionalFormatting sqref="AC1:AF1">
    <cfRule type="cellIs" priority="206" dxfId="21" operator="equal" stopIfTrue="1">
      <formula>0</formula>
    </cfRule>
  </conditionalFormatting>
  <conditionalFormatting sqref="AE4:AE5">
    <cfRule type="cellIs" priority="205" dxfId="123" operator="equal" stopIfTrue="1">
      <formula>FALSE</formula>
    </cfRule>
  </conditionalFormatting>
  <conditionalFormatting sqref="K41 AE24:AE34 AE8:AE11 AE4:AE6">
    <cfRule type="cellIs" priority="204" dxfId="35" operator="equal" stopIfTrue="1">
      <formula>FALSE</formula>
    </cfRule>
  </conditionalFormatting>
  <conditionalFormatting sqref="AE26:AE28">
    <cfRule type="cellIs" priority="203" dxfId="36" operator="equal" stopIfTrue="1">
      <formula>FALSE</formula>
    </cfRule>
  </conditionalFormatting>
  <conditionalFormatting sqref="AE16:AE17 AE20:AE21 AE31:AE32">
    <cfRule type="cellIs" priority="202" dxfId="36" operator="equal" stopIfTrue="1">
      <formula>FALSE</formula>
    </cfRule>
  </conditionalFormatting>
  <conditionalFormatting sqref="AE4:AE6 AE8:AE11 AE16:AE17 AM16:AM17 AI16:AI17 AE20:AE21 AM20:AM21 AI20:AI21 AE24:AE34 K41:K48 AM24:AM34 S42:S48 AI24:AI34 O42:O48 AA22:AA34 AA47:AA48">
    <cfRule type="containsText" priority="201" dxfId="34" operator="containsText" stopIfTrue="1" text="TRUE">
      <formula>NOT(ISERROR(SEARCH("TRUE",'Meter Validations'!K4)))</formula>
    </cfRule>
  </conditionalFormatting>
  <conditionalFormatting sqref="S41 AM8:AM11 AM4:AM6">
    <cfRule type="containsText" priority="200" dxfId="34" operator="containsText" stopIfTrue="1" text="TRUE">
      <formula>NOT(ISERROR(SEARCH("TRUE",'Meter Validations'!S4)))</formula>
    </cfRule>
  </conditionalFormatting>
  <conditionalFormatting sqref="O41 AI8:AI11 AI4:AI6">
    <cfRule type="containsText" priority="199" dxfId="34" operator="containsText" stopIfTrue="1" text="TRUE">
      <formula>NOT(ISERROR(SEARCH("TRUE",'Meter Validations'!O4)))</formula>
    </cfRule>
  </conditionalFormatting>
  <conditionalFormatting sqref="Y1:AB1">
    <cfRule type="cellIs" priority="198" dxfId="21" operator="equal" stopIfTrue="1">
      <formula>0</formula>
    </cfRule>
  </conditionalFormatting>
  <conditionalFormatting sqref="AA2:AA5">
    <cfRule type="cellIs" priority="197" dxfId="123" operator="equal" stopIfTrue="1">
      <formula>FALSE</formula>
    </cfRule>
  </conditionalFormatting>
  <conditionalFormatting sqref="AA22:AA34 AA8:AA11 AA2:AA6">
    <cfRule type="cellIs" priority="196" dxfId="35" operator="equal" stopIfTrue="1">
      <formula>FALSE</formula>
    </cfRule>
  </conditionalFormatting>
  <conditionalFormatting sqref="AA26:AA28">
    <cfRule type="cellIs" priority="195" dxfId="36" operator="equal" stopIfTrue="1">
      <formula>FALSE</formula>
    </cfRule>
  </conditionalFormatting>
  <conditionalFormatting sqref="AA31:AA32">
    <cfRule type="cellIs" priority="194" dxfId="149" operator="equal" stopIfTrue="1">
      <formula>FALSE</formula>
    </cfRule>
  </conditionalFormatting>
  <conditionalFormatting sqref="AA8:AA11 AA2:AA6">
    <cfRule type="containsText" priority="193" dxfId="34" operator="containsText" stopIfTrue="1" text="TRUE">
      <formula>NOT(ISERROR(SEARCH("TRUE",'Meter Validations'!AA2)))</formula>
    </cfRule>
  </conditionalFormatting>
  <conditionalFormatting sqref="A12:C12 F12:G12 Y13:Z13 Y12:AA12">
    <cfRule type="expression" priority="190" dxfId="148" stopIfTrue="1">
      <formula>AND((MONTH(NOW())=MONTH(#REF!)),(YEAR(NOW())=YEAR(#REF!)))</formula>
    </cfRule>
    <cfRule type="expression" priority="191" dxfId="1" stopIfTrue="1">
      <formula>AND(NOW()&gt;#REF!)</formula>
    </cfRule>
    <cfRule type="expression" priority="192" dxfId="0" stopIfTrue="1">
      <formula>AND((MONTH(NOW()+60)&gt;=MONTH(#REF!)),(YEAR(NOW()+60)&gt;=YEAR(#REF!)))</formula>
    </cfRule>
  </conditionalFormatting>
  <conditionalFormatting sqref="AA12">
    <cfRule type="cellIs" priority="185" dxfId="35" operator="equal" stopIfTrue="1">
      <formula>FALSE</formula>
    </cfRule>
  </conditionalFormatting>
  <conditionalFormatting sqref="AA12">
    <cfRule type="containsText" priority="184" dxfId="34" operator="containsText" stopIfTrue="1" text="TRUE">
      <formula>NOT(ISERROR(SEARCH("TRUE",'Meter Validations'!AA12)))</formula>
    </cfRule>
  </conditionalFormatting>
  <conditionalFormatting sqref="A13:C13 F13:G13 AA13:AA21">
    <cfRule type="expression" priority="181" dxfId="148" stopIfTrue="1">
      <formula>AND((MONTH(NOW())=MONTH(#REF!)),(YEAR(NOW())=YEAR(#REF!)))</formula>
    </cfRule>
    <cfRule type="expression" priority="182" dxfId="1" stopIfTrue="1">
      <formula>AND(NOW()&gt;#REF!)</formula>
    </cfRule>
    <cfRule type="expression" priority="183" dxfId="0" stopIfTrue="1">
      <formula>AND((MONTH(NOW()+60)&gt;=MONTH(#REF!)),(YEAR(NOW()+60)&gt;=YEAR(#REF!)))</formula>
    </cfRule>
  </conditionalFormatting>
  <conditionalFormatting sqref="AA13:AA21">
    <cfRule type="cellIs" priority="176" dxfId="35" operator="equal" stopIfTrue="1">
      <formula>FALSE</formula>
    </cfRule>
  </conditionalFormatting>
  <conditionalFormatting sqref="AA13:AA21">
    <cfRule type="containsText" priority="175" dxfId="34" operator="containsText" stopIfTrue="1" text="TRUE">
      <formula>NOT(ISERROR(SEARCH("TRUE",'Meter Validations'!AA13)))</formula>
    </cfRule>
  </conditionalFormatting>
  <conditionalFormatting sqref="D12">
    <cfRule type="expression" priority="172" dxfId="148" stopIfTrue="1">
      <formula>AND((MONTH(NOW())=MONTH(#REF!)),(YEAR(NOW())=YEAR(#REF!)))</formula>
    </cfRule>
    <cfRule type="expression" priority="173" dxfId="1" stopIfTrue="1">
      <formula>AND(NOW()&gt;#REF!)</formula>
    </cfRule>
    <cfRule type="expression" priority="174" dxfId="0" stopIfTrue="1">
      <formula>AND((MONTH(NOW()+60)&gt;=MONTH(#REF!)),(YEAR(NOW()+60)&gt;=YEAR(#REF!)))</formula>
    </cfRule>
  </conditionalFormatting>
  <conditionalFormatting sqref="D13">
    <cfRule type="expression" priority="169" dxfId="148" stopIfTrue="1">
      <formula>AND((MONTH(NOW())=MONTH(#REF!)),(YEAR(NOW())=YEAR(#REF!)))</formula>
    </cfRule>
    <cfRule type="expression" priority="170" dxfId="1" stopIfTrue="1">
      <formula>AND(NOW()&gt;#REF!)</formula>
    </cfRule>
    <cfRule type="expression" priority="171" dxfId="0" stopIfTrue="1">
      <formula>AND((MONTH(NOW()+60)&gt;=MONTH(#REF!)),(YEAR(NOW()+60)&gt;=YEAR(#REF!)))</formula>
    </cfRule>
  </conditionalFormatting>
  <conditionalFormatting sqref="W12:W34 U2:W11">
    <cfRule type="expression" priority="166" dxfId="148" stopIfTrue="1">
      <formula>AND((MONTH(NOW())=MONTH(#REF!)),(YEAR(NOW())=YEAR(#REF!)))</formula>
    </cfRule>
    <cfRule type="expression" priority="167" dxfId="1" stopIfTrue="1">
      <formula>AND(NOW()&gt;#REF!)</formula>
    </cfRule>
    <cfRule type="expression" priority="168" dxfId="0" stopIfTrue="1">
      <formula>AND((MONTH(NOW()+60)&gt;=MONTH(#REF!)),(YEAR(NOW()+60)&gt;=YEAR(#REF!)))</formula>
    </cfRule>
  </conditionalFormatting>
  <conditionalFormatting sqref="U1:W1">
    <cfRule type="cellIs" priority="165" dxfId="21" operator="equal" stopIfTrue="1">
      <formula>0</formula>
    </cfRule>
  </conditionalFormatting>
  <conditionalFormatting sqref="W2:W34">
    <cfRule type="cellIs" priority="164" dxfId="36" operator="equal" stopIfTrue="1">
      <formula>FALSE</formula>
    </cfRule>
  </conditionalFormatting>
  <conditionalFormatting sqref="W2:W34">
    <cfRule type="cellIs" priority="163" dxfId="35" operator="equal" stopIfTrue="1">
      <formula>FALSE</formula>
    </cfRule>
  </conditionalFormatting>
  <conditionalFormatting sqref="W2:W34">
    <cfRule type="containsText" priority="160" dxfId="34" operator="containsText" stopIfTrue="1" text="TRUE">
      <formula>NOT(ISERROR(SEARCH("TRUE",'Meter Validations'!W2)))</formula>
    </cfRule>
  </conditionalFormatting>
  <conditionalFormatting sqref="U12:V13">
    <cfRule type="expression" priority="157" dxfId="148" stopIfTrue="1">
      <formula>AND((MONTH(NOW())=MONTH(#REF!)),(YEAR(NOW())=YEAR(#REF!)))</formula>
    </cfRule>
    <cfRule type="expression" priority="158" dxfId="1" stopIfTrue="1">
      <formula>AND(NOW()&gt;#REF!)</formula>
    </cfRule>
    <cfRule type="expression" priority="159" dxfId="0" stopIfTrue="1">
      <formula>AND((MONTH(NOW()+60)&gt;=MONTH(#REF!)),(YEAR(NOW()+60)&gt;=YEAR(#REF!)))</formula>
    </cfRule>
  </conditionalFormatting>
  <conditionalFormatting sqref="X1">
    <cfRule type="cellIs" priority="146" dxfId="21" operator="equal" stopIfTrue="1">
      <formula>0</formula>
    </cfRule>
  </conditionalFormatting>
  <conditionalFormatting sqref="X12">
    <cfRule type="expression" priority="143" dxfId="148" stopIfTrue="1">
      <formula>AND((MONTH(NOW())=MONTH(#REF!)),(YEAR(NOW())=YEAR(#REF!)))</formula>
    </cfRule>
    <cfRule type="expression" priority="144" dxfId="1" stopIfTrue="1">
      <formula>AND(NOW()&gt;#REF!)</formula>
    </cfRule>
    <cfRule type="expression" priority="145" dxfId="0" stopIfTrue="1">
      <formula>AND((MONTH(NOW()+60)&gt;=MONTH(#REF!)),(YEAR(NOW()+60)&gt;=YEAR(#REF!)))</formula>
    </cfRule>
  </conditionalFormatting>
  <conditionalFormatting sqref="X13">
    <cfRule type="expression" priority="140" dxfId="148" stopIfTrue="1">
      <formula>AND((MONTH(NOW())=MONTH(#REF!)),(YEAR(NOW())=YEAR(#REF!)))</formula>
    </cfRule>
    <cfRule type="expression" priority="141" dxfId="1" stopIfTrue="1">
      <formula>AND(NOW()&gt;#REF!)</formula>
    </cfRule>
    <cfRule type="expression" priority="142" dxfId="0" stopIfTrue="1">
      <formula>AND((MONTH(NOW()+60)&gt;=MONTH(#REF!)),(YEAR(NOW()+60)&gt;=YEAR(#REF!)))</formula>
    </cfRule>
  </conditionalFormatting>
  <conditionalFormatting sqref="T1">
    <cfRule type="cellIs" priority="136" dxfId="21" operator="equal" stopIfTrue="1">
      <formula>0</formula>
    </cfRule>
  </conditionalFormatting>
  <conditionalFormatting sqref="T12">
    <cfRule type="expression" priority="133" dxfId="148" stopIfTrue="1">
      <formula>AND((MONTH(NOW())=MONTH(#REF!)),(YEAR(NOW())=YEAR(#REF!)))</formula>
    </cfRule>
    <cfRule type="expression" priority="134" dxfId="1" stopIfTrue="1">
      <formula>AND(NOW()&gt;#REF!)</formula>
    </cfRule>
    <cfRule type="expression" priority="135" dxfId="0" stopIfTrue="1">
      <formula>AND((MONTH(NOW()+60)&gt;=MONTH(#REF!)),(YEAR(NOW()+60)&gt;=YEAR(#REF!)))</formula>
    </cfRule>
  </conditionalFormatting>
  <conditionalFormatting sqref="T13">
    <cfRule type="expression" priority="130" dxfId="148" stopIfTrue="1">
      <formula>AND((MONTH(NOW())=MONTH(#REF!)),(YEAR(NOW())=YEAR(#REF!)))</formula>
    </cfRule>
    <cfRule type="expression" priority="131" dxfId="1" stopIfTrue="1">
      <formula>AND(NOW()&gt;#REF!)</formula>
    </cfRule>
    <cfRule type="expression" priority="132" dxfId="0" stopIfTrue="1">
      <formula>AND((MONTH(NOW()+60)&gt;=MONTH(#REF!)),(YEAR(NOW()+60)&gt;=YEAR(#REF!)))</formula>
    </cfRule>
  </conditionalFormatting>
  <conditionalFormatting sqref="S2:S34">
    <cfRule type="expression" priority="127" dxfId="148" stopIfTrue="1">
      <formula>AND((MONTH(NOW())=MONTH(#REF!)),(YEAR(NOW())=YEAR(#REF!)))</formula>
    </cfRule>
    <cfRule type="expression" priority="128" dxfId="1" stopIfTrue="1">
      <formula>AND(NOW()&gt;#REF!)</formula>
    </cfRule>
    <cfRule type="expression" priority="129" dxfId="0" stopIfTrue="1">
      <formula>AND((MONTH(NOW()+60)&gt;=MONTH(#REF!)),(YEAR(NOW()+60)&gt;=YEAR(#REF!)))</formula>
    </cfRule>
  </conditionalFormatting>
  <conditionalFormatting sqref="Q1:S1">
    <cfRule type="cellIs" priority="126" dxfId="21" operator="equal" stopIfTrue="1">
      <formula>0</formula>
    </cfRule>
  </conditionalFormatting>
  <conditionalFormatting sqref="S2:S34">
    <cfRule type="cellIs" priority="125" dxfId="36" operator="equal" stopIfTrue="1">
      <formula>FALSE</formula>
    </cfRule>
  </conditionalFormatting>
  <conditionalFormatting sqref="S2:S34">
    <cfRule type="cellIs" priority="124" dxfId="35" operator="equal" stopIfTrue="1">
      <formula>FALSE</formula>
    </cfRule>
  </conditionalFormatting>
  <conditionalFormatting sqref="S2:S34">
    <cfRule type="containsText" priority="123" dxfId="34" operator="containsText" stopIfTrue="1" text="TRUE">
      <formula>NOT(ISERROR(SEARCH("TRUE",'Meter Validations'!S2)))</formula>
    </cfRule>
  </conditionalFormatting>
  <conditionalFormatting sqref="P1">
    <cfRule type="cellIs" priority="116" dxfId="21" operator="equal" stopIfTrue="1">
      <formula>0</formula>
    </cfRule>
  </conditionalFormatting>
  <conditionalFormatting sqref="P2:R26 P29:R34 P27:P28">
    <cfRule type="expression" priority="104" dxfId="148" stopIfTrue="1">
      <formula>AND((MONTH(NOW())=MONTH(#REF!)),(YEAR(NOW())=YEAR(#REF!)))</formula>
    </cfRule>
    <cfRule type="expression" priority="105" dxfId="1" stopIfTrue="1">
      <formula>AND(NOW()&gt;#REF!)</formula>
    </cfRule>
    <cfRule type="expression" priority="106" dxfId="0" stopIfTrue="1">
      <formula>AND((MONTH(NOW()+60)&gt;=MONTH(#REF!)),(YEAR(NOW()+60)&gt;=YEAR(#REF!)))</formula>
    </cfRule>
  </conditionalFormatting>
  <conditionalFormatting sqref="M1:O1">
    <cfRule type="cellIs" priority="97" dxfId="21" operator="equal" stopIfTrue="1">
      <formula>0</formula>
    </cfRule>
  </conditionalFormatting>
  <conditionalFormatting sqref="L1">
    <cfRule type="cellIs" priority="93" dxfId="21" operator="equal" stopIfTrue="1">
      <formula>0</formula>
    </cfRule>
  </conditionalFormatting>
  <conditionalFormatting sqref="O12:O34 M2:O11">
    <cfRule type="expression" priority="81" dxfId="148" stopIfTrue="1">
      <formula>AND((MONTH(NOW())=MONTH(#REF!)),(YEAR(NOW())=YEAR(#REF!)))</formula>
    </cfRule>
    <cfRule type="expression" priority="82" dxfId="1" stopIfTrue="1">
      <formula>AND(NOW()&gt;#REF!)</formula>
    </cfRule>
    <cfRule type="expression" priority="83" dxfId="0" stopIfTrue="1">
      <formula>AND((MONTH(NOW()+60)&gt;=MONTH(#REF!)),(YEAR(NOW()+60)&gt;=YEAR(#REF!)))</formula>
    </cfRule>
  </conditionalFormatting>
  <conditionalFormatting sqref="O2:O34">
    <cfRule type="cellIs" priority="80" dxfId="36" operator="equal" stopIfTrue="1">
      <formula>FALSE</formula>
    </cfRule>
  </conditionalFormatting>
  <conditionalFormatting sqref="O2:O34">
    <cfRule type="cellIs" priority="79" dxfId="35" operator="equal" stopIfTrue="1">
      <formula>FALSE</formula>
    </cfRule>
  </conditionalFormatting>
  <conditionalFormatting sqref="O2:O34">
    <cfRule type="containsText" priority="78" dxfId="34" operator="containsText" stopIfTrue="1" text="TRUE">
      <formula>NOT(ISERROR(SEARCH("TRUE",'Meter Validations'!O2)))</formula>
    </cfRule>
  </conditionalFormatting>
  <conditionalFormatting sqref="M12:N13">
    <cfRule type="expression" priority="75" dxfId="148" stopIfTrue="1">
      <formula>AND((MONTH(NOW())=MONTH(#REF!)),(YEAR(NOW())=YEAR(#REF!)))</formula>
    </cfRule>
    <cfRule type="expression" priority="76" dxfId="1" stopIfTrue="1">
      <formula>AND(NOW()&gt;#REF!)</formula>
    </cfRule>
    <cfRule type="expression" priority="77" dxfId="0" stopIfTrue="1">
      <formula>AND((MONTH(NOW()+60)&gt;=MONTH(#REF!)),(YEAR(NOW()+60)&gt;=YEAR(#REF!)))</formula>
    </cfRule>
  </conditionalFormatting>
  <conditionalFormatting sqref="L12">
    <cfRule type="expression" priority="69" dxfId="148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L13">
    <cfRule type="expression" priority="66" dxfId="148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G15 G17">
    <cfRule type="expression" priority="60" dxfId="148" stopIfTrue="1">
      <formula>AND((MONTH(NOW())=MONTH(#REF!)),(YEAR(NOW())=YEAR(#REF!)))</formula>
    </cfRule>
    <cfRule type="expression" priority="61" dxfId="1" stopIfTrue="1">
      <formula>AND(NOW()&gt;#REF!)</formula>
    </cfRule>
    <cfRule type="expression" priority="62" dxfId="0" stopIfTrue="1">
      <formula>AND((MONTH(NOW()+60)&gt;=MONTH(#REF!)),(YEAR(NOW()+60)&gt;=YEAR(#REF!)))</formula>
    </cfRule>
  </conditionalFormatting>
  <conditionalFormatting sqref="H2:J11">
    <cfRule type="expression" priority="34" dxfId="148" stopIfTrue="1">
      <formula>AND((MONTH(NOW())=MONTH(#REF!)),(YEAR(NOW())=YEAR(#REF!)))</formula>
    </cfRule>
    <cfRule type="expression" priority="35" dxfId="1" stopIfTrue="1">
      <formula>AND(NOW()&gt;#REF!)</formula>
    </cfRule>
    <cfRule type="expression" priority="36" dxfId="0" stopIfTrue="1">
      <formula>AND((MONTH(NOW()+60)&gt;=MONTH(#REF!)),(YEAR(NOW()+60)&gt;=YEAR(#REF!)))</formula>
    </cfRule>
  </conditionalFormatting>
  <conditionalFormatting sqref="G14 G16">
    <cfRule type="expression" priority="63" dxfId="148" stopIfTrue="1">
      <formula>AND((MONTH(NOW())=MONTH(#REF!)),(YEAR(NOW())=YEAR(#REF!)))</formula>
    </cfRule>
    <cfRule type="expression" priority="64" dxfId="1" stopIfTrue="1">
      <formula>AND(NOW()&gt;#REF!)</formula>
    </cfRule>
    <cfRule type="expression" priority="65" dxfId="0" stopIfTrue="1">
      <formula>AND((MONTH(NOW()+60)&gt;=MONTH(#REF!)),(YEAR(NOW()+60)&gt;=YEAR(#REF!)))</formula>
    </cfRule>
  </conditionalFormatting>
  <conditionalFormatting sqref="I1:K1">
    <cfRule type="cellIs" priority="59" dxfId="21" operator="equal" stopIfTrue="1">
      <formula>0</formula>
    </cfRule>
  </conditionalFormatting>
  <conditionalFormatting sqref="H1">
    <cfRule type="cellIs" priority="58" dxfId="21" operator="equal" stopIfTrue="1">
      <formula>0</formula>
    </cfRule>
  </conditionalFormatting>
  <conditionalFormatting sqref="K2:K34">
    <cfRule type="expression" priority="55" dxfId="148" stopIfTrue="1">
      <formula>AND((MONTH(NOW())=MONTH(#REF!)),(YEAR(NOW())=YEAR(#REF!)))</formula>
    </cfRule>
    <cfRule type="expression" priority="56" dxfId="1" stopIfTrue="1">
      <formula>AND(NOW()&gt;#REF!)</formula>
    </cfRule>
    <cfRule type="expression" priority="57" dxfId="0" stopIfTrue="1">
      <formula>AND((MONTH(NOW()+60)&gt;=MONTH(#REF!)),(YEAR(NOW()+60)&gt;=YEAR(#REF!)))</formula>
    </cfRule>
  </conditionalFormatting>
  <conditionalFormatting sqref="K2:K34">
    <cfRule type="cellIs" priority="54" dxfId="36" operator="equal" stopIfTrue="1">
      <formula>FALSE</formula>
    </cfRule>
  </conditionalFormatting>
  <conditionalFormatting sqref="K2:K34">
    <cfRule type="cellIs" priority="53" dxfId="35" operator="equal" stopIfTrue="1">
      <formula>FALSE</formula>
    </cfRule>
  </conditionalFormatting>
  <conditionalFormatting sqref="K2:K34">
    <cfRule type="containsText" priority="52" dxfId="34" operator="containsText" stopIfTrue="1" text="TRUE">
      <formula>NOT(ISERROR(SEARCH("TRUE",'Meter Validations'!K2)))</formula>
    </cfRule>
  </conditionalFormatting>
  <conditionalFormatting sqref="I12:J13">
    <cfRule type="expression" priority="49" dxfId="148" stopIfTrue="1">
      <formula>AND((MONTH(NOW())=MONTH(#REF!)),(YEAR(NOW())=YEAR(#REF!)))</formula>
    </cfRule>
    <cfRule type="expression" priority="50" dxfId="1" stopIfTrue="1">
      <formula>AND(NOW()&gt;#REF!)</formula>
    </cfRule>
    <cfRule type="expression" priority="51" dxfId="0" stopIfTrue="1">
      <formula>AND((MONTH(NOW()+60)&gt;=MONTH(#REF!)),(YEAR(NOW()+60)&gt;=YEAR(#REF!)))</formula>
    </cfRule>
  </conditionalFormatting>
  <conditionalFormatting sqref="H12">
    <cfRule type="expression" priority="43" dxfId="148" stopIfTrue="1">
      <formula>AND((MONTH(NOW())=MONTH(#REF!)),(YEAR(NOW())=YEAR(#REF!)))</formula>
    </cfRule>
    <cfRule type="expression" priority="44" dxfId="1" stopIfTrue="1">
      <formula>AND(NOW()&gt;#REF!)</formula>
    </cfRule>
    <cfRule type="expression" priority="45" dxfId="0" stopIfTrue="1">
      <formula>AND((MONTH(NOW()+60)&gt;=MONTH(#REF!)),(YEAR(NOW()+60)&gt;=YEAR(#REF!)))</formula>
    </cfRule>
  </conditionalFormatting>
  <conditionalFormatting sqref="H13">
    <cfRule type="expression" priority="40" dxfId="148" stopIfTrue="1">
      <formula>AND((MONTH(NOW())=MONTH(#REF!)),(YEAR(NOW())=YEAR(#REF!)))</formula>
    </cfRule>
    <cfRule type="expression" priority="41" dxfId="1" stopIfTrue="1">
      <formula>AND(NOW()&gt;#REF!)</formula>
    </cfRule>
    <cfRule type="expression" priority="42" dxfId="0" stopIfTrue="1">
      <formula>AND((MONTH(NOW()+60)&gt;=MONTH(#REF!)),(YEAR(NOW()+60)&gt;=YEAR(#REF!)))</formula>
    </cfRule>
  </conditionalFormatting>
  <conditionalFormatting sqref="M40:V40">
    <cfRule type="cellIs" priority="33" dxfId="21" operator="equal" stopIfTrue="1">
      <formula>0</formula>
    </cfRule>
  </conditionalFormatting>
  <conditionalFormatting sqref="I40:L40">
    <cfRule type="cellIs" priority="32" dxfId="21" operator="equal" stopIfTrue="1">
      <formula>0</formula>
    </cfRule>
  </conditionalFormatting>
  <conditionalFormatting sqref="W40">
    <cfRule type="cellIs" priority="30" dxfId="21" operator="equal" stopIfTrue="1">
      <formula>0</formula>
    </cfRule>
  </conditionalFormatting>
  <conditionalFormatting sqref="X40">
    <cfRule type="cellIs" priority="29" dxfId="21" operator="equal" stopIfTrue="1">
      <formula>0</formula>
    </cfRule>
  </conditionalFormatting>
  <conditionalFormatting sqref="E12:E13">
    <cfRule type="expression" priority="19" dxfId="148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E14:E15">
    <cfRule type="expression" priority="16" dxfId="148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E18:E19">
    <cfRule type="expression" priority="13" dxfId="148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E20:E21">
    <cfRule type="expression" priority="10" dxfId="148" stopIfTrue="1">
      <formula>AND((MONTH(NOW())=MONTH(#REF!)),(YEAR(NOW())=YEAR(#REF!)))</formula>
    </cfRule>
    <cfRule type="expression" priority="11" dxfId="1" stopIfTrue="1">
      <formula>AND(NOW()&gt;#REF!)</formula>
    </cfRule>
    <cfRule type="expression" priority="12" dxfId="0" stopIfTrue="1">
      <formula>AND((MONTH(NOW()+60)&gt;=MONTH(#REF!)),(YEAR(NOW()+60)&gt;=YEAR(#REF!)))</formula>
    </cfRule>
  </conditionalFormatting>
  <conditionalFormatting sqref="E22:E23">
    <cfRule type="expression" priority="7" dxfId="148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E33:E34">
    <cfRule type="expression" priority="4" dxfId="148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Q27:R28">
    <cfRule type="expression" priority="1" dxfId="148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3">
    <dataValidation type="list" allowBlank="1" showInputMessage="1" showErrorMessage="1" sqref="T41:T48 AF2:AF34 H41:H47 AB2:AB34 L41:L47 P41:P47 X41:X47 X2:X34 L2:L34 AJ2:AJ34 AN2:AN34 H2:H34 P2:P34 T2:T34">
      <formula1>'Meter Validations'!$AZ$6:$BA$6</formula1>
    </dataValidation>
    <dataValidation type="list" allowBlank="1" showInputMessage="1" showErrorMessage="1" sqref="B2:B34 B41:B48">
      <formula1>'Meter Validations'!$AZ$41:$BB$41</formula1>
    </dataValidation>
    <dataValidation type="list" allowBlank="1" showInputMessage="1" showErrorMessage="1" sqref="C41:C48 C2:C34">
      <formula1>'Meter Validations'!$AZ$8:$BD$8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Les Jenkins</cp:lastModifiedBy>
  <cp:lastPrinted>2015-01-08T11:58:05Z</cp:lastPrinted>
  <dcterms:created xsi:type="dcterms:W3CDTF">2008-07-10T14:07:20Z</dcterms:created>
  <dcterms:modified xsi:type="dcterms:W3CDTF">2017-06-07T07:02:44Z</dcterms:modified>
  <cp:category/>
  <cp:version/>
  <cp:contentType/>
  <cp:contentStatus/>
</cp:coreProperties>
</file>