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dam.bates1\OneDrive - National Grid\Work\Work since notice\Models and Analysis - Published\Analysis\"/>
    </mc:Choice>
  </mc:AlternateContent>
  <bookViews>
    <workbookView xWindow="0" yWindow="0" windowWidth="21600" windowHeight="10095" tabRatio="832"/>
  </bookViews>
  <sheets>
    <sheet name="Entry Prices" sheetId="1" r:id="rId1"/>
    <sheet name="Entry Prices Pivots" sheetId="9" state="hidden" r:id="rId2"/>
    <sheet name="Entry Firm Prices Chart" sheetId="10" r:id="rId3"/>
    <sheet name="Entry Combined Prices Chart" sheetId="11" r:id="rId4"/>
    <sheet name="Exit Prices Pivots" sheetId="13" state="hidden" r:id="rId5"/>
    <sheet name="Exit Prices" sheetId="2" r:id="rId6"/>
    <sheet name="Exit Firm Prices Chart" sheetId="14" r:id="rId7"/>
    <sheet name="Exit Combined Prices Chart" sheetId="16" r:id="rId8"/>
    <sheet name="Entry Revenue Pivots" sheetId="17" state="hidden" r:id="rId9"/>
    <sheet name="Entry Revenues" sheetId="3" r:id="rId10"/>
    <sheet name="Entry Capacity Revenue Chart" sheetId="18" r:id="rId11"/>
    <sheet name="Entry Combined Revenue Chart" sheetId="19" r:id="rId12"/>
    <sheet name="Exit Revenue Pivots" sheetId="20" state="hidden" r:id="rId13"/>
    <sheet name="Exit Revenues" sheetId="4" r:id="rId14"/>
    <sheet name="Exit Capacity Revenue Chart" sheetId="21" r:id="rId15"/>
    <sheet name="Exit Combined Revenue Chart" sheetId="22" r:id="rId16"/>
    <sheet name="Under Recovery" sheetId="5" r:id="rId17"/>
    <sheet name="Under Recovery Chart" sheetId="23" r:id="rId18"/>
    <sheet name="Cost Allocation Assessment" sheetId="6" r:id="rId19"/>
  </sheets>
  <calcPr calcId="171027"/>
  <pivotCaches>
    <pivotCache cacheId="222" r:id="rId20"/>
    <pivotCache cacheId="226" r:id="rId21"/>
    <pivotCache cacheId="230" r:id="rId22"/>
    <pivotCache cacheId="233" r:id="rId2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R3" i="2" l="1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" i="2"/>
  <c r="R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N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C3" i="5"/>
  <c r="D3" i="5"/>
  <c r="C4" i="5"/>
  <c r="D4" i="5"/>
  <c r="B4" i="5"/>
  <c r="B3" i="5"/>
  <c r="J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N5" i="5" l="1"/>
  <c r="M5" i="5"/>
  <c r="L5" i="5"/>
  <c r="I5" i="5"/>
  <c r="H5" i="5"/>
  <c r="G5" i="5"/>
  <c r="D5" i="5"/>
  <c r="C5" i="5"/>
  <c r="B5" i="5"/>
</calcChain>
</file>

<file path=xl/sharedStrings.xml><?xml version="1.0" encoding="utf-8"?>
<sst xmlns="http://schemas.openxmlformats.org/spreadsheetml/2006/main" count="2117" uniqueCount="367">
  <si>
    <t>Entry Point</t>
  </si>
  <si>
    <t>Entry Category</t>
  </si>
  <si>
    <t>2019/20 Entry Firm Price</t>
  </si>
  <si>
    <t>2019/20 Entry Interruptible Price</t>
  </si>
  <si>
    <t>2019/20 Entry Revenue Recovery Price</t>
  </si>
  <si>
    <t>2019/20 Entry Combined Price</t>
  </si>
  <si>
    <t>2020/21 Entry Firm Price</t>
  </si>
  <si>
    <t>2020/21 Entry Interruptible Price</t>
  </si>
  <si>
    <t>2020/21 Entry Revenue Recovery Price</t>
  </si>
  <si>
    <t>2020/21 Entry Combined Price</t>
  </si>
  <si>
    <t>2021/22 Entry Firm Price</t>
  </si>
  <si>
    <t>2021/22 Entry Interruptible Price</t>
  </si>
  <si>
    <t>2021/22 Entry Revenue Recovery Price</t>
  </si>
  <si>
    <t>2021/22 Entry Combined Price</t>
  </si>
  <si>
    <t>Exit Point</t>
  </si>
  <si>
    <t>Exit Category</t>
  </si>
  <si>
    <t>2019/20 Exit Firm Price</t>
  </si>
  <si>
    <t>2019/20 Exit Interruptible Price</t>
  </si>
  <si>
    <t>2019/20 Exit Revenue Recovery Price</t>
  </si>
  <si>
    <t>2019/20 Exit Combined Price</t>
  </si>
  <si>
    <t>2020/21 Exit Firm Price</t>
  </si>
  <si>
    <t>2020/21 Exit Interruptible Price</t>
  </si>
  <si>
    <t>2020/21 Exit Revenue Recovery Price</t>
  </si>
  <si>
    <t>2020/21 Exit Combined Price</t>
  </si>
  <si>
    <t>2021/22 Exit Firm Price</t>
  </si>
  <si>
    <t>2021/22 Exit Interruptible Price</t>
  </si>
  <si>
    <t>2021/22 Exit Revenue Recovery Price</t>
  </si>
  <si>
    <t>2021/22 Exit Combined Price</t>
  </si>
  <si>
    <t>2019/20 Entry Capacity Revenue</t>
  </si>
  <si>
    <t>2019/20 Entry Revenue Recovery Revenue</t>
  </si>
  <si>
    <t>2019/20 Entry Combined Revenue</t>
  </si>
  <si>
    <t>2020/21 Entry Capacity Revenue</t>
  </si>
  <si>
    <t>2020/21 Entry Revenue Recovery Revenue</t>
  </si>
  <si>
    <t>2020/21 Entry Combined Revenue</t>
  </si>
  <si>
    <t>2021/22 Entry Capacity Revenue</t>
  </si>
  <si>
    <t>2021/22 Entry Revenue Recovery Revenue</t>
  </si>
  <si>
    <t>2021/22 Entry Combined Revenue</t>
  </si>
  <si>
    <t>2019/20 Exit Capacity Revenue</t>
  </si>
  <si>
    <t>2019/20 Exit Revenue Recovery Revenue</t>
  </si>
  <si>
    <t>2019/20 Exit Combined Revenue</t>
  </si>
  <si>
    <t>2020/21 Exit Capacity Revenue</t>
  </si>
  <si>
    <t>2020/21 Exit Revenue Recovery Revenue</t>
  </si>
  <si>
    <t>2020/21 Exit Combined Revenue</t>
  </si>
  <si>
    <t>2021/22 Exit Capacity Revenue</t>
  </si>
  <si>
    <t>2021/22 Exit Revenue Recovery Revenue</t>
  </si>
  <si>
    <t>2021/22 Exit Combined Revenue</t>
  </si>
  <si>
    <t>2019/20</t>
  </si>
  <si>
    <t>Entry</t>
  </si>
  <si>
    <t>Exit</t>
  </si>
  <si>
    <t>Total</t>
  </si>
  <si>
    <t>2020/21</t>
  </si>
  <si>
    <t>2021/22</t>
  </si>
  <si>
    <t>Entry or Exit</t>
  </si>
  <si>
    <t>Avonmouth</t>
  </si>
  <si>
    <t>Bacton IP</t>
  </si>
  <si>
    <t>Bacton UKCS</t>
  </si>
  <si>
    <t>Burton Point</t>
  </si>
  <si>
    <t>Barrow</t>
  </si>
  <si>
    <t>Barton Stacey</t>
  </si>
  <si>
    <t>Canonbie</t>
  </si>
  <si>
    <t>Cheshire</t>
  </si>
  <si>
    <t>Caythorpe</t>
  </si>
  <si>
    <t>Dynevor Arms</t>
  </si>
  <si>
    <t>Easington</t>
  </si>
  <si>
    <t>Fleetwood</t>
  </si>
  <si>
    <t>Glenmavis</t>
  </si>
  <si>
    <t>Garton</t>
  </si>
  <si>
    <t>Hole House Farm</t>
  </si>
  <si>
    <t>Hatfield Moor (onshore)</t>
  </si>
  <si>
    <t>Hornsea</t>
  </si>
  <si>
    <t>Hatfield Moor (storage)</t>
  </si>
  <si>
    <t>Isle of Grain</t>
  </si>
  <si>
    <t>Milford Haven</t>
  </si>
  <si>
    <t>Partington</t>
  </si>
  <si>
    <t>Moffat (Irish Interconnector)</t>
  </si>
  <si>
    <t>St Fergus</t>
  </si>
  <si>
    <t>Teesside</t>
  </si>
  <si>
    <t>Theddlethorpe</t>
  </si>
  <si>
    <t>Wytch Farm</t>
  </si>
  <si>
    <t>Aberdeen</t>
  </si>
  <si>
    <t>Abson (Seabank Power Station phase I)</t>
  </si>
  <si>
    <t>Alrewas (EM)</t>
  </si>
  <si>
    <t>Alrewas (WM)</t>
  </si>
  <si>
    <t>Apache (Sage Black Start)</t>
  </si>
  <si>
    <t>Armadale</t>
  </si>
  <si>
    <t>Aspley</t>
  </si>
  <si>
    <t>Asselby</t>
  </si>
  <si>
    <t>Audley (NW)</t>
  </si>
  <si>
    <t>Audley (WM)</t>
  </si>
  <si>
    <t>Austrey</t>
  </si>
  <si>
    <t>Avonmouth Max Refill</t>
  </si>
  <si>
    <t>Aylesbeare</t>
  </si>
  <si>
    <t>Bacton</t>
  </si>
  <si>
    <t>Bacton (Baird)</t>
  </si>
  <si>
    <t>Bacton (BBL)</t>
  </si>
  <si>
    <t>Bacton (Great Yarmouth)</t>
  </si>
  <si>
    <t>Bacton (IUK)</t>
  </si>
  <si>
    <t>Baldersby</t>
  </si>
  <si>
    <t>Balgray</t>
  </si>
  <si>
    <t>Barking (Horndon)</t>
  </si>
  <si>
    <t>Barrow (Bains)</t>
  </si>
  <si>
    <t>Barrow (Black Start)</t>
  </si>
  <si>
    <t>Barrow (Gateway)</t>
  </si>
  <si>
    <t>Barton Stacey Max Refill (Humbly Grove)</t>
  </si>
  <si>
    <t>Bathgate</t>
  </si>
  <si>
    <t>Billingham ICI (Terra Billingham)</t>
  </si>
  <si>
    <t>Bishop Auckland</t>
  </si>
  <si>
    <t>Bishop Auckland (test facility)</t>
  </si>
  <si>
    <t>Blaby</t>
  </si>
  <si>
    <t>Blackness (BP Grangemouth)</t>
  </si>
  <si>
    <t>Blackrod</t>
  </si>
  <si>
    <t>Blyborough</t>
  </si>
  <si>
    <t>Blyborough (Brigg)</t>
  </si>
  <si>
    <t>Blyborough (Cottam)</t>
  </si>
  <si>
    <t>Braishfield A</t>
  </si>
  <si>
    <t>Braishfield B</t>
  </si>
  <si>
    <t>Brine Field (Teesside) Power Station</t>
  </si>
  <si>
    <t>Brisley</t>
  </si>
  <si>
    <t>Broxburn</t>
  </si>
  <si>
    <t>Burley Bank</t>
  </si>
  <si>
    <t>Burnhervie</t>
  </si>
  <si>
    <t>Burton Point (Connahs Quay)</t>
  </si>
  <si>
    <t>Caldecott</t>
  </si>
  <si>
    <t>Caldecott (Corby Power Station)</t>
  </si>
  <si>
    <t>Cambridge</t>
  </si>
  <si>
    <t>Careston</t>
  </si>
  <si>
    <t>Carrington (Partington) Power Station</t>
  </si>
  <si>
    <t>Centrax Industrial</t>
  </si>
  <si>
    <t>Cirencester</t>
  </si>
  <si>
    <t>Cockenzie Power Station</t>
  </si>
  <si>
    <t>Coffinswell</t>
  </si>
  <si>
    <t>Coldstream</t>
  </si>
  <si>
    <t>Corbridge</t>
  </si>
  <si>
    <t>Coryton 2 (Thames Haven) Power Station</t>
  </si>
  <si>
    <t>Cowpen Bewley</t>
  </si>
  <si>
    <t>Crawley Down</t>
  </si>
  <si>
    <t>Deborah Storage (Bacton)</t>
  </si>
  <si>
    <t>Deeside</t>
  </si>
  <si>
    <t>Didcot</t>
  </si>
  <si>
    <t>Dowlais</t>
  </si>
  <si>
    <t>Drakelow Power Station</t>
  </si>
  <si>
    <t>Drointon</t>
  </si>
  <si>
    <t>Drum</t>
  </si>
  <si>
    <t>Dyffryn Clydach</t>
  </si>
  <si>
    <t>Dynevor Max Refill</t>
  </si>
  <si>
    <t>Eastoft (Keadby Blackstart)</t>
  </si>
  <si>
    <t>Eastoft (Keadby)</t>
  </si>
  <si>
    <t>Easton Grey</t>
  </si>
  <si>
    <t>Ecclestone</t>
  </si>
  <si>
    <t>Elton</t>
  </si>
  <si>
    <t>Enron Billingham</t>
  </si>
  <si>
    <t>Epping Green (Enfield Energy, aka Brimsdown)</t>
  </si>
  <si>
    <t>Evesham</t>
  </si>
  <si>
    <t>Farningham</t>
  </si>
  <si>
    <t>Farningham B</t>
  </si>
  <si>
    <t>Ferny Knoll (AM Paper)</t>
  </si>
  <si>
    <t>Fiddington</t>
  </si>
  <si>
    <t>Ganstead</t>
  </si>
  <si>
    <t>Garton Max Refill (Aldbrough)</t>
  </si>
  <si>
    <t>Gilwern</t>
  </si>
  <si>
    <t>Glenmavis Max Refill</t>
  </si>
  <si>
    <t>Goole (Guardian Glass)</t>
  </si>
  <si>
    <t>Gosberton</t>
  </si>
  <si>
    <t>Gowkhall (Longannet)</t>
  </si>
  <si>
    <t>Grain Power Station</t>
  </si>
  <si>
    <t>Great Wilbraham</t>
  </si>
  <si>
    <t>Guyzance</t>
  </si>
  <si>
    <t>Hardwick</t>
  </si>
  <si>
    <t>Harwarden (Shotton, aka Shotton Paper)</t>
  </si>
  <si>
    <t>Hatfield Moor Max Refill</t>
  </si>
  <si>
    <t>Hatfield Power Station</t>
  </si>
  <si>
    <t>Hill Top Farm (Hole House Farm)</t>
  </si>
  <si>
    <t>Hole House Max Refill</t>
  </si>
  <si>
    <t>Holford</t>
  </si>
  <si>
    <t>Hollingsgreen (Hays Chemicals)</t>
  </si>
  <si>
    <t>Holmes Chapel</t>
  </si>
  <si>
    <t>Horndon</t>
  </si>
  <si>
    <t>Hornsea Max Refill</t>
  </si>
  <si>
    <t>Humbleton</t>
  </si>
  <si>
    <t>Hume</t>
  </si>
  <si>
    <t>Ilchester</t>
  </si>
  <si>
    <t>Ipsden</t>
  </si>
  <si>
    <t>Ipsden 2</t>
  </si>
  <si>
    <t>Keld</t>
  </si>
  <si>
    <t>Kenn</t>
  </si>
  <si>
    <t>Kinknockie</t>
  </si>
  <si>
    <t>Kirkstead</t>
  </si>
  <si>
    <t>Langage Power Station</t>
  </si>
  <si>
    <t>Langholm</t>
  </si>
  <si>
    <t>Lauderhill</t>
  </si>
  <si>
    <t>Leamington</t>
  </si>
  <si>
    <t>Little Burdon</t>
  </si>
  <si>
    <t>Littleton Drew</t>
  </si>
  <si>
    <t>Lockerbie</t>
  </si>
  <si>
    <t>Lower Quinton</t>
  </si>
  <si>
    <t>Lupton</t>
  </si>
  <si>
    <t>Luxborough Lane</t>
  </si>
  <si>
    <t>Lyneham (Choakford)</t>
  </si>
  <si>
    <t>Maelor</t>
  </si>
  <si>
    <t>Malpas</t>
  </si>
  <si>
    <t>Mappowder</t>
  </si>
  <si>
    <t>Marchwood Power Station</t>
  </si>
  <si>
    <t>Market Harborough</t>
  </si>
  <si>
    <t>Matching Green</t>
  </si>
  <si>
    <t>Medway (aka Isle of Grain Power Station, NOT Grain Power)</t>
  </si>
  <si>
    <t>Melkinthorpe</t>
  </si>
  <si>
    <t>Mickle Trafford</t>
  </si>
  <si>
    <t>Middle Stoke (Damhead Creek, aka Kingsnorth Power Station)</t>
  </si>
  <si>
    <t>Milwich</t>
  </si>
  <si>
    <t>Netherhowcleugh</t>
  </si>
  <si>
    <t>Pannal</t>
  </si>
  <si>
    <t>Partington Max Refill</t>
  </si>
  <si>
    <t>Paull</t>
  </si>
  <si>
    <t>Pembroke Power Station</t>
  </si>
  <si>
    <t>Peterborough (Peterborough Power Station)</t>
  </si>
  <si>
    <t>Peterborough Eye (Tee)</t>
  </si>
  <si>
    <t>Peters Green</t>
  </si>
  <si>
    <t>Peters Green South Mimms</t>
  </si>
  <si>
    <t>Phillips Petroleum, Teesside</t>
  </si>
  <si>
    <t>Pickering</t>
  </si>
  <si>
    <t>Pickmere (Winnington Power, aka Brunner Mond)</t>
  </si>
  <si>
    <t>Pitcairngreen</t>
  </si>
  <si>
    <t>Pucklechurch</t>
  </si>
  <si>
    <t>Rawcliffe</t>
  </si>
  <si>
    <t>Rollswood Kintore</t>
  </si>
  <si>
    <t>Roosecote Power Station (Barrow)</t>
  </si>
  <si>
    <t>Rosehill (Saltend Power Station)</t>
  </si>
  <si>
    <t>Ross (SW)</t>
  </si>
  <si>
    <t>Ross (WM)</t>
  </si>
  <si>
    <t>Roudham Heath</t>
  </si>
  <si>
    <t>Royston</t>
  </si>
  <si>
    <t>Rugby</t>
  </si>
  <si>
    <t>Ryehouse</t>
  </si>
  <si>
    <t>Saddle Bow (Kings Lynn)</t>
  </si>
  <si>
    <t>Saltend BPHP (BP Saltend HP)</t>
  </si>
  <si>
    <t>Saltfleetby Storage (Theddlethorpe)</t>
  </si>
  <si>
    <t>Saltwick Pressure Controlled</t>
  </si>
  <si>
    <t>Saltwick Volumetric Controlled</t>
  </si>
  <si>
    <t>Samlesbury</t>
  </si>
  <si>
    <t>Sandy Lane (Blackburn CHP, aka Sappi Paper Mill)</t>
  </si>
  <si>
    <t>Seabank (DN)</t>
  </si>
  <si>
    <t>Seabank (Seabank Power Station phase II)</t>
  </si>
  <si>
    <t>Seal Sands TGPP</t>
  </si>
  <si>
    <t>Sellafield Power Station</t>
  </si>
  <si>
    <t>Shellstar (aka Kemira, not Kemira CHP)</t>
  </si>
  <si>
    <t>Shorne</t>
  </si>
  <si>
    <t>Shotwick (Bridgewater Paper)</t>
  </si>
  <si>
    <t>Shustoke</t>
  </si>
  <si>
    <t>Silk Willoughby</t>
  </si>
  <si>
    <t>Soutra</t>
  </si>
  <si>
    <t>Spalding 2 (South Holland) Power Station</t>
  </si>
  <si>
    <t>St. Fergus (Peterhead)</t>
  </si>
  <si>
    <t>St. Fergus (Shell Blackstart)</t>
  </si>
  <si>
    <t>St. Neots (Little Barford)</t>
  </si>
  <si>
    <t>Stallingborough</t>
  </si>
  <si>
    <t>Stanford Le Hope (Coryton)</t>
  </si>
  <si>
    <t>Staythorpe</t>
  </si>
  <si>
    <t>Stranraer</t>
  </si>
  <si>
    <t>Stratford-upon-Avon</t>
  </si>
  <si>
    <t>Stublach (Cheshire)</t>
  </si>
  <si>
    <t>Sutton Bridge</t>
  </si>
  <si>
    <t>Sutton Bridge Power Station</t>
  </si>
  <si>
    <t>Tatsfield</t>
  </si>
  <si>
    <t>Teesside (BASF, aka BASF Teesside)</t>
  </si>
  <si>
    <t>Teesside Hydrogen</t>
  </si>
  <si>
    <t>Terra Nitrogen (aka ICI, Terra Severnside)</t>
  </si>
  <si>
    <t>Thornton Curtis (DN)</t>
  </si>
  <si>
    <t>Thornton Curtis (Humber Refinery, aka Immingham)</t>
  </si>
  <si>
    <t>Thornton Curtis (Killingholme)</t>
  </si>
  <si>
    <t>Thrintoft</t>
  </si>
  <si>
    <t>Tilbury Power Station</t>
  </si>
  <si>
    <t>Tonna (Baglan Bay)</t>
  </si>
  <si>
    <t>Towlaw</t>
  </si>
  <si>
    <t>Towton</t>
  </si>
  <si>
    <t>Trafford Power Station</t>
  </si>
  <si>
    <t>Tur Langton</t>
  </si>
  <si>
    <t>Upper Neeston (Milford Haven Refinery)</t>
  </si>
  <si>
    <t>Walesby</t>
  </si>
  <si>
    <t>Warburton</t>
  </si>
  <si>
    <t>West Burton Power Station</t>
  </si>
  <si>
    <t>West Winch</t>
  </si>
  <si>
    <t>Weston Point</t>
  </si>
  <si>
    <t>Weston Point (Castner Kelner, aka ICI Runcorn)</t>
  </si>
  <si>
    <t>Weston Point (Rocksavage)</t>
  </si>
  <si>
    <t>Wetheral</t>
  </si>
  <si>
    <t>Whitwell</t>
  </si>
  <si>
    <t>Willington Power Station</t>
  </si>
  <si>
    <t>Winkfield (NT)</t>
  </si>
  <si>
    <t>Winkfield (SE)</t>
  </si>
  <si>
    <t>Winkfield (SO)</t>
  </si>
  <si>
    <t>Wragg Marsh (Spalding)</t>
  </si>
  <si>
    <t>Wyre Power Station</t>
  </si>
  <si>
    <t>Yelverton</t>
  </si>
  <si>
    <t>Zeneca (ICI Avecia, aka 'Zenica')</t>
  </si>
  <si>
    <t>2017/18 Entry Firm Price</t>
  </si>
  <si>
    <t>2017/18 Entry Interruptible Price</t>
  </si>
  <si>
    <t>2017/18 Entry Revenue Recovery Price</t>
  </si>
  <si>
    <t>2017/18 Entry Combined Price</t>
  </si>
  <si>
    <t>STORAGE SITE</t>
  </si>
  <si>
    <t>INTERCONNECTION POINT</t>
  </si>
  <si>
    <t>BEACH TERMINAL</t>
  </si>
  <si>
    <t>ONSHORE FIELD</t>
  </si>
  <si>
    <t>LNG IMPORTATION TERMINAL</t>
  </si>
  <si>
    <t>GDN (SC)</t>
  </si>
  <si>
    <t>POWER STATION</t>
  </si>
  <si>
    <t>GDN (EM)</t>
  </si>
  <si>
    <t>GDN (WM)</t>
  </si>
  <si>
    <t>GDN (NE)</t>
  </si>
  <si>
    <t>GDN (NW)</t>
  </si>
  <si>
    <t>GDN (SW)</t>
  </si>
  <si>
    <t>GDN (EA)</t>
  </si>
  <si>
    <t>INTERCONNECTOR</t>
  </si>
  <si>
    <t>INDUSTRIAL</t>
  </si>
  <si>
    <t>GDN (NO)</t>
  </si>
  <si>
    <t>GDN (SO)</t>
  </si>
  <si>
    <t>GDN (WS)</t>
  </si>
  <si>
    <t>GDN (SE)</t>
  </si>
  <si>
    <t>GDN (NT)</t>
  </si>
  <si>
    <t>GDN (WN)</t>
  </si>
  <si>
    <t>2017/18 Entry Capacity Revenue</t>
  </si>
  <si>
    <t>2017/18 Entry Combined Revenue</t>
  </si>
  <si>
    <t>2017/18 Entry Revenue Recovery Revenue</t>
  </si>
  <si>
    <t>2017/18 Exit Firm Price</t>
  </si>
  <si>
    <t>2017/18 Exit Interruptible Price</t>
  </si>
  <si>
    <t>2017/18 Exit Revenue Recovery Price</t>
  </si>
  <si>
    <t>2017/18 Exit Combined Price</t>
  </si>
  <si>
    <t>2017/18 Exit Capacity Revenue</t>
  </si>
  <si>
    <t>2017/18 Exit Revenue Recovery Revenue</t>
  </si>
  <si>
    <t>2017/18 Exit Combined Revenue</t>
  </si>
  <si>
    <t>Sum of 2017/18 Entry Firm Price</t>
  </si>
  <si>
    <t>Row Labels</t>
  </si>
  <si>
    <t>Sum of 2019/20 Entry Firm Price</t>
  </si>
  <si>
    <t>Sum of 2020/21 Entry Firm Price</t>
  </si>
  <si>
    <t>Sum of 2021/22 Entry Firm Price</t>
  </si>
  <si>
    <t>Sum of 2017/18 Entry Combined Price</t>
  </si>
  <si>
    <t>Sum of 2019/20 Entry Combined Price</t>
  </si>
  <si>
    <t>Sum of 2020/21 Entry Combined Price</t>
  </si>
  <si>
    <t>Sum of 2021/22 Entry Combined Price</t>
  </si>
  <si>
    <t>(All)</t>
  </si>
  <si>
    <t>Sum of 2017/18 Exit Firm Price</t>
  </si>
  <si>
    <t>Sum of 2019/20 Exit Firm Price</t>
  </si>
  <si>
    <t>Sum of 2020/21 Exit Firm Price</t>
  </si>
  <si>
    <t>Sum of 2021/22 Exit Firm Price</t>
  </si>
  <si>
    <t>Sum of 2017/18 Exit Combined Price</t>
  </si>
  <si>
    <t>Sum of 2019/20 Exit Combined Price</t>
  </si>
  <si>
    <t>Sum of 2020/21 Exit Combined Price</t>
  </si>
  <si>
    <t>Sum of 2021/22 Exit Combined Price</t>
  </si>
  <si>
    <t>Grand Total</t>
  </si>
  <si>
    <t>Sum of 2017/18 Entry Capacity Revenue</t>
  </si>
  <si>
    <t>Sum of 2019/20 Entry Capacity Revenue</t>
  </si>
  <si>
    <t>Sum of 2020/21 Entry Capacity Revenue</t>
  </si>
  <si>
    <t>Sum of 2021/22 Entry Capacity Revenue</t>
  </si>
  <si>
    <t>Sum of 2017/18 Entry Combined Revenue</t>
  </si>
  <si>
    <t>Sum of 2019/20 Entry Combined Revenue</t>
  </si>
  <si>
    <t>Sum of 2020/21 Entry Combined Revenue</t>
  </si>
  <si>
    <t>Sum of 2021/22 Entry Combined Revenue</t>
  </si>
  <si>
    <t>Sum of 2017/18 Exit Combined Revenue</t>
  </si>
  <si>
    <t>Sum of 2019/20 Exit Combined Revenue</t>
  </si>
  <si>
    <t>Sum of 2020/21 Exit Combined Revenue</t>
  </si>
  <si>
    <t>Sum of 2021/22 Exit Combined Revenue</t>
  </si>
  <si>
    <t>Sum of 2017/18 Exit Capacity Revenue</t>
  </si>
  <si>
    <t>Sum of 2019/20 Exit Capacity Revenue</t>
  </si>
  <si>
    <t>Sum of 2020/21 Exit Capacity Revenue</t>
  </si>
  <si>
    <t>Sum of 2021/22 Exit Capacity Revenue</t>
  </si>
  <si>
    <t>Non-IP</t>
  </si>
  <si>
    <t>IP</t>
  </si>
  <si>
    <t>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</si>
</sst>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£&quot;#,##0"/>
    <numFmt numFmtId="166" formatCode="&quot;£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2" borderId="1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106">
    <dxf>
      <numFmt numFmtId="166" formatCode="&quot;£&quot;#,##0.00"/>
    </dxf>
    <dxf>
      <numFmt numFmtId="168" formatCode="&quot;£&quot;#,##0.000"/>
    </dxf>
    <dxf>
      <numFmt numFmtId="166" formatCode="&quot;£&quot;#,##0.00"/>
    </dxf>
    <dxf>
      <numFmt numFmtId="167" formatCode="&quot;£&quot;#,##0.0"/>
    </dxf>
    <dxf>
      <numFmt numFmtId="165" formatCode="&quot;£&quot;#,##0"/>
    </dxf>
    <dxf>
      <numFmt numFmtId="166" formatCode="&quot;£&quot;#,##0.00"/>
    </dxf>
    <dxf>
      <numFmt numFmtId="168" formatCode="&quot;£&quot;#,##0.000"/>
    </dxf>
    <dxf>
      <numFmt numFmtId="166" formatCode="&quot;£&quot;#,##0.00"/>
    </dxf>
    <dxf>
      <numFmt numFmtId="167" formatCode="&quot;£&quot;#,##0.0"/>
    </dxf>
    <dxf>
      <numFmt numFmtId="165" formatCode="&quot;£&quot;#,##0"/>
    </dxf>
    <dxf>
      <numFmt numFmtId="166" formatCode="&quot;£&quot;#,##0.00"/>
    </dxf>
    <dxf>
      <numFmt numFmtId="167" formatCode="&quot;£&quot;#,##0.0"/>
    </dxf>
    <dxf>
      <numFmt numFmtId="165" formatCode="&quot;£&quot;#,##0"/>
    </dxf>
    <dxf>
      <numFmt numFmtId="166" formatCode="&quot;£&quot;#,##0.00"/>
    </dxf>
    <dxf>
      <numFmt numFmtId="167" formatCode="&quot;£&quot;#,##0.0"/>
    </dxf>
    <dxf>
      <numFmt numFmtId="165" formatCode="&quot;£&quot;#,##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5" formatCode="&quot;£&quot;#,##0"/>
    </dxf>
    <dxf>
      <numFmt numFmtId="167" formatCode="&quot;£&quot;#,##0.0"/>
    </dxf>
    <dxf>
      <numFmt numFmtId="166" formatCode="&quot;£&quot;#,##0.00"/>
    </dxf>
    <dxf>
      <numFmt numFmtId="165" formatCode="&quot;£&quot;#,##0"/>
    </dxf>
    <dxf>
      <numFmt numFmtId="167" formatCode="&quot;£&quot;#,##0.0"/>
    </dxf>
    <dxf>
      <numFmt numFmtId="166" formatCode="&quot;£&quot;#,##0.0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5" formatCode="&quot;£&quot;#,##0"/>
    </dxf>
    <dxf>
      <numFmt numFmtId="167" formatCode="&quot;£&quot;#,##0.0"/>
    </dxf>
    <dxf>
      <numFmt numFmtId="166" formatCode="&quot;£&quot;#,##0.00"/>
    </dxf>
    <dxf>
      <numFmt numFmtId="168" formatCode="&quot;£&quot;#,##0.000"/>
    </dxf>
    <dxf>
      <numFmt numFmtId="166" formatCode="&quot;£&quot;#,##0.00"/>
    </dxf>
    <dxf>
      <numFmt numFmtId="165" formatCode="&quot;£&quot;#,##0"/>
    </dxf>
    <dxf>
      <numFmt numFmtId="167" formatCode="&quot;£&quot;#,##0.0"/>
    </dxf>
    <dxf>
      <numFmt numFmtId="166" formatCode="&quot;£&quot;#,##0.00"/>
    </dxf>
    <dxf>
      <numFmt numFmtId="168" formatCode="&quot;£&quot;#,##0.000"/>
    </dxf>
    <dxf>
      <numFmt numFmtId="166" formatCode="&quot;£&quot;#,##0.0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26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21" Type="http://schemas.openxmlformats.org/officeDocument/2006/relationships/pivotCacheDefinition" Target="pivotCache/pivotCacheDefinition2.xml"/><Relationship Id="rId7" Type="http://schemas.openxmlformats.org/officeDocument/2006/relationships/chartsheet" Target="chartsheets/sheet3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8.xml"/><Relationship Id="rId20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hartsheet" Target="chartsheets/sheet5.xml"/><Relationship Id="rId24" Type="http://schemas.openxmlformats.org/officeDocument/2006/relationships/theme" Target="theme/theme1.xml"/><Relationship Id="rId5" Type="http://schemas.openxmlformats.org/officeDocument/2006/relationships/worksheet" Target="worksheets/sheet3.xml"/><Relationship Id="rId15" Type="http://schemas.openxmlformats.org/officeDocument/2006/relationships/chartsheet" Target="chartsheets/sheet7.xml"/><Relationship Id="rId23" Type="http://schemas.openxmlformats.org/officeDocument/2006/relationships/pivotCacheDefinition" Target="pivotCache/pivotCacheDefinition4.xml"/><Relationship Id="rId10" Type="http://schemas.openxmlformats.org/officeDocument/2006/relationships/worksheet" Target="worksheets/sheet6.xml"/><Relationship Id="rId19" Type="http://schemas.openxmlformats.org/officeDocument/2006/relationships/worksheet" Target="worksheets/sheet10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pivotCacheDefinition" Target="pivotCache/pivotCacheDefinition3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[621K Analysis Workbook.xlsx]Entry Prices Pivots!PivotTable7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Prices Pivots'!$B$1</c:f>
              <c:strCache>
                <c:ptCount val="1"/>
                <c:pt idx="0">
                  <c:v>Sum of 2017/18 Entry Firm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Pivots'!$B$2:$B$27</c:f>
              <c:numCache>
                <c:formatCode>General</c:formatCode>
                <c:ptCount val="26"/>
                <c:pt idx="0">
                  <c:v>1E-4</c:v>
                </c:pt>
                <c:pt idx="1">
                  <c:v>1.09E-2</c:v>
                </c:pt>
                <c:pt idx="2">
                  <c:v>1.09E-2</c:v>
                </c:pt>
                <c:pt idx="3">
                  <c:v>1.4E-3</c:v>
                </c:pt>
                <c:pt idx="4">
                  <c:v>1E-4</c:v>
                </c:pt>
                <c:pt idx="5">
                  <c:v>1E-4</c:v>
                </c:pt>
                <c:pt idx="6">
                  <c:v>4.1000000000000003E-3</c:v>
                </c:pt>
                <c:pt idx="7">
                  <c:v>1.35E-2</c:v>
                </c:pt>
                <c:pt idx="8">
                  <c:v>1E-4</c:v>
                </c:pt>
                <c:pt idx="9">
                  <c:v>1E-4</c:v>
                </c:pt>
                <c:pt idx="10">
                  <c:v>1.4E-2</c:v>
                </c:pt>
                <c:pt idx="11">
                  <c:v>1E-3</c:v>
                </c:pt>
                <c:pt idx="12">
                  <c:v>1.5900000000000001E-2</c:v>
                </c:pt>
                <c:pt idx="13">
                  <c:v>1.4800000000000001E-2</c:v>
                </c:pt>
                <c:pt idx="14">
                  <c:v>5.3E-3</c:v>
                </c:pt>
                <c:pt idx="15">
                  <c:v>5.3E-3</c:v>
                </c:pt>
                <c:pt idx="16">
                  <c:v>1E-4</c:v>
                </c:pt>
                <c:pt idx="17">
                  <c:v>1.26E-2</c:v>
                </c:pt>
                <c:pt idx="18">
                  <c:v>9.4000000000000004E-3</c:v>
                </c:pt>
                <c:pt idx="19">
                  <c:v>2.2800000000000001E-2</c:v>
                </c:pt>
                <c:pt idx="20">
                  <c:v>7.7000000000000002E-3</c:v>
                </c:pt>
                <c:pt idx="21">
                  <c:v>1E-4</c:v>
                </c:pt>
                <c:pt idx="22">
                  <c:v>4.8800000000000003E-2</c:v>
                </c:pt>
                <c:pt idx="23">
                  <c:v>1.0999999999999999E-2</c:v>
                </c:pt>
                <c:pt idx="24">
                  <c:v>1.4200000000000001E-2</c:v>
                </c:pt>
                <c:pt idx="25">
                  <c:v>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A9D-4D70-A09F-8177BC2E7620}"/>
            </c:ext>
          </c:extLst>
        </c:ser>
        <c:ser>
          <c:idx val="1"/>
          <c:order val="1"/>
          <c:tx>
            <c:strRef>
              <c:f>'Entry Prices Pivots'!$C$1</c:f>
              <c:strCache>
                <c:ptCount val="1"/>
                <c:pt idx="0">
                  <c:v>Sum of 2019/20 Entry Firm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Pivots'!$C$2:$C$27</c:f>
              <c:numCache>
                <c:formatCode>General</c:formatCode>
                <c:ptCount val="26"/>
                <c:pt idx="0">
                  <c:v>1.8643957176542551E-3</c:v>
                </c:pt>
                <c:pt idx="1">
                  <c:v>1.0419706598473298E-2</c:v>
                </c:pt>
                <c:pt idx="2">
                  <c:v>1.0419706598473298E-2</c:v>
                </c:pt>
                <c:pt idx="3">
                  <c:v>1.3143647454315338E-2</c:v>
                </c:pt>
                <c:pt idx="4">
                  <c:v>1.8084545667490179E-3</c:v>
                </c:pt>
                <c:pt idx="5">
                  <c:v>1.1898317381707418E-2</c:v>
                </c:pt>
                <c:pt idx="6">
                  <c:v>1.3090223389258549E-2</c:v>
                </c:pt>
                <c:pt idx="7">
                  <c:v>1.4144104979094982E-3</c:v>
                </c:pt>
                <c:pt idx="8">
                  <c:v>1.4627865124793545E-3</c:v>
                </c:pt>
                <c:pt idx="9">
                  <c:v>1.9888724497054591E-3</c:v>
                </c:pt>
                <c:pt idx="10">
                  <c:v>1.0040470378728527E-2</c:v>
                </c:pt>
                <c:pt idx="11">
                  <c:v>1.6087732031098564E-3</c:v>
                </c:pt>
                <c:pt idx="12">
                  <c:v>1.4056658530219937E-3</c:v>
                </c:pt>
                <c:pt idx="13">
                  <c:v>2.4342100979616705E-3</c:v>
                </c:pt>
                <c:pt idx="14">
                  <c:v>9.2408215139321882E-3</c:v>
                </c:pt>
                <c:pt idx="15">
                  <c:v>1.2937150119505063E-3</c:v>
                </c:pt>
                <c:pt idx="16">
                  <c:v>1.442427212327188E-3</c:v>
                </c:pt>
                <c:pt idx="17">
                  <c:v>1.3887688942914199E-3</c:v>
                </c:pt>
                <c:pt idx="18">
                  <c:v>1.2689153439549844E-2</c:v>
                </c:pt>
                <c:pt idx="19">
                  <c:v>1.9220667757551237E-2</c:v>
                </c:pt>
                <c:pt idx="20">
                  <c:v>1.4264763176596237E-2</c:v>
                </c:pt>
                <c:pt idx="21">
                  <c:v>1.5054562746285908E-3</c:v>
                </c:pt>
                <c:pt idx="22">
                  <c:v>2.4216311037351709E-2</c:v>
                </c:pt>
                <c:pt idx="23">
                  <c:v>1.2041787327918448E-2</c:v>
                </c:pt>
                <c:pt idx="24">
                  <c:v>9.6904326276841118E-3</c:v>
                </c:pt>
                <c:pt idx="25">
                  <c:v>1.4169527198449976E-2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A9D-4D70-A09F-8177BC2E7620}"/>
            </c:ext>
          </c:extLst>
        </c:ser>
        <c:ser>
          <c:idx val="2"/>
          <c:order val="2"/>
          <c:tx>
            <c:strRef>
              <c:f>'Entry Prices Pivots'!$D$1</c:f>
              <c:strCache>
                <c:ptCount val="1"/>
                <c:pt idx="0">
                  <c:v>Sum of 2020/21 Entry Firm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Pivots'!$D$2:$D$27</c:f>
              <c:numCache>
                <c:formatCode>General</c:formatCode>
                <c:ptCount val="26"/>
                <c:pt idx="0">
                  <c:v>1.7714125389225019E-3</c:v>
                </c:pt>
                <c:pt idx="1">
                  <c:v>9.9000436150175845E-3</c:v>
                </c:pt>
                <c:pt idx="2">
                  <c:v>9.9000436150175845E-3</c:v>
                </c:pt>
                <c:pt idx="3">
                  <c:v>1.2488133118566154E-2</c:v>
                </c:pt>
                <c:pt idx="4">
                  <c:v>1.7182613461703689E-3</c:v>
                </c:pt>
                <c:pt idx="5">
                  <c:v>1.1304911506959755E-2</c:v>
                </c:pt>
                <c:pt idx="6">
                  <c:v>1.2437373476808945E-2</c:v>
                </c:pt>
                <c:pt idx="7">
                  <c:v>1.3438694733395331E-3</c:v>
                </c:pt>
                <c:pt idx="8">
                  <c:v>1.3898328264950312E-3</c:v>
                </c:pt>
                <c:pt idx="9">
                  <c:v>1.8896812314922464E-3</c:v>
                </c:pt>
                <c:pt idx="10">
                  <c:v>9.5397210780646009E-3</c:v>
                </c:pt>
                <c:pt idx="11">
                  <c:v>1.5285387095057691E-3</c:v>
                </c:pt>
                <c:pt idx="12">
                  <c:v>1.3355609509290442E-3</c:v>
                </c:pt>
                <c:pt idx="13">
                  <c:v>2.3128085143460501E-3</c:v>
                </c:pt>
                <c:pt idx="14">
                  <c:v>8.7799531744901394E-3</c:v>
                </c:pt>
                <c:pt idx="15">
                  <c:v>1.2291934444286195E-3</c:v>
                </c:pt>
                <c:pt idx="16">
                  <c:v>1.3704889075878319E-3</c:v>
                </c:pt>
                <c:pt idx="17">
                  <c:v>1.3195066957719609E-3</c:v>
                </c:pt>
                <c:pt idx="18">
                  <c:v>1.2056306125510311E-2</c:v>
                </c:pt>
                <c:pt idx="19">
                  <c:v>1.8262073630499365E-2</c:v>
                </c:pt>
                <c:pt idx="20">
                  <c:v>1.3553335333539184E-2</c:v>
                </c:pt>
                <c:pt idx="21">
                  <c:v>1.4303745156805752E-3</c:v>
                </c:pt>
                <c:pt idx="22">
                  <c:v>2.3008568734530475E-2</c:v>
                </c:pt>
                <c:pt idx="23">
                  <c:v>1.1441226163376426E-2</c:v>
                </c:pt>
                <c:pt idx="24">
                  <c:v>9.2071407919027907E-3</c:v>
                </c:pt>
                <c:pt idx="25">
                  <c:v>1.346284906807131E-2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A9D-4D70-A09F-8177BC2E7620}"/>
            </c:ext>
          </c:extLst>
        </c:ser>
        <c:ser>
          <c:idx val="3"/>
          <c:order val="3"/>
          <c:tx>
            <c:strRef>
              <c:f>'Entry Prices Pivots'!$E$1</c:f>
              <c:strCache>
                <c:ptCount val="1"/>
                <c:pt idx="0">
                  <c:v>Sum of 2021/22 Entry Firm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Pivots'!$E$2:$E$27</c:f>
              <c:numCache>
                <c:formatCode>General</c:formatCode>
                <c:ptCount val="26"/>
                <c:pt idx="0">
                  <c:v>5.8294988736024783E-3</c:v>
                </c:pt>
                <c:pt idx="1">
                  <c:v>3.4920919864475056E-2</c:v>
                </c:pt>
                <c:pt idx="2">
                  <c:v>3.4920919864475056E-2</c:v>
                </c:pt>
                <c:pt idx="3">
                  <c:v>4.3722632404832158E-2</c:v>
                </c:pt>
                <c:pt idx="4">
                  <c:v>5.8379946010236293E-3</c:v>
                </c:pt>
                <c:pt idx="5">
                  <c:v>3.9686510316392205E-2</c:v>
                </c:pt>
                <c:pt idx="6">
                  <c:v>4.4526578435171382E-2</c:v>
                </c:pt>
                <c:pt idx="7">
                  <c:v>4.8087909163845068E-3</c:v>
                </c:pt>
                <c:pt idx="8">
                  <c:v>4.6748156221885131E-3</c:v>
                </c:pt>
                <c:pt idx="9">
                  <c:v>6.2267444496728643E-3</c:v>
                </c:pt>
                <c:pt idx="10">
                  <c:v>3.5142257556276528E-2</c:v>
                </c:pt>
                <c:pt idx="11">
                  <c:v>6.1211685366765025E-3</c:v>
                </c:pt>
                <c:pt idx="12">
                  <c:v>4.7289241491795314E-3</c:v>
                </c:pt>
                <c:pt idx="13">
                  <c:v>6.2337209809239938E-3</c:v>
                </c:pt>
                <c:pt idx="14">
                  <c:v>3.4348506545603619E-2</c:v>
                </c:pt>
                <c:pt idx="15">
                  <c:v>4.8087909163845068E-3</c:v>
                </c:pt>
                <c:pt idx="16">
                  <c:v>4.6748156221885131E-3</c:v>
                </c:pt>
                <c:pt idx="17">
                  <c:v>4.8087909163845068E-3</c:v>
                </c:pt>
                <c:pt idx="18">
                  <c:v>3.3565284308911737E-2</c:v>
                </c:pt>
                <c:pt idx="19">
                  <c:v>4.4476746069091889E-2</c:v>
                </c:pt>
                <c:pt idx="20">
                  <c:v>4.862130786957157E-2</c:v>
                </c:pt>
                <c:pt idx="21">
                  <c:v>4.6748156221885131E-3</c:v>
                </c:pt>
                <c:pt idx="22">
                  <c:v>8.4348824367638339E-2</c:v>
                </c:pt>
                <c:pt idx="23">
                  <c:v>4.2664650365474913E-2</c:v>
                </c:pt>
                <c:pt idx="24">
                  <c:v>3.3260944519071155E-2</c:v>
                </c:pt>
                <c:pt idx="25">
                  <c:v>4.5423748297569032E-2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A9D-4D70-A09F-8177BC2E7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8312448"/>
        <c:axId val="378313104"/>
      </c:barChart>
      <c:catAx>
        <c:axId val="37831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313104"/>
        <c:crosses val="autoZero"/>
        <c:auto val="1"/>
        <c:lblAlgn val="ctr"/>
        <c:lblOffset val="100"/>
        <c:noMultiLvlLbl val="0"/>
      </c:catAx>
      <c:valAx>
        <c:axId val="37831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312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[621K Analysis Workbook.xlsx]Entry Prices Pivots!PivotTable1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Prices Pivots'!$I$1</c:f>
              <c:strCache>
                <c:ptCount val="1"/>
                <c:pt idx="0">
                  <c:v>Sum of 2017/18 Entry Combined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Pivots'!$I$2:$I$27</c:f>
              <c:numCache>
                <c:formatCode>General</c:formatCode>
                <c:ptCount val="26"/>
                <c:pt idx="0">
                  <c:v>1E-4</c:v>
                </c:pt>
                <c:pt idx="1">
                  <c:v>5.4300000000000001E-2</c:v>
                </c:pt>
                <c:pt idx="2">
                  <c:v>5.4300000000000001E-2</c:v>
                </c:pt>
                <c:pt idx="3">
                  <c:v>4.48E-2</c:v>
                </c:pt>
                <c:pt idx="4">
                  <c:v>1E-4</c:v>
                </c:pt>
                <c:pt idx="5">
                  <c:v>4.3500000000000004E-2</c:v>
                </c:pt>
                <c:pt idx="6">
                  <c:v>4.7500000000000001E-2</c:v>
                </c:pt>
                <c:pt idx="7">
                  <c:v>1.35E-2</c:v>
                </c:pt>
                <c:pt idx="8">
                  <c:v>1E-4</c:v>
                </c:pt>
                <c:pt idx="9">
                  <c:v>1E-4</c:v>
                </c:pt>
                <c:pt idx="10">
                  <c:v>5.74E-2</c:v>
                </c:pt>
                <c:pt idx="11">
                  <c:v>1E-3</c:v>
                </c:pt>
                <c:pt idx="12">
                  <c:v>1.5900000000000001E-2</c:v>
                </c:pt>
                <c:pt idx="13">
                  <c:v>1.4800000000000001E-2</c:v>
                </c:pt>
                <c:pt idx="14">
                  <c:v>4.87E-2</c:v>
                </c:pt>
                <c:pt idx="15">
                  <c:v>5.3E-3</c:v>
                </c:pt>
                <c:pt idx="16">
                  <c:v>1E-4</c:v>
                </c:pt>
                <c:pt idx="17">
                  <c:v>1.26E-2</c:v>
                </c:pt>
                <c:pt idx="18">
                  <c:v>5.28E-2</c:v>
                </c:pt>
                <c:pt idx="19">
                  <c:v>6.6200000000000009E-2</c:v>
                </c:pt>
                <c:pt idx="20">
                  <c:v>5.11E-2</c:v>
                </c:pt>
                <c:pt idx="21">
                  <c:v>1E-4</c:v>
                </c:pt>
                <c:pt idx="22">
                  <c:v>9.2200000000000004E-2</c:v>
                </c:pt>
                <c:pt idx="23">
                  <c:v>5.4400000000000004E-2</c:v>
                </c:pt>
                <c:pt idx="24">
                  <c:v>5.7599999999999998E-2</c:v>
                </c:pt>
                <c:pt idx="25">
                  <c:v>4.3500000000000004E-2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FA9-4BD5-A099-578FEC665B90}"/>
            </c:ext>
          </c:extLst>
        </c:ser>
        <c:ser>
          <c:idx val="1"/>
          <c:order val="1"/>
          <c:tx>
            <c:strRef>
              <c:f>'Entry Prices Pivots'!$J$1</c:f>
              <c:strCache>
                <c:ptCount val="1"/>
                <c:pt idx="0">
                  <c:v>Sum of 2019/20 Entry Combined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Pivots'!$J$2:$J$27</c:f>
              <c:numCache>
                <c:formatCode>General</c:formatCode>
                <c:ptCount val="26"/>
                <c:pt idx="0">
                  <c:v>1.8643957176542551E-3</c:v>
                </c:pt>
                <c:pt idx="1">
                  <c:v>4.6602064886692066E-2</c:v>
                </c:pt>
                <c:pt idx="2">
                  <c:v>4.646288257512951E-2</c:v>
                </c:pt>
                <c:pt idx="3">
                  <c:v>4.9186823430971548E-2</c:v>
                </c:pt>
                <c:pt idx="4">
                  <c:v>1.8084545667490179E-3</c:v>
                </c:pt>
                <c:pt idx="5">
                  <c:v>4.7941493358363632E-2</c:v>
                </c:pt>
                <c:pt idx="6">
                  <c:v>4.9133399365914758E-2</c:v>
                </c:pt>
                <c:pt idx="7">
                  <c:v>1.4144104979094982E-3</c:v>
                </c:pt>
                <c:pt idx="8">
                  <c:v>1.4627865124793545E-3</c:v>
                </c:pt>
                <c:pt idx="9">
                  <c:v>1.9888724497054591E-3</c:v>
                </c:pt>
                <c:pt idx="10">
                  <c:v>4.6083646355384741E-2</c:v>
                </c:pt>
                <c:pt idx="11">
                  <c:v>1.6087732031098564E-3</c:v>
                </c:pt>
                <c:pt idx="12">
                  <c:v>1.4056658530219937E-3</c:v>
                </c:pt>
                <c:pt idx="13">
                  <c:v>2.4342100979616705E-3</c:v>
                </c:pt>
                <c:pt idx="14">
                  <c:v>4.5283997490588396E-2</c:v>
                </c:pt>
                <c:pt idx="15">
                  <c:v>1.2937150119505063E-3</c:v>
                </c:pt>
                <c:pt idx="16">
                  <c:v>1.442427212327188E-3</c:v>
                </c:pt>
                <c:pt idx="17">
                  <c:v>1.3887688942914199E-3</c:v>
                </c:pt>
                <c:pt idx="18">
                  <c:v>4.8732329416206054E-2</c:v>
                </c:pt>
                <c:pt idx="19">
                  <c:v>5.5263843734207452E-2</c:v>
                </c:pt>
                <c:pt idx="20">
                  <c:v>5.0447121464815003E-2</c:v>
                </c:pt>
                <c:pt idx="21">
                  <c:v>1.5054562746285908E-3</c:v>
                </c:pt>
                <c:pt idx="22">
                  <c:v>6.025948701400792E-2</c:v>
                </c:pt>
                <c:pt idx="23">
                  <c:v>4.8084963304574659E-2</c:v>
                </c:pt>
                <c:pt idx="24">
                  <c:v>4.5733608604340323E-2</c:v>
                </c:pt>
                <c:pt idx="25">
                  <c:v>5.0212703175106191E-2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FA9-4BD5-A099-578FEC665B90}"/>
            </c:ext>
          </c:extLst>
        </c:ser>
        <c:ser>
          <c:idx val="2"/>
          <c:order val="2"/>
          <c:tx>
            <c:strRef>
              <c:f>'Entry Prices Pivots'!$K$1</c:f>
              <c:strCache>
                <c:ptCount val="1"/>
                <c:pt idx="0">
                  <c:v>Sum of 2020/21 Entry Combined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Pivots'!$K$2:$K$27</c:f>
              <c:numCache>
                <c:formatCode>General</c:formatCode>
                <c:ptCount val="26"/>
                <c:pt idx="0">
                  <c:v>1.7714125389225019E-3</c:v>
                </c:pt>
                <c:pt idx="1">
                  <c:v>5.1295815647134702E-2</c:v>
                </c:pt>
                <c:pt idx="2">
                  <c:v>4.771511454867175E-2</c:v>
                </c:pt>
                <c:pt idx="3">
                  <c:v>5.0303204052220322E-2</c:v>
                </c:pt>
                <c:pt idx="4">
                  <c:v>1.7182613461703689E-3</c:v>
                </c:pt>
                <c:pt idx="5">
                  <c:v>4.911998244061392E-2</c:v>
                </c:pt>
                <c:pt idx="6">
                  <c:v>5.0252444410463115E-2</c:v>
                </c:pt>
                <c:pt idx="7">
                  <c:v>1.3438694733395331E-3</c:v>
                </c:pt>
                <c:pt idx="8">
                  <c:v>1.3898328264950312E-3</c:v>
                </c:pt>
                <c:pt idx="9">
                  <c:v>1.8896812314922464E-3</c:v>
                </c:pt>
                <c:pt idx="10">
                  <c:v>4.7354792011718772E-2</c:v>
                </c:pt>
                <c:pt idx="11">
                  <c:v>1.5285387095057691E-3</c:v>
                </c:pt>
                <c:pt idx="12">
                  <c:v>1.3355609509290442E-3</c:v>
                </c:pt>
                <c:pt idx="13">
                  <c:v>2.3128085143460501E-3</c:v>
                </c:pt>
                <c:pt idx="14">
                  <c:v>4.6595024108144305E-2</c:v>
                </c:pt>
                <c:pt idx="15">
                  <c:v>1.2291934444286195E-3</c:v>
                </c:pt>
                <c:pt idx="16">
                  <c:v>1.3704889075878319E-3</c:v>
                </c:pt>
                <c:pt idx="17">
                  <c:v>1.3195066957719609E-3</c:v>
                </c:pt>
                <c:pt idx="18">
                  <c:v>4.987137705916448E-2</c:v>
                </c:pt>
                <c:pt idx="19">
                  <c:v>5.6077144564153532E-2</c:v>
                </c:pt>
                <c:pt idx="20">
                  <c:v>5.4949107365656301E-2</c:v>
                </c:pt>
                <c:pt idx="21">
                  <c:v>1.4303745156805752E-3</c:v>
                </c:pt>
                <c:pt idx="22">
                  <c:v>6.0823639668184645E-2</c:v>
                </c:pt>
                <c:pt idx="23">
                  <c:v>4.9256297097030596E-2</c:v>
                </c:pt>
                <c:pt idx="24">
                  <c:v>4.7022211725556956E-2</c:v>
                </c:pt>
                <c:pt idx="25">
                  <c:v>5.1277920001725479E-2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FA9-4BD5-A099-578FEC665B90}"/>
            </c:ext>
          </c:extLst>
        </c:ser>
        <c:ser>
          <c:idx val="3"/>
          <c:order val="3"/>
          <c:tx>
            <c:strRef>
              <c:f>'Entry Prices Pivots'!$L$1</c:f>
              <c:strCache>
                <c:ptCount val="1"/>
                <c:pt idx="0">
                  <c:v>Sum of 2021/22 Entry Combined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Pivots'!$L$2:$L$27</c:f>
              <c:numCache>
                <c:formatCode>General</c:formatCode>
                <c:ptCount val="26"/>
                <c:pt idx="0">
                  <c:v>5.8294988736024783E-3</c:v>
                </c:pt>
                <c:pt idx="1">
                  <c:v>3.4920919864475451E-2</c:v>
                </c:pt>
                <c:pt idx="2">
                  <c:v>3.4920919864475541E-2</c:v>
                </c:pt>
                <c:pt idx="3">
                  <c:v>4.3722632404832644E-2</c:v>
                </c:pt>
                <c:pt idx="4">
                  <c:v>5.8379946010236293E-3</c:v>
                </c:pt>
                <c:pt idx="5">
                  <c:v>3.9686510316392691E-2</c:v>
                </c:pt>
                <c:pt idx="6">
                  <c:v>4.4526578435171868E-2</c:v>
                </c:pt>
                <c:pt idx="7">
                  <c:v>4.8087909163845068E-3</c:v>
                </c:pt>
                <c:pt idx="8">
                  <c:v>4.6748156221885131E-3</c:v>
                </c:pt>
                <c:pt idx="9">
                  <c:v>6.2267444496728643E-3</c:v>
                </c:pt>
                <c:pt idx="10">
                  <c:v>3.5142257556277014E-2</c:v>
                </c:pt>
                <c:pt idx="11">
                  <c:v>6.1211685366765025E-3</c:v>
                </c:pt>
                <c:pt idx="12">
                  <c:v>4.7289241491795314E-3</c:v>
                </c:pt>
                <c:pt idx="13">
                  <c:v>6.2337209809239938E-3</c:v>
                </c:pt>
                <c:pt idx="14">
                  <c:v>3.4348506545604104E-2</c:v>
                </c:pt>
                <c:pt idx="15">
                  <c:v>4.8087909163845068E-3</c:v>
                </c:pt>
                <c:pt idx="16">
                  <c:v>4.6748156221885131E-3</c:v>
                </c:pt>
                <c:pt idx="17">
                  <c:v>4.8087909163845068E-3</c:v>
                </c:pt>
                <c:pt idx="18">
                  <c:v>3.3565284308912223E-2</c:v>
                </c:pt>
                <c:pt idx="19">
                  <c:v>4.4476746069092375E-2</c:v>
                </c:pt>
                <c:pt idx="20">
                  <c:v>4.8621307869571966E-2</c:v>
                </c:pt>
                <c:pt idx="21">
                  <c:v>4.6748156221885131E-3</c:v>
                </c:pt>
                <c:pt idx="22">
                  <c:v>8.4348824367638825E-2</c:v>
                </c:pt>
                <c:pt idx="23">
                  <c:v>4.2664650365475398E-2</c:v>
                </c:pt>
                <c:pt idx="24">
                  <c:v>3.326094451907164E-2</c:v>
                </c:pt>
                <c:pt idx="25">
                  <c:v>4.5423748297569518E-2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FA9-4BD5-A099-578FEC665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5626432"/>
        <c:axId val="675627416"/>
      </c:barChart>
      <c:catAx>
        <c:axId val="67562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627416"/>
        <c:crosses val="autoZero"/>
        <c:auto val="1"/>
        <c:lblAlgn val="ctr"/>
        <c:lblOffset val="100"/>
        <c:noMultiLvlLbl val="0"/>
      </c:catAx>
      <c:valAx>
        <c:axId val="675627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626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[621K Analysis Workbook.xlsx]Exit Prices Pivots!PivotTable2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Prices Pivots'!$B$3</c:f>
              <c:strCache>
                <c:ptCount val="1"/>
                <c:pt idx="0">
                  <c:v>Sum of 2017/18 Exit Firm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Prices Pivots'!$A$4:$A$223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Pivots'!$B$4:$B$223</c:f>
              <c:numCache>
                <c:formatCode>General</c:formatCode>
                <c:ptCount val="220"/>
                <c:pt idx="0">
                  <c:v>1E-4</c:v>
                </c:pt>
                <c:pt idx="1">
                  <c:v>2.5399999999999999E-2</c:v>
                </c:pt>
                <c:pt idx="2">
                  <c:v>1.7299999999999999E-2</c:v>
                </c:pt>
                <c:pt idx="3">
                  <c:v>1.7299999999999999E-2</c:v>
                </c:pt>
                <c:pt idx="4">
                  <c:v>1E-4</c:v>
                </c:pt>
                <c:pt idx="5">
                  <c:v>1E-4</c:v>
                </c:pt>
                <c:pt idx="6">
                  <c:v>2.0799999999999999E-2</c:v>
                </c:pt>
                <c:pt idx="7">
                  <c:v>1.4E-3</c:v>
                </c:pt>
                <c:pt idx="8">
                  <c:v>2.2800000000000001E-2</c:v>
                </c:pt>
                <c:pt idx="9">
                  <c:v>2.2800000000000001E-2</c:v>
                </c:pt>
                <c:pt idx="10">
                  <c:v>1.6500000000000001E-2</c:v>
                </c:pt>
                <c:pt idx="11">
                  <c:v>2.75E-2</c:v>
                </c:pt>
                <c:pt idx="12">
                  <c:v>3.5499999999999997E-2</c:v>
                </c:pt>
                <c:pt idx="13">
                  <c:v>1E-4</c:v>
                </c:pt>
                <c:pt idx="14">
                  <c:v>1E-4</c:v>
                </c:pt>
                <c:pt idx="15">
                  <c:v>1E-4</c:v>
                </c:pt>
                <c:pt idx="16">
                  <c:v>1E-4</c:v>
                </c:pt>
                <c:pt idx="17">
                  <c:v>1E-4</c:v>
                </c:pt>
                <c:pt idx="18">
                  <c:v>3.0999999999999999E-3</c:v>
                </c:pt>
                <c:pt idx="19">
                  <c:v>1E-4</c:v>
                </c:pt>
                <c:pt idx="20">
                  <c:v>1.2500000000000001E-2</c:v>
                </c:pt>
                <c:pt idx="21">
                  <c:v>8.3000000000000001E-3</c:v>
                </c:pt>
                <c:pt idx="22">
                  <c:v>8.3000000000000001E-3</c:v>
                </c:pt>
                <c:pt idx="23">
                  <c:v>8.3000000000000001E-3</c:v>
                </c:pt>
                <c:pt idx="24">
                  <c:v>2.4799999999999999E-2</c:v>
                </c:pt>
                <c:pt idx="25">
                  <c:v>1E-4</c:v>
                </c:pt>
                <c:pt idx="26">
                  <c:v>1E-4</c:v>
                </c:pt>
                <c:pt idx="27">
                  <c:v>8.0000000000000004E-4</c:v>
                </c:pt>
                <c:pt idx="28">
                  <c:v>8.0000000000000004E-4</c:v>
                </c:pt>
                <c:pt idx="29">
                  <c:v>1.3100000000000001E-2</c:v>
                </c:pt>
                <c:pt idx="30">
                  <c:v>1E-4</c:v>
                </c:pt>
                <c:pt idx="31">
                  <c:v>1.9400000000000001E-2</c:v>
                </c:pt>
                <c:pt idx="32">
                  <c:v>3.5000000000000001E-3</c:v>
                </c:pt>
                <c:pt idx="33">
                  <c:v>4.7000000000000002E-3</c:v>
                </c:pt>
                <c:pt idx="34">
                  <c:v>3.5000000000000001E-3</c:v>
                </c:pt>
                <c:pt idx="35">
                  <c:v>2.6599999999999999E-2</c:v>
                </c:pt>
                <c:pt idx="36">
                  <c:v>2.6599999999999999E-2</c:v>
                </c:pt>
                <c:pt idx="37">
                  <c:v>1E-4</c:v>
                </c:pt>
                <c:pt idx="38">
                  <c:v>8.0000000000000004E-4</c:v>
                </c:pt>
                <c:pt idx="39">
                  <c:v>1E-4</c:v>
                </c:pt>
                <c:pt idx="40">
                  <c:v>5.4999999999999997E-3</c:v>
                </c:pt>
                <c:pt idx="41">
                  <c:v>1E-4</c:v>
                </c:pt>
                <c:pt idx="42">
                  <c:v>2.7900000000000001E-2</c:v>
                </c:pt>
                <c:pt idx="43">
                  <c:v>1.03E-2</c:v>
                </c:pt>
                <c:pt idx="44">
                  <c:v>1.0699999999999999E-2</c:v>
                </c:pt>
                <c:pt idx="45">
                  <c:v>8.3000000000000001E-3</c:v>
                </c:pt>
                <c:pt idx="46">
                  <c:v>1E-4</c:v>
                </c:pt>
                <c:pt idx="47">
                  <c:v>2.2800000000000001E-2</c:v>
                </c:pt>
                <c:pt idx="48">
                  <c:v>1E-4</c:v>
                </c:pt>
                <c:pt idx="49">
                  <c:v>3.8399999999999997E-2</c:v>
                </c:pt>
                <c:pt idx="50">
                  <c:v>2.2800000000000001E-2</c:v>
                </c:pt>
                <c:pt idx="51">
                  <c:v>1E-4</c:v>
                </c:pt>
                <c:pt idx="52">
                  <c:v>3.8600000000000002E-2</c:v>
                </c:pt>
                <c:pt idx="53">
                  <c:v>1E-4</c:v>
                </c:pt>
                <c:pt idx="54">
                  <c:v>1.5E-3</c:v>
                </c:pt>
                <c:pt idx="55">
                  <c:v>1.29E-2</c:v>
                </c:pt>
                <c:pt idx="56">
                  <c:v>1E-4</c:v>
                </c:pt>
                <c:pt idx="57">
                  <c:v>2.5100000000000001E-2</c:v>
                </c:pt>
                <c:pt idx="58">
                  <c:v>1E-4</c:v>
                </c:pt>
                <c:pt idx="59">
                  <c:v>2.8000000000000001E-2</c:v>
                </c:pt>
                <c:pt idx="60">
                  <c:v>2.0400000000000001E-2</c:v>
                </c:pt>
                <c:pt idx="61">
                  <c:v>9.4999999999999998E-3</c:v>
                </c:pt>
                <c:pt idx="62">
                  <c:v>1.67E-2</c:v>
                </c:pt>
                <c:pt idx="63">
                  <c:v>1.8599999999999998E-2</c:v>
                </c:pt>
                <c:pt idx="64">
                  <c:v>1E-4</c:v>
                </c:pt>
                <c:pt idx="65">
                  <c:v>6.7000000000000002E-3</c:v>
                </c:pt>
                <c:pt idx="66">
                  <c:v>8.8999999999999999E-3</c:v>
                </c:pt>
                <c:pt idx="67">
                  <c:v>3.3999999999999998E-3</c:v>
                </c:pt>
                <c:pt idx="68">
                  <c:v>3.3999999999999998E-3</c:v>
                </c:pt>
                <c:pt idx="69">
                  <c:v>2.35E-2</c:v>
                </c:pt>
                <c:pt idx="70">
                  <c:v>2.6700000000000002E-2</c:v>
                </c:pt>
                <c:pt idx="71">
                  <c:v>1E-4</c:v>
                </c:pt>
                <c:pt idx="72">
                  <c:v>1E-4</c:v>
                </c:pt>
                <c:pt idx="73">
                  <c:v>1.3100000000000001E-2</c:v>
                </c:pt>
                <c:pt idx="74">
                  <c:v>1.8599999999999998E-2</c:v>
                </c:pt>
                <c:pt idx="75">
                  <c:v>1.3299999999999999E-2</c:v>
                </c:pt>
                <c:pt idx="76">
                  <c:v>1.3299999999999999E-2</c:v>
                </c:pt>
                <c:pt idx="77">
                  <c:v>1.9599999999999999E-2</c:v>
                </c:pt>
                <c:pt idx="78">
                  <c:v>1.78E-2</c:v>
                </c:pt>
                <c:pt idx="79">
                  <c:v>1E-4</c:v>
                </c:pt>
                <c:pt idx="80">
                  <c:v>1E-4</c:v>
                </c:pt>
                <c:pt idx="81">
                  <c:v>1.09E-2</c:v>
                </c:pt>
                <c:pt idx="82">
                  <c:v>1E-4</c:v>
                </c:pt>
                <c:pt idx="83">
                  <c:v>1E-4</c:v>
                </c:pt>
                <c:pt idx="84">
                  <c:v>2E-3</c:v>
                </c:pt>
                <c:pt idx="85">
                  <c:v>4.7999999999999996E-3</c:v>
                </c:pt>
                <c:pt idx="86">
                  <c:v>1E-4</c:v>
                </c:pt>
                <c:pt idx="87">
                  <c:v>1.0500000000000001E-2</c:v>
                </c:pt>
                <c:pt idx="88">
                  <c:v>7.1000000000000004E-3</c:v>
                </c:pt>
                <c:pt idx="89">
                  <c:v>1E-4</c:v>
                </c:pt>
                <c:pt idx="90">
                  <c:v>1.6199999999999999E-2</c:v>
                </c:pt>
                <c:pt idx="91">
                  <c:v>2.7799999999999998E-2</c:v>
                </c:pt>
                <c:pt idx="92">
                  <c:v>2.5000000000000001E-3</c:v>
                </c:pt>
                <c:pt idx="93">
                  <c:v>1.6000000000000001E-3</c:v>
                </c:pt>
                <c:pt idx="94">
                  <c:v>2.4E-2</c:v>
                </c:pt>
                <c:pt idx="95">
                  <c:v>2.4E-2</c:v>
                </c:pt>
                <c:pt idx="96">
                  <c:v>2.3400000000000001E-2</c:v>
                </c:pt>
                <c:pt idx="97">
                  <c:v>2.41E-2</c:v>
                </c:pt>
                <c:pt idx="98">
                  <c:v>2.4299999999999999E-2</c:v>
                </c:pt>
                <c:pt idx="99">
                  <c:v>1.2500000000000001E-2</c:v>
                </c:pt>
                <c:pt idx="100">
                  <c:v>1E-4</c:v>
                </c:pt>
                <c:pt idx="101">
                  <c:v>1E-4</c:v>
                </c:pt>
                <c:pt idx="102">
                  <c:v>1E-4</c:v>
                </c:pt>
                <c:pt idx="103">
                  <c:v>3.04E-2</c:v>
                </c:pt>
                <c:pt idx="104">
                  <c:v>0.02</c:v>
                </c:pt>
                <c:pt idx="105">
                  <c:v>0.02</c:v>
                </c:pt>
                <c:pt idx="106">
                  <c:v>9.4999999999999998E-3</c:v>
                </c:pt>
                <c:pt idx="107">
                  <c:v>3.6700000000000003E-2</c:v>
                </c:pt>
                <c:pt idx="108">
                  <c:v>1E-4</c:v>
                </c:pt>
                <c:pt idx="109">
                  <c:v>2.3E-3</c:v>
                </c:pt>
                <c:pt idx="110">
                  <c:v>4.19E-2</c:v>
                </c:pt>
                <c:pt idx="111">
                  <c:v>2.7000000000000001E-3</c:v>
                </c:pt>
                <c:pt idx="112">
                  <c:v>1E-4</c:v>
                </c:pt>
                <c:pt idx="113">
                  <c:v>1.55E-2</c:v>
                </c:pt>
                <c:pt idx="114">
                  <c:v>2.9999999999999997E-4</c:v>
                </c:pt>
                <c:pt idx="115">
                  <c:v>2.4400000000000002E-2</c:v>
                </c:pt>
                <c:pt idx="116">
                  <c:v>1.6000000000000001E-3</c:v>
                </c:pt>
                <c:pt idx="117">
                  <c:v>1.77E-2</c:v>
                </c:pt>
                <c:pt idx="118">
                  <c:v>1.2500000000000001E-2</c:v>
                </c:pt>
                <c:pt idx="119">
                  <c:v>1.2800000000000001E-2</c:v>
                </c:pt>
                <c:pt idx="120">
                  <c:v>4.19E-2</c:v>
                </c:pt>
                <c:pt idx="121">
                  <c:v>2.5999999999999999E-2</c:v>
                </c:pt>
                <c:pt idx="122">
                  <c:v>2.5100000000000001E-2</c:v>
                </c:pt>
                <c:pt idx="123">
                  <c:v>3.2399999999999998E-2</c:v>
                </c:pt>
                <c:pt idx="124">
                  <c:v>2.69E-2</c:v>
                </c:pt>
                <c:pt idx="125">
                  <c:v>1.1599999999999999E-2</c:v>
                </c:pt>
                <c:pt idx="126">
                  <c:v>1.2E-2</c:v>
                </c:pt>
                <c:pt idx="127">
                  <c:v>1.06E-2</c:v>
                </c:pt>
                <c:pt idx="128">
                  <c:v>8.6E-3</c:v>
                </c:pt>
                <c:pt idx="129">
                  <c:v>2.6499999999999999E-2</c:v>
                </c:pt>
                <c:pt idx="130">
                  <c:v>1.0500000000000001E-2</c:v>
                </c:pt>
                <c:pt idx="131">
                  <c:v>1.9400000000000001E-2</c:v>
                </c:pt>
                <c:pt idx="132">
                  <c:v>2.9999999999999997E-4</c:v>
                </c:pt>
                <c:pt idx="133">
                  <c:v>1E-4</c:v>
                </c:pt>
                <c:pt idx="134">
                  <c:v>6.0000000000000001E-3</c:v>
                </c:pt>
                <c:pt idx="135">
                  <c:v>2.2800000000000001E-2</c:v>
                </c:pt>
                <c:pt idx="136">
                  <c:v>2.2800000000000001E-2</c:v>
                </c:pt>
                <c:pt idx="137">
                  <c:v>1E-4</c:v>
                </c:pt>
                <c:pt idx="138">
                  <c:v>1E-4</c:v>
                </c:pt>
                <c:pt idx="139">
                  <c:v>7.4999999999999997E-3</c:v>
                </c:pt>
                <c:pt idx="140">
                  <c:v>7.1000000000000004E-3</c:v>
                </c:pt>
                <c:pt idx="141">
                  <c:v>1.21E-2</c:v>
                </c:pt>
                <c:pt idx="142">
                  <c:v>1.21E-2</c:v>
                </c:pt>
                <c:pt idx="143">
                  <c:v>1E-4</c:v>
                </c:pt>
                <c:pt idx="144">
                  <c:v>2.7000000000000001E-3</c:v>
                </c:pt>
                <c:pt idx="145">
                  <c:v>2.3400000000000001E-2</c:v>
                </c:pt>
                <c:pt idx="146">
                  <c:v>1E-4</c:v>
                </c:pt>
                <c:pt idx="147">
                  <c:v>2.5399999999999999E-2</c:v>
                </c:pt>
                <c:pt idx="148">
                  <c:v>1.6000000000000001E-3</c:v>
                </c:pt>
                <c:pt idx="149">
                  <c:v>1E-4</c:v>
                </c:pt>
                <c:pt idx="150">
                  <c:v>8.3000000000000001E-3</c:v>
                </c:pt>
                <c:pt idx="151">
                  <c:v>1E-4</c:v>
                </c:pt>
                <c:pt idx="152">
                  <c:v>1.44E-2</c:v>
                </c:pt>
                <c:pt idx="153">
                  <c:v>1.44E-2</c:v>
                </c:pt>
                <c:pt idx="154">
                  <c:v>2.7000000000000001E-3</c:v>
                </c:pt>
                <c:pt idx="155">
                  <c:v>9.2999999999999992E-3</c:v>
                </c:pt>
                <c:pt idx="156">
                  <c:v>1.4200000000000001E-2</c:v>
                </c:pt>
                <c:pt idx="157">
                  <c:v>1.3599999999999999E-2</c:v>
                </c:pt>
                <c:pt idx="158">
                  <c:v>3.5000000000000001E-3</c:v>
                </c:pt>
                <c:pt idx="159">
                  <c:v>1E-4</c:v>
                </c:pt>
                <c:pt idx="160">
                  <c:v>1E-4</c:v>
                </c:pt>
                <c:pt idx="161">
                  <c:v>1E-4</c:v>
                </c:pt>
                <c:pt idx="162">
                  <c:v>1E-4</c:v>
                </c:pt>
                <c:pt idx="163">
                  <c:v>1.77E-2</c:v>
                </c:pt>
                <c:pt idx="164">
                  <c:v>1.8200000000000001E-2</c:v>
                </c:pt>
                <c:pt idx="165">
                  <c:v>2.7699999999999999E-2</c:v>
                </c:pt>
                <c:pt idx="166">
                  <c:v>2.75E-2</c:v>
                </c:pt>
                <c:pt idx="167">
                  <c:v>1E-4</c:v>
                </c:pt>
                <c:pt idx="168">
                  <c:v>1.3100000000000001E-2</c:v>
                </c:pt>
                <c:pt idx="169">
                  <c:v>2.7199999999999998E-2</c:v>
                </c:pt>
                <c:pt idx="170">
                  <c:v>1.21E-2</c:v>
                </c:pt>
                <c:pt idx="171">
                  <c:v>2.75E-2</c:v>
                </c:pt>
                <c:pt idx="172">
                  <c:v>1.7899999999999999E-2</c:v>
                </c:pt>
                <c:pt idx="173">
                  <c:v>3.8E-3</c:v>
                </c:pt>
                <c:pt idx="174">
                  <c:v>1E-4</c:v>
                </c:pt>
                <c:pt idx="175">
                  <c:v>5.1999999999999998E-3</c:v>
                </c:pt>
                <c:pt idx="176">
                  <c:v>1E-4</c:v>
                </c:pt>
                <c:pt idx="177">
                  <c:v>1E-4</c:v>
                </c:pt>
                <c:pt idx="178">
                  <c:v>1E-4</c:v>
                </c:pt>
                <c:pt idx="179">
                  <c:v>1.17E-2</c:v>
                </c:pt>
                <c:pt idx="180">
                  <c:v>1E-4</c:v>
                </c:pt>
                <c:pt idx="181">
                  <c:v>1.29E-2</c:v>
                </c:pt>
                <c:pt idx="182">
                  <c:v>7.0000000000000001E-3</c:v>
                </c:pt>
                <c:pt idx="183">
                  <c:v>2.9999999999999997E-4</c:v>
                </c:pt>
                <c:pt idx="184">
                  <c:v>1.72E-2</c:v>
                </c:pt>
                <c:pt idx="185">
                  <c:v>2.3400000000000001E-2</c:v>
                </c:pt>
                <c:pt idx="186">
                  <c:v>5.7000000000000002E-3</c:v>
                </c:pt>
                <c:pt idx="187">
                  <c:v>5.4999999999999997E-3</c:v>
                </c:pt>
                <c:pt idx="188">
                  <c:v>1.54E-2</c:v>
                </c:pt>
                <c:pt idx="189">
                  <c:v>1E-4</c:v>
                </c:pt>
                <c:pt idx="190">
                  <c:v>1E-4</c:v>
                </c:pt>
                <c:pt idx="191">
                  <c:v>2.7400000000000001E-2</c:v>
                </c:pt>
                <c:pt idx="192">
                  <c:v>1E-4</c:v>
                </c:pt>
                <c:pt idx="193">
                  <c:v>1E-4</c:v>
                </c:pt>
                <c:pt idx="194">
                  <c:v>1E-4</c:v>
                </c:pt>
                <c:pt idx="195">
                  <c:v>2.3E-3</c:v>
                </c:pt>
                <c:pt idx="196">
                  <c:v>1.24E-2</c:v>
                </c:pt>
                <c:pt idx="197">
                  <c:v>6.7999999999999996E-3</c:v>
                </c:pt>
                <c:pt idx="198">
                  <c:v>3.0999999999999999E-3</c:v>
                </c:pt>
                <c:pt idx="199">
                  <c:v>4.0000000000000001E-3</c:v>
                </c:pt>
                <c:pt idx="200">
                  <c:v>2.2800000000000001E-2</c:v>
                </c:pt>
                <c:pt idx="201">
                  <c:v>1.18E-2</c:v>
                </c:pt>
                <c:pt idx="202">
                  <c:v>1E-4</c:v>
                </c:pt>
                <c:pt idx="203">
                  <c:v>1E-4</c:v>
                </c:pt>
                <c:pt idx="204">
                  <c:v>2.2499999999999999E-2</c:v>
                </c:pt>
                <c:pt idx="205">
                  <c:v>3.5999999999999999E-3</c:v>
                </c:pt>
                <c:pt idx="206">
                  <c:v>3.5999999999999999E-3</c:v>
                </c:pt>
                <c:pt idx="207">
                  <c:v>2.76E-2</c:v>
                </c:pt>
                <c:pt idx="208">
                  <c:v>2.76E-2</c:v>
                </c:pt>
                <c:pt idx="209">
                  <c:v>2.76E-2</c:v>
                </c:pt>
                <c:pt idx="210">
                  <c:v>5.5999999999999999E-3</c:v>
                </c:pt>
                <c:pt idx="211">
                  <c:v>1.1599999999999999E-2</c:v>
                </c:pt>
                <c:pt idx="212">
                  <c:v>1.84E-2</c:v>
                </c:pt>
                <c:pt idx="213">
                  <c:v>2.24E-2</c:v>
                </c:pt>
                <c:pt idx="214">
                  <c:v>2.24E-2</c:v>
                </c:pt>
                <c:pt idx="215">
                  <c:v>2.24E-2</c:v>
                </c:pt>
                <c:pt idx="216">
                  <c:v>5.1999999999999998E-3</c:v>
                </c:pt>
                <c:pt idx="217">
                  <c:v>1.6899999999999998E-2</c:v>
                </c:pt>
                <c:pt idx="218">
                  <c:v>1E-4</c:v>
                </c:pt>
                <c:pt idx="219">
                  <c:v>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2AD-4DDF-83A4-2332315B1FDF}"/>
            </c:ext>
          </c:extLst>
        </c:ser>
        <c:ser>
          <c:idx val="1"/>
          <c:order val="1"/>
          <c:tx>
            <c:strRef>
              <c:f>'Exit Prices Pivots'!$C$3</c:f>
              <c:strCache>
                <c:ptCount val="1"/>
                <c:pt idx="0">
                  <c:v>Sum of 2019/20 Exit Firm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Prices Pivots'!$A$4:$A$223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Pivots'!$C$4:$C$223</c:f>
              <c:numCache>
                <c:formatCode>General</c:formatCode>
                <c:ptCount val="220"/>
                <c:pt idx="0">
                  <c:v>1.678802447796705E-2</c:v>
                </c:pt>
                <c:pt idx="1">
                  <c:v>1.2930056372265374E-2</c:v>
                </c:pt>
                <c:pt idx="2">
                  <c:v>9.6944941814094149E-3</c:v>
                </c:pt>
                <c:pt idx="3">
                  <c:v>9.6944941814094132E-3</c:v>
                </c:pt>
                <c:pt idx="4">
                  <c:v>1.807031255783919E-2</c:v>
                </c:pt>
                <c:pt idx="5">
                  <c:v>1.3931322426981831E-2</c:v>
                </c:pt>
                <c:pt idx="6">
                  <c:v>9.9870823308106753E-3</c:v>
                </c:pt>
                <c:pt idx="7">
                  <c:v>8.6363206867422337E-3</c:v>
                </c:pt>
                <c:pt idx="8">
                  <c:v>1.0130649093565376E-2</c:v>
                </c:pt>
                <c:pt idx="9">
                  <c:v>1.0130649093565373E-2</c:v>
                </c:pt>
                <c:pt idx="10">
                  <c:v>9.6742041480754794E-3</c:v>
                </c:pt>
                <c:pt idx="11">
                  <c:v>1.9095966763894162E-3</c:v>
                </c:pt>
                <c:pt idx="12">
                  <c:v>1.6319890423474273E-2</c:v>
                </c:pt>
                <c:pt idx="13">
                  <c:v>1.0330325376651085E-2</c:v>
                </c:pt>
                <c:pt idx="14">
                  <c:v>1.4462455527311519E-3</c:v>
                </c:pt>
                <c:pt idx="15">
                  <c:v>1.0330325376651083E-2</c:v>
                </c:pt>
                <c:pt idx="16">
                  <c:v>1.0330325376651083E-2</c:v>
                </c:pt>
                <c:pt idx="17">
                  <c:v>1.0330325376651085E-2</c:v>
                </c:pt>
                <c:pt idx="18">
                  <c:v>9.5603013887893083E-3</c:v>
                </c:pt>
                <c:pt idx="19">
                  <c:v>1.6048035951381712E-2</c:v>
                </c:pt>
                <c:pt idx="20">
                  <c:v>1.2517712080686166E-2</c:v>
                </c:pt>
                <c:pt idx="21">
                  <c:v>1.5949382201077395E-3</c:v>
                </c:pt>
                <c:pt idx="22">
                  <c:v>1.1392415857912423E-2</c:v>
                </c:pt>
                <c:pt idx="23">
                  <c:v>1.5949382201077395E-3</c:v>
                </c:pt>
                <c:pt idx="24">
                  <c:v>1.9710851385867983E-3</c:v>
                </c:pt>
                <c:pt idx="25">
                  <c:v>1.3762994579628342E-2</c:v>
                </c:pt>
                <c:pt idx="26">
                  <c:v>1.0320404004150421E-2</c:v>
                </c:pt>
                <c:pt idx="27">
                  <c:v>1.0202583880894985E-2</c:v>
                </c:pt>
                <c:pt idx="28">
                  <c:v>1.0202583880894985E-2</c:v>
                </c:pt>
                <c:pt idx="29">
                  <c:v>9.5847823313974928E-3</c:v>
                </c:pt>
                <c:pt idx="30">
                  <c:v>1.4155707846030494E-2</c:v>
                </c:pt>
                <c:pt idx="31">
                  <c:v>1.1927314966646072E-2</c:v>
                </c:pt>
                <c:pt idx="32">
                  <c:v>8.6951003813437698E-3</c:v>
                </c:pt>
                <c:pt idx="33">
                  <c:v>8.6951003813437698E-3</c:v>
                </c:pt>
                <c:pt idx="34">
                  <c:v>8.6951003813437698E-3</c:v>
                </c:pt>
                <c:pt idx="35">
                  <c:v>1.4597342424026714E-2</c:v>
                </c:pt>
                <c:pt idx="36">
                  <c:v>1.4597342424026716E-2</c:v>
                </c:pt>
                <c:pt idx="37">
                  <c:v>1.0383326725659918E-2</c:v>
                </c:pt>
                <c:pt idx="38">
                  <c:v>9.687736908171372E-3</c:v>
                </c:pt>
                <c:pt idx="39">
                  <c:v>1.4268944250730994E-2</c:v>
                </c:pt>
                <c:pt idx="40">
                  <c:v>9.1466574394576897E-3</c:v>
                </c:pt>
                <c:pt idx="41">
                  <c:v>1.7261904606419177E-2</c:v>
                </c:pt>
                <c:pt idx="42">
                  <c:v>1.1654107855127261E-2</c:v>
                </c:pt>
                <c:pt idx="43">
                  <c:v>9.0209892618097406E-3</c:v>
                </c:pt>
                <c:pt idx="44">
                  <c:v>9.0209892618097406E-3</c:v>
                </c:pt>
                <c:pt idx="45">
                  <c:v>1.0529474309376547E-2</c:v>
                </c:pt>
                <c:pt idx="46">
                  <c:v>1.6677352099454774E-2</c:v>
                </c:pt>
                <c:pt idx="47">
                  <c:v>1.0480065333211618E-2</c:v>
                </c:pt>
                <c:pt idx="48">
                  <c:v>1.2715419618310345E-3</c:v>
                </c:pt>
                <c:pt idx="49">
                  <c:v>1.7350934579390766E-2</c:v>
                </c:pt>
                <c:pt idx="50">
                  <c:v>1.2099345418324787E-2</c:v>
                </c:pt>
                <c:pt idx="51">
                  <c:v>1.4423007889358299E-2</c:v>
                </c:pt>
                <c:pt idx="52">
                  <c:v>1.7434376685540268E-2</c:v>
                </c:pt>
                <c:pt idx="53">
                  <c:v>1.3350227455310427E-2</c:v>
                </c:pt>
                <c:pt idx="54">
                  <c:v>1.1490755710233115E-2</c:v>
                </c:pt>
                <c:pt idx="55">
                  <c:v>1.2619963043406688E-2</c:v>
                </c:pt>
                <c:pt idx="56">
                  <c:v>1.0232919719848353E-2</c:v>
                </c:pt>
                <c:pt idx="57">
                  <c:v>1.4262822449248933E-2</c:v>
                </c:pt>
                <c:pt idx="58">
                  <c:v>1.4462455527311519E-3</c:v>
                </c:pt>
                <c:pt idx="59">
                  <c:v>1.1655078631259341E-2</c:v>
                </c:pt>
                <c:pt idx="60">
                  <c:v>1.2890379598784541E-2</c:v>
                </c:pt>
                <c:pt idx="61">
                  <c:v>1.3522495664642078E-2</c:v>
                </c:pt>
                <c:pt idx="62">
                  <c:v>9.6794061077339049E-3</c:v>
                </c:pt>
                <c:pt idx="63">
                  <c:v>9.8216002043554056E-3</c:v>
                </c:pt>
                <c:pt idx="64">
                  <c:v>1.4569491573839006E-2</c:v>
                </c:pt>
                <c:pt idx="65">
                  <c:v>1.4548161078843316E-2</c:v>
                </c:pt>
                <c:pt idx="66">
                  <c:v>1.9197879488568742E-3</c:v>
                </c:pt>
                <c:pt idx="67">
                  <c:v>8.7427212572445453E-3</c:v>
                </c:pt>
                <c:pt idx="68">
                  <c:v>8.7427212572445453E-3</c:v>
                </c:pt>
                <c:pt idx="69">
                  <c:v>1.2287077984112585E-2</c:v>
                </c:pt>
                <c:pt idx="70">
                  <c:v>1.1297809231324771E-2</c:v>
                </c:pt>
                <c:pt idx="71">
                  <c:v>9.842333643696426E-3</c:v>
                </c:pt>
                <c:pt idx="72">
                  <c:v>1.0323868728281196E-2</c:v>
                </c:pt>
                <c:pt idx="73">
                  <c:v>1.2071376220455532E-2</c:v>
                </c:pt>
                <c:pt idx="74">
                  <c:v>1.0718061486434763E-2</c:v>
                </c:pt>
                <c:pt idx="75">
                  <c:v>1.3263340862297641E-2</c:v>
                </c:pt>
                <c:pt idx="76">
                  <c:v>1.3263340862297641E-2</c:v>
                </c:pt>
                <c:pt idx="77">
                  <c:v>1.0385174258814939E-2</c:v>
                </c:pt>
                <c:pt idx="78">
                  <c:v>1.1146312077094527E-2</c:v>
                </c:pt>
                <c:pt idx="79">
                  <c:v>8.6115836619151311E-3</c:v>
                </c:pt>
                <c:pt idx="80">
                  <c:v>1.2297961839189335E-3</c:v>
                </c:pt>
                <c:pt idx="81">
                  <c:v>1.3126600077188067E-2</c:v>
                </c:pt>
                <c:pt idx="82">
                  <c:v>1.4282383277911441E-2</c:v>
                </c:pt>
                <c:pt idx="83">
                  <c:v>1.999533658907602E-3</c:v>
                </c:pt>
                <c:pt idx="84">
                  <c:v>8.6665068719550195E-3</c:v>
                </c:pt>
                <c:pt idx="85">
                  <c:v>8.7017441743013485E-3</c:v>
                </c:pt>
                <c:pt idx="86">
                  <c:v>1.4350573824740136E-2</c:v>
                </c:pt>
                <c:pt idx="87">
                  <c:v>1.3337986429407226E-2</c:v>
                </c:pt>
                <c:pt idx="88">
                  <c:v>1.0798008485803947E-2</c:v>
                </c:pt>
                <c:pt idx="89">
                  <c:v>1.2204355215276729E-2</c:v>
                </c:pt>
                <c:pt idx="90">
                  <c:v>1.149061545028672E-2</c:v>
                </c:pt>
                <c:pt idx="91">
                  <c:v>1.1614513271679665E-2</c:v>
                </c:pt>
                <c:pt idx="92">
                  <c:v>1.2271140642186873E-3</c:v>
                </c:pt>
                <c:pt idx="93">
                  <c:v>8.7651004587049088E-3</c:v>
                </c:pt>
                <c:pt idx="94">
                  <c:v>1.4343741573022931E-3</c:v>
                </c:pt>
                <c:pt idx="95">
                  <c:v>1.4343741573022931E-3</c:v>
                </c:pt>
                <c:pt idx="96">
                  <c:v>1.4448545601398301E-3</c:v>
                </c:pt>
                <c:pt idx="97">
                  <c:v>1.0257685308703728E-2</c:v>
                </c:pt>
                <c:pt idx="98">
                  <c:v>1.0325376005065888E-2</c:v>
                </c:pt>
                <c:pt idx="99">
                  <c:v>1.2517712080686166E-2</c:v>
                </c:pt>
                <c:pt idx="100">
                  <c:v>1.2523256126299048E-3</c:v>
                </c:pt>
                <c:pt idx="101">
                  <c:v>1.3150637274362392E-2</c:v>
                </c:pt>
                <c:pt idx="102">
                  <c:v>1.3589839014619918E-2</c:v>
                </c:pt>
                <c:pt idx="103">
                  <c:v>1.4531226590961616E-2</c:v>
                </c:pt>
                <c:pt idx="104">
                  <c:v>1.2751480862873022E-2</c:v>
                </c:pt>
                <c:pt idx="105">
                  <c:v>1.2751480862873022E-2</c:v>
                </c:pt>
                <c:pt idx="106">
                  <c:v>1.0712718034299636E-2</c:v>
                </c:pt>
                <c:pt idx="107">
                  <c:v>1.6772614376562221E-2</c:v>
                </c:pt>
                <c:pt idx="108">
                  <c:v>1.7758469729025218E-2</c:v>
                </c:pt>
                <c:pt idx="109">
                  <c:v>8.6213890263545402E-3</c:v>
                </c:pt>
                <c:pt idx="110">
                  <c:v>1.8578890556739648E-2</c:v>
                </c:pt>
                <c:pt idx="111">
                  <c:v>1.1498083304787084E-2</c:v>
                </c:pt>
                <c:pt idx="112">
                  <c:v>1.3868297211234957E-2</c:v>
                </c:pt>
                <c:pt idx="113">
                  <c:v>9.9012507284014922E-3</c:v>
                </c:pt>
                <c:pt idx="114">
                  <c:v>9.9007009268573323E-3</c:v>
                </c:pt>
                <c:pt idx="115">
                  <c:v>1.2596058261941597E-2</c:v>
                </c:pt>
                <c:pt idx="116">
                  <c:v>1.1794920185393914E-2</c:v>
                </c:pt>
                <c:pt idx="117">
                  <c:v>1.0495065437375117E-2</c:v>
                </c:pt>
                <c:pt idx="118">
                  <c:v>1.0007240934828573E-2</c:v>
                </c:pt>
                <c:pt idx="119">
                  <c:v>1.227342734278344E-2</c:v>
                </c:pt>
                <c:pt idx="120">
                  <c:v>1.8578890556739648E-2</c:v>
                </c:pt>
                <c:pt idx="121">
                  <c:v>1.125347602948782E-2</c:v>
                </c:pt>
                <c:pt idx="122">
                  <c:v>1.0917429862788401E-2</c:v>
                </c:pt>
                <c:pt idx="123">
                  <c:v>1.5241831385989363E-2</c:v>
                </c:pt>
                <c:pt idx="124">
                  <c:v>1.4631670549349302E-2</c:v>
                </c:pt>
                <c:pt idx="125">
                  <c:v>9.2009694414855823E-3</c:v>
                </c:pt>
                <c:pt idx="126">
                  <c:v>1.1676397669547168E-2</c:v>
                </c:pt>
                <c:pt idx="127">
                  <c:v>1.3375232213813057E-2</c:v>
                </c:pt>
                <c:pt idx="128">
                  <c:v>1.0870509932698644E-2</c:v>
                </c:pt>
                <c:pt idx="129">
                  <c:v>1.1149348129450015E-2</c:v>
                </c:pt>
                <c:pt idx="130">
                  <c:v>1.3219365238664941E-2</c:v>
                </c:pt>
                <c:pt idx="131">
                  <c:v>9.877324393599559E-3</c:v>
                </c:pt>
                <c:pt idx="132">
                  <c:v>1.2079947376689257E-2</c:v>
                </c:pt>
                <c:pt idx="133">
                  <c:v>1.2295085301607486E-2</c:v>
                </c:pt>
                <c:pt idx="134">
                  <c:v>9.0384730613331313E-3</c:v>
                </c:pt>
                <c:pt idx="135">
                  <c:v>1.0480065333211615E-2</c:v>
                </c:pt>
                <c:pt idx="136">
                  <c:v>1.4672091466496266E-3</c:v>
                </c:pt>
                <c:pt idx="137">
                  <c:v>8.5211899728198197E-3</c:v>
                </c:pt>
                <c:pt idx="138">
                  <c:v>1.7153478804937887E-2</c:v>
                </c:pt>
                <c:pt idx="139">
                  <c:v>8.9966114617229965E-3</c:v>
                </c:pt>
                <c:pt idx="140">
                  <c:v>8.9966114617229965E-3</c:v>
                </c:pt>
                <c:pt idx="141">
                  <c:v>1.1165286510422237E-2</c:v>
                </c:pt>
                <c:pt idx="142">
                  <c:v>1.1165286510422237E-2</c:v>
                </c:pt>
                <c:pt idx="143">
                  <c:v>1.0383326725659918E-2</c:v>
                </c:pt>
                <c:pt idx="144">
                  <c:v>9.5682007651430607E-3</c:v>
                </c:pt>
                <c:pt idx="145">
                  <c:v>1.0405700268338298E-2</c:v>
                </c:pt>
                <c:pt idx="146">
                  <c:v>1.5465191101062255E-2</c:v>
                </c:pt>
                <c:pt idx="147">
                  <c:v>1.2927261812047971E-2</c:v>
                </c:pt>
                <c:pt idx="148">
                  <c:v>8.6507782807125674E-3</c:v>
                </c:pt>
                <c:pt idx="149">
                  <c:v>1.678802447796705E-2</c:v>
                </c:pt>
                <c:pt idx="150">
                  <c:v>1.1392415857912426E-2</c:v>
                </c:pt>
                <c:pt idx="151">
                  <c:v>8.5308236028580637E-3</c:v>
                </c:pt>
                <c:pt idx="152">
                  <c:v>1.2111771913291255E-2</c:v>
                </c:pt>
                <c:pt idx="153">
                  <c:v>1.2111771913291259E-2</c:v>
                </c:pt>
                <c:pt idx="154">
                  <c:v>1.1744385376725603E-2</c:v>
                </c:pt>
                <c:pt idx="155">
                  <c:v>1.0890252033443945E-2</c:v>
                </c:pt>
                <c:pt idx="156">
                  <c:v>9.5502097442160452E-3</c:v>
                </c:pt>
                <c:pt idx="157">
                  <c:v>1.2257893869495594E-2</c:v>
                </c:pt>
                <c:pt idx="158">
                  <c:v>9.1059178743550361E-3</c:v>
                </c:pt>
                <c:pt idx="159">
                  <c:v>8.6306175099501344E-3</c:v>
                </c:pt>
                <c:pt idx="160">
                  <c:v>1.2896417669425535E-3</c:v>
                </c:pt>
                <c:pt idx="161">
                  <c:v>1.4775592891695924E-2</c:v>
                </c:pt>
                <c:pt idx="162">
                  <c:v>1.4775592891695921E-2</c:v>
                </c:pt>
                <c:pt idx="163">
                  <c:v>1.1331093689141859E-2</c:v>
                </c:pt>
                <c:pt idx="164">
                  <c:v>1.1498266628451756E-2</c:v>
                </c:pt>
                <c:pt idx="165">
                  <c:v>1.3704073656343742E-2</c:v>
                </c:pt>
                <c:pt idx="166">
                  <c:v>1.3651814067371214E-2</c:v>
                </c:pt>
                <c:pt idx="167">
                  <c:v>1.0383326725659918E-2</c:v>
                </c:pt>
                <c:pt idx="168">
                  <c:v>1.2305322299900575E-2</c:v>
                </c:pt>
                <c:pt idx="169">
                  <c:v>1.139101263757158E-2</c:v>
                </c:pt>
                <c:pt idx="170">
                  <c:v>1.2844109242473851E-2</c:v>
                </c:pt>
                <c:pt idx="171">
                  <c:v>1.1498043211316634E-2</c:v>
                </c:pt>
                <c:pt idx="172">
                  <c:v>1.0174856784972482E-2</c:v>
                </c:pt>
                <c:pt idx="173">
                  <c:v>8.5806839773711549E-3</c:v>
                </c:pt>
                <c:pt idx="174">
                  <c:v>1.4097575188994274E-2</c:v>
                </c:pt>
                <c:pt idx="175">
                  <c:v>8.7352435108780917E-3</c:v>
                </c:pt>
                <c:pt idx="176">
                  <c:v>1.807031255783919E-2</c:v>
                </c:pt>
                <c:pt idx="177">
                  <c:v>1.807031255783919E-2</c:v>
                </c:pt>
                <c:pt idx="178">
                  <c:v>1.807031255783919E-2</c:v>
                </c:pt>
                <c:pt idx="179">
                  <c:v>9.9458509146978791E-3</c:v>
                </c:pt>
                <c:pt idx="180">
                  <c:v>8.8106281255085992E-3</c:v>
                </c:pt>
                <c:pt idx="181">
                  <c:v>1.2619963043406688E-2</c:v>
                </c:pt>
                <c:pt idx="182">
                  <c:v>9.6914167882954788E-3</c:v>
                </c:pt>
                <c:pt idx="183">
                  <c:v>1.207994737668926E-2</c:v>
                </c:pt>
                <c:pt idx="184">
                  <c:v>1.0329000481410933E-2</c:v>
                </c:pt>
                <c:pt idx="185">
                  <c:v>1.4450045694352281E-3</c:v>
                </c:pt>
                <c:pt idx="186">
                  <c:v>8.7509469892825473E-3</c:v>
                </c:pt>
                <c:pt idx="187">
                  <c:v>8.750946989282549E-3</c:v>
                </c:pt>
                <c:pt idx="188">
                  <c:v>1.3986024570575151E-2</c:v>
                </c:pt>
                <c:pt idx="189">
                  <c:v>1.0396319441150324E-2</c:v>
                </c:pt>
                <c:pt idx="190">
                  <c:v>1.0383326725659918E-2</c:v>
                </c:pt>
                <c:pt idx="191">
                  <c:v>1.3605625210908412E-2</c:v>
                </c:pt>
                <c:pt idx="192">
                  <c:v>8.5173710207430437E-3</c:v>
                </c:pt>
                <c:pt idx="193">
                  <c:v>8.5173710207430437E-3</c:v>
                </c:pt>
                <c:pt idx="194">
                  <c:v>8.517371020743042E-3</c:v>
                </c:pt>
                <c:pt idx="195">
                  <c:v>9.7952188359915291E-3</c:v>
                </c:pt>
                <c:pt idx="196">
                  <c:v>1.2756213710480097E-2</c:v>
                </c:pt>
                <c:pt idx="197">
                  <c:v>1.4320151322857027E-2</c:v>
                </c:pt>
                <c:pt idx="198">
                  <c:v>1.0747535805148903E-2</c:v>
                </c:pt>
                <c:pt idx="199">
                  <c:v>8.8278839071882637E-3</c:v>
                </c:pt>
                <c:pt idx="200">
                  <c:v>1.0480065333211615E-2</c:v>
                </c:pt>
                <c:pt idx="201">
                  <c:v>9.5053713187972112E-3</c:v>
                </c:pt>
                <c:pt idx="202">
                  <c:v>1.7325823738688354E-2</c:v>
                </c:pt>
                <c:pt idx="203">
                  <c:v>8.4850998975891032E-3</c:v>
                </c:pt>
                <c:pt idx="204">
                  <c:v>1.0384918774018776E-2</c:v>
                </c:pt>
                <c:pt idx="205">
                  <c:v>8.7038420389212966E-3</c:v>
                </c:pt>
                <c:pt idx="206">
                  <c:v>9.0835931363983154E-3</c:v>
                </c:pt>
                <c:pt idx="207">
                  <c:v>1.154721395046736E-2</c:v>
                </c:pt>
                <c:pt idx="208">
                  <c:v>1.154721395046736E-2</c:v>
                </c:pt>
                <c:pt idx="209">
                  <c:v>1.1547213950467363E-2</c:v>
                </c:pt>
                <c:pt idx="210">
                  <c:v>1.1313655914624561E-2</c:v>
                </c:pt>
                <c:pt idx="211">
                  <c:v>1.0987719398720014E-2</c:v>
                </c:pt>
                <c:pt idx="212">
                  <c:v>1.0136654599738365E-2</c:v>
                </c:pt>
                <c:pt idx="213">
                  <c:v>1.3596258944812959E-2</c:v>
                </c:pt>
                <c:pt idx="214">
                  <c:v>1.3596258944812959E-2</c:v>
                </c:pt>
                <c:pt idx="215">
                  <c:v>1.3596258944812962E-2</c:v>
                </c:pt>
                <c:pt idx="216">
                  <c:v>8.7153980604766958E-3</c:v>
                </c:pt>
                <c:pt idx="217">
                  <c:v>1.0295734545016809E-2</c:v>
                </c:pt>
                <c:pt idx="218">
                  <c:v>1.1170999547983871E-2</c:v>
                </c:pt>
                <c:pt idx="219">
                  <c:v>1.0320404004150423E-2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2AD-4DDF-83A4-2332315B1FDF}"/>
            </c:ext>
          </c:extLst>
        </c:ser>
        <c:ser>
          <c:idx val="2"/>
          <c:order val="2"/>
          <c:tx>
            <c:strRef>
              <c:f>'Exit Prices Pivots'!$D$3</c:f>
              <c:strCache>
                <c:ptCount val="1"/>
                <c:pt idx="0">
                  <c:v>Sum of 2020/21 Exit Firm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Prices Pivots'!$A$4:$A$223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Pivots'!$D$4:$D$223</c:f>
              <c:numCache>
                <c:formatCode>General</c:formatCode>
                <c:ptCount val="220"/>
                <c:pt idx="0">
                  <c:v>1.7444563531392638E-2</c:v>
                </c:pt>
                <c:pt idx="1">
                  <c:v>1.3435719619452552E-2</c:v>
                </c:pt>
                <c:pt idx="2">
                  <c:v>1.0073622413063815E-2</c:v>
                </c:pt>
                <c:pt idx="3">
                  <c:v>1.0073622413063815E-2</c:v>
                </c:pt>
                <c:pt idx="4">
                  <c:v>1.8776998798224333E-2</c:v>
                </c:pt>
                <c:pt idx="5">
                  <c:v>1.4476142769076361E-2</c:v>
                </c:pt>
                <c:pt idx="6">
                  <c:v>1.0377652977676202E-2</c:v>
                </c:pt>
                <c:pt idx="7">
                  <c:v>8.9740663110826745E-3</c:v>
                </c:pt>
                <c:pt idx="8">
                  <c:v>1.0526834289459351E-2</c:v>
                </c:pt>
                <c:pt idx="9">
                  <c:v>1.0526834289459349E-2</c:v>
                </c:pt>
                <c:pt idx="10">
                  <c:v>1.0052538885575968E-2</c:v>
                </c:pt>
                <c:pt idx="11">
                  <c:v>1.984276386082881E-3</c:v>
                </c:pt>
                <c:pt idx="12">
                  <c:v>1.69581218857109E-2</c:v>
                </c:pt>
                <c:pt idx="13">
                  <c:v>1.0734319429272705E-2</c:v>
                </c:pt>
                <c:pt idx="14">
                  <c:v>1.5028047200981785E-3</c:v>
                </c:pt>
                <c:pt idx="15">
                  <c:v>1.0734319429272703E-2</c:v>
                </c:pt>
                <c:pt idx="16">
                  <c:v>1.0734319429272703E-2</c:v>
                </c:pt>
                <c:pt idx="17">
                  <c:v>1.0734319429272703E-2</c:v>
                </c:pt>
                <c:pt idx="18">
                  <c:v>9.9341816647262899E-3</c:v>
                </c:pt>
                <c:pt idx="19">
                  <c:v>1.6675635842404501E-2</c:v>
                </c:pt>
                <c:pt idx="20">
                  <c:v>1.3007249539443972E-2</c:v>
                </c:pt>
                <c:pt idx="21">
                  <c:v>1.6573123982414515E-3</c:v>
                </c:pt>
                <c:pt idx="22">
                  <c:v>1.1837945701724653E-2</c:v>
                </c:pt>
                <c:pt idx="23">
                  <c:v>1.6573123982414515E-3</c:v>
                </c:pt>
                <c:pt idx="24">
                  <c:v>2.0481695133926269E-3</c:v>
                </c:pt>
                <c:pt idx="25">
                  <c:v>1.4301232026534005E-2</c:v>
                </c:pt>
                <c:pt idx="26">
                  <c:v>1.0724010055877782E-2</c:v>
                </c:pt>
                <c:pt idx="27">
                  <c:v>1.0601582272423962E-2</c:v>
                </c:pt>
                <c:pt idx="28">
                  <c:v>1.0601582272423962E-2</c:v>
                </c:pt>
                <c:pt idx="29">
                  <c:v>9.9596199978188651E-3</c:v>
                </c:pt>
                <c:pt idx="30">
                  <c:v>1.4709303359427524E-2</c:v>
                </c:pt>
                <c:pt idx="31">
                  <c:v>1.2393763421518648E-2</c:v>
                </c:pt>
                <c:pt idx="32">
                  <c:v>9.0351447374441615E-3</c:v>
                </c:pt>
                <c:pt idx="33">
                  <c:v>9.0351447374441632E-3</c:v>
                </c:pt>
                <c:pt idx="34">
                  <c:v>9.0351447374441632E-3</c:v>
                </c:pt>
                <c:pt idx="35">
                  <c:v>1.5168209198147611E-2</c:v>
                </c:pt>
                <c:pt idx="36">
                  <c:v>1.5168209198147615E-2</c:v>
                </c:pt>
                <c:pt idx="37">
                  <c:v>1.0789393532914117E-2</c:v>
                </c:pt>
                <c:pt idx="38">
                  <c:v>1.006660087920468E-2</c:v>
                </c:pt>
                <c:pt idx="39">
                  <c:v>1.4826968166174554E-2</c:v>
                </c:pt>
                <c:pt idx="40">
                  <c:v>9.5043611004924332E-3</c:v>
                </c:pt>
                <c:pt idx="41">
                  <c:v>1.7936975966095538E-2</c:v>
                </c:pt>
                <c:pt idx="42">
                  <c:v>1.2109871840327949E-2</c:v>
                </c:pt>
                <c:pt idx="43">
                  <c:v>9.3737783442109472E-3</c:v>
                </c:pt>
                <c:pt idx="44">
                  <c:v>9.3737783442109472E-3</c:v>
                </c:pt>
                <c:pt idx="45">
                  <c:v>1.0941256595328058E-2</c:v>
                </c:pt>
                <c:pt idx="46">
                  <c:v>1.7329563023699701E-2</c:v>
                </c:pt>
                <c:pt idx="47">
                  <c:v>1.088991535354816E-2</c:v>
                </c:pt>
                <c:pt idx="48">
                  <c:v>1.3212688940920101E-3</c:v>
                </c:pt>
                <c:pt idx="49">
                  <c:v>1.8029487686086143E-2</c:v>
                </c:pt>
                <c:pt idx="50">
                  <c:v>1.2572521568290597E-2</c:v>
                </c:pt>
                <c:pt idx="51">
                  <c:v>1.4987056861270203E-2</c:v>
                </c:pt>
                <c:pt idx="52">
                  <c:v>1.8116193011291533E-2</c:v>
                </c:pt>
                <c:pt idx="53">
                  <c:v>1.3872322577820471E-2</c:v>
                </c:pt>
                <c:pt idx="54">
                  <c:v>1.1940131387939699E-2</c:v>
                </c:pt>
                <c:pt idx="55">
                  <c:v>1.3113499290131742E-2</c:v>
                </c:pt>
                <c:pt idx="56">
                  <c:v>1.0633104472703971E-2</c:v>
                </c:pt>
                <c:pt idx="57">
                  <c:v>1.4820606955835567E-2</c:v>
                </c:pt>
                <c:pt idx="58">
                  <c:v>1.5028047200981785E-3</c:v>
                </c:pt>
                <c:pt idx="59">
                  <c:v>1.2110880581167773E-2</c:v>
                </c:pt>
                <c:pt idx="60">
                  <c:v>1.3394491183276786E-2</c:v>
                </c:pt>
                <c:pt idx="61">
                  <c:v>1.4051327780372403E-2</c:v>
                </c:pt>
                <c:pt idx="62">
                  <c:v>1.0057944281301249E-2</c:v>
                </c:pt>
                <c:pt idx="63">
                  <c:v>1.0205699245297057E-2</c:v>
                </c:pt>
                <c:pt idx="64">
                  <c:v>1.51392691685366E-2</c:v>
                </c:pt>
                <c:pt idx="65">
                  <c:v>1.5117104489446646E-2</c:v>
                </c:pt>
                <c:pt idx="66">
                  <c:v>1.9948662145798336E-3</c:v>
                </c:pt>
                <c:pt idx="67">
                  <c:v>9.0846279506811862E-3</c:v>
                </c:pt>
                <c:pt idx="68">
                  <c:v>9.0846279506811862E-3</c:v>
                </c:pt>
                <c:pt idx="69">
                  <c:v>1.2767595900895642E-2</c:v>
                </c:pt>
                <c:pt idx="70">
                  <c:v>1.1739639238676242E-2</c:v>
                </c:pt>
                <c:pt idx="71">
                  <c:v>1.0227243519329025E-2</c:v>
                </c:pt>
                <c:pt idx="72">
                  <c:v>1.0727610276993578E-2</c:v>
                </c:pt>
                <c:pt idx="73">
                  <c:v>1.2543458562706309E-2</c:v>
                </c:pt>
                <c:pt idx="74">
                  <c:v>1.1137218960984342E-2</c:v>
                </c:pt>
                <c:pt idx="75">
                  <c:v>1.3782038060197387E-2</c:v>
                </c:pt>
                <c:pt idx="76">
                  <c:v>1.3782038060197387E-2</c:v>
                </c:pt>
                <c:pt idx="77">
                  <c:v>1.0791313318624544E-2</c:v>
                </c:pt>
                <c:pt idx="78">
                  <c:v>1.1582217396978123E-2</c:v>
                </c:pt>
                <c:pt idx="79">
                  <c:v>8.9483618810146607E-3</c:v>
                </c:pt>
                <c:pt idx="80">
                  <c:v>1.2778905397233466E-3</c:v>
                </c:pt>
                <c:pt idx="81">
                  <c:v>1.363994967354373E-2</c:v>
                </c:pt>
                <c:pt idx="82">
                  <c:v>1.484093276122009E-2</c:v>
                </c:pt>
                <c:pt idx="83">
                  <c:v>2.077730586570813E-3</c:v>
                </c:pt>
                <c:pt idx="84">
                  <c:v>9.0054330050260839E-3</c:v>
                </c:pt>
                <c:pt idx="85">
                  <c:v>9.0420483530833928E-3</c:v>
                </c:pt>
                <c:pt idx="86">
                  <c:v>1.4911790075489246E-2</c:v>
                </c:pt>
                <c:pt idx="87">
                  <c:v>1.3859602834986046E-2</c:v>
                </c:pt>
                <c:pt idx="88">
                  <c:v>1.1220292494232419E-2</c:v>
                </c:pt>
                <c:pt idx="89">
                  <c:v>1.2681638044547283E-2</c:v>
                </c:pt>
                <c:pt idx="90">
                  <c:v>1.193998564276587E-2</c:v>
                </c:pt>
                <c:pt idx="91">
                  <c:v>1.2068728808438936E-2</c:v>
                </c:pt>
                <c:pt idx="92">
                  <c:v>1.2751035288054656E-3</c:v>
                </c:pt>
                <c:pt idx="93">
                  <c:v>9.1078823486104681E-3</c:v>
                </c:pt>
                <c:pt idx="94">
                  <c:v>1.4904690630923886E-3</c:v>
                </c:pt>
                <c:pt idx="95">
                  <c:v>1.4904690630923886E-3</c:v>
                </c:pt>
                <c:pt idx="96">
                  <c:v>1.5013593291492405E-3</c:v>
                </c:pt>
                <c:pt idx="97">
                  <c:v>1.0658838583870353E-2</c:v>
                </c:pt>
                <c:pt idx="98">
                  <c:v>1.0729176499729581E-2</c:v>
                </c:pt>
                <c:pt idx="99">
                  <c:v>1.3007249539443969E-2</c:v>
                </c:pt>
                <c:pt idx="100">
                  <c:v>1.3013010399278418E-3</c:v>
                </c:pt>
                <c:pt idx="101">
                  <c:v>1.3664926907391255E-2</c:v>
                </c:pt>
                <c:pt idx="102">
                  <c:v>1.4121304765969905E-2</c:v>
                </c:pt>
                <c:pt idx="103">
                  <c:v>1.5099507734681869E-2</c:v>
                </c:pt>
                <c:pt idx="104">
                  <c:v>1.3250160453582018E-2</c:v>
                </c:pt>
                <c:pt idx="105">
                  <c:v>1.3250160453582014E-2</c:v>
                </c:pt>
                <c:pt idx="106">
                  <c:v>1.1131666539353642E-2</c:v>
                </c:pt>
                <c:pt idx="107">
                  <c:v>1.7428550778174741E-2</c:v>
                </c:pt>
                <c:pt idx="108">
                  <c:v>1.8452960550234279E-2</c:v>
                </c:pt>
                <c:pt idx="109">
                  <c:v>8.9585507095534915E-3</c:v>
                </c:pt>
                <c:pt idx="110">
                  <c:v>1.9305466053209059E-2</c:v>
                </c:pt>
                <c:pt idx="111">
                  <c:v>1.1947745547002711E-2</c:v>
                </c:pt>
                <c:pt idx="112">
                  <c:v>1.4410652789500801E-2</c:v>
                </c:pt>
                <c:pt idx="113">
                  <c:v>1.0288464708788858E-2</c:v>
                </c:pt>
                <c:pt idx="114">
                  <c:v>1.0287893405835415E-2</c:v>
                </c:pt>
                <c:pt idx="115">
                  <c:v>1.3088659650451735E-2</c:v>
                </c:pt>
                <c:pt idx="116">
                  <c:v>1.2256191000427101E-2</c:v>
                </c:pt>
                <c:pt idx="117">
                  <c:v>1.090550207552376E-2</c:v>
                </c:pt>
                <c:pt idx="118">
                  <c:v>1.0398599935965185E-2</c:v>
                </c:pt>
                <c:pt idx="119">
                  <c:v>1.2753411415983613E-2</c:v>
                </c:pt>
                <c:pt idx="120">
                  <c:v>1.9305466053209056E-2</c:v>
                </c:pt>
                <c:pt idx="121">
                  <c:v>1.169357227248795E-2</c:v>
                </c:pt>
                <c:pt idx="122">
                  <c:v>1.1344384152577675E-2</c:v>
                </c:pt>
                <c:pt idx="123">
                  <c:v>1.5837902565404377E-2</c:v>
                </c:pt>
                <c:pt idx="124">
                  <c:v>1.5203879813465658E-2</c:v>
                </c:pt>
                <c:pt idx="125">
                  <c:v>9.5607971136240644E-3</c:v>
                </c:pt>
                <c:pt idx="126">
                  <c:v>1.2133033355505708E-2</c:v>
                </c:pt>
                <c:pt idx="127">
                  <c:v>1.3898305211980837E-2</c:v>
                </c:pt>
                <c:pt idx="128">
                  <c:v>1.1295629297447853E-2</c:v>
                </c:pt>
                <c:pt idx="129">
                  <c:v>1.1585372182001787E-2</c:v>
                </c:pt>
                <c:pt idx="130">
                  <c:v>1.3736342656232492E-2</c:v>
                </c:pt>
                <c:pt idx="131">
                  <c:v>1.0263602672873108E-2</c:v>
                </c:pt>
                <c:pt idx="132">
                  <c:v>1.2552364916140148E-2</c:v>
                </c:pt>
                <c:pt idx="133">
                  <c:v>1.2775916365220623E-2</c:v>
                </c:pt>
                <c:pt idx="134">
                  <c:v>9.3919458928677993E-3</c:v>
                </c:pt>
                <c:pt idx="135">
                  <c:v>1.0889915353548156E-2</c:v>
                </c:pt>
                <c:pt idx="136">
                  <c:v>1.5245881494967419E-3</c:v>
                </c:pt>
                <c:pt idx="137">
                  <c:v>8.8544331132594297E-3</c:v>
                </c:pt>
                <c:pt idx="138">
                  <c:v>1.7824309893630319E-2</c:v>
                </c:pt>
                <c:pt idx="139">
                  <c:v>9.3484471872944865E-3</c:v>
                </c:pt>
                <c:pt idx="140">
                  <c:v>9.3484471872944831E-3</c:v>
                </c:pt>
                <c:pt idx="141">
                  <c:v>1.1601933874523879E-2</c:v>
                </c:pt>
                <c:pt idx="142">
                  <c:v>1.1601933874523879E-2</c:v>
                </c:pt>
                <c:pt idx="143">
                  <c:v>1.0789393532914117E-2</c:v>
                </c:pt>
                <c:pt idx="144">
                  <c:v>9.942389966593029E-3</c:v>
                </c:pt>
                <c:pt idx="145">
                  <c:v>1.0812642050760131E-2</c:v>
                </c:pt>
                <c:pt idx="146">
                  <c:v>1.6069997338976849E-2</c:v>
                </c:pt>
                <c:pt idx="147">
                  <c:v>1.3432815770740705E-2</c:v>
                </c:pt>
                <c:pt idx="148">
                  <c:v>8.9890893066029397E-3</c:v>
                </c:pt>
                <c:pt idx="149">
                  <c:v>1.7444563531392638E-2</c:v>
                </c:pt>
                <c:pt idx="150">
                  <c:v>1.1837945701724653E-2</c:v>
                </c:pt>
                <c:pt idx="151">
                  <c:v>8.864443491279822E-3</c:v>
                </c:pt>
                <c:pt idx="152">
                  <c:v>1.2585434033434999E-2</c:v>
                </c:pt>
                <c:pt idx="153">
                  <c:v>1.2585434033435001E-2</c:v>
                </c:pt>
                <c:pt idx="154">
                  <c:v>1.2203679897556234E-2</c:v>
                </c:pt>
                <c:pt idx="155">
                  <c:v>1.1316143464028114E-2</c:v>
                </c:pt>
                <c:pt idx="156">
                  <c:v>9.9236953603296287E-3</c:v>
                </c:pt>
                <c:pt idx="157">
                  <c:v>1.2737270466106593E-2</c:v>
                </c:pt>
                <c:pt idx="158">
                  <c:v>9.4620283094837415E-3</c:v>
                </c:pt>
                <c:pt idx="159">
                  <c:v>8.9681400968332787E-3</c:v>
                </c:pt>
                <c:pt idx="160">
                  <c:v>1.3400765388263925E-3</c:v>
                </c:pt>
                <c:pt idx="161">
                  <c:v>1.535343061069898E-2</c:v>
                </c:pt>
                <c:pt idx="162">
                  <c:v>1.5353430610698975E-2</c:v>
                </c:pt>
                <c:pt idx="163">
                  <c:v>1.1774225371175645E-2</c:v>
                </c:pt>
                <c:pt idx="164">
                  <c:v>1.1947936040012739E-2</c:v>
                </c:pt>
                <c:pt idx="165">
                  <c:v>1.4240006848377068E-2</c:v>
                </c:pt>
                <c:pt idx="166">
                  <c:v>1.418570351321383E-2</c:v>
                </c:pt>
                <c:pt idx="167">
                  <c:v>1.0789393532914117E-2</c:v>
                </c:pt>
                <c:pt idx="168">
                  <c:v>1.2786553707769707E-2</c:v>
                </c:pt>
                <c:pt idx="169">
                  <c:v>1.1836487604828467E-2</c:v>
                </c:pt>
                <c:pt idx="170">
                  <c:v>1.3346411305186223E-2</c:v>
                </c:pt>
                <c:pt idx="171">
                  <c:v>1.1947703885573556E-2</c:v>
                </c:pt>
                <c:pt idx="172">
                  <c:v>1.0572770836808302E-2</c:v>
                </c:pt>
                <c:pt idx="173">
                  <c:v>8.9162537845060563E-3</c:v>
                </c:pt>
                <c:pt idx="174">
                  <c:v>1.4648897274706363E-2</c:v>
                </c:pt>
                <c:pt idx="175">
                  <c:v>9.0768577677312872E-3</c:v>
                </c:pt>
                <c:pt idx="176">
                  <c:v>1.8776998798224333E-2</c:v>
                </c:pt>
                <c:pt idx="177">
                  <c:v>1.8776998798224333E-2</c:v>
                </c:pt>
                <c:pt idx="178">
                  <c:v>1.8776998798224337E-2</c:v>
                </c:pt>
                <c:pt idx="179">
                  <c:v>1.0334809100553378E-2</c:v>
                </c:pt>
                <c:pt idx="180">
                  <c:v>9.1551904924028135E-3</c:v>
                </c:pt>
                <c:pt idx="181">
                  <c:v>1.3113499290131742E-2</c:v>
                </c:pt>
                <c:pt idx="182">
                  <c:v>1.0070424670544583E-2</c:v>
                </c:pt>
                <c:pt idx="183">
                  <c:v>1.255236491614015E-2</c:v>
                </c:pt>
                <c:pt idx="184">
                  <c:v>1.0732942720582556E-2</c:v>
                </c:pt>
                <c:pt idx="185">
                  <c:v>1.5015152049455442E-3</c:v>
                </c:pt>
                <c:pt idx="186">
                  <c:v>9.0931753712140476E-3</c:v>
                </c:pt>
                <c:pt idx="187">
                  <c:v>9.0931753712140493E-3</c:v>
                </c:pt>
                <c:pt idx="188">
                  <c:v>1.4532984181266903E-2</c:v>
                </c:pt>
                <c:pt idx="189">
                  <c:v>1.0802894362098346E-2</c:v>
                </c:pt>
                <c:pt idx="190">
                  <c:v>1.0789393532914119E-2</c:v>
                </c:pt>
                <c:pt idx="191">
                  <c:v>1.4137708322233183E-2</c:v>
                </c:pt>
                <c:pt idx="192">
                  <c:v>8.8504648111989871E-3</c:v>
                </c:pt>
                <c:pt idx="193">
                  <c:v>8.8504648111989871E-3</c:v>
                </c:pt>
                <c:pt idx="194">
                  <c:v>8.8504648111989871E-3</c:v>
                </c:pt>
                <c:pt idx="195">
                  <c:v>1.0178286165391633E-2</c:v>
                </c:pt>
                <c:pt idx="196">
                  <c:v>1.3255078391417667E-2</c:v>
                </c:pt>
                <c:pt idx="197">
                  <c:v>1.4880177823101817E-2</c:v>
                </c:pt>
                <c:pt idx="198">
                  <c:v>1.1167845949051231E-2</c:v>
                </c:pt>
                <c:pt idx="199">
                  <c:v>9.1731211059892896E-3</c:v>
                </c:pt>
                <c:pt idx="200">
                  <c:v>1.0889915353548156E-2</c:v>
                </c:pt>
                <c:pt idx="201">
                  <c:v>9.8771034124865102E-3</c:v>
                </c:pt>
                <c:pt idx="202">
                  <c:v>1.8003394821107611E-2</c:v>
                </c:pt>
                <c:pt idx="203">
                  <c:v>8.8169316424317416E-3</c:v>
                </c:pt>
                <c:pt idx="204">
                  <c:v>1.0791047842435619E-2</c:v>
                </c:pt>
                <c:pt idx="205">
                  <c:v>9.0442282601171826E-3</c:v>
                </c:pt>
                <c:pt idx="206">
                  <c:v>9.4388305049940696E-3</c:v>
                </c:pt>
                <c:pt idx="207">
                  <c:v>1.1998797573465546E-2</c:v>
                </c:pt>
                <c:pt idx="208">
                  <c:v>1.199879757346555E-2</c:v>
                </c:pt>
                <c:pt idx="209">
                  <c:v>1.199879757346555E-2</c:v>
                </c:pt>
                <c:pt idx="210">
                  <c:v>1.1756105647451607E-2</c:v>
                </c:pt>
                <c:pt idx="211">
                  <c:v>1.1417422542339399E-2</c:v>
                </c:pt>
                <c:pt idx="212">
                  <c:v>1.0533074656460863E-2</c:v>
                </c:pt>
                <c:pt idx="213">
                  <c:v>1.4127975764113052E-2</c:v>
                </c:pt>
                <c:pt idx="214">
                  <c:v>1.4127975764113052E-2</c:v>
                </c:pt>
                <c:pt idx="215">
                  <c:v>1.4127975764113053E-2</c:v>
                </c:pt>
                <c:pt idx="216">
                  <c:v>9.0562362097397174E-3</c:v>
                </c:pt>
                <c:pt idx="217">
                  <c:v>1.0698375833834196E-2</c:v>
                </c:pt>
                <c:pt idx="218">
                  <c:v>1.1607870335173668E-2</c:v>
                </c:pt>
                <c:pt idx="219">
                  <c:v>1.0724010055877786E-2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2AD-4DDF-83A4-2332315B1FDF}"/>
            </c:ext>
          </c:extLst>
        </c:ser>
        <c:ser>
          <c:idx val="3"/>
          <c:order val="3"/>
          <c:tx>
            <c:strRef>
              <c:f>'Exit Prices Pivots'!$E$3</c:f>
              <c:strCache>
                <c:ptCount val="1"/>
                <c:pt idx="0">
                  <c:v>Sum of 2021/22 Exit Firm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Prices Pivots'!$A$4:$A$223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Pivots'!$E$4:$E$223</c:f>
              <c:numCache>
                <c:formatCode>General</c:formatCode>
                <c:ptCount val="220"/>
                <c:pt idx="0">
                  <c:v>2.1553844368182414E-2</c:v>
                </c:pt>
                <c:pt idx="1">
                  <c:v>2.6157433929941826E-2</c:v>
                </c:pt>
                <c:pt idx="2">
                  <c:v>2.0225888807912137E-2</c:v>
                </c:pt>
                <c:pt idx="3">
                  <c:v>2.0225888807912137E-2</c:v>
                </c:pt>
                <c:pt idx="4">
                  <c:v>2.1837880058724318E-2</c:v>
                </c:pt>
                <c:pt idx="5">
                  <c:v>2.0472814909801674E-2</c:v>
                </c:pt>
                <c:pt idx="6">
                  <c:v>2.0572715077543859E-2</c:v>
                </c:pt>
                <c:pt idx="7">
                  <c:v>1.5130323098221203E-2</c:v>
                </c:pt>
                <c:pt idx="8">
                  <c:v>2.0720094426377136E-2</c:v>
                </c:pt>
                <c:pt idx="9">
                  <c:v>2.0720094426377143E-2</c:v>
                </c:pt>
                <c:pt idx="10">
                  <c:v>2.0231150827709588E-2</c:v>
                </c:pt>
                <c:pt idx="11">
                  <c:v>3.7052383405857658E-3</c:v>
                </c:pt>
                <c:pt idx="12">
                  <c:v>3.1888766582125153E-2</c:v>
                </c:pt>
                <c:pt idx="13">
                  <c:v>1.9673176072514134E-2</c:v>
                </c:pt>
                <c:pt idx="14">
                  <c:v>2.6649232949486892E-3</c:v>
                </c:pt>
                <c:pt idx="15">
                  <c:v>1.9673176072514131E-2</c:v>
                </c:pt>
                <c:pt idx="16">
                  <c:v>1.9673176072514134E-2</c:v>
                </c:pt>
                <c:pt idx="17">
                  <c:v>1.9673176072514134E-2</c:v>
                </c:pt>
                <c:pt idx="18">
                  <c:v>1.5744559879055729E-2</c:v>
                </c:pt>
                <c:pt idx="19">
                  <c:v>2.2009098491107187E-2</c:v>
                </c:pt>
                <c:pt idx="20">
                  <c:v>2.4613957230834191E-2</c:v>
                </c:pt>
                <c:pt idx="21">
                  <c:v>2.7798911273747965E-3</c:v>
                </c:pt>
                <c:pt idx="22">
                  <c:v>1.985636519553426E-2</c:v>
                </c:pt>
                <c:pt idx="23">
                  <c:v>2.7798911273747965E-3</c:v>
                </c:pt>
                <c:pt idx="24">
                  <c:v>3.8034093322771162E-3</c:v>
                </c:pt>
                <c:pt idx="25">
                  <c:v>2.0198609856550129E-2</c:v>
                </c:pt>
                <c:pt idx="26">
                  <c:v>1.6271994231491994E-2</c:v>
                </c:pt>
                <c:pt idx="27">
                  <c:v>1.5910861385116368E-2</c:v>
                </c:pt>
                <c:pt idx="28">
                  <c:v>1.5910861385116371E-2</c:v>
                </c:pt>
                <c:pt idx="29">
                  <c:v>1.9869242727375534E-2</c:v>
                </c:pt>
                <c:pt idx="30">
                  <c:v>2.0509765231787519E-2</c:v>
                </c:pt>
                <c:pt idx="31">
                  <c:v>2.1206404271609688E-2</c:v>
                </c:pt>
                <c:pt idx="32">
                  <c:v>1.5730128495870164E-2</c:v>
                </c:pt>
                <c:pt idx="33">
                  <c:v>1.5730128495870164E-2</c:v>
                </c:pt>
                <c:pt idx="34">
                  <c:v>1.573012849587016E-2</c:v>
                </c:pt>
                <c:pt idx="35">
                  <c:v>2.8106305901250406E-2</c:v>
                </c:pt>
                <c:pt idx="36">
                  <c:v>2.8106305901250402E-2</c:v>
                </c:pt>
                <c:pt idx="37">
                  <c:v>1.5830764609929091E-2</c:v>
                </c:pt>
                <c:pt idx="38">
                  <c:v>1.8542820097176237E-2</c:v>
                </c:pt>
                <c:pt idx="39">
                  <c:v>2.1006806456158749E-2</c:v>
                </c:pt>
                <c:pt idx="40">
                  <c:v>1.5724098423115489E-2</c:v>
                </c:pt>
                <c:pt idx="41">
                  <c:v>2.2104085783399795E-2</c:v>
                </c:pt>
                <c:pt idx="42">
                  <c:v>2.3163556042755776E-2</c:v>
                </c:pt>
                <c:pt idx="43">
                  <c:v>1.8548488809290595E-2</c:v>
                </c:pt>
                <c:pt idx="44">
                  <c:v>1.8548488809290598E-2</c:v>
                </c:pt>
                <c:pt idx="45">
                  <c:v>2.0252488498604736E-2</c:v>
                </c:pt>
                <c:pt idx="46">
                  <c:v>2.2524267074476762E-2</c:v>
                </c:pt>
                <c:pt idx="47">
                  <c:v>2.1025101702449488E-2</c:v>
                </c:pt>
                <c:pt idx="48">
                  <c:v>2.0336686603537367E-3</c:v>
                </c:pt>
                <c:pt idx="49">
                  <c:v>3.356833132511193E-2</c:v>
                </c:pt>
                <c:pt idx="50">
                  <c:v>2.4695784654502725E-2</c:v>
                </c:pt>
                <c:pt idx="51">
                  <c:v>1.8680883144045184E-2</c:v>
                </c:pt>
                <c:pt idx="52">
                  <c:v>3.3704258015317255E-2</c:v>
                </c:pt>
                <c:pt idx="53">
                  <c:v>1.8741553143401594E-2</c:v>
                </c:pt>
                <c:pt idx="54">
                  <c:v>1.6951172892616755E-2</c:v>
                </c:pt>
                <c:pt idx="55">
                  <c:v>2.4000406979353923E-2</c:v>
                </c:pt>
                <c:pt idx="56">
                  <c:v>1.6129482857332102E-2</c:v>
                </c:pt>
                <c:pt idx="57">
                  <c:v>2.6601326443443752E-2</c:v>
                </c:pt>
                <c:pt idx="58">
                  <c:v>2.6649232949486892E-3</c:v>
                </c:pt>
                <c:pt idx="59">
                  <c:v>2.3165149064833673E-2</c:v>
                </c:pt>
                <c:pt idx="60">
                  <c:v>2.4885528238347013E-2</c:v>
                </c:pt>
                <c:pt idx="61">
                  <c:v>2.7284743418362654E-2</c:v>
                </c:pt>
                <c:pt idx="62">
                  <c:v>1.9522497453137198E-2</c:v>
                </c:pt>
                <c:pt idx="63">
                  <c:v>2.0402838376470681E-2</c:v>
                </c:pt>
                <c:pt idx="64">
                  <c:v>2.0837615197929319E-2</c:v>
                </c:pt>
                <c:pt idx="65">
                  <c:v>2.9066909834578707E-2</c:v>
                </c:pt>
                <c:pt idx="66">
                  <c:v>3.7415211619367815E-3</c:v>
                </c:pt>
                <c:pt idx="67">
                  <c:v>1.5031794067237796E-2</c:v>
                </c:pt>
                <c:pt idx="68">
                  <c:v>1.5535621032827173E-2</c:v>
                </c:pt>
                <c:pt idx="69">
                  <c:v>2.5045996937659167E-2</c:v>
                </c:pt>
                <c:pt idx="70">
                  <c:v>2.2597532139735733E-2</c:v>
                </c:pt>
                <c:pt idx="71">
                  <c:v>1.5610482540614909E-2</c:v>
                </c:pt>
                <c:pt idx="72">
                  <c:v>1.574974733887426E-2</c:v>
                </c:pt>
                <c:pt idx="73">
                  <c:v>2.3715787039838461E-2</c:v>
                </c:pt>
                <c:pt idx="74">
                  <c:v>2.2317946982109454E-2</c:v>
                </c:pt>
                <c:pt idx="75">
                  <c:v>2.5906199294921384E-2</c:v>
                </c:pt>
                <c:pt idx="76">
                  <c:v>2.5906199294921391E-2</c:v>
                </c:pt>
                <c:pt idx="77">
                  <c:v>2.0264650992891542E-2</c:v>
                </c:pt>
                <c:pt idx="78">
                  <c:v>2.3086024568348802E-2</c:v>
                </c:pt>
                <c:pt idx="79">
                  <c:v>1.4738794713125279E-2</c:v>
                </c:pt>
                <c:pt idx="80">
                  <c:v>2.1147420918527669E-3</c:v>
                </c:pt>
                <c:pt idx="81">
                  <c:v>2.6585301521624242E-2</c:v>
                </c:pt>
                <c:pt idx="82">
                  <c:v>2.10602627854641E-2</c:v>
                </c:pt>
                <c:pt idx="83">
                  <c:v>2.8528176989752268E-3</c:v>
                </c:pt>
                <c:pt idx="84">
                  <c:v>1.5242439855607727E-2</c:v>
                </c:pt>
                <c:pt idx="85">
                  <c:v>1.6468419788531929E-2</c:v>
                </c:pt>
                <c:pt idx="86">
                  <c:v>1.9995650209378858E-2</c:v>
                </c:pt>
                <c:pt idx="87">
                  <c:v>2.6145240483086037E-2</c:v>
                </c:pt>
                <c:pt idx="88">
                  <c:v>2.131356944187519E-2</c:v>
                </c:pt>
                <c:pt idx="89">
                  <c:v>1.753166766777859E-2</c:v>
                </c:pt>
                <c:pt idx="90">
                  <c:v>2.2515960637260905E-2</c:v>
                </c:pt>
                <c:pt idx="91">
                  <c:v>2.2350002170008227E-2</c:v>
                </c:pt>
                <c:pt idx="92">
                  <c:v>2.192500853990757E-3</c:v>
                </c:pt>
                <c:pt idx="93">
                  <c:v>1.5152836393487763E-2</c:v>
                </c:pt>
                <c:pt idx="94">
                  <c:v>2.9220052649305268E-3</c:v>
                </c:pt>
                <c:pt idx="95">
                  <c:v>2.9220052649305268E-3</c:v>
                </c:pt>
                <c:pt idx="96">
                  <c:v>2.9313660490400211E-3</c:v>
                </c:pt>
                <c:pt idx="97">
                  <c:v>2.0882048804659124E-2</c:v>
                </c:pt>
                <c:pt idx="98">
                  <c:v>2.0888657323190511E-2</c:v>
                </c:pt>
                <c:pt idx="99">
                  <c:v>2.4613957230834198E-2</c:v>
                </c:pt>
                <c:pt idx="100">
                  <c:v>2.1049190610353398E-3</c:v>
                </c:pt>
                <c:pt idx="101">
                  <c:v>1.8399867059948453E-2</c:v>
                </c:pt>
                <c:pt idx="102">
                  <c:v>1.9347490650973131E-2</c:v>
                </c:pt>
                <c:pt idx="103">
                  <c:v>2.8975043932222291E-2</c:v>
                </c:pt>
                <c:pt idx="104">
                  <c:v>2.4692136264002559E-2</c:v>
                </c:pt>
                <c:pt idx="105">
                  <c:v>2.4692136264002563E-2</c:v>
                </c:pt>
                <c:pt idx="106">
                  <c:v>1.8635129817847561E-2</c:v>
                </c:pt>
                <c:pt idx="107">
                  <c:v>3.2626251185038417E-2</c:v>
                </c:pt>
                <c:pt idx="108">
                  <c:v>2.2322749526408291E-2</c:v>
                </c:pt>
                <c:pt idx="109">
                  <c:v>1.5908796915068611E-2</c:v>
                </c:pt>
                <c:pt idx="110">
                  <c:v>3.5568664243600535E-2</c:v>
                </c:pt>
                <c:pt idx="111">
                  <c:v>1.8356163005118917E-2</c:v>
                </c:pt>
                <c:pt idx="112">
                  <c:v>1.9401380564449629E-2</c:v>
                </c:pt>
                <c:pt idx="113">
                  <c:v>2.0763867873310596E-2</c:v>
                </c:pt>
                <c:pt idx="114">
                  <c:v>1.5711415479167667E-2</c:v>
                </c:pt>
                <c:pt idx="115">
                  <c:v>2.5580027205296375E-2</c:v>
                </c:pt>
                <c:pt idx="116">
                  <c:v>1.8618706046961531E-2</c:v>
                </c:pt>
                <c:pt idx="117">
                  <c:v>2.1875618490772471E-2</c:v>
                </c:pt>
                <c:pt idx="118">
                  <c:v>1.8135208989880261E-2</c:v>
                </c:pt>
                <c:pt idx="119">
                  <c:v>2.4101620766280685E-2</c:v>
                </c:pt>
                <c:pt idx="120">
                  <c:v>3.5568664243600535E-2</c:v>
                </c:pt>
                <c:pt idx="121">
                  <c:v>2.2548013071246951E-2</c:v>
                </c:pt>
                <c:pt idx="122">
                  <c:v>2.2000824245157528E-2</c:v>
                </c:pt>
                <c:pt idx="123">
                  <c:v>3.0338597751788671E-2</c:v>
                </c:pt>
                <c:pt idx="124">
                  <c:v>2.8233779231536259E-2</c:v>
                </c:pt>
                <c:pt idx="125">
                  <c:v>1.9174758210994718E-2</c:v>
                </c:pt>
                <c:pt idx="126">
                  <c:v>2.3072369350562096E-2</c:v>
                </c:pt>
                <c:pt idx="127">
                  <c:v>2.6205913642381829E-2</c:v>
                </c:pt>
                <c:pt idx="128">
                  <c:v>1.8707873611745578E-2</c:v>
                </c:pt>
                <c:pt idx="129">
                  <c:v>2.2342068986361478E-2</c:v>
                </c:pt>
                <c:pt idx="130">
                  <c:v>2.592379915308585E-2</c:v>
                </c:pt>
                <c:pt idx="131">
                  <c:v>2.0460042387813456E-2</c:v>
                </c:pt>
                <c:pt idx="132">
                  <c:v>1.8829494406284834E-2</c:v>
                </c:pt>
                <c:pt idx="133">
                  <c:v>1.9015217102467757E-2</c:v>
                </c:pt>
                <c:pt idx="134">
                  <c:v>1.5662685791000847E-2</c:v>
                </c:pt>
                <c:pt idx="135">
                  <c:v>2.1025101702449485E-2</c:v>
                </c:pt>
                <c:pt idx="136">
                  <c:v>2.8480547878491384E-3</c:v>
                </c:pt>
                <c:pt idx="137">
                  <c:v>1.4691409827312317E-2</c:v>
                </c:pt>
                <c:pt idx="138">
                  <c:v>3.3633940791080966E-2</c:v>
                </c:pt>
                <c:pt idx="139">
                  <c:v>1.7938394559522078E-2</c:v>
                </c:pt>
                <c:pt idx="140">
                  <c:v>1.7938394559522078E-2</c:v>
                </c:pt>
                <c:pt idx="141">
                  <c:v>2.196510525809563E-2</c:v>
                </c:pt>
                <c:pt idx="142">
                  <c:v>2.196510525809563E-2</c:v>
                </c:pt>
                <c:pt idx="143">
                  <c:v>1.6361371007322739E-2</c:v>
                </c:pt>
                <c:pt idx="144">
                  <c:v>1.5342042097217842E-2</c:v>
                </c:pt>
                <c:pt idx="145">
                  <c:v>2.1018376035621199E-2</c:v>
                </c:pt>
                <c:pt idx="146">
                  <c:v>2.1591625729315552E-2</c:v>
                </c:pt>
                <c:pt idx="147">
                  <c:v>2.6152765987933081E-2</c:v>
                </c:pt>
                <c:pt idx="148">
                  <c:v>1.5184021124127377E-2</c:v>
                </c:pt>
                <c:pt idx="149">
                  <c:v>2.0854843795121265E-2</c:v>
                </c:pt>
                <c:pt idx="150">
                  <c:v>1.985636519553426E-2</c:v>
                </c:pt>
                <c:pt idx="151">
                  <c:v>1.4703907570908515E-2</c:v>
                </c:pt>
                <c:pt idx="152">
                  <c:v>2.4792331095324745E-2</c:v>
                </c:pt>
                <c:pt idx="153">
                  <c:v>2.4792331095324742E-2</c:v>
                </c:pt>
                <c:pt idx="154">
                  <c:v>2.2568707419849406E-2</c:v>
                </c:pt>
                <c:pt idx="155">
                  <c:v>2.1533930989112434E-2</c:v>
                </c:pt>
                <c:pt idx="156">
                  <c:v>2.0110813527871425E-2</c:v>
                </c:pt>
                <c:pt idx="157">
                  <c:v>2.4019623170885639E-2</c:v>
                </c:pt>
                <c:pt idx="158">
                  <c:v>1.7635846571266885E-2</c:v>
                </c:pt>
                <c:pt idx="159">
                  <c:v>1.4869666628654238E-2</c:v>
                </c:pt>
                <c:pt idx="160">
                  <c:v>2.3010292982789042E-3</c:v>
                </c:pt>
                <c:pt idx="161">
                  <c:v>2.1046910009690712E-2</c:v>
                </c:pt>
                <c:pt idx="162">
                  <c:v>2.1046910009690709E-2</c:v>
                </c:pt>
                <c:pt idx="163">
                  <c:v>2.0235163388308726E-2</c:v>
                </c:pt>
                <c:pt idx="164">
                  <c:v>2.050748710328755E-2</c:v>
                </c:pt>
                <c:pt idx="165">
                  <c:v>2.7457474080076837E-2</c:v>
                </c:pt>
                <c:pt idx="166">
                  <c:v>2.7372343523235441E-2</c:v>
                </c:pt>
                <c:pt idx="167">
                  <c:v>1.5830764609929091E-2</c:v>
                </c:pt>
                <c:pt idx="168">
                  <c:v>2.1973394224464277E-2</c:v>
                </c:pt>
                <c:pt idx="169">
                  <c:v>2.2735739019931887E-2</c:v>
                </c:pt>
                <c:pt idx="170">
                  <c:v>2.5223273501917515E-2</c:v>
                </c:pt>
                <c:pt idx="171">
                  <c:v>2.2909567671018632E-2</c:v>
                </c:pt>
                <c:pt idx="172">
                  <c:v>2.1046710968941482E-2</c:v>
                </c:pt>
                <c:pt idx="173">
                  <c:v>1.6433264752668274E-2</c:v>
                </c:pt>
                <c:pt idx="174">
                  <c:v>2.0599951881238726E-2</c:v>
                </c:pt>
                <c:pt idx="175">
                  <c:v>1.6160077405188003E-2</c:v>
                </c:pt>
                <c:pt idx="176">
                  <c:v>2.2569829471793521E-2</c:v>
                </c:pt>
                <c:pt idx="177">
                  <c:v>2.2569829471793521E-2</c:v>
                </c:pt>
                <c:pt idx="178">
                  <c:v>2.1837880058724318E-2</c:v>
                </c:pt>
                <c:pt idx="179">
                  <c:v>1.9885883395826462E-2</c:v>
                </c:pt>
                <c:pt idx="180">
                  <c:v>1.5444287519430661E-2</c:v>
                </c:pt>
                <c:pt idx="181">
                  <c:v>2.4804838716991479E-2</c:v>
                </c:pt>
                <c:pt idx="182">
                  <c:v>1.824264183647397E-2</c:v>
                </c:pt>
                <c:pt idx="183">
                  <c:v>1.8829494406284838E-2</c:v>
                </c:pt>
                <c:pt idx="184">
                  <c:v>2.1577712387976941E-2</c:v>
                </c:pt>
                <c:pt idx="185">
                  <c:v>2.9314960056827516E-3</c:v>
                </c:pt>
                <c:pt idx="186">
                  <c:v>1.6956865863149633E-2</c:v>
                </c:pt>
                <c:pt idx="187">
                  <c:v>1.6956865863149633E-2</c:v>
                </c:pt>
                <c:pt idx="188">
                  <c:v>2.7083446719087138E-2</c:v>
                </c:pt>
                <c:pt idx="189">
                  <c:v>1.6382536062891039E-2</c:v>
                </c:pt>
                <c:pt idx="190">
                  <c:v>1.6361371007322739E-2</c:v>
                </c:pt>
                <c:pt idx="191">
                  <c:v>2.6410013133240599E-2</c:v>
                </c:pt>
                <c:pt idx="192">
                  <c:v>1.4917306531257881E-2</c:v>
                </c:pt>
                <c:pt idx="193">
                  <c:v>1.4917306531257881E-2</c:v>
                </c:pt>
                <c:pt idx="194">
                  <c:v>1.491730653125788E-2</c:v>
                </c:pt>
                <c:pt idx="195">
                  <c:v>1.6098490268500989E-2</c:v>
                </c:pt>
                <c:pt idx="196">
                  <c:v>2.4246510166361774E-2</c:v>
                </c:pt>
                <c:pt idx="197">
                  <c:v>2.8682375974099304E-2</c:v>
                </c:pt>
                <c:pt idx="198">
                  <c:v>1.7166140514624277E-2</c:v>
                </c:pt>
                <c:pt idx="199">
                  <c:v>1.5326973507745171E-2</c:v>
                </c:pt>
                <c:pt idx="200">
                  <c:v>2.03432484846367E-2</c:v>
                </c:pt>
                <c:pt idx="201">
                  <c:v>1.9519507805058945E-2</c:v>
                </c:pt>
                <c:pt idx="202">
                  <c:v>3.283410508590083E-2</c:v>
                </c:pt>
                <c:pt idx="203">
                  <c:v>1.5325408282180489E-2</c:v>
                </c:pt>
                <c:pt idx="204">
                  <c:v>2.0863776945562205E-2</c:v>
                </c:pt>
                <c:pt idx="205">
                  <c:v>1.5738400559916203E-2</c:v>
                </c:pt>
                <c:pt idx="206">
                  <c:v>1.7593418521036967E-2</c:v>
                </c:pt>
                <c:pt idx="207">
                  <c:v>2.2990190021319686E-2</c:v>
                </c:pt>
                <c:pt idx="208">
                  <c:v>2.2990190021319686E-2</c:v>
                </c:pt>
                <c:pt idx="209">
                  <c:v>2.2990190021319693E-2</c:v>
                </c:pt>
                <c:pt idx="210">
                  <c:v>1.8704698717176248E-2</c:v>
                </c:pt>
                <c:pt idx="211">
                  <c:v>2.1675849498662178E-2</c:v>
                </c:pt>
                <c:pt idx="212">
                  <c:v>1.9474626951440494E-2</c:v>
                </c:pt>
                <c:pt idx="213">
                  <c:v>2.605751911829416E-2</c:v>
                </c:pt>
                <c:pt idx="214">
                  <c:v>2.605751911829416E-2</c:v>
                </c:pt>
                <c:pt idx="215">
                  <c:v>2.605751911829416E-2</c:v>
                </c:pt>
                <c:pt idx="216">
                  <c:v>1.6563510485402375E-2</c:v>
                </c:pt>
                <c:pt idx="217">
                  <c:v>1.900476901543894E-2</c:v>
                </c:pt>
                <c:pt idx="218">
                  <c:v>2.1242541591708679E-2</c:v>
                </c:pt>
                <c:pt idx="219">
                  <c:v>1.6271994231491994E-2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2AD-4DDF-83A4-2332315B1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1506848"/>
        <c:axId val="721490696"/>
      </c:barChart>
      <c:catAx>
        <c:axId val="72150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490696"/>
        <c:crosses val="autoZero"/>
        <c:auto val="1"/>
        <c:lblAlgn val="ctr"/>
        <c:lblOffset val="100"/>
        <c:noMultiLvlLbl val="0"/>
      </c:catAx>
      <c:valAx>
        <c:axId val="72149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506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[621K Analysis Workbook.xlsx]Exit Prices Pivots!PivotTable3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Prices Pivots'!$H$3</c:f>
              <c:strCache>
                <c:ptCount val="1"/>
                <c:pt idx="0">
                  <c:v>Sum of 2017/18 Exit Combined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Prices Pivots'!$G$4:$G$223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Pivots'!$H$4:$H$223</c:f>
              <c:numCache>
                <c:formatCode>General</c:formatCode>
                <c:ptCount val="220"/>
                <c:pt idx="0">
                  <c:v>2.0299999999999999E-2</c:v>
                </c:pt>
                <c:pt idx="1">
                  <c:v>4.5600000000000002E-2</c:v>
                </c:pt>
                <c:pt idx="2">
                  <c:v>3.7499999999999999E-2</c:v>
                </c:pt>
                <c:pt idx="3">
                  <c:v>3.7499999999999999E-2</c:v>
                </c:pt>
                <c:pt idx="4">
                  <c:v>2.0299999999999999E-2</c:v>
                </c:pt>
                <c:pt idx="5">
                  <c:v>2.0299999999999999E-2</c:v>
                </c:pt>
                <c:pt idx="6">
                  <c:v>4.0999999999999995E-2</c:v>
                </c:pt>
                <c:pt idx="7">
                  <c:v>2.1599999999999998E-2</c:v>
                </c:pt>
                <c:pt idx="8">
                  <c:v>4.2999999999999997E-2</c:v>
                </c:pt>
                <c:pt idx="9">
                  <c:v>4.2999999999999997E-2</c:v>
                </c:pt>
                <c:pt idx="10">
                  <c:v>3.6699999999999997E-2</c:v>
                </c:pt>
                <c:pt idx="11">
                  <c:v>2.75E-2</c:v>
                </c:pt>
                <c:pt idx="12">
                  <c:v>5.57E-2</c:v>
                </c:pt>
                <c:pt idx="13">
                  <c:v>2.0299999999999999E-2</c:v>
                </c:pt>
                <c:pt idx="14">
                  <c:v>1E-4</c:v>
                </c:pt>
                <c:pt idx="15">
                  <c:v>2.0299999999999999E-2</c:v>
                </c:pt>
                <c:pt idx="16">
                  <c:v>2.0299999999999999E-2</c:v>
                </c:pt>
                <c:pt idx="17">
                  <c:v>2.0299999999999999E-2</c:v>
                </c:pt>
                <c:pt idx="18">
                  <c:v>2.3299999999999998E-2</c:v>
                </c:pt>
                <c:pt idx="19">
                  <c:v>2.0299999999999999E-2</c:v>
                </c:pt>
                <c:pt idx="20">
                  <c:v>3.27E-2</c:v>
                </c:pt>
                <c:pt idx="21">
                  <c:v>8.3000000000000001E-3</c:v>
                </c:pt>
                <c:pt idx="22">
                  <c:v>2.8499999999999998E-2</c:v>
                </c:pt>
                <c:pt idx="23">
                  <c:v>8.3000000000000001E-3</c:v>
                </c:pt>
                <c:pt idx="24">
                  <c:v>2.4799999999999999E-2</c:v>
                </c:pt>
                <c:pt idx="25">
                  <c:v>2.0299999999999999E-2</c:v>
                </c:pt>
                <c:pt idx="26">
                  <c:v>2.0299999999999999E-2</c:v>
                </c:pt>
                <c:pt idx="27">
                  <c:v>2.0999999999999998E-2</c:v>
                </c:pt>
                <c:pt idx="28">
                  <c:v>2.0999999999999998E-2</c:v>
                </c:pt>
                <c:pt idx="29">
                  <c:v>3.3299999999999996E-2</c:v>
                </c:pt>
                <c:pt idx="30">
                  <c:v>2.0299999999999999E-2</c:v>
                </c:pt>
                <c:pt idx="31">
                  <c:v>3.9599999999999996E-2</c:v>
                </c:pt>
                <c:pt idx="32">
                  <c:v>2.3699999999999999E-2</c:v>
                </c:pt>
                <c:pt idx="33">
                  <c:v>2.4899999999999999E-2</c:v>
                </c:pt>
                <c:pt idx="34">
                  <c:v>2.3699999999999999E-2</c:v>
                </c:pt>
                <c:pt idx="35">
                  <c:v>4.6799999999999994E-2</c:v>
                </c:pt>
                <c:pt idx="36">
                  <c:v>4.6799999999999994E-2</c:v>
                </c:pt>
                <c:pt idx="37">
                  <c:v>2.0299999999999999E-2</c:v>
                </c:pt>
                <c:pt idx="38">
                  <c:v>2.0999999999999998E-2</c:v>
                </c:pt>
                <c:pt idx="39">
                  <c:v>2.0299999999999999E-2</c:v>
                </c:pt>
                <c:pt idx="40">
                  <c:v>2.5700000000000001E-2</c:v>
                </c:pt>
                <c:pt idx="41">
                  <c:v>2.0299999999999999E-2</c:v>
                </c:pt>
                <c:pt idx="42">
                  <c:v>4.8100000000000004E-2</c:v>
                </c:pt>
                <c:pt idx="43">
                  <c:v>3.0499999999999999E-2</c:v>
                </c:pt>
                <c:pt idx="44">
                  <c:v>3.0899999999999997E-2</c:v>
                </c:pt>
                <c:pt idx="45">
                  <c:v>2.8499999999999998E-2</c:v>
                </c:pt>
                <c:pt idx="46">
                  <c:v>2.0299999999999999E-2</c:v>
                </c:pt>
                <c:pt idx="47">
                  <c:v>4.2999999999999997E-2</c:v>
                </c:pt>
                <c:pt idx="48">
                  <c:v>1E-4</c:v>
                </c:pt>
                <c:pt idx="49">
                  <c:v>5.8599999999999999E-2</c:v>
                </c:pt>
                <c:pt idx="50">
                  <c:v>4.2999999999999997E-2</c:v>
                </c:pt>
                <c:pt idx="51">
                  <c:v>2.0299999999999999E-2</c:v>
                </c:pt>
                <c:pt idx="52">
                  <c:v>5.8800000000000005E-2</c:v>
                </c:pt>
                <c:pt idx="53">
                  <c:v>2.0299999999999999E-2</c:v>
                </c:pt>
                <c:pt idx="54">
                  <c:v>2.1700000000000001E-2</c:v>
                </c:pt>
                <c:pt idx="55">
                  <c:v>3.3099999999999997E-2</c:v>
                </c:pt>
                <c:pt idx="56">
                  <c:v>2.0299999999999999E-2</c:v>
                </c:pt>
                <c:pt idx="57">
                  <c:v>4.53E-2</c:v>
                </c:pt>
                <c:pt idx="58">
                  <c:v>1E-4</c:v>
                </c:pt>
                <c:pt idx="59">
                  <c:v>4.82E-2</c:v>
                </c:pt>
                <c:pt idx="60">
                  <c:v>4.0599999999999997E-2</c:v>
                </c:pt>
                <c:pt idx="61">
                  <c:v>2.9699999999999997E-2</c:v>
                </c:pt>
                <c:pt idx="62">
                  <c:v>3.6900000000000002E-2</c:v>
                </c:pt>
                <c:pt idx="63">
                  <c:v>3.8800000000000001E-2</c:v>
                </c:pt>
                <c:pt idx="64">
                  <c:v>2.0299999999999999E-2</c:v>
                </c:pt>
                <c:pt idx="65">
                  <c:v>2.69E-2</c:v>
                </c:pt>
                <c:pt idx="66">
                  <c:v>8.8999999999999999E-3</c:v>
                </c:pt>
                <c:pt idx="67">
                  <c:v>2.3599999999999999E-2</c:v>
                </c:pt>
                <c:pt idx="68">
                  <c:v>2.3599999999999999E-2</c:v>
                </c:pt>
                <c:pt idx="69">
                  <c:v>4.3700000000000003E-2</c:v>
                </c:pt>
                <c:pt idx="70">
                  <c:v>4.6899999999999997E-2</c:v>
                </c:pt>
                <c:pt idx="71">
                  <c:v>2.0299999999999999E-2</c:v>
                </c:pt>
                <c:pt idx="72">
                  <c:v>2.0299999999999999E-2</c:v>
                </c:pt>
                <c:pt idx="73">
                  <c:v>3.3299999999999996E-2</c:v>
                </c:pt>
                <c:pt idx="74">
                  <c:v>3.8800000000000001E-2</c:v>
                </c:pt>
                <c:pt idx="75">
                  <c:v>3.3500000000000002E-2</c:v>
                </c:pt>
                <c:pt idx="76">
                  <c:v>3.3500000000000002E-2</c:v>
                </c:pt>
                <c:pt idx="77">
                  <c:v>3.9800000000000002E-2</c:v>
                </c:pt>
                <c:pt idx="78">
                  <c:v>3.7999999999999999E-2</c:v>
                </c:pt>
                <c:pt idx="79">
                  <c:v>2.0299999999999999E-2</c:v>
                </c:pt>
                <c:pt idx="80">
                  <c:v>1E-4</c:v>
                </c:pt>
                <c:pt idx="81">
                  <c:v>3.1099999999999999E-2</c:v>
                </c:pt>
                <c:pt idx="82">
                  <c:v>2.0299999999999999E-2</c:v>
                </c:pt>
                <c:pt idx="83">
                  <c:v>1E-4</c:v>
                </c:pt>
                <c:pt idx="84">
                  <c:v>2.2199999999999998E-2</c:v>
                </c:pt>
                <c:pt idx="85">
                  <c:v>2.4999999999999998E-2</c:v>
                </c:pt>
                <c:pt idx="86">
                  <c:v>2.0299999999999999E-2</c:v>
                </c:pt>
                <c:pt idx="87">
                  <c:v>3.0699999999999998E-2</c:v>
                </c:pt>
                <c:pt idx="88">
                  <c:v>2.7299999999999998E-2</c:v>
                </c:pt>
                <c:pt idx="89">
                  <c:v>2.0299999999999999E-2</c:v>
                </c:pt>
                <c:pt idx="90">
                  <c:v>3.6400000000000002E-2</c:v>
                </c:pt>
                <c:pt idx="91">
                  <c:v>4.8000000000000001E-2</c:v>
                </c:pt>
                <c:pt idx="92">
                  <c:v>2.5000000000000001E-3</c:v>
                </c:pt>
                <c:pt idx="93">
                  <c:v>2.18E-2</c:v>
                </c:pt>
                <c:pt idx="94">
                  <c:v>2.4E-2</c:v>
                </c:pt>
                <c:pt idx="95">
                  <c:v>2.4E-2</c:v>
                </c:pt>
                <c:pt idx="96">
                  <c:v>2.3400000000000001E-2</c:v>
                </c:pt>
                <c:pt idx="97">
                  <c:v>4.4299999999999999E-2</c:v>
                </c:pt>
                <c:pt idx="98">
                  <c:v>4.4499999999999998E-2</c:v>
                </c:pt>
                <c:pt idx="99">
                  <c:v>3.27E-2</c:v>
                </c:pt>
                <c:pt idx="100">
                  <c:v>1E-4</c:v>
                </c:pt>
                <c:pt idx="101">
                  <c:v>2.0299999999999999E-2</c:v>
                </c:pt>
                <c:pt idx="102">
                  <c:v>2.0299999999999999E-2</c:v>
                </c:pt>
                <c:pt idx="103">
                  <c:v>5.0599999999999999E-2</c:v>
                </c:pt>
                <c:pt idx="104">
                  <c:v>4.02E-2</c:v>
                </c:pt>
                <c:pt idx="105">
                  <c:v>4.02E-2</c:v>
                </c:pt>
                <c:pt idx="106">
                  <c:v>2.9699999999999997E-2</c:v>
                </c:pt>
                <c:pt idx="107">
                  <c:v>5.6900000000000006E-2</c:v>
                </c:pt>
                <c:pt idx="108">
                  <c:v>2.0299999999999999E-2</c:v>
                </c:pt>
                <c:pt idx="109">
                  <c:v>2.2499999999999999E-2</c:v>
                </c:pt>
                <c:pt idx="110">
                  <c:v>6.2100000000000002E-2</c:v>
                </c:pt>
                <c:pt idx="111">
                  <c:v>2.29E-2</c:v>
                </c:pt>
                <c:pt idx="112">
                  <c:v>2.0299999999999999E-2</c:v>
                </c:pt>
                <c:pt idx="113">
                  <c:v>3.5699999999999996E-2</c:v>
                </c:pt>
                <c:pt idx="114">
                  <c:v>2.0500000000000001E-2</c:v>
                </c:pt>
                <c:pt idx="115">
                  <c:v>4.4600000000000001E-2</c:v>
                </c:pt>
                <c:pt idx="116">
                  <c:v>2.18E-2</c:v>
                </c:pt>
                <c:pt idx="117">
                  <c:v>3.7900000000000003E-2</c:v>
                </c:pt>
                <c:pt idx="118">
                  <c:v>3.27E-2</c:v>
                </c:pt>
                <c:pt idx="119">
                  <c:v>3.3000000000000002E-2</c:v>
                </c:pt>
                <c:pt idx="120">
                  <c:v>6.2100000000000002E-2</c:v>
                </c:pt>
                <c:pt idx="121">
                  <c:v>4.6199999999999998E-2</c:v>
                </c:pt>
                <c:pt idx="122">
                  <c:v>4.53E-2</c:v>
                </c:pt>
                <c:pt idx="123">
                  <c:v>5.2599999999999994E-2</c:v>
                </c:pt>
                <c:pt idx="124">
                  <c:v>4.7100000000000003E-2</c:v>
                </c:pt>
                <c:pt idx="125">
                  <c:v>3.1799999999999995E-2</c:v>
                </c:pt>
                <c:pt idx="126">
                  <c:v>3.2199999999999999E-2</c:v>
                </c:pt>
                <c:pt idx="127">
                  <c:v>3.0800000000000001E-2</c:v>
                </c:pt>
                <c:pt idx="128">
                  <c:v>2.8799999999999999E-2</c:v>
                </c:pt>
                <c:pt idx="129">
                  <c:v>4.6699999999999998E-2</c:v>
                </c:pt>
                <c:pt idx="130">
                  <c:v>3.0699999999999998E-2</c:v>
                </c:pt>
                <c:pt idx="131">
                  <c:v>3.9599999999999996E-2</c:v>
                </c:pt>
                <c:pt idx="132">
                  <c:v>2.0500000000000001E-2</c:v>
                </c:pt>
                <c:pt idx="133">
                  <c:v>2.0299999999999999E-2</c:v>
                </c:pt>
                <c:pt idx="134">
                  <c:v>2.6200000000000001E-2</c:v>
                </c:pt>
                <c:pt idx="135">
                  <c:v>4.2999999999999997E-2</c:v>
                </c:pt>
                <c:pt idx="136">
                  <c:v>2.2800000000000001E-2</c:v>
                </c:pt>
                <c:pt idx="137">
                  <c:v>2.0299999999999999E-2</c:v>
                </c:pt>
                <c:pt idx="138">
                  <c:v>2.0299999999999999E-2</c:v>
                </c:pt>
                <c:pt idx="139">
                  <c:v>2.7699999999999999E-2</c:v>
                </c:pt>
                <c:pt idx="140">
                  <c:v>2.7299999999999998E-2</c:v>
                </c:pt>
                <c:pt idx="141">
                  <c:v>3.2299999999999995E-2</c:v>
                </c:pt>
                <c:pt idx="142">
                  <c:v>3.2299999999999995E-2</c:v>
                </c:pt>
                <c:pt idx="143">
                  <c:v>2.0299999999999999E-2</c:v>
                </c:pt>
                <c:pt idx="144">
                  <c:v>2.29E-2</c:v>
                </c:pt>
                <c:pt idx="145">
                  <c:v>4.36E-2</c:v>
                </c:pt>
                <c:pt idx="146">
                  <c:v>2.0299999999999999E-2</c:v>
                </c:pt>
                <c:pt idx="147">
                  <c:v>4.5600000000000002E-2</c:v>
                </c:pt>
                <c:pt idx="148">
                  <c:v>2.18E-2</c:v>
                </c:pt>
                <c:pt idx="149">
                  <c:v>2.0299999999999999E-2</c:v>
                </c:pt>
                <c:pt idx="150">
                  <c:v>2.8499999999999998E-2</c:v>
                </c:pt>
                <c:pt idx="151">
                  <c:v>2.0299999999999999E-2</c:v>
                </c:pt>
                <c:pt idx="152">
                  <c:v>3.4599999999999999E-2</c:v>
                </c:pt>
                <c:pt idx="153">
                  <c:v>3.4599999999999999E-2</c:v>
                </c:pt>
                <c:pt idx="154">
                  <c:v>2.29E-2</c:v>
                </c:pt>
                <c:pt idx="155">
                  <c:v>2.9499999999999998E-2</c:v>
                </c:pt>
                <c:pt idx="156">
                  <c:v>3.44E-2</c:v>
                </c:pt>
                <c:pt idx="157">
                  <c:v>3.3799999999999997E-2</c:v>
                </c:pt>
                <c:pt idx="158">
                  <c:v>2.3699999999999999E-2</c:v>
                </c:pt>
                <c:pt idx="159">
                  <c:v>2.0299999999999999E-2</c:v>
                </c:pt>
                <c:pt idx="160">
                  <c:v>1E-4</c:v>
                </c:pt>
                <c:pt idx="161">
                  <c:v>2.0299999999999999E-2</c:v>
                </c:pt>
                <c:pt idx="162">
                  <c:v>2.0299999999999999E-2</c:v>
                </c:pt>
                <c:pt idx="163">
                  <c:v>3.7900000000000003E-2</c:v>
                </c:pt>
                <c:pt idx="164">
                  <c:v>3.8400000000000004E-2</c:v>
                </c:pt>
                <c:pt idx="165">
                  <c:v>4.7899999999999998E-2</c:v>
                </c:pt>
                <c:pt idx="166">
                  <c:v>4.7699999999999999E-2</c:v>
                </c:pt>
                <c:pt idx="167">
                  <c:v>2.0299999999999999E-2</c:v>
                </c:pt>
                <c:pt idx="168">
                  <c:v>3.3299999999999996E-2</c:v>
                </c:pt>
                <c:pt idx="169">
                  <c:v>4.7399999999999998E-2</c:v>
                </c:pt>
                <c:pt idx="170">
                  <c:v>3.2299999999999995E-2</c:v>
                </c:pt>
                <c:pt idx="171">
                  <c:v>4.7699999999999999E-2</c:v>
                </c:pt>
                <c:pt idx="172">
                  <c:v>3.8099999999999995E-2</c:v>
                </c:pt>
                <c:pt idx="173">
                  <c:v>2.4E-2</c:v>
                </c:pt>
                <c:pt idx="174">
                  <c:v>2.0299999999999999E-2</c:v>
                </c:pt>
                <c:pt idx="175">
                  <c:v>2.5399999999999999E-2</c:v>
                </c:pt>
                <c:pt idx="176">
                  <c:v>2.0299999999999999E-2</c:v>
                </c:pt>
                <c:pt idx="177">
                  <c:v>2.0299999999999999E-2</c:v>
                </c:pt>
                <c:pt idx="178">
                  <c:v>2.0299999999999999E-2</c:v>
                </c:pt>
                <c:pt idx="179">
                  <c:v>3.1899999999999998E-2</c:v>
                </c:pt>
                <c:pt idx="180">
                  <c:v>2.0299999999999999E-2</c:v>
                </c:pt>
                <c:pt idx="181">
                  <c:v>3.3099999999999997E-2</c:v>
                </c:pt>
                <c:pt idx="182">
                  <c:v>2.7199999999999998E-2</c:v>
                </c:pt>
                <c:pt idx="183">
                  <c:v>2.0500000000000001E-2</c:v>
                </c:pt>
                <c:pt idx="184">
                  <c:v>3.7400000000000003E-2</c:v>
                </c:pt>
                <c:pt idx="185">
                  <c:v>2.3400000000000001E-2</c:v>
                </c:pt>
                <c:pt idx="186">
                  <c:v>2.5899999999999999E-2</c:v>
                </c:pt>
                <c:pt idx="187">
                  <c:v>2.5700000000000001E-2</c:v>
                </c:pt>
                <c:pt idx="188">
                  <c:v>3.56E-2</c:v>
                </c:pt>
                <c:pt idx="189">
                  <c:v>2.0299999999999999E-2</c:v>
                </c:pt>
                <c:pt idx="190">
                  <c:v>2.0299999999999999E-2</c:v>
                </c:pt>
                <c:pt idx="191">
                  <c:v>4.7600000000000003E-2</c:v>
                </c:pt>
                <c:pt idx="192">
                  <c:v>2.0299999999999999E-2</c:v>
                </c:pt>
                <c:pt idx="193">
                  <c:v>2.0299999999999999E-2</c:v>
                </c:pt>
                <c:pt idx="194">
                  <c:v>2.0299999999999999E-2</c:v>
                </c:pt>
                <c:pt idx="195">
                  <c:v>2.2499999999999999E-2</c:v>
                </c:pt>
                <c:pt idx="196">
                  <c:v>3.2599999999999997E-2</c:v>
                </c:pt>
                <c:pt idx="197">
                  <c:v>2.7E-2</c:v>
                </c:pt>
                <c:pt idx="198">
                  <c:v>2.3299999999999998E-2</c:v>
                </c:pt>
                <c:pt idx="199">
                  <c:v>2.4199999999999999E-2</c:v>
                </c:pt>
                <c:pt idx="200">
                  <c:v>4.2999999999999997E-2</c:v>
                </c:pt>
                <c:pt idx="201">
                  <c:v>3.2000000000000001E-2</c:v>
                </c:pt>
                <c:pt idx="202">
                  <c:v>2.0299999999999999E-2</c:v>
                </c:pt>
                <c:pt idx="203">
                  <c:v>2.0299999999999999E-2</c:v>
                </c:pt>
                <c:pt idx="204">
                  <c:v>4.2700000000000002E-2</c:v>
                </c:pt>
                <c:pt idx="205">
                  <c:v>2.3799999999999998E-2</c:v>
                </c:pt>
                <c:pt idx="206">
                  <c:v>2.3799999999999998E-2</c:v>
                </c:pt>
                <c:pt idx="207">
                  <c:v>4.7799999999999995E-2</c:v>
                </c:pt>
                <c:pt idx="208">
                  <c:v>4.7799999999999995E-2</c:v>
                </c:pt>
                <c:pt idx="209">
                  <c:v>4.7799999999999995E-2</c:v>
                </c:pt>
                <c:pt idx="210">
                  <c:v>2.58E-2</c:v>
                </c:pt>
                <c:pt idx="211">
                  <c:v>3.1799999999999995E-2</c:v>
                </c:pt>
                <c:pt idx="212">
                  <c:v>3.8599999999999995E-2</c:v>
                </c:pt>
                <c:pt idx="213">
                  <c:v>4.2599999999999999E-2</c:v>
                </c:pt>
                <c:pt idx="214">
                  <c:v>4.2599999999999999E-2</c:v>
                </c:pt>
                <c:pt idx="215">
                  <c:v>4.2599999999999999E-2</c:v>
                </c:pt>
                <c:pt idx="216">
                  <c:v>2.5399999999999999E-2</c:v>
                </c:pt>
                <c:pt idx="217">
                  <c:v>3.7099999999999994E-2</c:v>
                </c:pt>
                <c:pt idx="218">
                  <c:v>2.0299999999999999E-2</c:v>
                </c:pt>
                <c:pt idx="219">
                  <c:v>2.0299999999999999E-2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581-4188-B9B7-A5097D01C6B4}"/>
            </c:ext>
          </c:extLst>
        </c:ser>
        <c:ser>
          <c:idx val="1"/>
          <c:order val="1"/>
          <c:tx>
            <c:strRef>
              <c:f>'Exit Prices Pivots'!$I$3</c:f>
              <c:strCache>
                <c:ptCount val="1"/>
                <c:pt idx="0">
                  <c:v>Sum of 2019/20 Exit Combined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Prices Pivots'!$G$4:$G$223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Pivots'!$I$4:$I$223</c:f>
              <c:numCache>
                <c:formatCode>General</c:formatCode>
                <c:ptCount val="220"/>
                <c:pt idx="0">
                  <c:v>3.8147096027515558E-2</c:v>
                </c:pt>
                <c:pt idx="1">
                  <c:v>3.4289127921813878E-2</c:v>
                </c:pt>
                <c:pt idx="2">
                  <c:v>3.1053565730957924E-2</c:v>
                </c:pt>
                <c:pt idx="3">
                  <c:v>3.1053565730957921E-2</c:v>
                </c:pt>
                <c:pt idx="4">
                  <c:v>3.9429384107387694E-2</c:v>
                </c:pt>
                <c:pt idx="5">
                  <c:v>3.5290393976530339E-2</c:v>
                </c:pt>
                <c:pt idx="6">
                  <c:v>3.1346153880359183E-2</c:v>
                </c:pt>
                <c:pt idx="7">
                  <c:v>2.999539223629074E-2</c:v>
                </c:pt>
                <c:pt idx="8">
                  <c:v>3.148972064311388E-2</c:v>
                </c:pt>
                <c:pt idx="9">
                  <c:v>3.148972064311388E-2</c:v>
                </c:pt>
                <c:pt idx="10">
                  <c:v>3.1033275697623985E-2</c:v>
                </c:pt>
                <c:pt idx="11">
                  <c:v>1.9095966763894162E-3</c:v>
                </c:pt>
                <c:pt idx="12">
                  <c:v>3.7678961973022784E-2</c:v>
                </c:pt>
                <c:pt idx="13">
                  <c:v>3.1689396926199591E-2</c:v>
                </c:pt>
                <c:pt idx="14">
                  <c:v>1.4462455527311519E-3</c:v>
                </c:pt>
                <c:pt idx="15">
                  <c:v>3.7145248368994049E-2</c:v>
                </c:pt>
                <c:pt idx="16">
                  <c:v>3.1689396926199591E-2</c:v>
                </c:pt>
                <c:pt idx="17">
                  <c:v>3.7145248368994049E-2</c:v>
                </c:pt>
                <c:pt idx="18">
                  <c:v>3.0919372938337818E-2</c:v>
                </c:pt>
                <c:pt idx="19">
                  <c:v>3.7407107500930223E-2</c:v>
                </c:pt>
                <c:pt idx="20">
                  <c:v>3.3876783630234678E-2</c:v>
                </c:pt>
                <c:pt idx="21">
                  <c:v>1.5949382201077395E-3</c:v>
                </c:pt>
                <c:pt idx="22">
                  <c:v>3.2751487407460929E-2</c:v>
                </c:pt>
                <c:pt idx="23">
                  <c:v>1.5949382201077395E-3</c:v>
                </c:pt>
                <c:pt idx="24">
                  <c:v>1.9710851385867983E-3</c:v>
                </c:pt>
                <c:pt idx="25">
                  <c:v>3.512206612917685E-2</c:v>
                </c:pt>
                <c:pt idx="26">
                  <c:v>3.1679475553698933E-2</c:v>
                </c:pt>
                <c:pt idx="27">
                  <c:v>3.1561655430443494E-2</c:v>
                </c:pt>
                <c:pt idx="28">
                  <c:v>3.1561655430443494E-2</c:v>
                </c:pt>
                <c:pt idx="29">
                  <c:v>3.0943853880946001E-2</c:v>
                </c:pt>
                <c:pt idx="30">
                  <c:v>3.5514779395579003E-2</c:v>
                </c:pt>
                <c:pt idx="31">
                  <c:v>3.3286386516194581E-2</c:v>
                </c:pt>
                <c:pt idx="32">
                  <c:v>3.0054171930892278E-2</c:v>
                </c:pt>
                <c:pt idx="33">
                  <c:v>3.0054171930892278E-2</c:v>
                </c:pt>
                <c:pt idx="34">
                  <c:v>3.0054171930892278E-2</c:v>
                </c:pt>
                <c:pt idx="35">
                  <c:v>3.595641397357522E-2</c:v>
                </c:pt>
                <c:pt idx="36">
                  <c:v>3.5956413973575227E-2</c:v>
                </c:pt>
                <c:pt idx="37">
                  <c:v>3.1742398275208424E-2</c:v>
                </c:pt>
                <c:pt idx="38">
                  <c:v>3.1046808457719878E-2</c:v>
                </c:pt>
                <c:pt idx="39">
                  <c:v>3.5628015800279501E-2</c:v>
                </c:pt>
                <c:pt idx="40">
                  <c:v>3.0505728989006199E-2</c:v>
                </c:pt>
                <c:pt idx="41">
                  <c:v>3.8620976155967685E-2</c:v>
                </c:pt>
                <c:pt idx="42">
                  <c:v>3.3013179404675769E-2</c:v>
                </c:pt>
                <c:pt idx="43">
                  <c:v>3.0380060811358248E-2</c:v>
                </c:pt>
                <c:pt idx="44">
                  <c:v>3.0380060811358248E-2</c:v>
                </c:pt>
                <c:pt idx="45">
                  <c:v>3.1888545858925053E-2</c:v>
                </c:pt>
                <c:pt idx="46">
                  <c:v>3.8036423649003281E-2</c:v>
                </c:pt>
                <c:pt idx="47">
                  <c:v>3.1839136882760126E-2</c:v>
                </c:pt>
                <c:pt idx="48">
                  <c:v>1.2715419618310345E-3</c:v>
                </c:pt>
                <c:pt idx="49">
                  <c:v>3.8710006128939274E-2</c:v>
                </c:pt>
                <c:pt idx="50">
                  <c:v>3.3458416967873293E-2</c:v>
                </c:pt>
                <c:pt idx="51">
                  <c:v>3.5782079438906808E-2</c:v>
                </c:pt>
                <c:pt idx="52">
                  <c:v>3.8793448235088776E-2</c:v>
                </c:pt>
                <c:pt idx="53">
                  <c:v>3.4709299004858932E-2</c:v>
                </c:pt>
                <c:pt idx="54">
                  <c:v>3.2849827259781625E-2</c:v>
                </c:pt>
                <c:pt idx="55">
                  <c:v>3.3979034592955197E-2</c:v>
                </c:pt>
                <c:pt idx="56">
                  <c:v>3.1591991269396859E-2</c:v>
                </c:pt>
                <c:pt idx="57">
                  <c:v>3.5621893998797442E-2</c:v>
                </c:pt>
                <c:pt idx="58">
                  <c:v>1.4462455527311519E-3</c:v>
                </c:pt>
                <c:pt idx="59">
                  <c:v>3.3014150180807847E-2</c:v>
                </c:pt>
                <c:pt idx="60">
                  <c:v>3.4249451148333047E-2</c:v>
                </c:pt>
                <c:pt idx="61">
                  <c:v>3.4881567214190584E-2</c:v>
                </c:pt>
                <c:pt idx="62">
                  <c:v>3.1038477657282411E-2</c:v>
                </c:pt>
                <c:pt idx="63">
                  <c:v>3.1180671753903912E-2</c:v>
                </c:pt>
                <c:pt idx="64">
                  <c:v>3.5928563123387512E-2</c:v>
                </c:pt>
                <c:pt idx="65">
                  <c:v>3.5907232628391822E-2</c:v>
                </c:pt>
                <c:pt idx="66">
                  <c:v>1.9197879488568742E-3</c:v>
                </c:pt>
                <c:pt idx="67">
                  <c:v>3.0101792806793051E-2</c:v>
                </c:pt>
                <c:pt idx="68">
                  <c:v>3.0101792806793051E-2</c:v>
                </c:pt>
                <c:pt idx="69">
                  <c:v>3.3646149533661095E-2</c:v>
                </c:pt>
                <c:pt idx="70">
                  <c:v>3.2656880780873282E-2</c:v>
                </c:pt>
                <c:pt idx="71">
                  <c:v>3.1201405193244935E-2</c:v>
                </c:pt>
                <c:pt idx="72">
                  <c:v>3.1682940277829703E-2</c:v>
                </c:pt>
                <c:pt idx="73">
                  <c:v>3.3430447770004042E-2</c:v>
                </c:pt>
                <c:pt idx="74">
                  <c:v>3.2077133035983273E-2</c:v>
                </c:pt>
                <c:pt idx="75">
                  <c:v>3.4622412411846146E-2</c:v>
                </c:pt>
                <c:pt idx="76">
                  <c:v>3.4622412411846146E-2</c:v>
                </c:pt>
                <c:pt idx="77">
                  <c:v>3.174424580836345E-2</c:v>
                </c:pt>
                <c:pt idx="78">
                  <c:v>3.2505383626643035E-2</c:v>
                </c:pt>
                <c:pt idx="79">
                  <c:v>2.9970655211463637E-2</c:v>
                </c:pt>
                <c:pt idx="80">
                  <c:v>1.2297961839189335E-3</c:v>
                </c:pt>
                <c:pt idx="81">
                  <c:v>3.4485671626736575E-2</c:v>
                </c:pt>
                <c:pt idx="82">
                  <c:v>3.5641454827459951E-2</c:v>
                </c:pt>
                <c:pt idx="83">
                  <c:v>1.999533658907602E-3</c:v>
                </c:pt>
                <c:pt idx="84">
                  <c:v>3.0025578421503527E-2</c:v>
                </c:pt>
                <c:pt idx="85">
                  <c:v>3.0060815723849856E-2</c:v>
                </c:pt>
                <c:pt idx="86">
                  <c:v>3.570964537428864E-2</c:v>
                </c:pt>
                <c:pt idx="87">
                  <c:v>3.4697057978955732E-2</c:v>
                </c:pt>
                <c:pt idx="88">
                  <c:v>3.2157080035352455E-2</c:v>
                </c:pt>
                <c:pt idx="89">
                  <c:v>3.3563426764825238E-2</c:v>
                </c:pt>
                <c:pt idx="90">
                  <c:v>3.2849686999835231E-2</c:v>
                </c:pt>
                <c:pt idx="91">
                  <c:v>3.2973584821228169E-2</c:v>
                </c:pt>
                <c:pt idx="92">
                  <c:v>1.2271140642186873E-3</c:v>
                </c:pt>
                <c:pt idx="93">
                  <c:v>3.0124172008253416E-2</c:v>
                </c:pt>
                <c:pt idx="94">
                  <c:v>1.4343741573022931E-3</c:v>
                </c:pt>
                <c:pt idx="95">
                  <c:v>1.4343741573022931E-3</c:v>
                </c:pt>
                <c:pt idx="96">
                  <c:v>1.4448545601398301E-3</c:v>
                </c:pt>
                <c:pt idx="97">
                  <c:v>3.1616756858252236E-2</c:v>
                </c:pt>
                <c:pt idx="98">
                  <c:v>3.1684447554614394E-2</c:v>
                </c:pt>
                <c:pt idx="99">
                  <c:v>3.3876783630234678E-2</c:v>
                </c:pt>
                <c:pt idx="100">
                  <c:v>1.2523256126299048E-3</c:v>
                </c:pt>
                <c:pt idx="101">
                  <c:v>3.4509708823910898E-2</c:v>
                </c:pt>
                <c:pt idx="102">
                  <c:v>3.4948910564168427E-2</c:v>
                </c:pt>
                <c:pt idx="103">
                  <c:v>3.5890298140510125E-2</c:v>
                </c:pt>
                <c:pt idx="104">
                  <c:v>3.411055241242153E-2</c:v>
                </c:pt>
                <c:pt idx="105">
                  <c:v>3.411055241242153E-2</c:v>
                </c:pt>
                <c:pt idx="106">
                  <c:v>3.207178958384814E-2</c:v>
                </c:pt>
                <c:pt idx="107">
                  <c:v>3.8131685926110728E-2</c:v>
                </c:pt>
                <c:pt idx="108">
                  <c:v>3.9117541278573725E-2</c:v>
                </c:pt>
                <c:pt idx="109">
                  <c:v>2.9980460575903048E-2</c:v>
                </c:pt>
                <c:pt idx="110">
                  <c:v>3.9937962106288152E-2</c:v>
                </c:pt>
                <c:pt idx="111">
                  <c:v>3.2857154854335588E-2</c:v>
                </c:pt>
                <c:pt idx="112">
                  <c:v>3.5227368760783466E-2</c:v>
                </c:pt>
                <c:pt idx="113">
                  <c:v>3.1260322277950003E-2</c:v>
                </c:pt>
                <c:pt idx="114">
                  <c:v>3.1259772476405837E-2</c:v>
                </c:pt>
                <c:pt idx="115">
                  <c:v>3.3955129811490105E-2</c:v>
                </c:pt>
                <c:pt idx="116">
                  <c:v>3.315399173494242E-2</c:v>
                </c:pt>
                <c:pt idx="117">
                  <c:v>3.1854136986923624E-2</c:v>
                </c:pt>
                <c:pt idx="118">
                  <c:v>3.136631248437708E-2</c:v>
                </c:pt>
                <c:pt idx="119">
                  <c:v>3.3632498892331948E-2</c:v>
                </c:pt>
                <c:pt idx="120">
                  <c:v>3.9937962106288152E-2</c:v>
                </c:pt>
                <c:pt idx="121">
                  <c:v>3.2612547579036325E-2</c:v>
                </c:pt>
                <c:pt idx="122">
                  <c:v>3.2276501412336907E-2</c:v>
                </c:pt>
                <c:pt idx="123">
                  <c:v>3.6600902935537874E-2</c:v>
                </c:pt>
                <c:pt idx="124">
                  <c:v>3.5990742098897813E-2</c:v>
                </c:pt>
                <c:pt idx="125">
                  <c:v>3.0560040991034092E-2</c:v>
                </c:pt>
                <c:pt idx="126">
                  <c:v>3.3035469219095677E-2</c:v>
                </c:pt>
                <c:pt idx="127">
                  <c:v>3.4734303763361563E-2</c:v>
                </c:pt>
                <c:pt idx="128">
                  <c:v>3.2229581482247152E-2</c:v>
                </c:pt>
                <c:pt idx="129">
                  <c:v>3.2508419678998521E-2</c:v>
                </c:pt>
                <c:pt idx="130">
                  <c:v>3.457843678821345E-2</c:v>
                </c:pt>
                <c:pt idx="131">
                  <c:v>3.1236395943148067E-2</c:v>
                </c:pt>
                <c:pt idx="132">
                  <c:v>3.889487036903222E-2</c:v>
                </c:pt>
                <c:pt idx="133">
                  <c:v>3.3654156851155997E-2</c:v>
                </c:pt>
                <c:pt idx="134">
                  <c:v>3.0397544610881639E-2</c:v>
                </c:pt>
                <c:pt idx="135">
                  <c:v>3.1839136882760119E-2</c:v>
                </c:pt>
                <c:pt idx="136">
                  <c:v>1.4672091466496266E-3</c:v>
                </c:pt>
                <c:pt idx="137">
                  <c:v>2.9880261522368327E-2</c:v>
                </c:pt>
                <c:pt idx="138">
                  <c:v>3.8512550354486391E-2</c:v>
                </c:pt>
                <c:pt idx="139">
                  <c:v>3.0355683011271506E-2</c:v>
                </c:pt>
                <c:pt idx="140">
                  <c:v>3.0355683011271506E-2</c:v>
                </c:pt>
                <c:pt idx="141">
                  <c:v>3.2524358059970747E-2</c:v>
                </c:pt>
                <c:pt idx="142">
                  <c:v>3.2524358059970747E-2</c:v>
                </c:pt>
                <c:pt idx="143">
                  <c:v>3.1742398275208424E-2</c:v>
                </c:pt>
                <c:pt idx="144">
                  <c:v>3.092727231469157E-2</c:v>
                </c:pt>
                <c:pt idx="145">
                  <c:v>3.1764771817886804E-2</c:v>
                </c:pt>
                <c:pt idx="146">
                  <c:v>3.6824262650610763E-2</c:v>
                </c:pt>
                <c:pt idx="147">
                  <c:v>3.4286333361596477E-2</c:v>
                </c:pt>
                <c:pt idx="148">
                  <c:v>3.0009849830261073E-2</c:v>
                </c:pt>
                <c:pt idx="149">
                  <c:v>3.8147096027515558E-2</c:v>
                </c:pt>
                <c:pt idx="150">
                  <c:v>3.2751487407460936E-2</c:v>
                </c:pt>
                <c:pt idx="151">
                  <c:v>2.9889895152406573E-2</c:v>
                </c:pt>
                <c:pt idx="152">
                  <c:v>3.3470843462839767E-2</c:v>
                </c:pt>
                <c:pt idx="153">
                  <c:v>3.3470843462839767E-2</c:v>
                </c:pt>
                <c:pt idx="154">
                  <c:v>3.3103456926274109E-2</c:v>
                </c:pt>
                <c:pt idx="155">
                  <c:v>3.2249323582992456E-2</c:v>
                </c:pt>
                <c:pt idx="156">
                  <c:v>3.0909281293764551E-2</c:v>
                </c:pt>
                <c:pt idx="157">
                  <c:v>3.3616965419044104E-2</c:v>
                </c:pt>
                <c:pt idx="158">
                  <c:v>3.0464989423903542E-2</c:v>
                </c:pt>
                <c:pt idx="159">
                  <c:v>2.9989689059498642E-2</c:v>
                </c:pt>
                <c:pt idx="160">
                  <c:v>1.2896417669425535E-3</c:v>
                </c:pt>
                <c:pt idx="161">
                  <c:v>3.6134664441244434E-2</c:v>
                </c:pt>
                <c:pt idx="162">
                  <c:v>3.6134664441244427E-2</c:v>
                </c:pt>
                <c:pt idx="163">
                  <c:v>3.2690165238690366E-2</c:v>
                </c:pt>
                <c:pt idx="164">
                  <c:v>3.2857338178000267E-2</c:v>
                </c:pt>
                <c:pt idx="165">
                  <c:v>3.5063145205892252E-2</c:v>
                </c:pt>
                <c:pt idx="166">
                  <c:v>3.5010885616919722E-2</c:v>
                </c:pt>
                <c:pt idx="167">
                  <c:v>3.1742398275208424E-2</c:v>
                </c:pt>
                <c:pt idx="168">
                  <c:v>3.3664393849449081E-2</c:v>
                </c:pt>
                <c:pt idx="169">
                  <c:v>3.2750084187120089E-2</c:v>
                </c:pt>
                <c:pt idx="170">
                  <c:v>3.4203180792022357E-2</c:v>
                </c:pt>
                <c:pt idx="171">
                  <c:v>3.2857114760865141E-2</c:v>
                </c:pt>
                <c:pt idx="172">
                  <c:v>3.153392833452099E-2</c:v>
                </c:pt>
                <c:pt idx="173">
                  <c:v>2.9939755526919663E-2</c:v>
                </c:pt>
                <c:pt idx="174">
                  <c:v>3.5456646738542784E-2</c:v>
                </c:pt>
                <c:pt idx="175">
                  <c:v>3.0094315060426598E-2</c:v>
                </c:pt>
                <c:pt idx="176">
                  <c:v>3.9429384107387694E-2</c:v>
                </c:pt>
                <c:pt idx="177">
                  <c:v>3.9429384107387694E-2</c:v>
                </c:pt>
                <c:pt idx="178">
                  <c:v>3.9429384107387694E-2</c:v>
                </c:pt>
                <c:pt idx="179">
                  <c:v>3.130492246424639E-2</c:v>
                </c:pt>
                <c:pt idx="180">
                  <c:v>3.0169699675057109E-2</c:v>
                </c:pt>
                <c:pt idx="181">
                  <c:v>3.3979034592955197E-2</c:v>
                </c:pt>
                <c:pt idx="182">
                  <c:v>3.1050488337843987E-2</c:v>
                </c:pt>
                <c:pt idx="183">
                  <c:v>3.3439018926237768E-2</c:v>
                </c:pt>
                <c:pt idx="184">
                  <c:v>3.1688072030959441E-2</c:v>
                </c:pt>
                <c:pt idx="185">
                  <c:v>1.4450045694352281E-3</c:v>
                </c:pt>
                <c:pt idx="186">
                  <c:v>3.0110018538831055E-2</c:v>
                </c:pt>
                <c:pt idx="187">
                  <c:v>3.0110018538831058E-2</c:v>
                </c:pt>
                <c:pt idx="188">
                  <c:v>3.534509612012366E-2</c:v>
                </c:pt>
                <c:pt idx="189">
                  <c:v>3.175539099069883E-2</c:v>
                </c:pt>
                <c:pt idx="190">
                  <c:v>3.1742398275208424E-2</c:v>
                </c:pt>
                <c:pt idx="191">
                  <c:v>3.4964696760456923E-2</c:v>
                </c:pt>
                <c:pt idx="192">
                  <c:v>2.9876442570291553E-2</c:v>
                </c:pt>
                <c:pt idx="193">
                  <c:v>2.9876442570291553E-2</c:v>
                </c:pt>
                <c:pt idx="194">
                  <c:v>2.987644257029155E-2</c:v>
                </c:pt>
                <c:pt idx="195">
                  <c:v>3.1154290385540039E-2</c:v>
                </c:pt>
                <c:pt idx="196">
                  <c:v>3.4115285260028605E-2</c:v>
                </c:pt>
                <c:pt idx="197">
                  <c:v>3.5679222872405533E-2</c:v>
                </c:pt>
                <c:pt idx="198">
                  <c:v>3.2106607354697413E-2</c:v>
                </c:pt>
                <c:pt idx="199">
                  <c:v>3.0186955456736771E-2</c:v>
                </c:pt>
                <c:pt idx="200">
                  <c:v>3.1839136882760119E-2</c:v>
                </c:pt>
                <c:pt idx="201">
                  <c:v>3.0864442868345721E-2</c:v>
                </c:pt>
                <c:pt idx="202">
                  <c:v>3.8684895288236862E-2</c:v>
                </c:pt>
                <c:pt idx="203">
                  <c:v>2.9844171447137611E-2</c:v>
                </c:pt>
                <c:pt idx="204">
                  <c:v>3.1743990323567284E-2</c:v>
                </c:pt>
                <c:pt idx="205">
                  <c:v>3.0062913588469804E-2</c:v>
                </c:pt>
                <c:pt idx="206">
                  <c:v>3.0442664685946821E-2</c:v>
                </c:pt>
                <c:pt idx="207">
                  <c:v>3.2906285500015869E-2</c:v>
                </c:pt>
                <c:pt idx="208">
                  <c:v>3.2906285500015869E-2</c:v>
                </c:pt>
                <c:pt idx="209">
                  <c:v>3.2906285500015869E-2</c:v>
                </c:pt>
                <c:pt idx="210">
                  <c:v>3.2672727464173067E-2</c:v>
                </c:pt>
                <c:pt idx="211">
                  <c:v>3.234679094826852E-2</c:v>
                </c:pt>
                <c:pt idx="212">
                  <c:v>3.1495726149286876E-2</c:v>
                </c:pt>
                <c:pt idx="213">
                  <c:v>3.4955330494361468E-2</c:v>
                </c:pt>
                <c:pt idx="214">
                  <c:v>3.4955330494361468E-2</c:v>
                </c:pt>
                <c:pt idx="215">
                  <c:v>3.4955330494361468E-2</c:v>
                </c:pt>
                <c:pt idx="216">
                  <c:v>3.0074469610025203E-2</c:v>
                </c:pt>
                <c:pt idx="217">
                  <c:v>3.1654806094565315E-2</c:v>
                </c:pt>
                <c:pt idx="218">
                  <c:v>3.2530071097532379E-2</c:v>
                </c:pt>
                <c:pt idx="219">
                  <c:v>3.1679475553698933E-2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581-4188-B9B7-A5097D01C6B4}"/>
            </c:ext>
          </c:extLst>
        </c:ser>
        <c:ser>
          <c:idx val="2"/>
          <c:order val="2"/>
          <c:tx>
            <c:strRef>
              <c:f>'Exit Prices Pivots'!$J$3</c:f>
              <c:strCache>
                <c:ptCount val="1"/>
                <c:pt idx="0">
                  <c:v>Sum of 2020/21 Exit Combined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Prices Pivots'!$G$4:$G$223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Pivots'!$J$4:$J$223</c:f>
              <c:numCache>
                <c:formatCode>General</c:formatCode>
                <c:ptCount val="220"/>
                <c:pt idx="0">
                  <c:v>3.986717883824907E-2</c:v>
                </c:pt>
                <c:pt idx="1">
                  <c:v>3.585833492630898E-2</c:v>
                </c:pt>
                <c:pt idx="2">
                  <c:v>3.2496237719920246E-2</c:v>
                </c:pt>
                <c:pt idx="3">
                  <c:v>3.2496237719920246E-2</c:v>
                </c:pt>
                <c:pt idx="4">
                  <c:v>4.1199614105080759E-2</c:v>
                </c:pt>
                <c:pt idx="5">
                  <c:v>3.6898758075932792E-2</c:v>
                </c:pt>
                <c:pt idx="6">
                  <c:v>3.2800268284532627E-2</c:v>
                </c:pt>
                <c:pt idx="7">
                  <c:v>3.1396681617939105E-2</c:v>
                </c:pt>
                <c:pt idx="8">
                  <c:v>3.294944959631578E-2</c:v>
                </c:pt>
                <c:pt idx="9">
                  <c:v>3.294944959631578E-2</c:v>
                </c:pt>
                <c:pt idx="10">
                  <c:v>3.2475154192432396E-2</c:v>
                </c:pt>
                <c:pt idx="11">
                  <c:v>1.984276386082881E-3</c:v>
                </c:pt>
                <c:pt idx="12">
                  <c:v>3.9380737192567329E-2</c:v>
                </c:pt>
                <c:pt idx="13">
                  <c:v>3.3156934736129136E-2</c:v>
                </c:pt>
                <c:pt idx="14">
                  <c:v>1.5028047200981785E-3</c:v>
                </c:pt>
                <c:pt idx="15">
                  <c:v>4.156746731209976E-2</c:v>
                </c:pt>
                <c:pt idx="16">
                  <c:v>3.3156934736129129E-2</c:v>
                </c:pt>
                <c:pt idx="17">
                  <c:v>4.156746731209976E-2</c:v>
                </c:pt>
                <c:pt idx="18">
                  <c:v>3.2356796971582717E-2</c:v>
                </c:pt>
                <c:pt idx="19">
                  <c:v>3.9098251149260931E-2</c:v>
                </c:pt>
                <c:pt idx="20">
                  <c:v>3.5429864846300403E-2</c:v>
                </c:pt>
                <c:pt idx="21">
                  <c:v>1.6573123982414515E-3</c:v>
                </c:pt>
                <c:pt idx="22">
                  <c:v>3.4260561008581082E-2</c:v>
                </c:pt>
                <c:pt idx="23">
                  <c:v>1.6573123982414515E-3</c:v>
                </c:pt>
                <c:pt idx="24">
                  <c:v>2.0481695133926269E-3</c:v>
                </c:pt>
                <c:pt idx="25">
                  <c:v>3.672384733339043E-2</c:v>
                </c:pt>
                <c:pt idx="26">
                  <c:v>3.314662536273421E-2</c:v>
                </c:pt>
                <c:pt idx="27">
                  <c:v>3.3024197579280393E-2</c:v>
                </c:pt>
                <c:pt idx="28">
                  <c:v>3.3024197579280393E-2</c:v>
                </c:pt>
                <c:pt idx="29">
                  <c:v>3.2382235304675294E-2</c:v>
                </c:pt>
                <c:pt idx="30">
                  <c:v>3.7131918666283951E-2</c:v>
                </c:pt>
                <c:pt idx="31">
                  <c:v>3.4816378728375078E-2</c:v>
                </c:pt>
                <c:pt idx="32">
                  <c:v>3.1457760044300592E-2</c:v>
                </c:pt>
                <c:pt idx="33">
                  <c:v>3.1457760044300592E-2</c:v>
                </c:pt>
                <c:pt idx="34">
                  <c:v>3.1457760044300592E-2</c:v>
                </c:pt>
                <c:pt idx="35">
                  <c:v>3.759082450500404E-2</c:v>
                </c:pt>
                <c:pt idx="36">
                  <c:v>3.7590824505004047E-2</c:v>
                </c:pt>
                <c:pt idx="37">
                  <c:v>3.3212008839770546E-2</c:v>
                </c:pt>
                <c:pt idx="38">
                  <c:v>3.2489216186061112E-2</c:v>
                </c:pt>
                <c:pt idx="39">
                  <c:v>3.7249583473030985E-2</c:v>
                </c:pt>
                <c:pt idx="40">
                  <c:v>3.1926976407348859E-2</c:v>
                </c:pt>
                <c:pt idx="41">
                  <c:v>4.0359591272951967E-2</c:v>
                </c:pt>
                <c:pt idx="42">
                  <c:v>3.4532487147184376E-2</c:v>
                </c:pt>
                <c:pt idx="43">
                  <c:v>3.1796393651067373E-2</c:v>
                </c:pt>
                <c:pt idx="44">
                  <c:v>3.1796393651067373E-2</c:v>
                </c:pt>
                <c:pt idx="45">
                  <c:v>3.3363871902184483E-2</c:v>
                </c:pt>
                <c:pt idx="46">
                  <c:v>3.975217833055613E-2</c:v>
                </c:pt>
                <c:pt idx="47">
                  <c:v>3.3312530660404585E-2</c:v>
                </c:pt>
                <c:pt idx="48">
                  <c:v>1.3212688940920101E-3</c:v>
                </c:pt>
                <c:pt idx="49">
                  <c:v>4.0452102992942572E-2</c:v>
                </c:pt>
                <c:pt idx="50">
                  <c:v>3.4995136875147027E-2</c:v>
                </c:pt>
                <c:pt idx="51">
                  <c:v>3.7409672168126629E-2</c:v>
                </c:pt>
                <c:pt idx="52">
                  <c:v>4.0538808318147962E-2</c:v>
                </c:pt>
                <c:pt idx="53">
                  <c:v>3.6294937884676901E-2</c:v>
                </c:pt>
                <c:pt idx="54">
                  <c:v>3.436274669479613E-2</c:v>
                </c:pt>
                <c:pt idx="55">
                  <c:v>3.5536114596988175E-2</c:v>
                </c:pt>
                <c:pt idx="56">
                  <c:v>3.30557197795604E-2</c:v>
                </c:pt>
                <c:pt idx="57">
                  <c:v>3.7243222262692E-2</c:v>
                </c:pt>
                <c:pt idx="58">
                  <c:v>1.5028047200981785E-3</c:v>
                </c:pt>
                <c:pt idx="59">
                  <c:v>3.45334958880242E-2</c:v>
                </c:pt>
                <c:pt idx="60">
                  <c:v>3.5817106490133213E-2</c:v>
                </c:pt>
                <c:pt idx="61">
                  <c:v>3.647394308722883E-2</c:v>
                </c:pt>
                <c:pt idx="62">
                  <c:v>3.2480559588157681E-2</c:v>
                </c:pt>
                <c:pt idx="63">
                  <c:v>3.2628314552153488E-2</c:v>
                </c:pt>
                <c:pt idx="64">
                  <c:v>3.7561884475393027E-2</c:v>
                </c:pt>
                <c:pt idx="65">
                  <c:v>3.7539719796303078E-2</c:v>
                </c:pt>
                <c:pt idx="66">
                  <c:v>1.9948662145798336E-3</c:v>
                </c:pt>
                <c:pt idx="67">
                  <c:v>3.1507243257537614E-2</c:v>
                </c:pt>
                <c:pt idx="68">
                  <c:v>3.1507243257537614E-2</c:v>
                </c:pt>
                <c:pt idx="69">
                  <c:v>3.5190211207752072E-2</c:v>
                </c:pt>
                <c:pt idx="70">
                  <c:v>3.4162254545532671E-2</c:v>
                </c:pt>
                <c:pt idx="71">
                  <c:v>3.2649858826185457E-2</c:v>
                </c:pt>
                <c:pt idx="72">
                  <c:v>3.3150225583850008E-2</c:v>
                </c:pt>
                <c:pt idx="73">
                  <c:v>3.4966073869562742E-2</c:v>
                </c:pt>
                <c:pt idx="74">
                  <c:v>3.3559834267840774E-2</c:v>
                </c:pt>
                <c:pt idx="75">
                  <c:v>3.6204653367053814E-2</c:v>
                </c:pt>
                <c:pt idx="76">
                  <c:v>3.6204653367053814E-2</c:v>
                </c:pt>
                <c:pt idx="77">
                  <c:v>3.3213928625480976E-2</c:v>
                </c:pt>
                <c:pt idx="78">
                  <c:v>3.4004832703834552E-2</c:v>
                </c:pt>
                <c:pt idx="79">
                  <c:v>3.1370977187871088E-2</c:v>
                </c:pt>
                <c:pt idx="80">
                  <c:v>1.2778905397233466E-3</c:v>
                </c:pt>
                <c:pt idx="81">
                  <c:v>3.6062564980400155E-2</c:v>
                </c:pt>
                <c:pt idx="82">
                  <c:v>3.7263548068076517E-2</c:v>
                </c:pt>
                <c:pt idx="83">
                  <c:v>2.077730586570813E-3</c:v>
                </c:pt>
                <c:pt idx="84">
                  <c:v>3.1428048311882513E-2</c:v>
                </c:pt>
                <c:pt idx="85">
                  <c:v>3.1464663659939822E-2</c:v>
                </c:pt>
                <c:pt idx="86">
                  <c:v>3.7334405382345677E-2</c:v>
                </c:pt>
                <c:pt idx="87">
                  <c:v>3.6282218141842473E-2</c:v>
                </c:pt>
                <c:pt idx="88">
                  <c:v>3.3642907801088848E-2</c:v>
                </c:pt>
                <c:pt idx="89">
                  <c:v>3.5104253351403714E-2</c:v>
                </c:pt>
                <c:pt idx="90">
                  <c:v>3.4362600949622298E-2</c:v>
                </c:pt>
                <c:pt idx="91">
                  <c:v>3.4491344115295364E-2</c:v>
                </c:pt>
                <c:pt idx="92">
                  <c:v>1.2751035288054656E-3</c:v>
                </c:pt>
                <c:pt idx="93">
                  <c:v>3.1530497655466894E-2</c:v>
                </c:pt>
                <c:pt idx="94">
                  <c:v>1.4904690630923886E-3</c:v>
                </c:pt>
                <c:pt idx="95">
                  <c:v>1.4904690630923886E-3</c:v>
                </c:pt>
                <c:pt idx="96">
                  <c:v>1.5013593291492405E-3</c:v>
                </c:pt>
                <c:pt idx="97">
                  <c:v>3.3081453890726781E-2</c:v>
                </c:pt>
                <c:pt idx="98">
                  <c:v>3.3151791806586006E-2</c:v>
                </c:pt>
                <c:pt idx="99">
                  <c:v>3.5429864846300396E-2</c:v>
                </c:pt>
                <c:pt idx="100">
                  <c:v>1.3013010399278418E-3</c:v>
                </c:pt>
                <c:pt idx="101">
                  <c:v>3.6087542214247682E-2</c:v>
                </c:pt>
                <c:pt idx="102">
                  <c:v>3.6543920072826336E-2</c:v>
                </c:pt>
                <c:pt idx="103">
                  <c:v>3.7522123041538298E-2</c:v>
                </c:pt>
                <c:pt idx="104">
                  <c:v>3.5672775760438445E-2</c:v>
                </c:pt>
                <c:pt idx="105">
                  <c:v>3.5672775760438445E-2</c:v>
                </c:pt>
                <c:pt idx="106">
                  <c:v>3.3554281846210073E-2</c:v>
                </c:pt>
                <c:pt idx="107">
                  <c:v>3.985116608503117E-2</c:v>
                </c:pt>
                <c:pt idx="108">
                  <c:v>4.0875575857090708E-2</c:v>
                </c:pt>
                <c:pt idx="109">
                  <c:v>3.1381166016409917E-2</c:v>
                </c:pt>
                <c:pt idx="110">
                  <c:v>4.1728081360065492E-2</c:v>
                </c:pt>
                <c:pt idx="111">
                  <c:v>3.4370360853859139E-2</c:v>
                </c:pt>
                <c:pt idx="112">
                  <c:v>3.683326809635723E-2</c:v>
                </c:pt>
                <c:pt idx="113">
                  <c:v>3.2711080015645287E-2</c:v>
                </c:pt>
                <c:pt idx="114">
                  <c:v>3.2710508712691842E-2</c:v>
                </c:pt>
                <c:pt idx="115">
                  <c:v>3.5511274957308166E-2</c:v>
                </c:pt>
                <c:pt idx="116">
                  <c:v>3.4678806307283531E-2</c:v>
                </c:pt>
                <c:pt idx="117">
                  <c:v>3.3328117382380187E-2</c:v>
                </c:pt>
                <c:pt idx="118">
                  <c:v>3.2821215242821611E-2</c:v>
                </c:pt>
                <c:pt idx="119">
                  <c:v>3.5176026722840044E-2</c:v>
                </c:pt>
                <c:pt idx="120">
                  <c:v>4.1728081360065485E-2</c:v>
                </c:pt>
                <c:pt idx="121">
                  <c:v>3.4116187579344377E-2</c:v>
                </c:pt>
                <c:pt idx="122">
                  <c:v>3.3766999459434108E-2</c:v>
                </c:pt>
                <c:pt idx="123">
                  <c:v>3.8260517872260806E-2</c:v>
                </c:pt>
                <c:pt idx="124">
                  <c:v>3.7626495120322088E-2</c:v>
                </c:pt>
                <c:pt idx="125">
                  <c:v>3.1983412420480493E-2</c:v>
                </c:pt>
                <c:pt idx="126">
                  <c:v>3.4555648662362139E-2</c:v>
                </c:pt>
                <c:pt idx="127">
                  <c:v>3.6320920518837264E-2</c:v>
                </c:pt>
                <c:pt idx="128">
                  <c:v>3.3718244604304282E-2</c:v>
                </c:pt>
                <c:pt idx="129">
                  <c:v>3.4007987488858214E-2</c:v>
                </c:pt>
                <c:pt idx="130">
                  <c:v>3.615895796308892E-2</c:v>
                </c:pt>
                <c:pt idx="131">
                  <c:v>3.2686217979729537E-2</c:v>
                </c:pt>
                <c:pt idx="132">
                  <c:v>4.3385512798967199E-2</c:v>
                </c:pt>
                <c:pt idx="133">
                  <c:v>3.5198531672077052E-2</c:v>
                </c:pt>
                <c:pt idx="134">
                  <c:v>3.1814561199724228E-2</c:v>
                </c:pt>
                <c:pt idx="135">
                  <c:v>3.3312530660404585E-2</c:v>
                </c:pt>
                <c:pt idx="136">
                  <c:v>1.5245881494967419E-3</c:v>
                </c:pt>
                <c:pt idx="137">
                  <c:v>3.1277048420115861E-2</c:v>
                </c:pt>
                <c:pt idx="138">
                  <c:v>4.0246925200486748E-2</c:v>
                </c:pt>
                <c:pt idx="139">
                  <c:v>3.1771062494150917E-2</c:v>
                </c:pt>
                <c:pt idx="140">
                  <c:v>3.177106249415091E-2</c:v>
                </c:pt>
                <c:pt idx="141">
                  <c:v>3.4024549181380308E-2</c:v>
                </c:pt>
                <c:pt idx="142">
                  <c:v>3.4024549181380308E-2</c:v>
                </c:pt>
                <c:pt idx="143">
                  <c:v>3.3212008839770546E-2</c:v>
                </c:pt>
                <c:pt idx="144">
                  <c:v>3.236500527344946E-2</c:v>
                </c:pt>
                <c:pt idx="145">
                  <c:v>3.3235257357616559E-2</c:v>
                </c:pt>
                <c:pt idx="146">
                  <c:v>3.8492612645833278E-2</c:v>
                </c:pt>
                <c:pt idx="147">
                  <c:v>3.585543107759713E-2</c:v>
                </c:pt>
                <c:pt idx="148">
                  <c:v>3.1411704613459365E-2</c:v>
                </c:pt>
                <c:pt idx="149">
                  <c:v>3.986717883824907E-2</c:v>
                </c:pt>
                <c:pt idx="150">
                  <c:v>3.4260561008581082E-2</c:v>
                </c:pt>
                <c:pt idx="151">
                  <c:v>3.1287058798136251E-2</c:v>
                </c:pt>
                <c:pt idx="152">
                  <c:v>3.5008049340291426E-2</c:v>
                </c:pt>
                <c:pt idx="153">
                  <c:v>3.5008049340291433E-2</c:v>
                </c:pt>
                <c:pt idx="154">
                  <c:v>3.4626295204412662E-2</c:v>
                </c:pt>
                <c:pt idx="155">
                  <c:v>3.3738758770884544E-2</c:v>
                </c:pt>
                <c:pt idx="156">
                  <c:v>3.234631066718606E-2</c:v>
                </c:pt>
                <c:pt idx="157">
                  <c:v>3.5159885772963022E-2</c:v>
                </c:pt>
                <c:pt idx="158">
                  <c:v>3.1884643616340171E-2</c:v>
                </c:pt>
                <c:pt idx="159">
                  <c:v>3.1390755403689706E-2</c:v>
                </c:pt>
                <c:pt idx="160">
                  <c:v>1.3400765388263925E-3</c:v>
                </c:pt>
                <c:pt idx="161">
                  <c:v>3.7776045917555408E-2</c:v>
                </c:pt>
                <c:pt idx="162">
                  <c:v>3.7776045917555401E-2</c:v>
                </c:pt>
                <c:pt idx="163">
                  <c:v>3.4196840678032074E-2</c:v>
                </c:pt>
                <c:pt idx="164">
                  <c:v>3.4370551346869171E-2</c:v>
                </c:pt>
                <c:pt idx="165">
                  <c:v>3.6662622155233499E-2</c:v>
                </c:pt>
                <c:pt idx="166">
                  <c:v>3.6608318820070263E-2</c:v>
                </c:pt>
                <c:pt idx="167">
                  <c:v>3.3212008839770546E-2</c:v>
                </c:pt>
                <c:pt idx="168">
                  <c:v>3.5209169014626132E-2</c:v>
                </c:pt>
                <c:pt idx="169">
                  <c:v>3.4259102911684894E-2</c:v>
                </c:pt>
                <c:pt idx="170">
                  <c:v>3.5769026612042648E-2</c:v>
                </c:pt>
                <c:pt idx="171">
                  <c:v>3.4370319192429985E-2</c:v>
                </c:pt>
                <c:pt idx="172">
                  <c:v>3.2995386143664734E-2</c:v>
                </c:pt>
                <c:pt idx="173">
                  <c:v>3.1338869091362485E-2</c:v>
                </c:pt>
                <c:pt idx="174">
                  <c:v>3.7071512581562792E-2</c:v>
                </c:pt>
                <c:pt idx="175">
                  <c:v>3.1499473074587718E-2</c:v>
                </c:pt>
                <c:pt idx="176">
                  <c:v>4.1199614105080759E-2</c:v>
                </c:pt>
                <c:pt idx="177">
                  <c:v>4.1199614105080759E-2</c:v>
                </c:pt>
                <c:pt idx="178">
                  <c:v>4.1199614105080766E-2</c:v>
                </c:pt>
                <c:pt idx="179">
                  <c:v>3.2757424407409808E-2</c:v>
                </c:pt>
                <c:pt idx="180">
                  <c:v>3.1577805799259243E-2</c:v>
                </c:pt>
                <c:pt idx="181">
                  <c:v>3.5536114596988175E-2</c:v>
                </c:pt>
                <c:pt idx="182">
                  <c:v>3.2493039977401009E-2</c:v>
                </c:pt>
                <c:pt idx="183">
                  <c:v>3.4974980222996582E-2</c:v>
                </c:pt>
                <c:pt idx="184">
                  <c:v>3.3155558027438983E-2</c:v>
                </c:pt>
                <c:pt idx="185">
                  <c:v>1.5015152049455442E-3</c:v>
                </c:pt>
                <c:pt idx="186">
                  <c:v>3.1515790678070477E-2</c:v>
                </c:pt>
                <c:pt idx="187">
                  <c:v>3.1515790678070477E-2</c:v>
                </c:pt>
                <c:pt idx="188">
                  <c:v>3.6955599488123332E-2</c:v>
                </c:pt>
                <c:pt idx="189">
                  <c:v>3.3225509668954774E-2</c:v>
                </c:pt>
                <c:pt idx="190">
                  <c:v>3.3212008839770546E-2</c:v>
                </c:pt>
                <c:pt idx="191">
                  <c:v>3.6560323629089612E-2</c:v>
                </c:pt>
                <c:pt idx="192">
                  <c:v>3.1273080118055414E-2</c:v>
                </c:pt>
                <c:pt idx="193">
                  <c:v>3.1273080118055414E-2</c:v>
                </c:pt>
                <c:pt idx="194">
                  <c:v>3.1273080118055414E-2</c:v>
                </c:pt>
                <c:pt idx="195">
                  <c:v>3.2600901472248062E-2</c:v>
                </c:pt>
                <c:pt idx="196">
                  <c:v>3.5677693698274095E-2</c:v>
                </c:pt>
                <c:pt idx="197">
                  <c:v>3.7302793129958246E-2</c:v>
                </c:pt>
                <c:pt idx="198">
                  <c:v>3.3590461255907658E-2</c:v>
                </c:pt>
                <c:pt idx="199">
                  <c:v>3.1595736412845715E-2</c:v>
                </c:pt>
                <c:pt idx="200">
                  <c:v>3.3312530660404585E-2</c:v>
                </c:pt>
                <c:pt idx="201">
                  <c:v>3.2299718719342937E-2</c:v>
                </c:pt>
                <c:pt idx="202">
                  <c:v>4.042601012796404E-2</c:v>
                </c:pt>
                <c:pt idx="203">
                  <c:v>3.1239546949288169E-2</c:v>
                </c:pt>
                <c:pt idx="204">
                  <c:v>3.3213663149292048E-2</c:v>
                </c:pt>
                <c:pt idx="205">
                  <c:v>3.1466843566973615E-2</c:v>
                </c:pt>
                <c:pt idx="206">
                  <c:v>3.1861445811850499E-2</c:v>
                </c:pt>
                <c:pt idx="207">
                  <c:v>3.4421412880321973E-2</c:v>
                </c:pt>
                <c:pt idx="208">
                  <c:v>3.442141288032198E-2</c:v>
                </c:pt>
                <c:pt idx="209">
                  <c:v>3.442141288032198E-2</c:v>
                </c:pt>
                <c:pt idx="210">
                  <c:v>3.4178720954308038E-2</c:v>
                </c:pt>
                <c:pt idx="211">
                  <c:v>3.3840037849195828E-2</c:v>
                </c:pt>
                <c:pt idx="212">
                  <c:v>3.295568996331729E-2</c:v>
                </c:pt>
                <c:pt idx="213">
                  <c:v>3.6550591070969481E-2</c:v>
                </c:pt>
                <c:pt idx="214">
                  <c:v>3.6550591070969481E-2</c:v>
                </c:pt>
                <c:pt idx="215">
                  <c:v>3.6550591070969481E-2</c:v>
                </c:pt>
                <c:pt idx="216">
                  <c:v>3.1478851516596143E-2</c:v>
                </c:pt>
                <c:pt idx="217">
                  <c:v>3.3120991140690628E-2</c:v>
                </c:pt>
                <c:pt idx="218">
                  <c:v>3.4030485642030095E-2</c:v>
                </c:pt>
                <c:pt idx="219">
                  <c:v>3.3146625362734217E-2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581-4188-B9B7-A5097D01C6B4}"/>
            </c:ext>
          </c:extLst>
        </c:ser>
        <c:ser>
          <c:idx val="3"/>
          <c:order val="3"/>
          <c:tx>
            <c:strRef>
              <c:f>'Exit Prices Pivots'!$K$3</c:f>
              <c:strCache>
                <c:ptCount val="1"/>
                <c:pt idx="0">
                  <c:v>Sum of 2021/22 Exit Combined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Prices Pivots'!$G$4:$G$223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Pivots'!$K$4:$K$223</c:f>
              <c:numCache>
                <c:formatCode>General</c:formatCode>
                <c:ptCount val="220"/>
                <c:pt idx="0">
                  <c:v>2.1553844368170788E-2</c:v>
                </c:pt>
                <c:pt idx="1">
                  <c:v>2.61574339299302E-2</c:v>
                </c:pt>
                <c:pt idx="2">
                  <c:v>2.0225888807900511E-2</c:v>
                </c:pt>
                <c:pt idx="3">
                  <c:v>2.0225888807900511E-2</c:v>
                </c:pt>
                <c:pt idx="4">
                  <c:v>2.1837880058712691E-2</c:v>
                </c:pt>
                <c:pt idx="5">
                  <c:v>2.0472814909790048E-2</c:v>
                </c:pt>
                <c:pt idx="6">
                  <c:v>2.0572715077532232E-2</c:v>
                </c:pt>
                <c:pt idx="7">
                  <c:v>1.5130323098209575E-2</c:v>
                </c:pt>
                <c:pt idx="8">
                  <c:v>2.072009442636551E-2</c:v>
                </c:pt>
                <c:pt idx="9">
                  <c:v>2.0720094426365517E-2</c:v>
                </c:pt>
                <c:pt idx="10">
                  <c:v>2.0231150827697962E-2</c:v>
                </c:pt>
                <c:pt idx="11">
                  <c:v>3.7052383405857658E-3</c:v>
                </c:pt>
                <c:pt idx="12">
                  <c:v>3.1888766582113523E-2</c:v>
                </c:pt>
                <c:pt idx="13">
                  <c:v>1.9673176072502508E-2</c:v>
                </c:pt>
                <c:pt idx="14">
                  <c:v>2.6649232949486892E-3</c:v>
                </c:pt>
                <c:pt idx="15">
                  <c:v>1.9673176072503993E-2</c:v>
                </c:pt>
                <c:pt idx="16">
                  <c:v>1.9673176072502508E-2</c:v>
                </c:pt>
                <c:pt idx="17">
                  <c:v>1.9673176072503996E-2</c:v>
                </c:pt>
                <c:pt idx="18">
                  <c:v>1.5744559879044103E-2</c:v>
                </c:pt>
                <c:pt idx="19">
                  <c:v>2.2009098491095561E-2</c:v>
                </c:pt>
                <c:pt idx="20">
                  <c:v>2.4613957230822565E-2</c:v>
                </c:pt>
                <c:pt idx="21">
                  <c:v>2.7798911273747965E-3</c:v>
                </c:pt>
                <c:pt idx="22">
                  <c:v>1.9856365195522634E-2</c:v>
                </c:pt>
                <c:pt idx="23">
                  <c:v>2.7798911273747965E-3</c:v>
                </c:pt>
                <c:pt idx="24">
                  <c:v>3.8034093322771162E-3</c:v>
                </c:pt>
                <c:pt idx="25">
                  <c:v>2.0198609856538503E-2</c:v>
                </c:pt>
                <c:pt idx="26">
                  <c:v>1.6271994231480368E-2</c:v>
                </c:pt>
                <c:pt idx="27">
                  <c:v>1.5910861385104742E-2</c:v>
                </c:pt>
                <c:pt idx="28">
                  <c:v>1.5910861385104745E-2</c:v>
                </c:pt>
                <c:pt idx="29">
                  <c:v>1.9869242727363907E-2</c:v>
                </c:pt>
                <c:pt idx="30">
                  <c:v>2.0509765231775893E-2</c:v>
                </c:pt>
                <c:pt idx="31">
                  <c:v>2.1206404271598062E-2</c:v>
                </c:pt>
                <c:pt idx="32">
                  <c:v>1.5730128495858538E-2</c:v>
                </c:pt>
                <c:pt idx="33">
                  <c:v>1.5730128495858538E-2</c:v>
                </c:pt>
                <c:pt idx="34">
                  <c:v>1.5730128495858534E-2</c:v>
                </c:pt>
                <c:pt idx="35">
                  <c:v>2.810630590123878E-2</c:v>
                </c:pt>
                <c:pt idx="36">
                  <c:v>2.8106305901238776E-2</c:v>
                </c:pt>
                <c:pt idx="37">
                  <c:v>1.5830764609917464E-2</c:v>
                </c:pt>
                <c:pt idx="38">
                  <c:v>1.8542820097164611E-2</c:v>
                </c:pt>
                <c:pt idx="39">
                  <c:v>2.1006806456147123E-2</c:v>
                </c:pt>
                <c:pt idx="40">
                  <c:v>1.5724098423103863E-2</c:v>
                </c:pt>
                <c:pt idx="41">
                  <c:v>2.2104085783388169E-2</c:v>
                </c:pt>
                <c:pt idx="42">
                  <c:v>2.316355604274415E-2</c:v>
                </c:pt>
                <c:pt idx="43">
                  <c:v>1.8548488809278969E-2</c:v>
                </c:pt>
                <c:pt idx="44">
                  <c:v>1.8548488809278972E-2</c:v>
                </c:pt>
                <c:pt idx="45">
                  <c:v>2.025248849859311E-2</c:v>
                </c:pt>
                <c:pt idx="46">
                  <c:v>2.2524267074465136E-2</c:v>
                </c:pt>
                <c:pt idx="47">
                  <c:v>2.1025101702437862E-2</c:v>
                </c:pt>
                <c:pt idx="48">
                  <c:v>2.0336686603537367E-3</c:v>
                </c:pt>
                <c:pt idx="49">
                  <c:v>3.3568331325100301E-2</c:v>
                </c:pt>
                <c:pt idx="50">
                  <c:v>2.4695784654491099E-2</c:v>
                </c:pt>
                <c:pt idx="51">
                  <c:v>1.8680883144033558E-2</c:v>
                </c:pt>
                <c:pt idx="52">
                  <c:v>3.3704258015305626E-2</c:v>
                </c:pt>
                <c:pt idx="53">
                  <c:v>1.8741553143389968E-2</c:v>
                </c:pt>
                <c:pt idx="54">
                  <c:v>1.6951172892605129E-2</c:v>
                </c:pt>
                <c:pt idx="55">
                  <c:v>2.4000406979342297E-2</c:v>
                </c:pt>
                <c:pt idx="56">
                  <c:v>1.6129482857320476E-2</c:v>
                </c:pt>
                <c:pt idx="57">
                  <c:v>2.6601326443432126E-2</c:v>
                </c:pt>
                <c:pt idx="58">
                  <c:v>2.6649232949486892E-3</c:v>
                </c:pt>
                <c:pt idx="59">
                  <c:v>2.3165149064822046E-2</c:v>
                </c:pt>
                <c:pt idx="60">
                  <c:v>2.4885528238335387E-2</c:v>
                </c:pt>
                <c:pt idx="61">
                  <c:v>2.7284743418351028E-2</c:v>
                </c:pt>
                <c:pt idx="62">
                  <c:v>1.9522497453125572E-2</c:v>
                </c:pt>
                <c:pt idx="63">
                  <c:v>2.0402838376459054E-2</c:v>
                </c:pt>
                <c:pt idx="64">
                  <c:v>2.0837615197917693E-2</c:v>
                </c:pt>
                <c:pt idx="65">
                  <c:v>2.9066909834567081E-2</c:v>
                </c:pt>
                <c:pt idx="66">
                  <c:v>3.7415211619367815E-3</c:v>
                </c:pt>
                <c:pt idx="67">
                  <c:v>1.5031794067226168E-2</c:v>
                </c:pt>
                <c:pt idx="68">
                  <c:v>1.5535621032815545E-2</c:v>
                </c:pt>
                <c:pt idx="69">
                  <c:v>2.504599693764754E-2</c:v>
                </c:pt>
                <c:pt idx="70">
                  <c:v>2.2597532139724107E-2</c:v>
                </c:pt>
                <c:pt idx="71">
                  <c:v>1.5610482540603281E-2</c:v>
                </c:pt>
                <c:pt idx="72">
                  <c:v>1.5749747338862634E-2</c:v>
                </c:pt>
                <c:pt idx="73">
                  <c:v>2.3715787039826835E-2</c:v>
                </c:pt>
                <c:pt idx="74">
                  <c:v>2.2317946982097828E-2</c:v>
                </c:pt>
                <c:pt idx="75">
                  <c:v>2.5906199294909758E-2</c:v>
                </c:pt>
                <c:pt idx="76">
                  <c:v>2.5906199294909765E-2</c:v>
                </c:pt>
                <c:pt idx="77">
                  <c:v>2.0264650992879916E-2</c:v>
                </c:pt>
                <c:pt idx="78">
                  <c:v>2.3086024568337176E-2</c:v>
                </c:pt>
                <c:pt idx="79">
                  <c:v>1.4738794713113651E-2</c:v>
                </c:pt>
                <c:pt idx="80">
                  <c:v>2.1147420918527669E-3</c:v>
                </c:pt>
                <c:pt idx="81">
                  <c:v>2.6585301521612616E-2</c:v>
                </c:pt>
                <c:pt idx="82">
                  <c:v>2.1060262785452474E-2</c:v>
                </c:pt>
                <c:pt idx="83">
                  <c:v>2.8528176989752268E-3</c:v>
                </c:pt>
                <c:pt idx="84">
                  <c:v>1.5242439855596099E-2</c:v>
                </c:pt>
                <c:pt idx="85">
                  <c:v>1.6468419788520303E-2</c:v>
                </c:pt>
                <c:pt idx="86">
                  <c:v>1.9995650209367232E-2</c:v>
                </c:pt>
                <c:pt idx="87">
                  <c:v>2.614524048307441E-2</c:v>
                </c:pt>
                <c:pt idx="88">
                  <c:v>2.1313569441863564E-2</c:v>
                </c:pt>
                <c:pt idx="89">
                  <c:v>1.7531667667766964E-2</c:v>
                </c:pt>
                <c:pt idx="90">
                  <c:v>2.2515960637249279E-2</c:v>
                </c:pt>
                <c:pt idx="91">
                  <c:v>2.2350002169996601E-2</c:v>
                </c:pt>
                <c:pt idx="92">
                  <c:v>2.192500853990757E-3</c:v>
                </c:pt>
                <c:pt idx="93">
                  <c:v>1.5152836393476135E-2</c:v>
                </c:pt>
                <c:pt idx="94">
                  <c:v>2.9220052649305268E-3</c:v>
                </c:pt>
                <c:pt idx="95">
                  <c:v>2.9220052649305268E-3</c:v>
                </c:pt>
                <c:pt idx="96">
                  <c:v>2.9313660490400211E-3</c:v>
                </c:pt>
                <c:pt idx="97">
                  <c:v>2.0882048804647498E-2</c:v>
                </c:pt>
                <c:pt idx="98">
                  <c:v>2.0888657323178884E-2</c:v>
                </c:pt>
                <c:pt idx="99">
                  <c:v>2.4613957230822572E-2</c:v>
                </c:pt>
                <c:pt idx="100">
                  <c:v>2.1049190610353398E-3</c:v>
                </c:pt>
                <c:pt idx="101">
                  <c:v>1.8399867059936827E-2</c:v>
                </c:pt>
                <c:pt idx="102">
                  <c:v>1.9347490650961505E-2</c:v>
                </c:pt>
                <c:pt idx="103">
                  <c:v>2.8975043932210665E-2</c:v>
                </c:pt>
                <c:pt idx="104">
                  <c:v>2.4692136263990933E-2</c:v>
                </c:pt>
                <c:pt idx="105">
                  <c:v>2.4692136263990937E-2</c:v>
                </c:pt>
                <c:pt idx="106">
                  <c:v>1.8635129817835935E-2</c:v>
                </c:pt>
                <c:pt idx="107">
                  <c:v>3.2626251185026788E-2</c:v>
                </c:pt>
                <c:pt idx="108">
                  <c:v>2.2322749526396665E-2</c:v>
                </c:pt>
                <c:pt idx="109">
                  <c:v>1.5908796915056984E-2</c:v>
                </c:pt>
                <c:pt idx="110">
                  <c:v>3.5568664243588906E-2</c:v>
                </c:pt>
                <c:pt idx="111">
                  <c:v>1.8356163005107291E-2</c:v>
                </c:pt>
                <c:pt idx="112">
                  <c:v>1.9401380564438003E-2</c:v>
                </c:pt>
                <c:pt idx="113">
                  <c:v>2.076386787329897E-2</c:v>
                </c:pt>
                <c:pt idx="114">
                  <c:v>1.5711415479156041E-2</c:v>
                </c:pt>
                <c:pt idx="115">
                  <c:v>2.5580027205284749E-2</c:v>
                </c:pt>
                <c:pt idx="116">
                  <c:v>1.8618706046949905E-2</c:v>
                </c:pt>
                <c:pt idx="117">
                  <c:v>2.1875618490760845E-2</c:v>
                </c:pt>
                <c:pt idx="118">
                  <c:v>1.8135208989868635E-2</c:v>
                </c:pt>
                <c:pt idx="119">
                  <c:v>2.4101620766269059E-2</c:v>
                </c:pt>
                <c:pt idx="120">
                  <c:v>3.5568664243588906E-2</c:v>
                </c:pt>
                <c:pt idx="121">
                  <c:v>2.2548013071235325E-2</c:v>
                </c:pt>
                <c:pt idx="122">
                  <c:v>2.2000824245145902E-2</c:v>
                </c:pt>
                <c:pt idx="123">
                  <c:v>3.0338597751777045E-2</c:v>
                </c:pt>
                <c:pt idx="124">
                  <c:v>2.8233779231524633E-2</c:v>
                </c:pt>
                <c:pt idx="125">
                  <c:v>1.9174758210983092E-2</c:v>
                </c:pt>
                <c:pt idx="126">
                  <c:v>2.3072369350550469E-2</c:v>
                </c:pt>
                <c:pt idx="127">
                  <c:v>2.6205913642370203E-2</c:v>
                </c:pt>
                <c:pt idx="128">
                  <c:v>1.8707873611733952E-2</c:v>
                </c:pt>
                <c:pt idx="129">
                  <c:v>2.2342068986349852E-2</c:v>
                </c:pt>
                <c:pt idx="130">
                  <c:v>2.5923799153074224E-2</c:v>
                </c:pt>
                <c:pt idx="131">
                  <c:v>2.046004238780183E-2</c:v>
                </c:pt>
                <c:pt idx="132">
                  <c:v>1.8829494406274697E-2</c:v>
                </c:pt>
                <c:pt idx="133">
                  <c:v>1.9015217102456131E-2</c:v>
                </c:pt>
                <c:pt idx="134">
                  <c:v>1.5662685790989221E-2</c:v>
                </c:pt>
                <c:pt idx="135">
                  <c:v>2.1025101702437859E-2</c:v>
                </c:pt>
                <c:pt idx="136">
                  <c:v>2.8480547878491384E-3</c:v>
                </c:pt>
                <c:pt idx="137">
                  <c:v>1.4691409827300689E-2</c:v>
                </c:pt>
                <c:pt idx="138">
                  <c:v>3.3633940791069336E-2</c:v>
                </c:pt>
                <c:pt idx="139">
                  <c:v>1.7938394559510452E-2</c:v>
                </c:pt>
                <c:pt idx="140">
                  <c:v>1.7938394559510452E-2</c:v>
                </c:pt>
                <c:pt idx="141">
                  <c:v>2.1965105258084004E-2</c:v>
                </c:pt>
                <c:pt idx="142">
                  <c:v>2.1965105258084004E-2</c:v>
                </c:pt>
                <c:pt idx="143">
                  <c:v>1.6361371007311113E-2</c:v>
                </c:pt>
                <c:pt idx="144">
                  <c:v>1.5342042097206214E-2</c:v>
                </c:pt>
                <c:pt idx="145">
                  <c:v>2.1018376035609573E-2</c:v>
                </c:pt>
                <c:pt idx="146">
                  <c:v>2.1591625729303926E-2</c:v>
                </c:pt>
                <c:pt idx="147">
                  <c:v>2.6152765987921454E-2</c:v>
                </c:pt>
                <c:pt idx="148">
                  <c:v>1.518402112411575E-2</c:v>
                </c:pt>
                <c:pt idx="149">
                  <c:v>2.0854843795109639E-2</c:v>
                </c:pt>
                <c:pt idx="150">
                  <c:v>1.9856365195522634E-2</c:v>
                </c:pt>
                <c:pt idx="151">
                  <c:v>1.4703907570896887E-2</c:v>
                </c:pt>
                <c:pt idx="152">
                  <c:v>2.4792331095313119E-2</c:v>
                </c:pt>
                <c:pt idx="153">
                  <c:v>2.4792331095313116E-2</c:v>
                </c:pt>
                <c:pt idx="154">
                  <c:v>2.2568707419837779E-2</c:v>
                </c:pt>
                <c:pt idx="155">
                  <c:v>2.1533930989100808E-2</c:v>
                </c:pt>
                <c:pt idx="156">
                  <c:v>2.0110813527859799E-2</c:v>
                </c:pt>
                <c:pt idx="157">
                  <c:v>2.4019623170874013E-2</c:v>
                </c:pt>
                <c:pt idx="158">
                  <c:v>1.7635846571255259E-2</c:v>
                </c:pt>
                <c:pt idx="159">
                  <c:v>1.486966662864261E-2</c:v>
                </c:pt>
                <c:pt idx="160">
                  <c:v>2.3010292982789042E-3</c:v>
                </c:pt>
                <c:pt idx="161">
                  <c:v>2.1046910009679086E-2</c:v>
                </c:pt>
                <c:pt idx="162">
                  <c:v>2.1046910009679082E-2</c:v>
                </c:pt>
                <c:pt idx="163">
                  <c:v>2.02351633882971E-2</c:v>
                </c:pt>
                <c:pt idx="164">
                  <c:v>2.0507487103275924E-2</c:v>
                </c:pt>
                <c:pt idx="165">
                  <c:v>2.745747408006521E-2</c:v>
                </c:pt>
                <c:pt idx="166">
                  <c:v>2.7372343523223815E-2</c:v>
                </c:pt>
                <c:pt idx="167">
                  <c:v>1.5830764609917464E-2</c:v>
                </c:pt>
                <c:pt idx="168">
                  <c:v>2.1973394224452651E-2</c:v>
                </c:pt>
                <c:pt idx="169">
                  <c:v>2.2735739019920261E-2</c:v>
                </c:pt>
                <c:pt idx="170">
                  <c:v>2.5223273501905889E-2</c:v>
                </c:pt>
                <c:pt idx="171">
                  <c:v>2.2909567671007006E-2</c:v>
                </c:pt>
                <c:pt idx="172">
                  <c:v>2.1046710968929856E-2</c:v>
                </c:pt>
                <c:pt idx="173">
                  <c:v>1.6433264752656648E-2</c:v>
                </c:pt>
                <c:pt idx="174">
                  <c:v>2.05999518812271E-2</c:v>
                </c:pt>
                <c:pt idx="175">
                  <c:v>1.6160077405176377E-2</c:v>
                </c:pt>
                <c:pt idx="176">
                  <c:v>2.2569829471781894E-2</c:v>
                </c:pt>
                <c:pt idx="177">
                  <c:v>2.2569829471781894E-2</c:v>
                </c:pt>
                <c:pt idx="178">
                  <c:v>2.1837880058712691E-2</c:v>
                </c:pt>
                <c:pt idx="179">
                  <c:v>1.9885883395814836E-2</c:v>
                </c:pt>
                <c:pt idx="180">
                  <c:v>1.5444287519419033E-2</c:v>
                </c:pt>
                <c:pt idx="181">
                  <c:v>2.4804838716979853E-2</c:v>
                </c:pt>
                <c:pt idx="182">
                  <c:v>1.8242641836462344E-2</c:v>
                </c:pt>
                <c:pt idx="183">
                  <c:v>1.8829494406273212E-2</c:v>
                </c:pt>
                <c:pt idx="184">
                  <c:v>2.1577712387965315E-2</c:v>
                </c:pt>
                <c:pt idx="185">
                  <c:v>2.9314960056827516E-3</c:v>
                </c:pt>
                <c:pt idx="186">
                  <c:v>1.6956865863138007E-2</c:v>
                </c:pt>
                <c:pt idx="187">
                  <c:v>1.6956865863138007E-2</c:v>
                </c:pt>
                <c:pt idx="188">
                  <c:v>2.7083446719075512E-2</c:v>
                </c:pt>
                <c:pt idx="189">
                  <c:v>1.6382536062879413E-2</c:v>
                </c:pt>
                <c:pt idx="190">
                  <c:v>1.6361371007311113E-2</c:v>
                </c:pt>
                <c:pt idx="191">
                  <c:v>2.6410013133228973E-2</c:v>
                </c:pt>
                <c:pt idx="192">
                  <c:v>1.4917306531246254E-2</c:v>
                </c:pt>
                <c:pt idx="193">
                  <c:v>1.4917306531246254E-2</c:v>
                </c:pt>
                <c:pt idx="194">
                  <c:v>1.4917306531246252E-2</c:v>
                </c:pt>
                <c:pt idx="195">
                  <c:v>1.6098490268489363E-2</c:v>
                </c:pt>
                <c:pt idx="196">
                  <c:v>2.4246510166350148E-2</c:v>
                </c:pt>
                <c:pt idx="197">
                  <c:v>2.8682375974087678E-2</c:v>
                </c:pt>
                <c:pt idx="198">
                  <c:v>1.7166140514612651E-2</c:v>
                </c:pt>
                <c:pt idx="199">
                  <c:v>1.5326973507733543E-2</c:v>
                </c:pt>
                <c:pt idx="200">
                  <c:v>2.0343248484625074E-2</c:v>
                </c:pt>
                <c:pt idx="201">
                  <c:v>1.9519507805047319E-2</c:v>
                </c:pt>
                <c:pt idx="202">
                  <c:v>3.2834105085889201E-2</c:v>
                </c:pt>
                <c:pt idx="203">
                  <c:v>1.5325408282168862E-2</c:v>
                </c:pt>
                <c:pt idx="204">
                  <c:v>2.0863776945550579E-2</c:v>
                </c:pt>
                <c:pt idx="205">
                  <c:v>1.5738400559904577E-2</c:v>
                </c:pt>
                <c:pt idx="206">
                  <c:v>1.759341852102534E-2</c:v>
                </c:pt>
                <c:pt idx="207">
                  <c:v>2.299019002130806E-2</c:v>
                </c:pt>
                <c:pt idx="208">
                  <c:v>2.299019002130806E-2</c:v>
                </c:pt>
                <c:pt idx="209">
                  <c:v>2.2990190021308067E-2</c:v>
                </c:pt>
                <c:pt idx="210">
                  <c:v>1.8704698717164622E-2</c:v>
                </c:pt>
                <c:pt idx="211">
                  <c:v>2.1675849498650552E-2</c:v>
                </c:pt>
                <c:pt idx="212">
                  <c:v>1.9474626951428868E-2</c:v>
                </c:pt>
                <c:pt idx="213">
                  <c:v>2.6057519118282534E-2</c:v>
                </c:pt>
                <c:pt idx="214">
                  <c:v>2.6057519118282534E-2</c:v>
                </c:pt>
                <c:pt idx="215">
                  <c:v>2.6057519118282534E-2</c:v>
                </c:pt>
                <c:pt idx="216">
                  <c:v>1.6563510485390748E-2</c:v>
                </c:pt>
                <c:pt idx="217">
                  <c:v>1.9004769015427313E-2</c:v>
                </c:pt>
                <c:pt idx="218">
                  <c:v>2.1242541591697053E-2</c:v>
                </c:pt>
                <c:pt idx="219">
                  <c:v>1.6271994231480368E-2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581-4188-B9B7-A5097D01C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256192"/>
        <c:axId val="603257504"/>
      </c:barChart>
      <c:catAx>
        <c:axId val="60325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257504"/>
        <c:crosses val="autoZero"/>
        <c:auto val="1"/>
        <c:lblAlgn val="ctr"/>
        <c:lblOffset val="100"/>
        <c:noMultiLvlLbl val="0"/>
      </c:catAx>
      <c:valAx>
        <c:axId val="60325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25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[621K Analysis Workbook.xlsx]Entry Revenue Pivots!PivotTable1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Revenue Pivots'!$B$3</c:f>
              <c:strCache>
                <c:ptCount val="1"/>
                <c:pt idx="0">
                  <c:v>Sum of 2017/18 Entry Capacity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Revenue Pivots'!$A$4:$A$29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Pivots'!$B$4:$B$29</c:f>
              <c:numCache>
                <c:formatCode>"£"#,##0</c:formatCode>
                <c:ptCount val="26"/>
                <c:pt idx="0">
                  <c:v>0</c:v>
                </c:pt>
                <c:pt idx="1">
                  <c:v>1402018.4967324715</c:v>
                </c:pt>
                <c:pt idx="2">
                  <c:v>756241.6783741673</c:v>
                </c:pt>
                <c:pt idx="3">
                  <c:v>37.3038700265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23574.771098802001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30795068.03536433</c:v>
                </c:pt>
                <c:pt idx="23">
                  <c:v>582801.32131369819</c:v>
                </c:pt>
                <c:pt idx="24">
                  <c:v>656689.65953505726</c:v>
                </c:pt>
                <c:pt idx="25">
                  <c:v>3.4523042400000001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AAC-42C5-938F-A3ACF4CCC367}"/>
            </c:ext>
          </c:extLst>
        </c:ser>
        <c:ser>
          <c:idx val="1"/>
          <c:order val="1"/>
          <c:tx>
            <c:strRef>
              <c:f>'Entry Revenue Pivots'!$C$3</c:f>
              <c:strCache>
                <c:ptCount val="1"/>
                <c:pt idx="0">
                  <c:v>Sum of 2019/20 Entry Capacity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Revenue Pivots'!$A$4:$A$29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Pivots'!$C$4:$C$29</c:f>
              <c:numCache>
                <c:formatCode>"£"#,##0</c:formatCode>
                <c:ptCount val="26"/>
                <c:pt idx="0">
                  <c:v>0</c:v>
                </c:pt>
                <c:pt idx="1">
                  <c:v>5648994.3907039743</c:v>
                </c:pt>
                <c:pt idx="2">
                  <c:v>3022353.997306501</c:v>
                </c:pt>
                <c:pt idx="3">
                  <c:v>0</c:v>
                </c:pt>
                <c:pt idx="4">
                  <c:v>0</c:v>
                </c:pt>
                <c:pt idx="5">
                  <c:v>341638.77872342558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71681214.371392667</c:v>
                </c:pt>
                <c:pt idx="23">
                  <c:v>4145592.0317975455</c:v>
                </c:pt>
                <c:pt idx="24">
                  <c:v>1951239.5343779163</c:v>
                </c:pt>
                <c:pt idx="25">
                  <c:v>1985.9267199402532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AAC-42C5-938F-A3ACF4CCC367}"/>
            </c:ext>
          </c:extLst>
        </c:ser>
        <c:ser>
          <c:idx val="2"/>
          <c:order val="2"/>
          <c:tx>
            <c:strRef>
              <c:f>'Entry Revenue Pivots'!$D$3</c:f>
              <c:strCache>
                <c:ptCount val="1"/>
                <c:pt idx="0">
                  <c:v>Sum of 2020/21 Entry Capacity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Revenue Pivots'!$A$4:$A$29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Pivots'!$D$4:$D$29</c:f>
              <c:numCache>
                <c:formatCode>"£"#,##0</c:formatCode>
                <c:ptCount val="26"/>
                <c:pt idx="0">
                  <c:v>0</c:v>
                </c:pt>
                <c:pt idx="1">
                  <c:v>5251431.40995734</c:v>
                </c:pt>
                <c:pt idx="2">
                  <c:v>3866943.9099250762</c:v>
                </c:pt>
                <c:pt idx="3">
                  <c:v>0</c:v>
                </c:pt>
                <c:pt idx="4">
                  <c:v>0</c:v>
                </c:pt>
                <c:pt idx="5">
                  <c:v>498786.32778991386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4594063.6671942361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69574055.437231153</c:v>
                </c:pt>
                <c:pt idx="23">
                  <c:v>5131350.6945280051</c:v>
                </c:pt>
                <c:pt idx="24">
                  <c:v>2126753.5281190788</c:v>
                </c:pt>
                <c:pt idx="25">
                  <c:v>1881.7269979452394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AAC-42C5-938F-A3ACF4CCC367}"/>
            </c:ext>
          </c:extLst>
        </c:ser>
        <c:ser>
          <c:idx val="3"/>
          <c:order val="3"/>
          <c:tx>
            <c:strRef>
              <c:f>'Entry Revenue Pivots'!$E$3</c:f>
              <c:strCache>
                <c:ptCount val="1"/>
                <c:pt idx="0">
                  <c:v>Sum of 2021/22 Entry Capacity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Revenue Pivots'!$A$4:$A$29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Pivots'!$E$4:$E$29</c:f>
              <c:numCache>
                <c:formatCode>"£"#,##0</c:formatCode>
                <c:ptCount val="26"/>
                <c:pt idx="0">
                  <c:v>0</c:v>
                </c:pt>
                <c:pt idx="1">
                  <c:v>24418542.034354646</c:v>
                </c:pt>
                <c:pt idx="2">
                  <c:v>14559047.456171449</c:v>
                </c:pt>
                <c:pt idx="3">
                  <c:v>0</c:v>
                </c:pt>
                <c:pt idx="4">
                  <c:v>218497.0687466368</c:v>
                </c:pt>
                <c:pt idx="5">
                  <c:v>2745209.0041440879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43871220.492625244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262169596.74707854</c:v>
                </c:pt>
                <c:pt idx="23">
                  <c:v>21820806.937585931</c:v>
                </c:pt>
                <c:pt idx="24">
                  <c:v>7682931.401105307</c:v>
                </c:pt>
                <c:pt idx="25">
                  <c:v>6348.9602451325663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AAC-42C5-938F-A3ACF4CCC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9042960"/>
        <c:axId val="659043288"/>
      </c:barChart>
      <c:catAx>
        <c:axId val="65904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043288"/>
        <c:crosses val="autoZero"/>
        <c:auto val="1"/>
        <c:lblAlgn val="ctr"/>
        <c:lblOffset val="100"/>
        <c:noMultiLvlLbl val="0"/>
      </c:catAx>
      <c:valAx>
        <c:axId val="659043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04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[621K Analysis Workbook.xlsx]Entry Revenue Pivots!PivotTable2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Revenue Pivots'!$I$3</c:f>
              <c:strCache>
                <c:ptCount val="1"/>
                <c:pt idx="0">
                  <c:v>Sum of 2017/18 Entry Combined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Revenue Pivots'!$H$4:$H$29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Pivots'!$I$4:$I$29</c:f>
              <c:numCache>
                <c:formatCode>"£"#,##0</c:formatCode>
                <c:ptCount val="26"/>
                <c:pt idx="0">
                  <c:v>0</c:v>
                </c:pt>
                <c:pt idx="1">
                  <c:v>39875804.109302476</c:v>
                </c:pt>
                <c:pt idx="2">
                  <c:v>51686236.641914167</c:v>
                </c:pt>
                <c:pt idx="3">
                  <c:v>1726037.2603200267</c:v>
                </c:pt>
                <c:pt idx="4">
                  <c:v>0</c:v>
                </c:pt>
                <c:pt idx="5">
                  <c:v>3120794.8310000002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109100873.88495882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84773.493419999999</c:v>
                </c:pt>
                <c:pt idx="19">
                  <c:v>24653396.691000003</c:v>
                </c:pt>
                <c:pt idx="20">
                  <c:v>0</c:v>
                </c:pt>
                <c:pt idx="21">
                  <c:v>0</c:v>
                </c:pt>
                <c:pt idx="22">
                  <c:v>174922461.39901033</c:v>
                </c:pt>
                <c:pt idx="23">
                  <c:v>28988434.470129699</c:v>
                </c:pt>
                <c:pt idx="24">
                  <c:v>11050513.991195058</c:v>
                </c:pt>
                <c:pt idx="25">
                  <c:v>6309.4289042399996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1F5-4B14-B7E6-A187FB765B97}"/>
            </c:ext>
          </c:extLst>
        </c:ser>
        <c:ser>
          <c:idx val="1"/>
          <c:order val="1"/>
          <c:tx>
            <c:strRef>
              <c:f>'Entry Revenue Pivots'!$J$3</c:f>
              <c:strCache>
                <c:ptCount val="1"/>
                <c:pt idx="0">
                  <c:v>Sum of 2019/20 Entry Combined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Revenue Pivots'!$H$4:$H$29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Pivots'!$J$4:$J$29</c:f>
              <c:numCache>
                <c:formatCode>"£"#,##0</c:formatCode>
                <c:ptCount val="26"/>
                <c:pt idx="0">
                  <c:v>0</c:v>
                </c:pt>
                <c:pt idx="1">
                  <c:v>37724392.91001559</c:v>
                </c:pt>
                <c:pt idx="2">
                  <c:v>45319099.871985927</c:v>
                </c:pt>
                <c:pt idx="3">
                  <c:v>1433422.123641205</c:v>
                </c:pt>
                <c:pt idx="4">
                  <c:v>0</c:v>
                </c:pt>
                <c:pt idx="5">
                  <c:v>2933421.2045476674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90587379.885235533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70403.362707211229</c:v>
                </c:pt>
                <c:pt idx="19">
                  <c:v>20474348.280092787</c:v>
                </c:pt>
                <c:pt idx="20">
                  <c:v>0</c:v>
                </c:pt>
                <c:pt idx="21">
                  <c:v>0</c:v>
                </c:pt>
                <c:pt idx="22">
                  <c:v>191377274.32675314</c:v>
                </c:pt>
                <c:pt idx="23">
                  <c:v>27736127.384588197</c:v>
                </c:pt>
                <c:pt idx="24">
                  <c:v>10583185.143974056</c:v>
                </c:pt>
                <c:pt idx="25">
                  <c:v>7222.9641461724241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1F5-4B14-B7E6-A187FB765B97}"/>
            </c:ext>
          </c:extLst>
        </c:ser>
        <c:ser>
          <c:idx val="2"/>
          <c:order val="2"/>
          <c:tx>
            <c:strRef>
              <c:f>'Entry Revenue Pivots'!$K$3</c:f>
              <c:strCache>
                <c:ptCount val="1"/>
                <c:pt idx="0">
                  <c:v>Sum of 2020/21 Entry Combined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Revenue Pivots'!$H$4:$H$29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Pivots'!$K$4:$K$29</c:f>
              <c:numCache>
                <c:formatCode>"£"#,##0</c:formatCode>
                <c:ptCount val="26"/>
                <c:pt idx="0">
                  <c:v>0</c:v>
                </c:pt>
                <c:pt idx="1">
                  <c:v>41948483.447526358</c:v>
                </c:pt>
                <c:pt idx="2">
                  <c:v>48243012.393724948</c:v>
                </c:pt>
                <c:pt idx="3">
                  <c:v>1503889.6494156856</c:v>
                </c:pt>
                <c:pt idx="4">
                  <c:v>0</c:v>
                </c:pt>
                <c:pt idx="5">
                  <c:v>3217981.6711919019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99634750.377840057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73864.416289653571</c:v>
                </c:pt>
                <c:pt idx="19">
                  <c:v>21480874.300130878</c:v>
                </c:pt>
                <c:pt idx="20">
                  <c:v>0</c:v>
                </c:pt>
                <c:pt idx="21">
                  <c:v>0</c:v>
                </c:pt>
                <c:pt idx="22">
                  <c:v>195154414.96554798</c:v>
                </c:pt>
                <c:pt idx="23">
                  <c:v>29881604.898164768</c:v>
                </c:pt>
                <c:pt idx="24">
                  <c:v>11183048.559770312</c:v>
                </c:pt>
                <c:pt idx="25">
                  <c:v>7376.2189895342563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1F5-4B14-B7E6-A187FB765B97}"/>
            </c:ext>
          </c:extLst>
        </c:ser>
        <c:ser>
          <c:idx val="3"/>
          <c:order val="3"/>
          <c:tx>
            <c:strRef>
              <c:f>'Entry Revenue Pivots'!$L$3</c:f>
              <c:strCache>
                <c:ptCount val="1"/>
                <c:pt idx="0">
                  <c:v>Sum of 2021/22 Entry Combined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Revenue Pivots'!$H$4:$H$29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Pivots'!$L$4:$L$29</c:f>
              <c:numCache>
                <c:formatCode>"£"#,##0</c:formatCode>
                <c:ptCount val="26"/>
                <c:pt idx="0">
                  <c:v>0</c:v>
                </c:pt>
                <c:pt idx="1">
                  <c:v>24418542.034355</c:v>
                </c:pt>
                <c:pt idx="2">
                  <c:v>14559047.456172021</c:v>
                </c:pt>
                <c:pt idx="3">
                  <c:v>1.9347701097987305E-8</c:v>
                </c:pt>
                <c:pt idx="4">
                  <c:v>218497.0687466368</c:v>
                </c:pt>
                <c:pt idx="5">
                  <c:v>2745209.0041441228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43871220.492626466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9.502736113017205E-10</c:v>
                </c:pt>
                <c:pt idx="19">
                  <c:v>2.7635374406881977E-7</c:v>
                </c:pt>
                <c:pt idx="20">
                  <c:v>0</c:v>
                </c:pt>
                <c:pt idx="21">
                  <c:v>0</c:v>
                </c:pt>
                <c:pt idx="22">
                  <c:v>262169596.74708015</c:v>
                </c:pt>
                <c:pt idx="23">
                  <c:v>21820806.937586248</c:v>
                </c:pt>
                <c:pt idx="24">
                  <c:v>7682931.4011054235</c:v>
                </c:pt>
                <c:pt idx="25">
                  <c:v>6348.9602451326373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1F5-4B14-B7E6-A187FB765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2123768"/>
        <c:axId val="612124096"/>
      </c:barChart>
      <c:catAx>
        <c:axId val="612123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124096"/>
        <c:crosses val="autoZero"/>
        <c:auto val="1"/>
        <c:lblAlgn val="ctr"/>
        <c:lblOffset val="100"/>
        <c:noMultiLvlLbl val="0"/>
      </c:catAx>
      <c:valAx>
        <c:axId val="61212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12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[621K Analysis Workbook.xlsx]Exit Revenue Pivots!PivotTable3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Revenue Pivots'!$B$3</c:f>
              <c:strCache>
                <c:ptCount val="1"/>
                <c:pt idx="0">
                  <c:v>Sum of 2017/18 Exit Capacity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Pivots'!$B$4:$B$224</c:f>
              <c:numCache>
                <c:formatCode>"£"#,##0</c:formatCode>
                <c:ptCount val="220"/>
                <c:pt idx="0">
                  <c:v>7704.0481180060015</c:v>
                </c:pt>
                <c:pt idx="1">
                  <c:v>1193412.3014342757</c:v>
                </c:pt>
                <c:pt idx="2">
                  <c:v>4220562.8636541953</c:v>
                </c:pt>
                <c:pt idx="3">
                  <c:v>4452439.1187825594</c:v>
                </c:pt>
                <c:pt idx="4">
                  <c:v>0</c:v>
                </c:pt>
                <c:pt idx="5">
                  <c:v>2663.1112142375</c:v>
                </c:pt>
                <c:pt idx="6">
                  <c:v>4016067.8450834863</c:v>
                </c:pt>
                <c:pt idx="7">
                  <c:v>22740.786907509999</c:v>
                </c:pt>
                <c:pt idx="8">
                  <c:v>649020.96710408409</c:v>
                </c:pt>
                <c:pt idx="9">
                  <c:v>1237944.3168257403</c:v>
                </c:pt>
                <c:pt idx="10">
                  <c:v>3482875.2893804931</c:v>
                </c:pt>
                <c:pt idx="11">
                  <c:v>0</c:v>
                </c:pt>
                <c:pt idx="12">
                  <c:v>2405008.720248065</c:v>
                </c:pt>
                <c:pt idx="13">
                  <c:v>875.73869547799995</c:v>
                </c:pt>
                <c:pt idx="14">
                  <c:v>0</c:v>
                </c:pt>
                <c:pt idx="15">
                  <c:v>47.999511560000002</c:v>
                </c:pt>
                <c:pt idx="16">
                  <c:v>2213.5104443606001</c:v>
                </c:pt>
                <c:pt idx="17">
                  <c:v>38975.511378231997</c:v>
                </c:pt>
                <c:pt idx="18">
                  <c:v>12369.339989369</c:v>
                </c:pt>
                <c:pt idx="19">
                  <c:v>5297.5110719695003</c:v>
                </c:pt>
                <c:pt idx="20">
                  <c:v>119.71401750000001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395757.285200816</c:v>
                </c:pt>
                <c:pt idx="25">
                  <c:v>7466.3077056770007</c:v>
                </c:pt>
                <c:pt idx="26">
                  <c:v>5545.9844501380003</c:v>
                </c:pt>
                <c:pt idx="27">
                  <c:v>159781.75570375202</c:v>
                </c:pt>
                <c:pt idx="28">
                  <c:v>2694.3622464000005</c:v>
                </c:pt>
                <c:pt idx="29">
                  <c:v>467435.68567400001</c:v>
                </c:pt>
                <c:pt idx="30">
                  <c:v>4874.1288381170007</c:v>
                </c:pt>
                <c:pt idx="31">
                  <c:v>8515488.1532307807</c:v>
                </c:pt>
                <c:pt idx="32">
                  <c:v>700456.61228787666</c:v>
                </c:pt>
                <c:pt idx="33">
                  <c:v>2717.5566549669998</c:v>
                </c:pt>
                <c:pt idx="34">
                  <c:v>87156.650511700005</c:v>
                </c:pt>
                <c:pt idx="35">
                  <c:v>7271956.8785118638</c:v>
                </c:pt>
                <c:pt idx="36">
                  <c:v>5382889.9537260886</c:v>
                </c:pt>
                <c:pt idx="37">
                  <c:v>0</c:v>
                </c:pt>
                <c:pt idx="38">
                  <c:v>6503.8502233480012</c:v>
                </c:pt>
                <c:pt idx="39">
                  <c:v>19921.668079363</c:v>
                </c:pt>
                <c:pt idx="40">
                  <c:v>297931.31208777748</c:v>
                </c:pt>
                <c:pt idx="41">
                  <c:v>7609.9840873825015</c:v>
                </c:pt>
                <c:pt idx="42">
                  <c:v>1034736.8890673429</c:v>
                </c:pt>
                <c:pt idx="43">
                  <c:v>329543.98073586763</c:v>
                </c:pt>
                <c:pt idx="44">
                  <c:v>1083.3722111519999</c:v>
                </c:pt>
                <c:pt idx="45">
                  <c:v>0</c:v>
                </c:pt>
                <c:pt idx="46">
                  <c:v>1272.094116728</c:v>
                </c:pt>
                <c:pt idx="47">
                  <c:v>1205014.9057457279</c:v>
                </c:pt>
                <c:pt idx="48">
                  <c:v>0</c:v>
                </c:pt>
                <c:pt idx="49">
                  <c:v>2402.6630664960003</c:v>
                </c:pt>
                <c:pt idx="50">
                  <c:v>625266.81653603399</c:v>
                </c:pt>
                <c:pt idx="51">
                  <c:v>0</c:v>
                </c:pt>
                <c:pt idx="52">
                  <c:v>660365.9474887572</c:v>
                </c:pt>
                <c:pt idx="53">
                  <c:v>1008.9745618565003</c:v>
                </c:pt>
                <c:pt idx="54">
                  <c:v>885.53333061000001</c:v>
                </c:pt>
                <c:pt idx="55">
                  <c:v>0</c:v>
                </c:pt>
                <c:pt idx="56">
                  <c:v>14028.393792248004</c:v>
                </c:pt>
                <c:pt idx="57">
                  <c:v>0</c:v>
                </c:pt>
                <c:pt idx="58">
                  <c:v>0</c:v>
                </c:pt>
                <c:pt idx="59">
                  <c:v>163876.38983100001</c:v>
                </c:pt>
                <c:pt idx="60">
                  <c:v>1456238.735848512</c:v>
                </c:pt>
                <c:pt idx="61">
                  <c:v>3187652.4067565729</c:v>
                </c:pt>
                <c:pt idx="62">
                  <c:v>0</c:v>
                </c:pt>
                <c:pt idx="63">
                  <c:v>4397105.9399120538</c:v>
                </c:pt>
                <c:pt idx="64">
                  <c:v>23835.662968646302</c:v>
                </c:pt>
                <c:pt idx="65">
                  <c:v>954651.89832215116</c:v>
                </c:pt>
                <c:pt idx="66">
                  <c:v>0</c:v>
                </c:pt>
                <c:pt idx="67">
                  <c:v>0</c:v>
                </c:pt>
                <c:pt idx="68">
                  <c:v>85740.712016189995</c:v>
                </c:pt>
                <c:pt idx="69">
                  <c:v>2279744.3130823122</c:v>
                </c:pt>
                <c:pt idx="70">
                  <c:v>1548040.6762452256</c:v>
                </c:pt>
                <c:pt idx="71">
                  <c:v>21324.717333507506</c:v>
                </c:pt>
                <c:pt idx="72">
                  <c:v>0</c:v>
                </c:pt>
                <c:pt idx="73">
                  <c:v>192060.88546698901</c:v>
                </c:pt>
                <c:pt idx="74">
                  <c:v>367860.22896444297</c:v>
                </c:pt>
                <c:pt idx="75">
                  <c:v>6663819.832018394</c:v>
                </c:pt>
                <c:pt idx="76">
                  <c:v>3048449.7790911468</c:v>
                </c:pt>
                <c:pt idx="77">
                  <c:v>17.375204</c:v>
                </c:pt>
                <c:pt idx="78">
                  <c:v>1401379.318436824</c:v>
                </c:pt>
                <c:pt idx="79">
                  <c:v>5972.549703754501</c:v>
                </c:pt>
                <c:pt idx="80">
                  <c:v>6870.7571365509993</c:v>
                </c:pt>
                <c:pt idx="81">
                  <c:v>3018347.7171727549</c:v>
                </c:pt>
                <c:pt idx="82">
                  <c:v>45905.626119868</c:v>
                </c:pt>
                <c:pt idx="83">
                  <c:v>0</c:v>
                </c:pt>
                <c:pt idx="84">
                  <c:v>8454.33811332</c:v>
                </c:pt>
                <c:pt idx="85">
                  <c:v>210646.03282109756</c:v>
                </c:pt>
                <c:pt idx="86">
                  <c:v>0</c:v>
                </c:pt>
                <c:pt idx="87">
                  <c:v>615103.94578479009</c:v>
                </c:pt>
                <c:pt idx="88">
                  <c:v>603589.62656422507</c:v>
                </c:pt>
                <c:pt idx="89">
                  <c:v>639.96196658600002</c:v>
                </c:pt>
                <c:pt idx="90">
                  <c:v>5458224.7736063357</c:v>
                </c:pt>
                <c:pt idx="91">
                  <c:v>0</c:v>
                </c:pt>
                <c:pt idx="92">
                  <c:v>11725.177483250001</c:v>
                </c:pt>
                <c:pt idx="93">
                  <c:v>0</c:v>
                </c:pt>
                <c:pt idx="94">
                  <c:v>177988.58623392001</c:v>
                </c:pt>
                <c:pt idx="95">
                  <c:v>154566.42903239999</c:v>
                </c:pt>
                <c:pt idx="96">
                  <c:v>1477724.8293547737</c:v>
                </c:pt>
                <c:pt idx="97">
                  <c:v>39336.384859298996</c:v>
                </c:pt>
                <c:pt idx="98">
                  <c:v>1582408.288979901</c:v>
                </c:pt>
                <c:pt idx="99">
                  <c:v>1864171.1530769374</c:v>
                </c:pt>
                <c:pt idx="100">
                  <c:v>3408.7615742180001</c:v>
                </c:pt>
                <c:pt idx="101">
                  <c:v>88.539874999999995</c:v>
                </c:pt>
                <c:pt idx="102">
                  <c:v>596.54094940750008</c:v>
                </c:pt>
                <c:pt idx="103">
                  <c:v>3256089.5740698404</c:v>
                </c:pt>
                <c:pt idx="104">
                  <c:v>783961.4513993999</c:v>
                </c:pt>
                <c:pt idx="105">
                  <c:v>826416.81437430007</c:v>
                </c:pt>
                <c:pt idx="106">
                  <c:v>47929.370219637502</c:v>
                </c:pt>
                <c:pt idx="107">
                  <c:v>1819786.2802817298</c:v>
                </c:pt>
                <c:pt idx="108">
                  <c:v>1087.7747837739998</c:v>
                </c:pt>
                <c:pt idx="109">
                  <c:v>6994.7099779554992</c:v>
                </c:pt>
                <c:pt idx="110">
                  <c:v>1575327.8387397318</c:v>
                </c:pt>
                <c:pt idx="111">
                  <c:v>1485.2078832735001</c:v>
                </c:pt>
                <c:pt idx="112">
                  <c:v>0</c:v>
                </c:pt>
                <c:pt idx="113">
                  <c:v>141969.5547503375</c:v>
                </c:pt>
                <c:pt idx="114">
                  <c:v>22226.541292798502</c:v>
                </c:pt>
                <c:pt idx="115">
                  <c:v>198707.90658903401</c:v>
                </c:pt>
                <c:pt idx="116">
                  <c:v>38289.520851272013</c:v>
                </c:pt>
                <c:pt idx="117">
                  <c:v>1672732.3773959207</c:v>
                </c:pt>
                <c:pt idx="118">
                  <c:v>877252.19610125001</c:v>
                </c:pt>
                <c:pt idx="119">
                  <c:v>3476953.3343052035</c:v>
                </c:pt>
                <c:pt idx="120">
                  <c:v>5998132.5866501983</c:v>
                </c:pt>
                <c:pt idx="121">
                  <c:v>4535840.2099152999</c:v>
                </c:pt>
                <c:pt idx="122">
                  <c:v>60912.148108159003</c:v>
                </c:pt>
                <c:pt idx="123">
                  <c:v>4177628.2370032747</c:v>
                </c:pt>
                <c:pt idx="124">
                  <c:v>1517809.702687663</c:v>
                </c:pt>
                <c:pt idx="125">
                  <c:v>293025.52840879164</c:v>
                </c:pt>
                <c:pt idx="126">
                  <c:v>2462782.792754652</c:v>
                </c:pt>
                <c:pt idx="127">
                  <c:v>267419.84415962198</c:v>
                </c:pt>
                <c:pt idx="128">
                  <c:v>74101.006097337988</c:v>
                </c:pt>
                <c:pt idx="129">
                  <c:v>2775790.3600503276</c:v>
                </c:pt>
                <c:pt idx="130">
                  <c:v>490897.46197107009</c:v>
                </c:pt>
                <c:pt idx="131">
                  <c:v>1307288.8104182913</c:v>
                </c:pt>
                <c:pt idx="132">
                  <c:v>49262.381539800001</c:v>
                </c:pt>
                <c:pt idx="133">
                  <c:v>114.07902486400002</c:v>
                </c:pt>
                <c:pt idx="134">
                  <c:v>2710598.3791346406</c:v>
                </c:pt>
                <c:pt idx="135">
                  <c:v>4458754.6671183268</c:v>
                </c:pt>
                <c:pt idx="136">
                  <c:v>0</c:v>
                </c:pt>
                <c:pt idx="137">
                  <c:v>16595.404534479501</c:v>
                </c:pt>
                <c:pt idx="138">
                  <c:v>14262.946590970001</c:v>
                </c:pt>
                <c:pt idx="139">
                  <c:v>4683.4569416249997</c:v>
                </c:pt>
                <c:pt idx="140">
                  <c:v>513555.08230990899</c:v>
                </c:pt>
                <c:pt idx="141">
                  <c:v>4797990.1427936284</c:v>
                </c:pt>
                <c:pt idx="142">
                  <c:v>7065482.5367604783</c:v>
                </c:pt>
                <c:pt idx="143">
                  <c:v>53.103676416999996</c:v>
                </c:pt>
                <c:pt idx="144">
                  <c:v>80123.369397246031</c:v>
                </c:pt>
                <c:pt idx="145">
                  <c:v>375421.6156256281</c:v>
                </c:pt>
                <c:pt idx="146">
                  <c:v>1218.4675326645004</c:v>
                </c:pt>
                <c:pt idx="147">
                  <c:v>2040965.3015061149</c:v>
                </c:pt>
                <c:pt idx="148">
                  <c:v>28594.294041008005</c:v>
                </c:pt>
                <c:pt idx="149">
                  <c:v>0</c:v>
                </c:pt>
                <c:pt idx="150">
                  <c:v>0</c:v>
                </c:pt>
                <c:pt idx="151">
                  <c:v>8030.8153978360015</c:v>
                </c:pt>
                <c:pt idx="152">
                  <c:v>205187.054895576</c:v>
                </c:pt>
                <c:pt idx="153">
                  <c:v>511207.70651676017</c:v>
                </c:pt>
                <c:pt idx="154">
                  <c:v>208980.75656485354</c:v>
                </c:pt>
                <c:pt idx="155">
                  <c:v>77987.175624629992</c:v>
                </c:pt>
                <c:pt idx="156">
                  <c:v>3169155.4178686575</c:v>
                </c:pt>
                <c:pt idx="157">
                  <c:v>178519.04411264</c:v>
                </c:pt>
                <c:pt idx="158">
                  <c:v>0.20023849999999999</c:v>
                </c:pt>
                <c:pt idx="159">
                  <c:v>1310.4397473090003</c:v>
                </c:pt>
                <c:pt idx="160">
                  <c:v>0</c:v>
                </c:pt>
                <c:pt idx="161">
                  <c:v>2185.7311243595004</c:v>
                </c:pt>
                <c:pt idx="162">
                  <c:v>14077.5826510435</c:v>
                </c:pt>
                <c:pt idx="163">
                  <c:v>6259762.5765499389</c:v>
                </c:pt>
                <c:pt idx="164">
                  <c:v>16106.6899994</c:v>
                </c:pt>
                <c:pt idx="165">
                  <c:v>5003150.0407387437</c:v>
                </c:pt>
                <c:pt idx="166">
                  <c:v>401617.88888952503</c:v>
                </c:pt>
                <c:pt idx="167">
                  <c:v>0</c:v>
                </c:pt>
                <c:pt idx="168">
                  <c:v>135026.21028388801</c:v>
                </c:pt>
                <c:pt idx="169">
                  <c:v>841975.04507001606</c:v>
                </c:pt>
                <c:pt idx="170">
                  <c:v>2068927.6025234468</c:v>
                </c:pt>
                <c:pt idx="171">
                  <c:v>13383.24644855</c:v>
                </c:pt>
                <c:pt idx="172">
                  <c:v>177110.04849174034</c:v>
                </c:pt>
                <c:pt idx="173">
                  <c:v>29649.319608490001</c:v>
                </c:pt>
                <c:pt idx="174">
                  <c:v>3799.0671857025004</c:v>
                </c:pt>
                <c:pt idx="175">
                  <c:v>0</c:v>
                </c:pt>
                <c:pt idx="176">
                  <c:v>375.03764401150011</c:v>
                </c:pt>
                <c:pt idx="177">
                  <c:v>1746.00134093</c:v>
                </c:pt>
                <c:pt idx="178">
                  <c:v>0</c:v>
                </c:pt>
                <c:pt idx="179">
                  <c:v>509030.92625685298</c:v>
                </c:pt>
                <c:pt idx="180">
                  <c:v>2487.7464183880006</c:v>
                </c:pt>
                <c:pt idx="181">
                  <c:v>385568.60417044198</c:v>
                </c:pt>
                <c:pt idx="182">
                  <c:v>592135.86096665007</c:v>
                </c:pt>
                <c:pt idx="183">
                  <c:v>788.82122514749994</c:v>
                </c:pt>
                <c:pt idx="184">
                  <c:v>227521.58260736003</c:v>
                </c:pt>
                <c:pt idx="185">
                  <c:v>794352.99932188203</c:v>
                </c:pt>
                <c:pt idx="186">
                  <c:v>21952.764860254498</c:v>
                </c:pt>
                <c:pt idx="187">
                  <c:v>148715.83983718001</c:v>
                </c:pt>
                <c:pt idx="188">
                  <c:v>10514037.015938379</c:v>
                </c:pt>
                <c:pt idx="189">
                  <c:v>1638.828443439</c:v>
                </c:pt>
                <c:pt idx="190">
                  <c:v>986.93468912940023</c:v>
                </c:pt>
                <c:pt idx="191">
                  <c:v>0</c:v>
                </c:pt>
                <c:pt idx="192">
                  <c:v>33910.974127875801</c:v>
                </c:pt>
                <c:pt idx="193">
                  <c:v>13296.690717387002</c:v>
                </c:pt>
                <c:pt idx="194">
                  <c:v>1415.8473583870002</c:v>
                </c:pt>
                <c:pt idx="195">
                  <c:v>56380.114192054003</c:v>
                </c:pt>
                <c:pt idx="196">
                  <c:v>0</c:v>
                </c:pt>
                <c:pt idx="197">
                  <c:v>123494.3315837</c:v>
                </c:pt>
                <c:pt idx="198">
                  <c:v>6280.5381380584995</c:v>
                </c:pt>
                <c:pt idx="199">
                  <c:v>848971.81629129988</c:v>
                </c:pt>
                <c:pt idx="200">
                  <c:v>0</c:v>
                </c:pt>
                <c:pt idx="201">
                  <c:v>3061558.4362109522</c:v>
                </c:pt>
                <c:pt idx="202">
                  <c:v>0</c:v>
                </c:pt>
                <c:pt idx="203">
                  <c:v>231.13865608000003</c:v>
                </c:pt>
                <c:pt idx="204">
                  <c:v>7697212.2642681012</c:v>
                </c:pt>
                <c:pt idx="205">
                  <c:v>212587.33461688797</c:v>
                </c:pt>
                <c:pt idx="206">
                  <c:v>128605.88256948002</c:v>
                </c:pt>
                <c:pt idx="207">
                  <c:v>938827.42534526275</c:v>
                </c:pt>
                <c:pt idx="208">
                  <c:v>34236.724277579997</c:v>
                </c:pt>
                <c:pt idx="209">
                  <c:v>950868.11622264003</c:v>
                </c:pt>
                <c:pt idx="210">
                  <c:v>311853.04260093207</c:v>
                </c:pt>
                <c:pt idx="211">
                  <c:v>4386310.050172423</c:v>
                </c:pt>
                <c:pt idx="212">
                  <c:v>0</c:v>
                </c:pt>
                <c:pt idx="213">
                  <c:v>536394.65569135023</c:v>
                </c:pt>
                <c:pt idx="214">
                  <c:v>7175129.5795379197</c:v>
                </c:pt>
                <c:pt idx="215">
                  <c:v>5499192.6419676961</c:v>
                </c:pt>
                <c:pt idx="216">
                  <c:v>213386.64071124402</c:v>
                </c:pt>
                <c:pt idx="217">
                  <c:v>0</c:v>
                </c:pt>
                <c:pt idx="218">
                  <c:v>25832.004354550001</c:v>
                </c:pt>
                <c:pt idx="219">
                  <c:v>0.70475955000000001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83-42F9-8CAB-4566B36A08FC}"/>
            </c:ext>
          </c:extLst>
        </c:ser>
        <c:ser>
          <c:idx val="1"/>
          <c:order val="1"/>
          <c:tx>
            <c:strRef>
              <c:f>'Exit Revenue Pivots'!$C$3</c:f>
              <c:strCache>
                <c:ptCount val="1"/>
                <c:pt idx="0">
                  <c:v>Sum of 2019/20 Exit Capacity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Pivots'!$C$4:$C$224</c:f>
              <c:numCache>
                <c:formatCode>"£"#,##0</c:formatCode>
                <c:ptCount val="220"/>
                <c:pt idx="0">
                  <c:v>1403121.0830268878</c:v>
                </c:pt>
                <c:pt idx="1">
                  <c:v>1119117.3648806934</c:v>
                </c:pt>
                <c:pt idx="2">
                  <c:v>2491234.1195818377</c:v>
                </c:pt>
                <c:pt idx="3">
                  <c:v>2632309.9228736181</c:v>
                </c:pt>
                <c:pt idx="4">
                  <c:v>0</c:v>
                </c:pt>
                <c:pt idx="5">
                  <c:v>382271.62506742676</c:v>
                </c:pt>
                <c:pt idx="6">
                  <c:v>2136435.6283318638</c:v>
                </c:pt>
                <c:pt idx="7">
                  <c:v>144542.85513300862</c:v>
                </c:pt>
                <c:pt idx="8">
                  <c:v>297133.46564761346</c:v>
                </c:pt>
                <c:pt idx="9">
                  <c:v>551558.72223449196</c:v>
                </c:pt>
                <c:pt idx="10">
                  <c:v>2140751.5888361167</c:v>
                </c:pt>
                <c:pt idx="11">
                  <c:v>0</c:v>
                </c:pt>
                <c:pt idx="12">
                  <c:v>1108648.2140994139</c:v>
                </c:pt>
                <c:pt idx="13">
                  <c:v>93635.538329168499</c:v>
                </c:pt>
                <c:pt idx="14">
                  <c:v>0</c:v>
                </c:pt>
                <c:pt idx="15">
                  <c:v>10657.822590260203</c:v>
                </c:pt>
                <c:pt idx="16">
                  <c:v>421224.86429946905</c:v>
                </c:pt>
                <c:pt idx="17">
                  <c:v>8654131.5137054436</c:v>
                </c:pt>
                <c:pt idx="18">
                  <c:v>39304.912375564891</c:v>
                </c:pt>
                <c:pt idx="19">
                  <c:v>852475.64980016905</c:v>
                </c:pt>
                <c:pt idx="20">
                  <c:v>220.84032289331964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65665.400623655471</c:v>
                </c:pt>
                <c:pt idx="25">
                  <c:v>1058788.5568417457</c:v>
                </c:pt>
                <c:pt idx="26">
                  <c:v>698280.65291333362</c:v>
                </c:pt>
                <c:pt idx="27">
                  <c:v>1957158.6004162503</c:v>
                </c:pt>
                <c:pt idx="28">
                  <c:v>41920.922853115771</c:v>
                </c:pt>
                <c:pt idx="29">
                  <c:v>355963.26009350602</c:v>
                </c:pt>
                <c:pt idx="30">
                  <c:v>841750.25907646201</c:v>
                </c:pt>
                <c:pt idx="31">
                  <c:v>5521378.2892084373</c:v>
                </c:pt>
                <c:pt idx="32">
                  <c:v>2004918.8382071161</c:v>
                </c:pt>
                <c:pt idx="33">
                  <c:v>9261.3387976436097</c:v>
                </c:pt>
                <c:pt idx="34">
                  <c:v>398864.61525148724</c:v>
                </c:pt>
                <c:pt idx="35">
                  <c:v>3847048.7255418906</c:v>
                </c:pt>
                <c:pt idx="36">
                  <c:v>3043673.591867005</c:v>
                </c:pt>
                <c:pt idx="37">
                  <c:v>0</c:v>
                </c:pt>
                <c:pt idx="38">
                  <c:v>81478.516845413717</c:v>
                </c:pt>
                <c:pt idx="39">
                  <c:v>2928923.015846557</c:v>
                </c:pt>
                <c:pt idx="40">
                  <c:v>482407.47134310845</c:v>
                </c:pt>
                <c:pt idx="41">
                  <c:v>1299152.3517701209</c:v>
                </c:pt>
                <c:pt idx="42">
                  <c:v>796201.85437665693</c:v>
                </c:pt>
                <c:pt idx="43">
                  <c:v>299479.20975641999</c:v>
                </c:pt>
                <c:pt idx="44">
                  <c:v>1682.5442799687062</c:v>
                </c:pt>
                <c:pt idx="45">
                  <c:v>0</c:v>
                </c:pt>
                <c:pt idx="46">
                  <c:v>211835.93963311723</c:v>
                </c:pt>
                <c:pt idx="47">
                  <c:v>1020328.4230272856</c:v>
                </c:pt>
                <c:pt idx="48">
                  <c:v>0</c:v>
                </c:pt>
                <c:pt idx="49">
                  <c:v>1324.4610274538234</c:v>
                </c:pt>
                <c:pt idx="50">
                  <c:v>341887.18703759718</c:v>
                </c:pt>
                <c:pt idx="51">
                  <c:v>0</c:v>
                </c:pt>
                <c:pt idx="52">
                  <c:v>307322.39313515677</c:v>
                </c:pt>
                <c:pt idx="53">
                  <c:v>138790.35857238006</c:v>
                </c:pt>
                <c:pt idx="54">
                  <c:v>6989.6054396855025</c:v>
                </c:pt>
                <c:pt idx="55">
                  <c:v>0</c:v>
                </c:pt>
                <c:pt idx="56">
                  <c:v>1295010.2224097876</c:v>
                </c:pt>
                <c:pt idx="57">
                  <c:v>0</c:v>
                </c:pt>
                <c:pt idx="58">
                  <c:v>0</c:v>
                </c:pt>
                <c:pt idx="59">
                  <c:v>125658.53355989445</c:v>
                </c:pt>
                <c:pt idx="60">
                  <c:v>1695065.7202231325</c:v>
                </c:pt>
                <c:pt idx="61">
                  <c:v>4675139.9884559941</c:v>
                </c:pt>
                <c:pt idx="62">
                  <c:v>0</c:v>
                </c:pt>
                <c:pt idx="63">
                  <c:v>2231649.3879041113</c:v>
                </c:pt>
                <c:pt idx="64">
                  <c:v>3464384.4439786929</c:v>
                </c:pt>
                <c:pt idx="65">
                  <c:v>2135840.1905546584</c:v>
                </c:pt>
                <c:pt idx="66">
                  <c:v>0</c:v>
                </c:pt>
                <c:pt idx="67">
                  <c:v>0</c:v>
                </c:pt>
                <c:pt idx="68">
                  <c:v>406137.62370296195</c:v>
                </c:pt>
                <c:pt idx="69">
                  <c:v>1228166.6751393455</c:v>
                </c:pt>
                <c:pt idx="70">
                  <c:v>680095.25899886363</c:v>
                </c:pt>
                <c:pt idx="71">
                  <c:v>2162578.006532778</c:v>
                </c:pt>
                <c:pt idx="72">
                  <c:v>0</c:v>
                </c:pt>
                <c:pt idx="73">
                  <c:v>326018.94622840849</c:v>
                </c:pt>
                <c:pt idx="74">
                  <c:v>218412.02853744166</c:v>
                </c:pt>
                <c:pt idx="75">
                  <c:v>6876402.9637432387</c:v>
                </c:pt>
                <c:pt idx="76">
                  <c:v>3599774.6722920458</c:v>
                </c:pt>
                <c:pt idx="77">
                  <c:v>11.231617175466347</c:v>
                </c:pt>
                <c:pt idx="78">
                  <c:v>879944.17533260433</c:v>
                </c:pt>
                <c:pt idx="79">
                  <c:v>529947.94631978124</c:v>
                </c:pt>
                <c:pt idx="80">
                  <c:v>176397.21173256097</c:v>
                </c:pt>
                <c:pt idx="81">
                  <c:v>3644880.0995507431</c:v>
                </c:pt>
                <c:pt idx="82">
                  <c:v>6684811.5311482418</c:v>
                </c:pt>
                <c:pt idx="83">
                  <c:v>0</c:v>
                </c:pt>
                <c:pt idx="84">
                  <c:v>44693.911608670351</c:v>
                </c:pt>
                <c:pt idx="85">
                  <c:v>392491.89902435144</c:v>
                </c:pt>
                <c:pt idx="86">
                  <c:v>0</c:v>
                </c:pt>
                <c:pt idx="87">
                  <c:v>1439354.95705389</c:v>
                </c:pt>
                <c:pt idx="88">
                  <c:v>815224.10926248576</c:v>
                </c:pt>
                <c:pt idx="89">
                  <c:v>80474.709861358424</c:v>
                </c:pt>
                <c:pt idx="90">
                  <c:v>3882110.6816834719</c:v>
                </c:pt>
                <c:pt idx="91">
                  <c:v>0</c:v>
                </c:pt>
                <c:pt idx="92">
                  <c:v>5831.9947884784078</c:v>
                </c:pt>
                <c:pt idx="93">
                  <c:v>0</c:v>
                </c:pt>
                <c:pt idx="94">
                  <c:v>10779.438540474037</c:v>
                </c:pt>
                <c:pt idx="95">
                  <c:v>19285.03188240973</c:v>
                </c:pt>
                <c:pt idx="96">
                  <c:v>190482.82506134943</c:v>
                </c:pt>
                <c:pt idx="97">
                  <c:v>20425.9110506699</c:v>
                </c:pt>
                <c:pt idx="98">
                  <c:v>674227.36019771802</c:v>
                </c:pt>
                <c:pt idx="99">
                  <c:v>2299186.7891718084</c:v>
                </c:pt>
                <c:pt idx="100">
                  <c:v>89118.499538398828</c:v>
                </c:pt>
                <c:pt idx="101">
                  <c:v>11997.095591716647</c:v>
                </c:pt>
                <c:pt idx="102">
                  <c:v>83530.482277173767</c:v>
                </c:pt>
                <c:pt idx="103">
                  <c:v>1603671.646337697</c:v>
                </c:pt>
                <c:pt idx="104">
                  <c:v>416847.11269717396</c:v>
                </c:pt>
                <c:pt idx="105">
                  <c:v>542900.43334328313</c:v>
                </c:pt>
                <c:pt idx="106">
                  <c:v>55688.844546708322</c:v>
                </c:pt>
                <c:pt idx="107">
                  <c:v>856930.30164555553</c:v>
                </c:pt>
                <c:pt idx="108">
                  <c:v>198840.88738665875</c:v>
                </c:pt>
                <c:pt idx="109">
                  <c:v>27015.283791383808</c:v>
                </c:pt>
                <c:pt idx="110">
                  <c:v>1286752.8059952185</c:v>
                </c:pt>
                <c:pt idx="111">
                  <c:v>6516.8743582083516</c:v>
                </c:pt>
                <c:pt idx="112">
                  <c:v>0</c:v>
                </c:pt>
                <c:pt idx="113">
                  <c:v>93442.402501522622</c:v>
                </c:pt>
                <c:pt idx="114">
                  <c:v>755800.17746769253</c:v>
                </c:pt>
                <c:pt idx="115">
                  <c:v>105694.01558433972</c:v>
                </c:pt>
                <c:pt idx="116">
                  <c:v>290834.13041148742</c:v>
                </c:pt>
                <c:pt idx="117">
                  <c:v>1021947.9182402504</c:v>
                </c:pt>
                <c:pt idx="118">
                  <c:v>564733.77578019735</c:v>
                </c:pt>
                <c:pt idx="119">
                  <c:v>3527336.2128664986</c:v>
                </c:pt>
                <c:pt idx="120">
                  <c:v>2740389.0949518387</c:v>
                </c:pt>
                <c:pt idx="121">
                  <c:v>2022839.8684885395</c:v>
                </c:pt>
                <c:pt idx="122">
                  <c:v>27298.640560762757</c:v>
                </c:pt>
                <c:pt idx="123">
                  <c:v>2024940.8810254561</c:v>
                </c:pt>
                <c:pt idx="124">
                  <c:v>1520818.4807090606</c:v>
                </c:pt>
                <c:pt idx="125">
                  <c:v>240891.02399928315</c:v>
                </c:pt>
                <c:pt idx="126">
                  <c:v>2902962.5581715885</c:v>
                </c:pt>
                <c:pt idx="127">
                  <c:v>621595.01026560599</c:v>
                </c:pt>
                <c:pt idx="128">
                  <c:v>96508.593485614547</c:v>
                </c:pt>
                <c:pt idx="129">
                  <c:v>1194579.856648776</c:v>
                </c:pt>
                <c:pt idx="130">
                  <c:v>1138493.3868403349</c:v>
                </c:pt>
                <c:pt idx="131">
                  <c:v>683026.52252695756</c:v>
                </c:pt>
                <c:pt idx="132">
                  <c:v>4263603.981238652</c:v>
                </c:pt>
                <c:pt idx="133">
                  <c:v>14451.993650542167</c:v>
                </c:pt>
                <c:pt idx="134">
                  <c:v>4094465.4691068577</c:v>
                </c:pt>
                <c:pt idx="135">
                  <c:v>2092007.8924545909</c:v>
                </c:pt>
                <c:pt idx="136">
                  <c:v>0</c:v>
                </c:pt>
                <c:pt idx="137">
                  <c:v>1457063.5927217186</c:v>
                </c:pt>
                <c:pt idx="138">
                  <c:v>4506920.4121089261</c:v>
                </c:pt>
                <c:pt idx="139">
                  <c:v>10349.101731224893</c:v>
                </c:pt>
                <c:pt idx="140">
                  <c:v>670498.8903071672</c:v>
                </c:pt>
                <c:pt idx="141">
                  <c:v>4603325.9557620464</c:v>
                </c:pt>
                <c:pt idx="142">
                  <c:v>6736016.1894726874</c:v>
                </c:pt>
                <c:pt idx="143">
                  <c:v>6726.9123939185474</c:v>
                </c:pt>
                <c:pt idx="144">
                  <c:v>292560.80014703324</c:v>
                </c:pt>
                <c:pt idx="145">
                  <c:v>203671.09213082879</c:v>
                </c:pt>
                <c:pt idx="146">
                  <c:v>193696.11228138124</c:v>
                </c:pt>
                <c:pt idx="147">
                  <c:v>1070283.5856842012</c:v>
                </c:pt>
                <c:pt idx="148">
                  <c:v>159296.0449194765</c:v>
                </c:pt>
                <c:pt idx="149">
                  <c:v>0</c:v>
                </c:pt>
                <c:pt idx="150">
                  <c:v>0</c:v>
                </c:pt>
                <c:pt idx="151">
                  <c:v>1262028.1078393264</c:v>
                </c:pt>
                <c:pt idx="152">
                  <c:v>177822.03059995882</c:v>
                </c:pt>
                <c:pt idx="153">
                  <c:v>444837.3732816113</c:v>
                </c:pt>
                <c:pt idx="154">
                  <c:v>711926.2271056741</c:v>
                </c:pt>
                <c:pt idx="155">
                  <c:v>94095.442768700668</c:v>
                </c:pt>
                <c:pt idx="156">
                  <c:v>2233832.9855093085</c:v>
                </c:pt>
                <c:pt idx="157">
                  <c:v>296401.17703345965</c:v>
                </c:pt>
                <c:pt idx="158">
                  <c:v>0.55713802598319107</c:v>
                </c:pt>
                <c:pt idx="159">
                  <c:v>137979.18982032419</c:v>
                </c:pt>
                <c:pt idx="160">
                  <c:v>0</c:v>
                </c:pt>
                <c:pt idx="161">
                  <c:v>305885.32912595919</c:v>
                </c:pt>
                <c:pt idx="162">
                  <c:v>2143203.5408398365</c:v>
                </c:pt>
                <c:pt idx="163">
                  <c:v>4129018.6183778178</c:v>
                </c:pt>
                <c:pt idx="164">
                  <c:v>12414.291827945039</c:v>
                </c:pt>
                <c:pt idx="165">
                  <c:v>2550373.9166419222</c:v>
                </c:pt>
                <c:pt idx="166">
                  <c:v>367273.1184793521</c:v>
                </c:pt>
                <c:pt idx="167">
                  <c:v>0</c:v>
                </c:pt>
                <c:pt idx="168">
                  <c:v>233645.91855351196</c:v>
                </c:pt>
                <c:pt idx="169">
                  <c:v>430177.12492117961</c:v>
                </c:pt>
                <c:pt idx="170">
                  <c:v>2262842.5152910296</c:v>
                </c:pt>
                <c:pt idx="171">
                  <c:v>6826.6459750194799</c:v>
                </c:pt>
                <c:pt idx="172">
                  <c:v>68895.516804404397</c:v>
                </c:pt>
                <c:pt idx="173">
                  <c:v>68983.219305139908</c:v>
                </c:pt>
                <c:pt idx="174">
                  <c:v>551838.26209722483</c:v>
                </c:pt>
                <c:pt idx="175">
                  <c:v>0</c:v>
                </c:pt>
                <c:pt idx="176">
                  <c:v>69628.134252900083</c:v>
                </c:pt>
                <c:pt idx="177">
                  <c:v>581204.08775776078</c:v>
                </c:pt>
                <c:pt idx="178">
                  <c:v>0</c:v>
                </c:pt>
                <c:pt idx="179">
                  <c:v>797110.76577016432</c:v>
                </c:pt>
                <c:pt idx="180">
                  <c:v>403767.54154571495</c:v>
                </c:pt>
                <c:pt idx="181">
                  <c:v>694845.83518485946</c:v>
                </c:pt>
                <c:pt idx="182">
                  <c:v>1510181.054140029</c:v>
                </c:pt>
                <c:pt idx="183">
                  <c:v>31850.085054971965</c:v>
                </c:pt>
                <c:pt idx="184">
                  <c:v>140780.61770111564</c:v>
                </c:pt>
                <c:pt idx="185">
                  <c:v>102404.93354262566</c:v>
                </c:pt>
                <c:pt idx="186">
                  <c:v>34464.665479165807</c:v>
                </c:pt>
                <c:pt idx="187">
                  <c:v>435881.07595585432</c:v>
                </c:pt>
                <c:pt idx="188">
                  <c:v>9838604.0606979802</c:v>
                </c:pt>
                <c:pt idx="189">
                  <c:v>207858.49164427328</c:v>
                </c:pt>
                <c:pt idx="190">
                  <c:v>125020.02950152374</c:v>
                </c:pt>
                <c:pt idx="191">
                  <c:v>0</c:v>
                </c:pt>
                <c:pt idx="192">
                  <c:v>2969249.3208566904</c:v>
                </c:pt>
                <c:pt idx="193">
                  <c:v>1381668.3078498133</c:v>
                </c:pt>
                <c:pt idx="194">
                  <c:v>222146.98499207408</c:v>
                </c:pt>
                <c:pt idx="195">
                  <c:v>247401.69680043962</c:v>
                </c:pt>
                <c:pt idx="196">
                  <c:v>0</c:v>
                </c:pt>
                <c:pt idx="197">
                  <c:v>479075.6980792192</c:v>
                </c:pt>
                <c:pt idx="198">
                  <c:v>22435.434235872413</c:v>
                </c:pt>
                <c:pt idx="199">
                  <c:v>1930546.6953644683</c:v>
                </c:pt>
                <c:pt idx="200">
                  <c:v>0</c:v>
                </c:pt>
                <c:pt idx="201">
                  <c:v>1961338.9107397252</c:v>
                </c:pt>
                <c:pt idx="202">
                  <c:v>0</c:v>
                </c:pt>
                <c:pt idx="203">
                  <c:v>16399.210793627073</c:v>
                </c:pt>
                <c:pt idx="204">
                  <c:v>3651097.0128171141</c:v>
                </c:pt>
                <c:pt idx="205">
                  <c:v>946813.21189395129</c:v>
                </c:pt>
                <c:pt idx="206">
                  <c:v>335254.59788911318</c:v>
                </c:pt>
                <c:pt idx="207">
                  <c:v>382901.72027384024</c:v>
                </c:pt>
                <c:pt idx="208">
                  <c:v>17474.912065606215</c:v>
                </c:pt>
                <c:pt idx="209">
                  <c:v>732836.07246100763</c:v>
                </c:pt>
                <c:pt idx="210">
                  <c:v>649165.36469622212</c:v>
                </c:pt>
                <c:pt idx="211">
                  <c:v>4188477.2821525061</c:v>
                </c:pt>
                <c:pt idx="212">
                  <c:v>0</c:v>
                </c:pt>
                <c:pt idx="213">
                  <c:v>261341.90866452342</c:v>
                </c:pt>
                <c:pt idx="214">
                  <c:v>4487366.8289274862</c:v>
                </c:pt>
                <c:pt idx="215">
                  <c:v>3439226.3406394324</c:v>
                </c:pt>
                <c:pt idx="216">
                  <c:v>658824.18448029691</c:v>
                </c:pt>
                <c:pt idx="217">
                  <c:v>0</c:v>
                </c:pt>
                <c:pt idx="218">
                  <c:v>2973312.4897715552</c:v>
                </c:pt>
                <c:pt idx="219">
                  <c:v>88.734464213772156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83-42F9-8CAB-4566B36A08FC}"/>
            </c:ext>
          </c:extLst>
        </c:ser>
        <c:ser>
          <c:idx val="2"/>
          <c:order val="2"/>
          <c:tx>
            <c:strRef>
              <c:f>'Exit Revenue Pivots'!$D$3</c:f>
              <c:strCache>
                <c:ptCount val="1"/>
                <c:pt idx="0">
                  <c:v>Sum of 2020/21 Exit Capacity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Pivots'!$D$4:$D$224</c:f>
              <c:numCache>
                <c:formatCode>"£"#,##0</c:formatCode>
                <c:ptCount val="220"/>
                <c:pt idx="0">
                  <c:v>1454010.1671352535</c:v>
                </c:pt>
                <c:pt idx="1">
                  <c:v>1159706.0627468028</c:v>
                </c:pt>
                <c:pt idx="2">
                  <c:v>2581587.4213592876</c:v>
                </c:pt>
                <c:pt idx="3">
                  <c:v>2727779.8311266</c:v>
                </c:pt>
                <c:pt idx="4">
                  <c:v>0</c:v>
                </c:pt>
                <c:pt idx="5">
                  <c:v>396136.0399890042</c:v>
                </c:pt>
                <c:pt idx="6">
                  <c:v>2213920.9242891804</c:v>
                </c:pt>
                <c:pt idx="7">
                  <c:v>149785.20634638998</c:v>
                </c:pt>
                <c:pt idx="8">
                  <c:v>307910.04801649362</c:v>
                </c:pt>
                <c:pt idx="9">
                  <c:v>571562.92468432139</c:v>
                </c:pt>
                <c:pt idx="10">
                  <c:v>2218393.4181673294</c:v>
                </c:pt>
                <c:pt idx="11">
                  <c:v>0</c:v>
                </c:pt>
                <c:pt idx="12">
                  <c:v>1148857.2116665994</c:v>
                </c:pt>
                <c:pt idx="13">
                  <c:v>97031.557990768735</c:v>
                </c:pt>
                <c:pt idx="14">
                  <c:v>0</c:v>
                </c:pt>
                <c:pt idx="15">
                  <c:v>11044.365730954638</c:v>
                </c:pt>
                <c:pt idx="16">
                  <c:v>436502.05442024482</c:v>
                </c:pt>
                <c:pt idx="17">
                  <c:v>8968003.8029990755</c:v>
                </c:pt>
                <c:pt idx="18">
                  <c:v>40730.442228938031</c:v>
                </c:pt>
                <c:pt idx="19">
                  <c:v>883393.6550726929</c:v>
                </c:pt>
                <c:pt idx="20">
                  <c:v>228.84986811517092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68046.985602863366</c:v>
                </c:pt>
                <c:pt idx="25">
                  <c:v>1097189.2198877749</c:v>
                </c:pt>
                <c:pt idx="26">
                  <c:v>723606.23835795769</c:v>
                </c:pt>
                <c:pt idx="27">
                  <c:v>2028141.7891337452</c:v>
                </c:pt>
                <c:pt idx="28">
                  <c:v>43441.331458458939</c:v>
                </c:pt>
                <c:pt idx="29">
                  <c:v>368873.51032173913</c:v>
                </c:pt>
                <c:pt idx="30">
                  <c:v>872279.27061406407</c:v>
                </c:pt>
                <c:pt idx="31">
                  <c:v>5721630.3469620664</c:v>
                </c:pt>
                <c:pt idx="32">
                  <c:v>2077634.218670124</c:v>
                </c:pt>
                <c:pt idx="33">
                  <c:v>9597.2335787359461</c:v>
                </c:pt>
                <c:pt idx="34">
                  <c:v>413330.83288510458</c:v>
                </c:pt>
                <c:pt idx="35">
                  <c:v>3986575.3768988424</c:v>
                </c:pt>
                <c:pt idx="36">
                  <c:v>3154063.0395694049</c:v>
                </c:pt>
                <c:pt idx="37">
                  <c:v>0</c:v>
                </c:pt>
                <c:pt idx="38">
                  <c:v>84433.61968502494</c:v>
                </c:pt>
                <c:pt idx="39">
                  <c:v>3035150.633336849</c:v>
                </c:pt>
                <c:pt idx="40">
                  <c:v>499903.66228532162</c:v>
                </c:pt>
                <c:pt idx="41">
                  <c:v>1346270.6469041295</c:v>
                </c:pt>
                <c:pt idx="42">
                  <c:v>825078.89401688729</c:v>
                </c:pt>
                <c:pt idx="43">
                  <c:v>310340.8687239585</c:v>
                </c:pt>
                <c:pt idx="44">
                  <c:v>1743.5676217281116</c:v>
                </c:pt>
                <c:pt idx="45">
                  <c:v>0</c:v>
                </c:pt>
                <c:pt idx="46">
                  <c:v>219518.90946342502</c:v>
                </c:pt>
                <c:pt idx="47">
                  <c:v>1057334.1950634234</c:v>
                </c:pt>
                <c:pt idx="48">
                  <c:v>0</c:v>
                </c:pt>
                <c:pt idx="49">
                  <c:v>1372.497230059339</c:v>
                </c:pt>
                <c:pt idx="50">
                  <c:v>354286.91933952813</c:v>
                </c:pt>
                <c:pt idx="51">
                  <c:v>0</c:v>
                </c:pt>
                <c:pt idx="52">
                  <c:v>318468.51252700656</c:v>
                </c:pt>
                <c:pt idx="53">
                  <c:v>143824.07541710424</c:v>
                </c:pt>
                <c:pt idx="54">
                  <c:v>7243.1078803566388</c:v>
                </c:pt>
                <c:pt idx="55">
                  <c:v>0</c:v>
                </c:pt>
                <c:pt idx="56">
                  <c:v>1341978.2887631475</c:v>
                </c:pt>
                <c:pt idx="57">
                  <c:v>0</c:v>
                </c:pt>
                <c:pt idx="58">
                  <c:v>0</c:v>
                </c:pt>
                <c:pt idx="59">
                  <c:v>130215.97892980403</c:v>
                </c:pt>
                <c:pt idx="60">
                  <c:v>1756543.1957233632</c:v>
                </c:pt>
                <c:pt idx="61">
                  <c:v>4844700.2601737287</c:v>
                </c:pt>
                <c:pt idx="62">
                  <c:v>0</c:v>
                </c:pt>
                <c:pt idx="63">
                  <c:v>2312587.9432256836</c:v>
                </c:pt>
                <c:pt idx="64">
                  <c:v>3590032.4393555587</c:v>
                </c:pt>
                <c:pt idx="65">
                  <c:v>2213303.8908824231</c:v>
                </c:pt>
                <c:pt idx="66">
                  <c:v>0</c:v>
                </c:pt>
                <c:pt idx="67">
                  <c:v>0</c:v>
                </c:pt>
                <c:pt idx="68">
                  <c:v>420867.62237677968</c:v>
                </c:pt>
                <c:pt idx="69">
                  <c:v>1272710.4269126633</c:v>
                </c:pt>
                <c:pt idx="70">
                  <c:v>704761.28765138192</c:v>
                </c:pt>
                <c:pt idx="71">
                  <c:v>2241011.4470936875</c:v>
                </c:pt>
                <c:pt idx="72">
                  <c:v>0</c:v>
                </c:pt>
                <c:pt idx="73">
                  <c:v>337843.16138434329</c:v>
                </c:pt>
                <c:pt idx="74">
                  <c:v>226333.50318775713</c:v>
                </c:pt>
                <c:pt idx="75">
                  <c:v>7125799.7214557296</c:v>
                </c:pt>
                <c:pt idx="76">
                  <c:v>3730333.0669205748</c:v>
                </c:pt>
                <c:pt idx="77">
                  <c:v>11.638970979802503</c:v>
                </c:pt>
                <c:pt idx="78">
                  <c:v>911858.42257102963</c:v>
                </c:pt>
                <c:pt idx="79">
                  <c:v>549168.35854190041</c:v>
                </c:pt>
                <c:pt idx="80">
                  <c:v>182794.87238560634</c:v>
                </c:pt>
                <c:pt idx="81">
                  <c:v>3777074.3999533923</c:v>
                </c:pt>
                <c:pt idx="82">
                  <c:v>6927259.5567479366</c:v>
                </c:pt>
                <c:pt idx="83">
                  <c:v>0</c:v>
                </c:pt>
                <c:pt idx="84">
                  <c:v>46314.892331217095</c:v>
                </c:pt>
                <c:pt idx="85">
                  <c:v>406726.98785803519</c:v>
                </c:pt>
                <c:pt idx="86">
                  <c:v>0</c:v>
                </c:pt>
                <c:pt idx="87">
                  <c:v>1491558.1890894992</c:v>
                </c:pt>
                <c:pt idx="88">
                  <c:v>844791.057379273</c:v>
                </c:pt>
                <c:pt idx="89">
                  <c:v>83393.40613659106</c:v>
                </c:pt>
                <c:pt idx="90">
                  <c:v>4022908.9772746079</c:v>
                </c:pt>
                <c:pt idx="91">
                  <c:v>0</c:v>
                </c:pt>
                <c:pt idx="92">
                  <c:v>6043.5124378819692</c:v>
                </c:pt>
                <c:pt idx="93">
                  <c:v>0</c:v>
                </c:pt>
                <c:pt idx="94">
                  <c:v>11170.392508141438</c:v>
                </c:pt>
                <c:pt idx="95">
                  <c:v>19984.470884052658</c:v>
                </c:pt>
                <c:pt idx="96">
                  <c:v>197391.34965199616</c:v>
                </c:pt>
                <c:pt idx="97">
                  <c:v>21166.728017944861</c:v>
                </c:pt>
                <c:pt idx="98">
                  <c:v>698680.56901647942</c:v>
                </c:pt>
                <c:pt idx="99">
                  <c:v>2382574.8241107468</c:v>
                </c:pt>
                <c:pt idx="100">
                  <c:v>92350.693020117047</c:v>
                </c:pt>
                <c:pt idx="101">
                  <c:v>12432.212142959626</c:v>
                </c:pt>
                <c:pt idx="102">
                  <c:v>86560.006806194055</c:v>
                </c:pt>
                <c:pt idx="103">
                  <c:v>1661834.3967089108</c:v>
                </c:pt>
                <c:pt idx="104">
                  <c:v>431965.52837418328</c:v>
                </c:pt>
                <c:pt idx="105">
                  <c:v>562590.61272201105</c:v>
                </c:pt>
                <c:pt idx="106">
                  <c:v>57708.594893500624</c:v>
                </c:pt>
                <c:pt idx="107">
                  <c:v>888009.87041760585</c:v>
                </c:pt>
                <c:pt idx="108">
                  <c:v>206052.54628395988</c:v>
                </c:pt>
                <c:pt idx="109">
                  <c:v>27995.087363364451</c:v>
                </c:pt>
                <c:pt idx="110">
                  <c:v>1333421.3883172129</c:v>
                </c:pt>
                <c:pt idx="111">
                  <c:v>6753.2315559942263</c:v>
                </c:pt>
                <c:pt idx="112">
                  <c:v>0</c:v>
                </c:pt>
                <c:pt idx="113">
                  <c:v>96831.417418132347</c:v>
                </c:pt>
                <c:pt idx="114">
                  <c:v>783211.9092601469</c:v>
                </c:pt>
                <c:pt idx="115">
                  <c:v>109527.37801748002</c:v>
                </c:pt>
                <c:pt idx="116">
                  <c:v>301382.24539823231</c:v>
                </c:pt>
                <c:pt idx="117">
                  <c:v>1059012.4269236403</c:v>
                </c:pt>
                <c:pt idx="118">
                  <c:v>585215.81753850123</c:v>
                </c:pt>
                <c:pt idx="119">
                  <c:v>3655267.3738948936</c:v>
                </c:pt>
                <c:pt idx="120">
                  <c:v>2839778.8716643448</c:v>
                </c:pt>
                <c:pt idx="121">
                  <c:v>2096205.2176736577</c:v>
                </c:pt>
                <c:pt idx="122">
                  <c:v>28288.721055130245</c:v>
                </c:pt>
                <c:pt idx="123">
                  <c:v>2098382.4307644665</c:v>
                </c:pt>
                <c:pt idx="124">
                  <c:v>1575976.271803899</c:v>
                </c:pt>
                <c:pt idx="125">
                  <c:v>249627.77788997706</c:v>
                </c:pt>
                <c:pt idx="126">
                  <c:v>3008248.6290412112</c:v>
                </c:pt>
                <c:pt idx="127">
                  <c:v>644139.32318442245</c:v>
                </c:pt>
                <c:pt idx="128">
                  <c:v>100008.81452175975</c:v>
                </c:pt>
                <c:pt idx="129">
                  <c:v>1237905.4652042526</c:v>
                </c:pt>
                <c:pt idx="130">
                  <c:v>1179784.823780867</c:v>
                </c:pt>
                <c:pt idx="131">
                  <c:v>707798.86368381314</c:v>
                </c:pt>
                <c:pt idx="132">
                  <c:v>4418238.4630596768</c:v>
                </c:pt>
                <c:pt idx="133">
                  <c:v>14976.145649476897</c:v>
                </c:pt>
                <c:pt idx="134">
                  <c:v>4242965.5523546152</c:v>
                </c:pt>
                <c:pt idx="135">
                  <c:v>2167881.86148143</c:v>
                </c:pt>
                <c:pt idx="136">
                  <c:v>0</c:v>
                </c:pt>
                <c:pt idx="137">
                  <c:v>1509909.0902473461</c:v>
                </c:pt>
                <c:pt idx="138">
                  <c:v>4670379.6136674611</c:v>
                </c:pt>
                <c:pt idx="139">
                  <c:v>10724.448032279832</c:v>
                </c:pt>
                <c:pt idx="140">
                  <c:v>694816.87314995879</c:v>
                </c:pt>
                <c:pt idx="141">
                  <c:v>4770281.6408948228</c:v>
                </c:pt>
                <c:pt idx="142">
                  <c:v>6980321.3307523718</c:v>
                </c:pt>
                <c:pt idx="143">
                  <c:v>6970.8873542728197</c:v>
                </c:pt>
                <c:pt idx="144">
                  <c:v>303171.53883921762</c:v>
                </c:pt>
                <c:pt idx="145">
                  <c:v>211057.93526451566</c:v>
                </c:pt>
                <c:pt idx="146">
                  <c:v>200721.17795004518</c:v>
                </c:pt>
                <c:pt idx="147">
                  <c:v>1109101.1560781903</c:v>
                </c:pt>
                <c:pt idx="148">
                  <c:v>165073.47206108124</c:v>
                </c:pt>
                <c:pt idx="149">
                  <c:v>0</c:v>
                </c:pt>
                <c:pt idx="150">
                  <c:v>0</c:v>
                </c:pt>
                <c:pt idx="151">
                  <c:v>1307799.9626734154</c:v>
                </c:pt>
                <c:pt idx="152">
                  <c:v>184271.36728300565</c:v>
                </c:pt>
                <c:pt idx="153">
                  <c:v>460970.95346746227</c:v>
                </c:pt>
                <c:pt idx="154">
                  <c:v>737746.71693252237</c:v>
                </c:pt>
                <c:pt idx="155">
                  <c:v>97508.142470240651</c:v>
                </c:pt>
                <c:pt idx="156">
                  <c:v>2314850.7366205612</c:v>
                </c:pt>
                <c:pt idx="157">
                  <c:v>307151.20039946534</c:v>
                </c:pt>
                <c:pt idx="158">
                  <c:v>0.57734458135976952</c:v>
                </c:pt>
                <c:pt idx="159">
                  <c:v>142983.48679861717</c:v>
                </c:pt>
                <c:pt idx="160">
                  <c:v>0</c:v>
                </c:pt>
                <c:pt idx="161">
                  <c:v>316979.32837499469</c:v>
                </c:pt>
                <c:pt idx="162">
                  <c:v>2220934.2987697679</c:v>
                </c:pt>
                <c:pt idx="163">
                  <c:v>4278771.892202449</c:v>
                </c:pt>
                <c:pt idx="164">
                  <c:v>12864.539457048613</c:v>
                </c:pt>
                <c:pt idx="165">
                  <c:v>2642872.1296056896</c:v>
                </c:pt>
                <c:pt idx="166">
                  <c:v>380593.56020254118</c:v>
                </c:pt>
                <c:pt idx="167">
                  <c:v>0</c:v>
                </c:pt>
                <c:pt idx="168">
                  <c:v>242119.90340391148</c:v>
                </c:pt>
                <c:pt idx="169">
                  <c:v>445779.00002406351</c:v>
                </c:pt>
                <c:pt idx="170">
                  <c:v>2344912.3982666419</c:v>
                </c:pt>
                <c:pt idx="171">
                  <c:v>7074.2381218435949</c:v>
                </c:pt>
                <c:pt idx="172">
                  <c:v>71394.253222636573</c:v>
                </c:pt>
                <c:pt idx="173">
                  <c:v>71485.136560714251</c:v>
                </c:pt>
                <c:pt idx="174">
                  <c:v>571852.60303599737</c:v>
                </c:pt>
                <c:pt idx="175">
                  <c:v>0</c:v>
                </c:pt>
                <c:pt idx="176">
                  <c:v>72153.441600331964</c:v>
                </c:pt>
                <c:pt idx="177">
                  <c:v>602283.48287469917</c:v>
                </c:pt>
                <c:pt idx="178">
                  <c:v>0</c:v>
                </c:pt>
                <c:pt idx="179">
                  <c:v>826020.77025491931</c:v>
                </c:pt>
                <c:pt idx="180">
                  <c:v>418411.58091658814</c:v>
                </c:pt>
                <c:pt idx="181">
                  <c:v>720046.84497425659</c:v>
                </c:pt>
                <c:pt idx="182">
                  <c:v>1564953.0418270817</c:v>
                </c:pt>
                <c:pt idx="183">
                  <c:v>33005.239572160564</c:v>
                </c:pt>
                <c:pt idx="184">
                  <c:v>145886.51824076456</c:v>
                </c:pt>
                <c:pt idx="185">
                  <c:v>106119.00593395499</c:v>
                </c:pt>
                <c:pt idx="186">
                  <c:v>35714.646882447414</c:v>
                </c:pt>
                <c:pt idx="187">
                  <c:v>451689.82475443347</c:v>
                </c:pt>
                <c:pt idx="188">
                  <c:v>10195435.381679686</c:v>
                </c:pt>
                <c:pt idx="189">
                  <c:v>215397.2054387411</c:v>
                </c:pt>
                <c:pt idx="190">
                  <c:v>129554.31729285866</c:v>
                </c:pt>
                <c:pt idx="191">
                  <c:v>0</c:v>
                </c:pt>
                <c:pt idx="192">
                  <c:v>3076939.5125697381</c:v>
                </c:pt>
                <c:pt idx="193">
                  <c:v>1431779.3321787701</c:v>
                </c:pt>
                <c:pt idx="194">
                  <c:v>230203.92087624891</c:v>
                </c:pt>
                <c:pt idx="195">
                  <c:v>256374.58296780454</c:v>
                </c:pt>
                <c:pt idx="196">
                  <c:v>0</c:v>
                </c:pt>
                <c:pt idx="197">
                  <c:v>496451.05063342222</c:v>
                </c:pt>
                <c:pt idx="198">
                  <c:v>23249.133576327084</c:v>
                </c:pt>
                <c:pt idx="199">
                  <c:v>2000564.7104480942</c:v>
                </c:pt>
                <c:pt idx="200">
                  <c:v>0</c:v>
                </c:pt>
                <c:pt idx="201">
                  <c:v>2032473.7130037805</c:v>
                </c:pt>
                <c:pt idx="202">
                  <c:v>0</c:v>
                </c:pt>
                <c:pt idx="203">
                  <c:v>16993.985419625416</c:v>
                </c:pt>
                <c:pt idx="204">
                  <c:v>3783516.791281445</c:v>
                </c:pt>
                <c:pt idx="205">
                  <c:v>981152.69817053189</c:v>
                </c:pt>
                <c:pt idx="206">
                  <c:v>347413.7761924502</c:v>
                </c:pt>
                <c:pt idx="207">
                  <c:v>396788.98779762239</c:v>
                </c:pt>
                <c:pt idx="208">
                  <c:v>18108.700753304161</c:v>
                </c:pt>
                <c:pt idx="209">
                  <c:v>759414.93082201318</c:v>
                </c:pt>
                <c:pt idx="210">
                  <c:v>672709.61276139843</c:v>
                </c:pt>
                <c:pt idx="211">
                  <c:v>4340387.0319779618</c:v>
                </c:pt>
                <c:pt idx="212">
                  <c:v>0</c:v>
                </c:pt>
                <c:pt idx="213">
                  <c:v>270820.38527780294</c:v>
                </c:pt>
                <c:pt idx="214">
                  <c:v>4650116.8515340555</c:v>
                </c:pt>
                <c:pt idx="215">
                  <c:v>3563961.8895764821</c:v>
                </c:pt>
                <c:pt idx="216">
                  <c:v>682718.74336207006</c:v>
                </c:pt>
                <c:pt idx="217">
                  <c:v>0</c:v>
                </c:pt>
                <c:pt idx="218">
                  <c:v>3081150.0464890609</c:v>
                </c:pt>
                <c:pt idx="219">
                  <c:v>91.952729313847527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83-42F9-8CAB-4566B36A08FC}"/>
            </c:ext>
          </c:extLst>
        </c:ser>
        <c:ser>
          <c:idx val="3"/>
          <c:order val="3"/>
          <c:tx>
            <c:strRef>
              <c:f>'Exit Revenue Pivots'!$E$3</c:f>
              <c:strCache>
                <c:ptCount val="1"/>
                <c:pt idx="0">
                  <c:v>Sum of 2021/22 Exit Capacity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Pivots'!$E$4:$E$224</c:f>
              <c:numCache>
                <c:formatCode>"£"#,##0</c:formatCode>
                <c:ptCount val="220"/>
                <c:pt idx="0">
                  <c:v>1796520.0903875094</c:v>
                </c:pt>
                <c:pt idx="1">
                  <c:v>2257782.6550155766</c:v>
                </c:pt>
                <c:pt idx="2">
                  <c:v>5183329.0936737414</c:v>
                </c:pt>
                <c:pt idx="3">
                  <c:v>5476855.2259099297</c:v>
                </c:pt>
                <c:pt idx="4">
                  <c:v>0</c:v>
                </c:pt>
                <c:pt idx="5">
                  <c:v>560233.47898454929</c:v>
                </c:pt>
                <c:pt idx="6">
                  <c:v>4388888.7475415235</c:v>
                </c:pt>
                <c:pt idx="7">
                  <c:v>252538.64734159695</c:v>
                </c:pt>
                <c:pt idx="8">
                  <c:v>606063.04747481039</c:v>
                </c:pt>
                <c:pt idx="9">
                  <c:v>1125014.172773082</c:v>
                </c:pt>
                <c:pt idx="10">
                  <c:v>4464608.6276312862</c:v>
                </c:pt>
                <c:pt idx="11">
                  <c:v>0</c:v>
                </c:pt>
                <c:pt idx="12">
                  <c:v>2160359.484731439</c:v>
                </c:pt>
                <c:pt idx="13">
                  <c:v>177833.2513319008</c:v>
                </c:pt>
                <c:pt idx="14">
                  <c:v>0</c:v>
                </c:pt>
                <c:pt idx="15">
                  <c:v>20241.40916114263</c:v>
                </c:pt>
                <c:pt idx="16">
                  <c:v>799993.12757599354</c:v>
                </c:pt>
                <c:pt idx="17">
                  <c:v>16435985.438839417</c:v>
                </c:pt>
                <c:pt idx="18">
                  <c:v>64553.166855299678</c:v>
                </c:pt>
                <c:pt idx="19">
                  <c:v>1165934.4294070755</c:v>
                </c:pt>
                <c:pt idx="20">
                  <c:v>433.05856853036551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126361.87502203294</c:v>
                </c:pt>
                <c:pt idx="25">
                  <c:v>1549635.510437683</c:v>
                </c:pt>
                <c:pt idx="26">
                  <c:v>1097958.3639963809</c:v>
                </c:pt>
                <c:pt idx="27">
                  <c:v>3043836.4809190687</c:v>
                </c:pt>
                <c:pt idx="28">
                  <c:v>65196.777750648063</c:v>
                </c:pt>
                <c:pt idx="29">
                  <c:v>735895.27651524707</c:v>
                </c:pt>
                <c:pt idx="30">
                  <c:v>1216253.5926885381</c:v>
                </c:pt>
                <c:pt idx="31">
                  <c:v>9790021.166590929</c:v>
                </c:pt>
                <c:pt idx="32">
                  <c:v>3617147.7244472685</c:v>
                </c:pt>
                <c:pt idx="33">
                  <c:v>16708.721529689748</c:v>
                </c:pt>
                <c:pt idx="34">
                  <c:v>719606.3042180913</c:v>
                </c:pt>
                <c:pt idx="35">
                  <c:v>7387022.7907454725</c:v>
                </c:pt>
                <c:pt idx="36">
                  <c:v>5844398.601305645</c:v>
                </c:pt>
                <c:pt idx="37">
                  <c:v>0</c:v>
                </c:pt>
                <c:pt idx="38">
                  <c:v>155527.91242643466</c:v>
                </c:pt>
                <c:pt idx="39">
                  <c:v>4300192.8111810992</c:v>
                </c:pt>
                <c:pt idx="40">
                  <c:v>827045.00647003204</c:v>
                </c:pt>
                <c:pt idx="41">
                  <c:v>1659035.610188179</c:v>
                </c:pt>
                <c:pt idx="42">
                  <c:v>1578196.8177078208</c:v>
                </c:pt>
                <c:pt idx="43">
                  <c:v>614091.12944801722</c:v>
                </c:pt>
                <c:pt idx="44">
                  <c:v>3450.1076654792205</c:v>
                </c:pt>
                <c:pt idx="45">
                  <c:v>0</c:v>
                </c:pt>
                <c:pt idx="46">
                  <c:v>285321.82478519669</c:v>
                </c:pt>
                <c:pt idx="47">
                  <c:v>2041389.511576219</c:v>
                </c:pt>
                <c:pt idx="48">
                  <c:v>0</c:v>
                </c:pt>
                <c:pt idx="49">
                  <c:v>2555.3938394481197</c:v>
                </c:pt>
                <c:pt idx="50">
                  <c:v>695913.97544174257</c:v>
                </c:pt>
                <c:pt idx="51">
                  <c:v>0</c:v>
                </c:pt>
                <c:pt idx="52">
                  <c:v>592494.5108099893</c:v>
                </c:pt>
                <c:pt idx="53">
                  <c:v>194306.79596795788</c:v>
                </c:pt>
                <c:pt idx="54">
                  <c:v>10282.899741272124</c:v>
                </c:pt>
                <c:pt idx="55">
                  <c:v>0</c:v>
                </c:pt>
                <c:pt idx="56">
                  <c:v>2035662.8545391024</c:v>
                </c:pt>
                <c:pt idx="57">
                  <c:v>0</c:v>
                </c:pt>
                <c:pt idx="58">
                  <c:v>0</c:v>
                </c:pt>
                <c:pt idx="59">
                  <c:v>249071.28282832855</c:v>
                </c:pt>
                <c:pt idx="60">
                  <c:v>3263468.8918699464</c:v>
                </c:pt>
                <c:pt idx="61">
                  <c:v>9407395.9133142978</c:v>
                </c:pt>
                <c:pt idx="62">
                  <c:v>0</c:v>
                </c:pt>
                <c:pt idx="63">
                  <c:v>4623236.1843066448</c:v>
                </c:pt>
                <c:pt idx="64">
                  <c:v>4941302.8916114951</c:v>
                </c:pt>
                <c:pt idx="65">
                  <c:v>4255702.8482348286</c:v>
                </c:pt>
                <c:pt idx="66">
                  <c:v>0</c:v>
                </c:pt>
                <c:pt idx="67">
                  <c:v>0</c:v>
                </c:pt>
                <c:pt idx="68">
                  <c:v>719725.66424609546</c:v>
                </c:pt>
                <c:pt idx="69">
                  <c:v>2496656.5125032924</c:v>
                </c:pt>
                <c:pt idx="70">
                  <c:v>1356589.0335092989</c:v>
                </c:pt>
                <c:pt idx="71">
                  <c:v>3420596.1755049024</c:v>
                </c:pt>
                <c:pt idx="72">
                  <c:v>0</c:v>
                </c:pt>
                <c:pt idx="73">
                  <c:v>638756.56209192984</c:v>
                </c:pt>
                <c:pt idx="74">
                  <c:v>453551.2089791054</c:v>
                </c:pt>
                <c:pt idx="75">
                  <c:v>13394418.656618012</c:v>
                </c:pt>
                <c:pt idx="76">
                  <c:v>7011934.7694426319</c:v>
                </c:pt>
                <c:pt idx="77">
                  <c:v>21.856439328383171</c:v>
                </c:pt>
                <c:pt idx="78">
                  <c:v>1817543.6727532819</c:v>
                </c:pt>
                <c:pt idx="79">
                  <c:v>904532.00341236696</c:v>
                </c:pt>
                <c:pt idx="80">
                  <c:v>302501.66097354854</c:v>
                </c:pt>
                <c:pt idx="81">
                  <c:v>7361805.8860682463</c:v>
                </c:pt>
                <c:pt idx="82">
                  <c:v>9830238.3681330923</c:v>
                </c:pt>
                <c:pt idx="83">
                  <c:v>0</c:v>
                </c:pt>
                <c:pt idx="84">
                  <c:v>78391.784202216644</c:v>
                </c:pt>
                <c:pt idx="85">
                  <c:v>740778.03101850732</c:v>
                </c:pt>
                <c:pt idx="86">
                  <c:v>0</c:v>
                </c:pt>
                <c:pt idx="87">
                  <c:v>2813727.637982531</c:v>
                </c:pt>
                <c:pt idx="88">
                  <c:v>1604727.5839363101</c:v>
                </c:pt>
                <c:pt idx="89">
                  <c:v>115286.80103745971</c:v>
                </c:pt>
                <c:pt idx="90">
                  <c:v>7586245.3180149756</c:v>
                </c:pt>
                <c:pt idx="91">
                  <c:v>0</c:v>
                </c:pt>
                <c:pt idx="92">
                  <c:v>10391.631645450107</c:v>
                </c:pt>
                <c:pt idx="93">
                  <c:v>0</c:v>
                </c:pt>
                <c:pt idx="94">
                  <c:v>21899.109836207692</c:v>
                </c:pt>
                <c:pt idx="95">
                  <c:v>39178.75961738966</c:v>
                </c:pt>
                <c:pt idx="96">
                  <c:v>385401.60873542068</c:v>
                </c:pt>
                <c:pt idx="97">
                  <c:v>41468.36862456482</c:v>
                </c:pt>
                <c:pt idx="98">
                  <c:v>1360262.7363735544</c:v>
                </c:pt>
                <c:pt idx="99">
                  <c:v>4508608.4219486089</c:v>
                </c:pt>
                <c:pt idx="100">
                  <c:v>149381.83254556288</c:v>
                </c:pt>
                <c:pt idx="101">
                  <c:v>16740.01275248712</c:v>
                </c:pt>
                <c:pt idx="102">
                  <c:v>118595.19712844212</c:v>
                </c:pt>
                <c:pt idx="103">
                  <c:v>3188959.8984819697</c:v>
                </c:pt>
                <c:pt idx="104">
                  <c:v>804982.83211987314</c:v>
                </c:pt>
                <c:pt idx="105">
                  <c:v>1048407.2339233583</c:v>
                </c:pt>
                <c:pt idx="106">
                  <c:v>96607.920623932223</c:v>
                </c:pt>
                <c:pt idx="107">
                  <c:v>1662354.6877643748</c:v>
                </c:pt>
                <c:pt idx="108">
                  <c:v>249264.03367383193</c:v>
                </c:pt>
                <c:pt idx="109">
                  <c:v>49714.309146949781</c:v>
                </c:pt>
                <c:pt idx="110">
                  <c:v>2456714.4623999847</c:v>
                </c:pt>
                <c:pt idx="111">
                  <c:v>10375.465293051971</c:v>
                </c:pt>
                <c:pt idx="112">
                  <c:v>0</c:v>
                </c:pt>
                <c:pt idx="113">
                  <c:v>195422.23394496826</c:v>
                </c:pt>
                <c:pt idx="114">
                  <c:v>1196101.78966654</c:v>
                </c:pt>
                <c:pt idx="115">
                  <c:v>214056.54851107864</c:v>
                </c:pt>
                <c:pt idx="116">
                  <c:v>457837.79272429494</c:v>
                </c:pt>
                <c:pt idx="117">
                  <c:v>2124299.4286676152</c:v>
                </c:pt>
                <c:pt idx="118">
                  <c:v>1020619.2391859981</c:v>
                </c:pt>
                <c:pt idx="119">
                  <c:v>6907788.4474550877</c:v>
                </c:pt>
                <c:pt idx="120">
                  <c:v>5232048.8370447764</c:v>
                </c:pt>
                <c:pt idx="121">
                  <c:v>4041986.6185224713</c:v>
                </c:pt>
                <c:pt idx="122">
                  <c:v>54861.962684223043</c:v>
                </c:pt>
                <c:pt idx="123">
                  <c:v>4019596.6753479168</c:v>
                </c:pt>
                <c:pt idx="124">
                  <c:v>2926606.0162381832</c:v>
                </c:pt>
                <c:pt idx="125">
                  <c:v>500643.6416235005</c:v>
                </c:pt>
                <c:pt idx="126">
                  <c:v>5720533.4753378304</c:v>
                </c:pt>
                <c:pt idx="127">
                  <c:v>1214555.2439359198</c:v>
                </c:pt>
                <c:pt idx="128">
                  <c:v>165635.06227637202</c:v>
                </c:pt>
                <c:pt idx="129">
                  <c:v>2387266.3620728422</c:v>
                </c:pt>
                <c:pt idx="130">
                  <c:v>2226539.1582727511</c:v>
                </c:pt>
                <c:pt idx="131">
                  <c:v>1410966.0335246744</c:v>
                </c:pt>
                <c:pt idx="132">
                  <c:v>6627691.0352441054</c:v>
                </c:pt>
                <c:pt idx="133">
                  <c:v>22289.959697780436</c:v>
                </c:pt>
                <c:pt idx="134">
                  <c:v>7075875.1196636744</c:v>
                </c:pt>
                <c:pt idx="135">
                  <c:v>4185517.9895123523</c:v>
                </c:pt>
                <c:pt idx="136">
                  <c:v>0</c:v>
                </c:pt>
                <c:pt idx="137">
                  <c:v>2505264.0821906137</c:v>
                </c:pt>
                <c:pt idx="138">
                  <c:v>8812866.9404529445</c:v>
                </c:pt>
                <c:pt idx="139">
                  <c:v>20578.752426134408</c:v>
                </c:pt>
                <c:pt idx="140">
                  <c:v>1333258.7720147902</c:v>
                </c:pt>
                <c:pt idx="141">
                  <c:v>9031230.4384958297</c:v>
                </c:pt>
                <c:pt idx="142">
                  <c:v>13215339.306663489</c:v>
                </c:pt>
                <c:pt idx="143">
                  <c:v>10570.869799639915</c:v>
                </c:pt>
                <c:pt idx="144">
                  <c:v>467822.17627533345</c:v>
                </c:pt>
                <c:pt idx="145">
                  <c:v>410269.29661280406</c:v>
                </c:pt>
                <c:pt idx="146">
                  <c:v>269688.69121920172</c:v>
                </c:pt>
                <c:pt idx="147">
                  <c:v>2159343.4680344402</c:v>
                </c:pt>
                <c:pt idx="148">
                  <c:v>278835.70863706648</c:v>
                </c:pt>
                <c:pt idx="149">
                  <c:v>0</c:v>
                </c:pt>
                <c:pt idx="150">
                  <c:v>0</c:v>
                </c:pt>
                <c:pt idx="151">
                  <c:v>2169314.9481187761</c:v>
                </c:pt>
                <c:pt idx="152">
                  <c:v>363000.33331639989</c:v>
                </c:pt>
                <c:pt idx="153">
                  <c:v>908077.10511463508</c:v>
                </c:pt>
                <c:pt idx="154">
                  <c:v>1364341.7349662445</c:v>
                </c:pt>
                <c:pt idx="155">
                  <c:v>185552.04938019413</c:v>
                </c:pt>
                <c:pt idx="156">
                  <c:v>4691148.7927301284</c:v>
                </c:pt>
                <c:pt idx="157">
                  <c:v>579217.98156928574</c:v>
                </c:pt>
                <c:pt idx="158">
                  <c:v>1.0760864502389915</c:v>
                </c:pt>
                <c:pt idx="159">
                  <c:v>237074.43897411576</c:v>
                </c:pt>
                <c:pt idx="160">
                  <c:v>0</c:v>
                </c:pt>
                <c:pt idx="161">
                  <c:v>434524.08575004403</c:v>
                </c:pt>
                <c:pt idx="162">
                  <c:v>3044518.5515131452</c:v>
                </c:pt>
                <c:pt idx="163">
                  <c:v>7353489.9843160007</c:v>
                </c:pt>
                <c:pt idx="164">
                  <c:v>22080.749019884861</c:v>
                </c:pt>
                <c:pt idx="165">
                  <c:v>5095966.1584626343</c:v>
                </c:pt>
                <c:pt idx="166">
                  <c:v>734382.87095815397</c:v>
                </c:pt>
                <c:pt idx="167">
                  <c:v>0</c:v>
                </c:pt>
                <c:pt idx="168">
                  <c:v>416077.40511429263</c:v>
                </c:pt>
                <c:pt idx="169">
                  <c:v>856260.34880304325</c:v>
                </c:pt>
                <c:pt idx="170">
                  <c:v>4431630.751296673</c:v>
                </c:pt>
                <c:pt idx="171">
                  <c:v>13564.760101643198</c:v>
                </c:pt>
                <c:pt idx="172">
                  <c:v>142121.13698605984</c:v>
                </c:pt>
                <c:pt idx="173">
                  <c:v>131751.98949857411</c:v>
                </c:pt>
                <c:pt idx="174">
                  <c:v>804165.38424656203</c:v>
                </c:pt>
                <c:pt idx="175">
                  <c:v>0</c:v>
                </c:pt>
                <c:pt idx="176">
                  <c:v>86727.963836079318</c:v>
                </c:pt>
                <c:pt idx="177">
                  <c:v>723940.79843288451</c:v>
                </c:pt>
                <c:pt idx="178">
                  <c:v>0</c:v>
                </c:pt>
                <c:pt idx="179">
                  <c:v>1589400.6904240295</c:v>
                </c:pt>
                <c:pt idx="180">
                  <c:v>705836.62486298755</c:v>
                </c:pt>
                <c:pt idx="181">
                  <c:v>1362004.5621007974</c:v>
                </c:pt>
                <c:pt idx="182">
                  <c:v>2834922.9319450408</c:v>
                </c:pt>
                <c:pt idx="183">
                  <c:v>49510.349488245352</c:v>
                </c:pt>
                <c:pt idx="184">
                  <c:v>293293.03377775883</c:v>
                </c:pt>
                <c:pt idx="185">
                  <c:v>207182.34553854924</c:v>
                </c:pt>
                <c:pt idx="186">
                  <c:v>66600.329567223569</c:v>
                </c:pt>
                <c:pt idx="187">
                  <c:v>842306.83533907146</c:v>
                </c:pt>
                <c:pt idx="188">
                  <c:v>19000057.214233231</c:v>
                </c:pt>
                <c:pt idx="189">
                  <c:v>326648.80055910349</c:v>
                </c:pt>
                <c:pt idx="190">
                  <c:v>196460.18512185646</c:v>
                </c:pt>
                <c:pt idx="191">
                  <c:v>0</c:v>
                </c:pt>
                <c:pt idx="192">
                  <c:v>5186128.7363193175</c:v>
                </c:pt>
                <c:pt idx="193">
                  <c:v>2413239.4895468741</c:v>
                </c:pt>
                <c:pt idx="194">
                  <c:v>388004.75745219388</c:v>
                </c:pt>
                <c:pt idx="195">
                  <c:v>405494.95877132233</c:v>
                </c:pt>
                <c:pt idx="196">
                  <c:v>0</c:v>
                </c:pt>
                <c:pt idx="197">
                  <c:v>956937.19902308146</c:v>
                </c:pt>
                <c:pt idx="198">
                  <c:v>35736.335873114862</c:v>
                </c:pt>
                <c:pt idx="199">
                  <c:v>3342657.5277140611</c:v>
                </c:pt>
                <c:pt idx="200">
                  <c:v>0</c:v>
                </c:pt>
                <c:pt idx="201">
                  <c:v>4016651.9320229511</c:v>
                </c:pt>
                <c:pt idx="202">
                  <c:v>0</c:v>
                </c:pt>
                <c:pt idx="203">
                  <c:v>29538.59408910554</c:v>
                </c:pt>
                <c:pt idx="204">
                  <c:v>7315179.3556749076</c:v>
                </c:pt>
                <c:pt idx="205">
                  <c:v>1707362.2790288045</c:v>
                </c:pt>
                <c:pt idx="206">
                  <c:v>647558.61028479028</c:v>
                </c:pt>
                <c:pt idx="207">
                  <c:v>760264.03245668765</c:v>
                </c:pt>
                <c:pt idx="208">
                  <c:v>34697.015997531606</c:v>
                </c:pt>
                <c:pt idx="209">
                  <c:v>1455070.2649767944</c:v>
                </c:pt>
                <c:pt idx="210">
                  <c:v>1070323.0311287532</c:v>
                </c:pt>
                <c:pt idx="211">
                  <c:v>8240176.4253022252</c:v>
                </c:pt>
                <c:pt idx="212">
                  <c:v>0</c:v>
                </c:pt>
                <c:pt idx="213">
                  <c:v>499498.83018101077</c:v>
                </c:pt>
                <c:pt idx="214">
                  <c:v>8576636.2276002634</c:v>
                </c:pt>
                <c:pt idx="215">
                  <c:v>6573341.1937475223</c:v>
                </c:pt>
                <c:pt idx="216">
                  <c:v>1248666.5323610618</c:v>
                </c:pt>
                <c:pt idx="217">
                  <c:v>0</c:v>
                </c:pt>
                <c:pt idx="218">
                  <c:v>5638541.4484266611</c:v>
                </c:pt>
                <c:pt idx="219">
                  <c:v>139.52376705808672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83-42F9-8CAB-4566B36A0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5407328"/>
        <c:axId val="615407656"/>
      </c:barChart>
      <c:catAx>
        <c:axId val="61540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407656"/>
        <c:crosses val="autoZero"/>
        <c:auto val="1"/>
        <c:lblAlgn val="ctr"/>
        <c:lblOffset val="100"/>
        <c:noMultiLvlLbl val="0"/>
      </c:catAx>
      <c:valAx>
        <c:axId val="615407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40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[621K Analysis Workbook.xlsx]Exit Revenue Pivots!PivotTable4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Revenue Pivots'!$I$3</c:f>
              <c:strCache>
                <c:ptCount val="1"/>
                <c:pt idx="0">
                  <c:v>Sum of 2017/18 Exit Combined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Pivots'!$I$4:$I$224</c:f>
              <c:numCache>
                <c:formatCode>"£"#,##0</c:formatCode>
                <c:ptCount val="220"/>
                <c:pt idx="0">
                  <c:v>647819.94123800599</c:v>
                </c:pt>
                <c:pt idx="1">
                  <c:v>3018237.6673142752</c:v>
                </c:pt>
                <c:pt idx="2">
                  <c:v>5635190.2756541949</c:v>
                </c:pt>
                <c:pt idx="3">
                  <c:v>5503169.5907825595</c:v>
                </c:pt>
                <c:pt idx="4">
                  <c:v>0</c:v>
                </c:pt>
                <c:pt idx="5">
                  <c:v>139481.42801423749</c:v>
                </c:pt>
                <c:pt idx="6">
                  <c:v>6687138.0446834862</c:v>
                </c:pt>
                <c:pt idx="7">
                  <c:v>134687.81330750999</c:v>
                </c:pt>
                <c:pt idx="8">
                  <c:v>892221.5335040841</c:v>
                </c:pt>
                <c:pt idx="9">
                  <c:v>1240322.9678257403</c:v>
                </c:pt>
                <c:pt idx="10">
                  <c:v>4763839.4023804925</c:v>
                </c:pt>
                <c:pt idx="11">
                  <c:v>0</c:v>
                </c:pt>
                <c:pt idx="12">
                  <c:v>2865768.8618480652</c:v>
                </c:pt>
                <c:pt idx="13">
                  <c:v>68411.095595477993</c:v>
                </c:pt>
                <c:pt idx="14">
                  <c:v>0</c:v>
                </c:pt>
                <c:pt idx="15">
                  <c:v>21984.427871559998</c:v>
                </c:pt>
                <c:pt idx="16">
                  <c:v>861911.85645636043</c:v>
                </c:pt>
                <c:pt idx="17">
                  <c:v>17851313.290570233</c:v>
                </c:pt>
                <c:pt idx="18">
                  <c:v>47057.826349369003</c:v>
                </c:pt>
                <c:pt idx="19">
                  <c:v>384305.16207196953</c:v>
                </c:pt>
                <c:pt idx="20">
                  <c:v>491.67681750000003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395757.285200816</c:v>
                </c:pt>
                <c:pt idx="25">
                  <c:v>540323.68330567691</c:v>
                </c:pt>
                <c:pt idx="26">
                  <c:v>1395655.004090138</c:v>
                </c:pt>
                <c:pt idx="27">
                  <c:v>2094381.3875037518</c:v>
                </c:pt>
                <c:pt idx="28">
                  <c:v>87112.586246399995</c:v>
                </c:pt>
                <c:pt idx="29">
                  <c:v>939617.12947399996</c:v>
                </c:pt>
                <c:pt idx="30">
                  <c:v>1226581.5680981171</c:v>
                </c:pt>
                <c:pt idx="31">
                  <c:v>12094259.795830781</c:v>
                </c:pt>
                <c:pt idx="32">
                  <c:v>1462549.0620878767</c:v>
                </c:pt>
                <c:pt idx="33">
                  <c:v>25174.221874966999</c:v>
                </c:pt>
                <c:pt idx="34">
                  <c:v>1054313.7029117001</c:v>
                </c:pt>
                <c:pt idx="35">
                  <c:v>10180614.872511864</c:v>
                </c:pt>
                <c:pt idx="36">
                  <c:v>6558193.5227260888</c:v>
                </c:pt>
                <c:pt idx="37">
                  <c:v>0</c:v>
                </c:pt>
                <c:pt idx="38">
                  <c:v>71881.822883347995</c:v>
                </c:pt>
                <c:pt idx="39">
                  <c:v>1443234.8780793629</c:v>
                </c:pt>
                <c:pt idx="40">
                  <c:v>909046.32780777756</c:v>
                </c:pt>
                <c:pt idx="41">
                  <c:v>13824.184827382502</c:v>
                </c:pt>
                <c:pt idx="42">
                  <c:v>2475160.5434073429</c:v>
                </c:pt>
                <c:pt idx="43">
                  <c:v>563797.21973586758</c:v>
                </c:pt>
                <c:pt idx="44">
                  <c:v>5015.778931152</c:v>
                </c:pt>
                <c:pt idx="45">
                  <c:v>0</c:v>
                </c:pt>
                <c:pt idx="46">
                  <c:v>119378.526736728</c:v>
                </c:pt>
                <c:pt idx="47">
                  <c:v>3257698.8612657283</c:v>
                </c:pt>
                <c:pt idx="48">
                  <c:v>0</c:v>
                </c:pt>
                <c:pt idx="49">
                  <c:v>3970.9728864960007</c:v>
                </c:pt>
                <c:pt idx="50">
                  <c:v>794467.85029603401</c:v>
                </c:pt>
                <c:pt idx="51">
                  <c:v>0</c:v>
                </c:pt>
                <c:pt idx="52">
                  <c:v>788743.10848875716</c:v>
                </c:pt>
                <c:pt idx="53">
                  <c:v>68226.029961856504</c:v>
                </c:pt>
                <c:pt idx="54">
                  <c:v>2655.1563506100001</c:v>
                </c:pt>
                <c:pt idx="55">
                  <c:v>0</c:v>
                </c:pt>
                <c:pt idx="56">
                  <c:v>1188702.9145922482</c:v>
                </c:pt>
                <c:pt idx="57">
                  <c:v>0</c:v>
                </c:pt>
                <c:pt idx="58">
                  <c:v>0</c:v>
                </c:pt>
                <c:pt idx="59">
                  <c:v>391188.65633100003</c:v>
                </c:pt>
                <c:pt idx="60">
                  <c:v>4228709.1944085117</c:v>
                </c:pt>
                <c:pt idx="61">
                  <c:v>5609100.9043565728</c:v>
                </c:pt>
                <c:pt idx="62">
                  <c:v>0</c:v>
                </c:pt>
                <c:pt idx="63">
                  <c:v>7346697.3957120534</c:v>
                </c:pt>
                <c:pt idx="64">
                  <c:v>1184957.3169686464</c:v>
                </c:pt>
                <c:pt idx="65">
                  <c:v>1980640.1781221512</c:v>
                </c:pt>
                <c:pt idx="66">
                  <c:v>0</c:v>
                </c:pt>
                <c:pt idx="67">
                  <c:v>0</c:v>
                </c:pt>
                <c:pt idx="68">
                  <c:v>1065169.09271619</c:v>
                </c:pt>
                <c:pt idx="69">
                  <c:v>2615255.869682312</c:v>
                </c:pt>
                <c:pt idx="70">
                  <c:v>1835243.9530452257</c:v>
                </c:pt>
                <c:pt idx="71">
                  <c:v>1565902.8440735075</c:v>
                </c:pt>
                <c:pt idx="72">
                  <c:v>0</c:v>
                </c:pt>
                <c:pt idx="73">
                  <c:v>761480.13784698898</c:v>
                </c:pt>
                <c:pt idx="74">
                  <c:v>530901.74540444301</c:v>
                </c:pt>
                <c:pt idx="75">
                  <c:v>11367457.421218393</c:v>
                </c:pt>
                <c:pt idx="76">
                  <c:v>3737125.3490911466</c:v>
                </c:pt>
                <c:pt idx="77">
                  <c:v>39.595203999999995</c:v>
                </c:pt>
                <c:pt idx="78">
                  <c:v>2017312.6078368239</c:v>
                </c:pt>
                <c:pt idx="79">
                  <c:v>663997.89614375436</c:v>
                </c:pt>
                <c:pt idx="80">
                  <c:v>6870.7571365509993</c:v>
                </c:pt>
                <c:pt idx="81">
                  <c:v>5653252.1114927549</c:v>
                </c:pt>
                <c:pt idx="82">
                  <c:v>4120971.8565198677</c:v>
                </c:pt>
                <c:pt idx="83">
                  <c:v>0</c:v>
                </c:pt>
                <c:pt idx="84">
                  <c:v>114408.94159331999</c:v>
                </c:pt>
                <c:pt idx="85">
                  <c:v>596736.3088210976</c:v>
                </c:pt>
                <c:pt idx="86">
                  <c:v>0</c:v>
                </c:pt>
                <c:pt idx="87">
                  <c:v>2890325.6897447901</c:v>
                </c:pt>
                <c:pt idx="88">
                  <c:v>1266072.0383642251</c:v>
                </c:pt>
                <c:pt idx="89">
                  <c:v>54207.226926586001</c:v>
                </c:pt>
                <c:pt idx="90">
                  <c:v>8180196.9936063364</c:v>
                </c:pt>
                <c:pt idx="91">
                  <c:v>0</c:v>
                </c:pt>
                <c:pt idx="92">
                  <c:v>11725.177483250001</c:v>
                </c:pt>
                <c:pt idx="93">
                  <c:v>0</c:v>
                </c:pt>
                <c:pt idx="94">
                  <c:v>177988.58623392001</c:v>
                </c:pt>
                <c:pt idx="95">
                  <c:v>154566.42903239999</c:v>
                </c:pt>
                <c:pt idx="96">
                  <c:v>1477724.8293547737</c:v>
                </c:pt>
                <c:pt idx="97">
                  <c:v>80248.093279298992</c:v>
                </c:pt>
                <c:pt idx="98">
                  <c:v>2209562.456179901</c:v>
                </c:pt>
                <c:pt idx="99">
                  <c:v>2636785.0172969373</c:v>
                </c:pt>
                <c:pt idx="100">
                  <c:v>3408.7615742180001</c:v>
                </c:pt>
                <c:pt idx="101">
                  <c:v>3145.2563949999994</c:v>
                </c:pt>
                <c:pt idx="102">
                  <c:v>42155.362429407491</c:v>
                </c:pt>
                <c:pt idx="103">
                  <c:v>4060516.9677298404</c:v>
                </c:pt>
                <c:pt idx="104">
                  <c:v>830498.57499939995</c:v>
                </c:pt>
                <c:pt idx="105">
                  <c:v>939927.68437430006</c:v>
                </c:pt>
                <c:pt idx="106">
                  <c:v>98756.242579637503</c:v>
                </c:pt>
                <c:pt idx="107">
                  <c:v>2467879.9088817295</c:v>
                </c:pt>
                <c:pt idx="108">
                  <c:v>79032.468423774</c:v>
                </c:pt>
                <c:pt idx="109">
                  <c:v>23570.4966779555</c:v>
                </c:pt>
                <c:pt idx="110">
                  <c:v>3035558.4232997317</c:v>
                </c:pt>
                <c:pt idx="111">
                  <c:v>4323.7240032735008</c:v>
                </c:pt>
                <c:pt idx="112">
                  <c:v>0</c:v>
                </c:pt>
                <c:pt idx="113">
                  <c:v>149195.5209703375</c:v>
                </c:pt>
                <c:pt idx="114">
                  <c:v>274675.56053279852</c:v>
                </c:pt>
                <c:pt idx="115">
                  <c:v>220374.85078903401</c:v>
                </c:pt>
                <c:pt idx="116">
                  <c:v>229711.33231127204</c:v>
                </c:pt>
                <c:pt idx="117">
                  <c:v>2232443.0673959209</c:v>
                </c:pt>
                <c:pt idx="118">
                  <c:v>1725841.19538125</c:v>
                </c:pt>
                <c:pt idx="119">
                  <c:v>7269631.8063052036</c:v>
                </c:pt>
                <c:pt idx="120">
                  <c:v>6662493.0550701981</c:v>
                </c:pt>
                <c:pt idx="121">
                  <c:v>5780056.4869553</c:v>
                </c:pt>
                <c:pt idx="122">
                  <c:v>78003.216608158997</c:v>
                </c:pt>
                <c:pt idx="123">
                  <c:v>5061221.8688032748</c:v>
                </c:pt>
                <c:pt idx="124">
                  <c:v>3709249.581227663</c:v>
                </c:pt>
                <c:pt idx="125">
                  <c:v>430071.15580879163</c:v>
                </c:pt>
                <c:pt idx="126">
                  <c:v>4066526.846754652</c:v>
                </c:pt>
                <c:pt idx="127">
                  <c:v>1247253.3398996219</c:v>
                </c:pt>
                <c:pt idx="128">
                  <c:v>125686.40259733799</c:v>
                </c:pt>
                <c:pt idx="129">
                  <c:v>3730048.4802503278</c:v>
                </c:pt>
                <c:pt idx="130">
                  <c:v>2306689.0646510702</c:v>
                </c:pt>
                <c:pt idx="131">
                  <c:v>1769796.5550182913</c:v>
                </c:pt>
                <c:pt idx="132">
                  <c:v>7553788.0761398003</c:v>
                </c:pt>
                <c:pt idx="133">
                  <c:v>5917.1653248639996</c:v>
                </c:pt>
                <c:pt idx="134">
                  <c:v>6662448.1990746409</c:v>
                </c:pt>
                <c:pt idx="135">
                  <c:v>4995416.5511183264</c:v>
                </c:pt>
                <c:pt idx="136">
                  <c:v>0</c:v>
                </c:pt>
                <c:pt idx="137">
                  <c:v>1021266.8606744794</c:v>
                </c:pt>
                <c:pt idx="138">
                  <c:v>5553803.8259909712</c:v>
                </c:pt>
                <c:pt idx="139">
                  <c:v>28936.698041625001</c:v>
                </c:pt>
                <c:pt idx="140">
                  <c:v>958012.85430990905</c:v>
                </c:pt>
                <c:pt idx="141">
                  <c:v>8223223.5851936284</c:v>
                </c:pt>
                <c:pt idx="142">
                  <c:v>11577819.924560478</c:v>
                </c:pt>
                <c:pt idx="143">
                  <c:v>13363.616936417</c:v>
                </c:pt>
                <c:pt idx="144">
                  <c:v>295113.86819724605</c:v>
                </c:pt>
                <c:pt idx="145">
                  <c:v>777558.24238562817</c:v>
                </c:pt>
                <c:pt idx="146">
                  <c:v>44279.0499326645</c:v>
                </c:pt>
                <c:pt idx="147">
                  <c:v>2548678.747306115</c:v>
                </c:pt>
                <c:pt idx="148">
                  <c:v>123882.89756100801</c:v>
                </c:pt>
                <c:pt idx="149">
                  <c:v>0</c:v>
                </c:pt>
                <c:pt idx="150">
                  <c:v>0</c:v>
                </c:pt>
                <c:pt idx="151">
                  <c:v>3127093.900117836</c:v>
                </c:pt>
                <c:pt idx="152">
                  <c:v>324157.956615576</c:v>
                </c:pt>
                <c:pt idx="153">
                  <c:v>958379.98481676017</c:v>
                </c:pt>
                <c:pt idx="154">
                  <c:v>996650.64836485335</c:v>
                </c:pt>
                <c:pt idx="155">
                  <c:v>157663.45164463</c:v>
                </c:pt>
                <c:pt idx="156">
                  <c:v>5589189.612468658</c:v>
                </c:pt>
                <c:pt idx="157">
                  <c:v>688331.16891263996</c:v>
                </c:pt>
                <c:pt idx="158">
                  <c:v>2.4222384999999997</c:v>
                </c:pt>
                <c:pt idx="159">
                  <c:v>329774.05676730903</c:v>
                </c:pt>
                <c:pt idx="160">
                  <c:v>0</c:v>
                </c:pt>
                <c:pt idx="161">
                  <c:v>740389.45892435953</c:v>
                </c:pt>
                <c:pt idx="162">
                  <c:v>166836.0830510435</c:v>
                </c:pt>
                <c:pt idx="163">
                  <c:v>8069877.1469899388</c:v>
                </c:pt>
                <c:pt idx="164">
                  <c:v>38288.915999399993</c:v>
                </c:pt>
                <c:pt idx="165">
                  <c:v>6245893.4206387438</c:v>
                </c:pt>
                <c:pt idx="166">
                  <c:v>968829.18430952495</c:v>
                </c:pt>
                <c:pt idx="167">
                  <c:v>0</c:v>
                </c:pt>
                <c:pt idx="168">
                  <c:v>535349.90724388801</c:v>
                </c:pt>
                <c:pt idx="169">
                  <c:v>1617865.7149100159</c:v>
                </c:pt>
                <c:pt idx="170">
                  <c:v>2070295.2435234468</c:v>
                </c:pt>
                <c:pt idx="171">
                  <c:v>25581.537608550003</c:v>
                </c:pt>
                <c:pt idx="172">
                  <c:v>178069.95249174035</c:v>
                </c:pt>
                <c:pt idx="173">
                  <c:v>90641.597548490012</c:v>
                </c:pt>
                <c:pt idx="174">
                  <c:v>155544.33558570247</c:v>
                </c:pt>
                <c:pt idx="175">
                  <c:v>0</c:v>
                </c:pt>
                <c:pt idx="176">
                  <c:v>31832.580464011502</c:v>
                </c:pt>
                <c:pt idx="177">
                  <c:v>679869.9599409299</c:v>
                </c:pt>
                <c:pt idx="178">
                  <c:v>0</c:v>
                </c:pt>
                <c:pt idx="179">
                  <c:v>2198782.3564368533</c:v>
                </c:pt>
                <c:pt idx="180">
                  <c:v>968695.7381783881</c:v>
                </c:pt>
                <c:pt idx="181">
                  <c:v>1546419.574130442</c:v>
                </c:pt>
                <c:pt idx="182">
                  <c:v>3877532.7328666495</c:v>
                </c:pt>
                <c:pt idx="183">
                  <c:v>788.82122514749994</c:v>
                </c:pt>
                <c:pt idx="184">
                  <c:v>318982.39116736001</c:v>
                </c:pt>
                <c:pt idx="185">
                  <c:v>794352.99932188203</c:v>
                </c:pt>
                <c:pt idx="186">
                  <c:v>52293.441600254489</c:v>
                </c:pt>
                <c:pt idx="187">
                  <c:v>1198884.5013571798</c:v>
                </c:pt>
                <c:pt idx="188">
                  <c:v>13628660.41133838</c:v>
                </c:pt>
                <c:pt idx="189">
                  <c:v>412413.54686343891</c:v>
                </c:pt>
                <c:pt idx="190">
                  <c:v>248363.54122112942</c:v>
                </c:pt>
                <c:pt idx="191">
                  <c:v>0</c:v>
                </c:pt>
                <c:pt idx="192">
                  <c:v>3272611.2939278758</c:v>
                </c:pt>
                <c:pt idx="193">
                  <c:v>3346131.4405773869</c:v>
                </c:pt>
                <c:pt idx="194">
                  <c:v>551312.34109838703</c:v>
                </c:pt>
                <c:pt idx="195">
                  <c:v>192622.53303205399</c:v>
                </c:pt>
                <c:pt idx="196">
                  <c:v>0</c:v>
                </c:pt>
                <c:pt idx="197">
                  <c:v>828841.01208369981</c:v>
                </c:pt>
                <c:pt idx="198">
                  <c:v>18290.603678058498</c:v>
                </c:pt>
                <c:pt idx="199">
                  <c:v>1844607.1094712997</c:v>
                </c:pt>
                <c:pt idx="200">
                  <c:v>0</c:v>
                </c:pt>
                <c:pt idx="201">
                  <c:v>4737504.1582109518</c:v>
                </c:pt>
                <c:pt idx="202">
                  <c:v>0</c:v>
                </c:pt>
                <c:pt idx="203">
                  <c:v>14719.023056079999</c:v>
                </c:pt>
                <c:pt idx="204">
                  <c:v>12206719.046268102</c:v>
                </c:pt>
                <c:pt idx="205">
                  <c:v>2506090.805776888</c:v>
                </c:pt>
                <c:pt idx="206">
                  <c:v>471679.57176948001</c:v>
                </c:pt>
                <c:pt idx="207">
                  <c:v>954756.72114526271</c:v>
                </c:pt>
                <c:pt idx="208">
                  <c:v>65329.059177579999</c:v>
                </c:pt>
                <c:pt idx="209">
                  <c:v>2288928.5190226398</c:v>
                </c:pt>
                <c:pt idx="210">
                  <c:v>609040.36534093204</c:v>
                </c:pt>
                <c:pt idx="211">
                  <c:v>7724205.1161724227</c:v>
                </c:pt>
                <c:pt idx="212">
                  <c:v>0</c:v>
                </c:pt>
                <c:pt idx="213">
                  <c:v>538917.2922913502</c:v>
                </c:pt>
                <c:pt idx="214">
                  <c:v>8249682.3357379194</c:v>
                </c:pt>
                <c:pt idx="215">
                  <c:v>5633007.7035676958</c:v>
                </c:pt>
                <c:pt idx="216">
                  <c:v>1807166.7356512439</c:v>
                </c:pt>
                <c:pt idx="217">
                  <c:v>0</c:v>
                </c:pt>
                <c:pt idx="218">
                  <c:v>1099075.1359745499</c:v>
                </c:pt>
                <c:pt idx="219">
                  <c:v>177.35375954999998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332-44F8-87CD-18984DB91986}"/>
            </c:ext>
          </c:extLst>
        </c:ser>
        <c:ser>
          <c:idx val="1"/>
          <c:order val="1"/>
          <c:tx>
            <c:strRef>
              <c:f>'Exit Revenue Pivots'!$J$3</c:f>
              <c:strCache>
                <c:ptCount val="1"/>
                <c:pt idx="0">
                  <c:v>Sum of 2019/20 Exit Combined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Pivots'!$J$4:$J$224</c:f>
              <c:numCache>
                <c:formatCode>"£"#,##0</c:formatCode>
                <c:ptCount val="220"/>
                <c:pt idx="0">
                  <c:v>2079966.6850641761</c:v>
                </c:pt>
                <c:pt idx="1">
                  <c:v>3048650.8082104931</c:v>
                </c:pt>
                <c:pt idx="2">
                  <c:v>3987032.5408125622</c:v>
                </c:pt>
                <c:pt idx="3">
                  <c:v>3743331.0778606911</c:v>
                </c:pt>
                <c:pt idx="4">
                  <c:v>0</c:v>
                </c:pt>
                <c:pt idx="5">
                  <c:v>526940.54674168397</c:v>
                </c:pt>
                <c:pt idx="6">
                  <c:v>4960771.2474963795</c:v>
                </c:pt>
                <c:pt idx="7">
                  <c:v>262913.37724374107</c:v>
                </c:pt>
                <c:pt idx="8">
                  <c:v>554288.82696584729</c:v>
                </c:pt>
                <c:pt idx="9">
                  <c:v>554073.85970480903</c:v>
                </c:pt>
                <c:pt idx="10">
                  <c:v>3495217.1404188368</c:v>
                </c:pt>
                <c:pt idx="11">
                  <c:v>0</c:v>
                </c:pt>
                <c:pt idx="12">
                  <c:v>1595846.6711100328</c:v>
                </c:pt>
                <c:pt idx="13">
                  <c:v>165046.05912874249</c:v>
                </c:pt>
                <c:pt idx="14">
                  <c:v>0</c:v>
                </c:pt>
                <c:pt idx="15">
                  <c:v>39777.804629886356</c:v>
                </c:pt>
                <c:pt idx="16">
                  <c:v>1330252.5119974304</c:v>
                </c:pt>
                <c:pt idx="17">
                  <c:v>32299501.110865578</c:v>
                </c:pt>
                <c:pt idx="18">
                  <c:v>75983.816440355848</c:v>
                </c:pt>
                <c:pt idx="19">
                  <c:v>1253230.676311818</c:v>
                </c:pt>
                <c:pt idx="20">
                  <c:v>614.14626640670588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65665.400623655471</c:v>
                </c:pt>
                <c:pt idx="25">
                  <c:v>1622221.1712548668</c:v>
                </c:pt>
                <c:pt idx="26">
                  <c:v>2168153.8218323188</c:v>
                </c:pt>
                <c:pt idx="27">
                  <c:v>4002765.1328591416</c:v>
                </c:pt>
                <c:pt idx="28">
                  <c:v>131183.04594726494</c:v>
                </c:pt>
                <c:pt idx="29">
                  <c:v>855238.37110802671</c:v>
                </c:pt>
                <c:pt idx="30">
                  <c:v>2133559.0020353743</c:v>
                </c:pt>
                <c:pt idx="31">
                  <c:v>9305499.0601880737</c:v>
                </c:pt>
                <c:pt idx="32">
                  <c:v>2810739.9848729037</c:v>
                </c:pt>
                <c:pt idx="33">
                  <c:v>33006.562520328633</c:v>
                </c:pt>
                <c:pt idx="34">
                  <c:v>1421516.9262347561</c:v>
                </c:pt>
                <c:pt idx="35">
                  <c:v>6922604.8744038828</c:v>
                </c:pt>
                <c:pt idx="36">
                  <c:v>4286415.8207140705</c:v>
                </c:pt>
                <c:pt idx="37">
                  <c:v>0</c:v>
                </c:pt>
                <c:pt idx="38">
                  <c:v>150607.86317261006</c:v>
                </c:pt>
                <c:pt idx="39">
                  <c:v>4433905.6242528725</c:v>
                </c:pt>
                <c:pt idx="40">
                  <c:v>1128588.1320246402</c:v>
                </c:pt>
                <c:pt idx="41">
                  <c:v>1305723.1219794732</c:v>
                </c:pt>
                <c:pt idx="42">
                  <c:v>2319276.7006494384</c:v>
                </c:pt>
                <c:pt idx="43">
                  <c:v>547173.8479997114</c:v>
                </c:pt>
                <c:pt idx="44">
                  <c:v>5840.5916311768924</c:v>
                </c:pt>
                <c:pt idx="45">
                  <c:v>0</c:v>
                </c:pt>
                <c:pt idx="46">
                  <c:v>336719.29333571671</c:v>
                </c:pt>
                <c:pt idx="47">
                  <c:v>3190794.9316689651</c:v>
                </c:pt>
                <c:pt idx="48">
                  <c:v>0</c:v>
                </c:pt>
                <c:pt idx="49">
                  <c:v>2982.7601193963746</c:v>
                </c:pt>
                <c:pt idx="50">
                  <c:v>520796.93883647898</c:v>
                </c:pt>
                <c:pt idx="51">
                  <c:v>0</c:v>
                </c:pt>
                <c:pt idx="52">
                  <c:v>443065.80734936014</c:v>
                </c:pt>
                <c:pt idx="53">
                  <c:v>209864.31380201204</c:v>
                </c:pt>
                <c:pt idx="54">
                  <c:v>8860.7690386908544</c:v>
                </c:pt>
                <c:pt idx="55">
                  <c:v>0</c:v>
                </c:pt>
                <c:pt idx="56">
                  <c:v>2537087.3084097286</c:v>
                </c:pt>
                <c:pt idx="57">
                  <c:v>0</c:v>
                </c:pt>
                <c:pt idx="58">
                  <c:v>0</c:v>
                </c:pt>
                <c:pt idx="59">
                  <c:v>366013.92783036665</c:v>
                </c:pt>
                <c:pt idx="60">
                  <c:v>4626619.9228663305</c:v>
                </c:pt>
                <c:pt idx="61">
                  <c:v>7235530.6673562489</c:v>
                </c:pt>
                <c:pt idx="62">
                  <c:v>0</c:v>
                </c:pt>
                <c:pt idx="63">
                  <c:v>5350487.7515857518</c:v>
                </c:pt>
                <c:pt idx="64">
                  <c:v>4692131.0026676087</c:v>
                </c:pt>
                <c:pt idx="65">
                  <c:v>3220699.45180448</c:v>
                </c:pt>
                <c:pt idx="66">
                  <c:v>0</c:v>
                </c:pt>
                <c:pt idx="67">
                  <c:v>0</c:v>
                </c:pt>
                <c:pt idx="68">
                  <c:v>1441765.3891004738</c:v>
                </c:pt>
                <c:pt idx="69">
                  <c:v>1582929.810937355</c:v>
                </c:pt>
                <c:pt idx="70">
                  <c:v>983778.19654519949</c:v>
                </c:pt>
                <c:pt idx="71">
                  <c:v>3795783.6858846229</c:v>
                </c:pt>
                <c:pt idx="72">
                  <c:v>0</c:v>
                </c:pt>
                <c:pt idx="73">
                  <c:v>928111.34985587571</c:v>
                </c:pt>
                <c:pt idx="74">
                  <c:v>390808.83126956288</c:v>
                </c:pt>
                <c:pt idx="75">
                  <c:v>11849934.241509013</c:v>
                </c:pt>
                <c:pt idx="76">
                  <c:v>4327966.2947700704</c:v>
                </c:pt>
                <c:pt idx="77">
                  <c:v>34.726595879969707</c:v>
                </c:pt>
                <c:pt idx="78">
                  <c:v>1531219.5811763355</c:v>
                </c:pt>
                <c:pt idx="79">
                  <c:v>1225730.6421627714</c:v>
                </c:pt>
                <c:pt idx="80">
                  <c:v>176397.21173256097</c:v>
                </c:pt>
                <c:pt idx="81">
                  <c:v>6430974.7274963204</c:v>
                </c:pt>
                <c:pt idx="82">
                  <c:v>10993704.164032526</c:v>
                </c:pt>
                <c:pt idx="83">
                  <c:v>0</c:v>
                </c:pt>
                <c:pt idx="84">
                  <c:v>156728.16689250013</c:v>
                </c:pt>
                <c:pt idx="85">
                  <c:v>800735.94999806094</c:v>
                </c:pt>
                <c:pt idx="86">
                  <c:v>0</c:v>
                </c:pt>
                <c:pt idx="87">
                  <c:v>3845128.4234068687</c:v>
                </c:pt>
                <c:pt idx="88">
                  <c:v>1515719.6158938548</c:v>
                </c:pt>
                <c:pt idx="89">
                  <c:v>137115.6526828566</c:v>
                </c:pt>
                <c:pt idx="90">
                  <c:v>6760269.0679638386</c:v>
                </c:pt>
                <c:pt idx="91">
                  <c:v>0</c:v>
                </c:pt>
                <c:pt idx="92">
                  <c:v>5831.9947884784078</c:v>
                </c:pt>
                <c:pt idx="93">
                  <c:v>0</c:v>
                </c:pt>
                <c:pt idx="94">
                  <c:v>10779.438540474037</c:v>
                </c:pt>
                <c:pt idx="95">
                  <c:v>19285.03188240973</c:v>
                </c:pt>
                <c:pt idx="96">
                  <c:v>190482.82506134943</c:v>
                </c:pt>
                <c:pt idx="97">
                  <c:v>63685.124286167229</c:v>
                </c:pt>
                <c:pt idx="98">
                  <c:v>1337367.4953374362</c:v>
                </c:pt>
                <c:pt idx="99">
                  <c:v>3116133.0666989437</c:v>
                </c:pt>
                <c:pt idx="100">
                  <c:v>89118.499538398828</c:v>
                </c:pt>
                <c:pt idx="101">
                  <c:v>15229.205832180356</c:v>
                </c:pt>
                <c:pt idx="102">
                  <c:v>127473.93977748234</c:v>
                </c:pt>
                <c:pt idx="103">
                  <c:v>2454256.9066149625</c:v>
                </c:pt>
                <c:pt idx="104">
                  <c:v>466054.52619631169</c:v>
                </c:pt>
                <c:pt idx="105">
                  <c:v>662924.53205523849</c:v>
                </c:pt>
                <c:pt idx="106">
                  <c:v>109432.15164458007</c:v>
                </c:pt>
                <c:pt idx="107">
                  <c:v>1542211.3998670364</c:v>
                </c:pt>
                <c:pt idx="108">
                  <c:v>281258.03037499532</c:v>
                </c:pt>
                <c:pt idx="109">
                  <c:v>44542.185480262749</c:v>
                </c:pt>
                <c:pt idx="110">
                  <c:v>2830771.099780173</c:v>
                </c:pt>
                <c:pt idx="111">
                  <c:v>9518.2639077938384</c:v>
                </c:pt>
                <c:pt idx="112">
                  <c:v>0</c:v>
                </c:pt>
                <c:pt idx="113">
                  <c:v>101082.99307120581</c:v>
                </c:pt>
                <c:pt idx="114">
                  <c:v>1022734.6658122721</c:v>
                </c:pt>
                <c:pt idx="115">
                  <c:v>128604.20426888799</c:v>
                </c:pt>
                <c:pt idx="116">
                  <c:v>493239.68323912728</c:v>
                </c:pt>
                <c:pt idx="117">
                  <c:v>1613774.6843173378</c:v>
                </c:pt>
                <c:pt idx="118">
                  <c:v>1462014.6248782808</c:v>
                </c:pt>
                <c:pt idx="119">
                  <c:v>7537637.7399892863</c:v>
                </c:pt>
                <c:pt idx="120">
                  <c:v>3442870.4206782915</c:v>
                </c:pt>
                <c:pt idx="121">
                  <c:v>3338449.0013801348</c:v>
                </c:pt>
                <c:pt idx="122">
                  <c:v>45370.390805799128</c:v>
                </c:pt>
                <c:pt idx="123">
                  <c:v>2959234.9207453383</c:v>
                </c:pt>
                <c:pt idx="124">
                  <c:v>3838002.6966630085</c:v>
                </c:pt>
                <c:pt idx="125">
                  <c:v>385800.29930568737</c:v>
                </c:pt>
                <c:pt idx="126">
                  <c:v>4598729.0926542114</c:v>
                </c:pt>
                <c:pt idx="127">
                  <c:v>1657651.1361148581</c:v>
                </c:pt>
                <c:pt idx="128">
                  <c:v>151053.94867152191</c:v>
                </c:pt>
                <c:pt idx="129">
                  <c:v>2203593.0975442939</c:v>
                </c:pt>
                <c:pt idx="130">
                  <c:v>3058474.7116280319</c:v>
                </c:pt>
                <c:pt idx="131">
                  <c:v>1172072.8596126856</c:v>
                </c:pt>
                <c:pt idx="132">
                  <c:v>14225647.476028657</c:v>
                </c:pt>
                <c:pt idx="133">
                  <c:v>20588.059763903788</c:v>
                </c:pt>
                <c:pt idx="134">
                  <c:v>8273071.5610459093</c:v>
                </c:pt>
                <c:pt idx="135">
                  <c:v>2659463.3171214969</c:v>
                </c:pt>
                <c:pt idx="136">
                  <c:v>0</c:v>
                </c:pt>
                <c:pt idx="137">
                  <c:v>2519382.8756664386</c:v>
                </c:pt>
                <c:pt idx="138">
                  <c:v>10364318.926700681</c:v>
                </c:pt>
                <c:pt idx="139">
                  <c:v>35993.988462083835</c:v>
                </c:pt>
                <c:pt idx="140">
                  <c:v>1140459.5513418661</c:v>
                </c:pt>
                <c:pt idx="141">
                  <c:v>8225098.5384416468</c:v>
                </c:pt>
                <c:pt idx="142">
                  <c:v>11507270.502429273</c:v>
                </c:pt>
                <c:pt idx="143">
                  <c:v>20801.179972213307</c:v>
                </c:pt>
                <c:pt idx="144">
                  <c:v>519887.40640160372</c:v>
                </c:pt>
                <c:pt idx="145">
                  <c:v>628882.22993582499</c:v>
                </c:pt>
                <c:pt idx="146">
                  <c:v>239227.50141241238</c:v>
                </c:pt>
                <c:pt idx="147">
                  <c:v>1607129.5171450931</c:v>
                </c:pt>
                <c:pt idx="148">
                  <c:v>260052.28751552798</c:v>
                </c:pt>
                <c:pt idx="149">
                  <c:v>0</c:v>
                </c:pt>
                <c:pt idx="150">
                  <c:v>0</c:v>
                </c:pt>
                <c:pt idx="151">
                  <c:v>4560062.3451705128</c:v>
                </c:pt>
                <c:pt idx="152">
                  <c:v>303619.45644905703</c:v>
                </c:pt>
                <c:pt idx="153">
                  <c:v>917668.29838974588</c:v>
                </c:pt>
                <c:pt idx="154">
                  <c:v>1544792.4437582153</c:v>
                </c:pt>
                <c:pt idx="155">
                  <c:v>178343.52595250047</c:v>
                </c:pt>
                <c:pt idx="156">
                  <c:v>4792728.2090150211</c:v>
                </c:pt>
                <c:pt idx="157">
                  <c:v>835466.20923299191</c:v>
                </c:pt>
                <c:pt idx="158">
                  <c:v>2.906635896433527</c:v>
                </c:pt>
                <c:pt idx="159">
                  <c:v>485289.97681803105</c:v>
                </c:pt>
                <c:pt idx="160">
                  <c:v>0</c:v>
                </c:pt>
                <c:pt idx="161">
                  <c:v>1086447.0241865348</c:v>
                </c:pt>
                <c:pt idx="162">
                  <c:v>2304727.2903371304</c:v>
                </c:pt>
                <c:pt idx="163">
                  <c:v>6042997.1640663436</c:v>
                </c:pt>
                <c:pt idx="164">
                  <c:v>35869.329068650739</c:v>
                </c:pt>
                <c:pt idx="165">
                  <c:v>3864425.6378801325</c:v>
                </c:pt>
                <c:pt idx="166">
                  <c:v>967030.87306291028</c:v>
                </c:pt>
                <c:pt idx="167">
                  <c:v>0</c:v>
                </c:pt>
                <c:pt idx="168">
                  <c:v>656940.10104600771</c:v>
                </c:pt>
                <c:pt idx="169">
                  <c:v>1250588.230452847</c:v>
                </c:pt>
                <c:pt idx="170">
                  <c:v>2264288.6312302919</c:v>
                </c:pt>
                <c:pt idx="171">
                  <c:v>19724.872394260325</c:v>
                </c:pt>
                <c:pt idx="172">
                  <c:v>69910.499884438948</c:v>
                </c:pt>
                <c:pt idx="173">
                  <c:v>133475.22071555621</c:v>
                </c:pt>
                <c:pt idx="174">
                  <c:v>712290.64056559326</c:v>
                </c:pt>
                <c:pt idx="175">
                  <c:v>0</c:v>
                </c:pt>
                <c:pt idx="176">
                  <c:v>102890.70394920533</c:v>
                </c:pt>
                <c:pt idx="177">
                  <c:v>1298238.6496983781</c:v>
                </c:pt>
                <c:pt idx="178">
                  <c:v>0</c:v>
                </c:pt>
                <c:pt idx="179">
                  <c:v>2583819.760728904</c:v>
                </c:pt>
                <c:pt idx="180">
                  <c:v>1425416.3349985573</c:v>
                </c:pt>
                <c:pt idx="181">
                  <c:v>1922306.1780431974</c:v>
                </c:pt>
                <c:pt idx="182">
                  <c:v>4984093.2747130468</c:v>
                </c:pt>
                <c:pt idx="183">
                  <c:v>31850.085054971965</c:v>
                </c:pt>
                <c:pt idx="184">
                  <c:v>237489.42730569973</c:v>
                </c:pt>
                <c:pt idx="185">
                  <c:v>102404.93354262566</c:v>
                </c:pt>
                <c:pt idx="186">
                  <c:v>66546.283565867896</c:v>
                </c:pt>
                <c:pt idx="187">
                  <c:v>1546308.1839013626</c:v>
                </c:pt>
                <c:pt idx="188">
                  <c:v>13131943.860314135</c:v>
                </c:pt>
                <c:pt idx="189">
                  <c:v>642203.37290558126</c:v>
                </c:pt>
                <c:pt idx="190">
                  <c:v>386591.05121446913</c:v>
                </c:pt>
                <c:pt idx="191">
                  <c:v>0</c:v>
                </c:pt>
                <c:pt idx="192">
                  <c:v>6393785.5514583653</c:v>
                </c:pt>
                <c:pt idx="193">
                  <c:v>4905740.3813686911</c:v>
                </c:pt>
                <c:pt idx="194">
                  <c:v>803596.41839002026</c:v>
                </c:pt>
                <c:pt idx="195">
                  <c:v>391461.6756166335</c:v>
                </c:pt>
                <c:pt idx="196">
                  <c:v>0</c:v>
                </c:pt>
                <c:pt idx="197">
                  <c:v>1224895.0157047652</c:v>
                </c:pt>
                <c:pt idx="198">
                  <c:v>35134.63469050741</c:v>
                </c:pt>
                <c:pt idx="199">
                  <c:v>2983311.3223093855</c:v>
                </c:pt>
                <c:pt idx="200">
                  <c:v>0</c:v>
                </c:pt>
                <c:pt idx="201">
                  <c:v>3733450.0290247616</c:v>
                </c:pt>
                <c:pt idx="202">
                  <c:v>0</c:v>
                </c:pt>
                <c:pt idx="203">
                  <c:v>31718.406808537351</c:v>
                </c:pt>
                <c:pt idx="204">
                  <c:v>8419358.3004365321</c:v>
                </c:pt>
                <c:pt idx="205">
                  <c:v>3371917.4069258478</c:v>
                </c:pt>
                <c:pt idx="206">
                  <c:v>698013.77978962637</c:v>
                </c:pt>
                <c:pt idx="207">
                  <c:v>399745.03555731167</c:v>
                </c:pt>
                <c:pt idx="208">
                  <c:v>50351.318291924239</c:v>
                </c:pt>
                <c:pt idx="209">
                  <c:v>2147674.0863730325</c:v>
                </c:pt>
                <c:pt idx="210">
                  <c:v>963405.23053891631</c:v>
                </c:pt>
                <c:pt idx="211">
                  <c:v>7717900.0316366116</c:v>
                </c:pt>
                <c:pt idx="212">
                  <c:v>0</c:v>
                </c:pt>
                <c:pt idx="213">
                  <c:v>264009.2935968457</c:v>
                </c:pt>
                <c:pt idx="214">
                  <c:v>5623577.1855334444</c:v>
                </c:pt>
                <c:pt idx="215">
                  <c:v>3580719.6809919891</c:v>
                </c:pt>
                <c:pt idx="216">
                  <c:v>2344055.0301273102</c:v>
                </c:pt>
                <c:pt idx="217">
                  <c:v>0</c:v>
                </c:pt>
                <c:pt idx="218">
                  <c:v>4108138.0758276484</c:v>
                </c:pt>
                <c:pt idx="219">
                  <c:v>275.51954491457388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332-44F8-87CD-18984DB91986}"/>
            </c:ext>
          </c:extLst>
        </c:ser>
        <c:ser>
          <c:idx val="2"/>
          <c:order val="2"/>
          <c:tx>
            <c:strRef>
              <c:f>'Exit Revenue Pivots'!$K$3</c:f>
              <c:strCache>
                <c:ptCount val="1"/>
                <c:pt idx="0">
                  <c:v>Sum of 2020/21 Exit Combined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Pivots'!$K$4:$K$224</c:f>
              <c:numCache>
                <c:formatCode>"£"#,##0</c:formatCode>
                <c:ptCount val="220"/>
                <c:pt idx="0">
                  <c:v>2164558.3068993418</c:v>
                </c:pt>
                <c:pt idx="1">
                  <c:v>3185317.8043963457</c:v>
                </c:pt>
                <c:pt idx="2">
                  <c:v>4151866.9392706687</c:v>
                </c:pt>
                <c:pt idx="3">
                  <c:v>3894122.6610695543</c:v>
                </c:pt>
                <c:pt idx="4">
                  <c:v>0</c:v>
                </c:pt>
                <c:pt idx="5">
                  <c:v>548008.5392235592</c:v>
                </c:pt>
                <c:pt idx="6">
                  <c:v>5178890.2086079437</c:v>
                </c:pt>
                <c:pt idx="7">
                  <c:v>274049.81563914748</c:v>
                </c:pt>
                <c:pt idx="8">
                  <c:v>577870.08478861209</c:v>
                </c:pt>
                <c:pt idx="9">
                  <c:v>574203.29974978021</c:v>
                </c:pt>
                <c:pt idx="10">
                  <c:v>3640302.6027063178</c:v>
                </c:pt>
                <c:pt idx="11">
                  <c:v>0</c:v>
                </c:pt>
                <c:pt idx="12">
                  <c:v>1660315.0039353864</c:v>
                </c:pt>
                <c:pt idx="13">
                  <c:v>171997.86132640991</c:v>
                </c:pt>
                <c:pt idx="14">
                  <c:v>0</c:v>
                </c:pt>
                <c:pt idx="15">
                  <c:v>44527.986505455694</c:v>
                </c:pt>
                <c:pt idx="16">
                  <c:v>1390793.405537464</c:v>
                </c:pt>
                <c:pt idx="17">
                  <c:v>36156639.688379973</c:v>
                </c:pt>
                <c:pt idx="18">
                  <c:v>79235.718725344777</c:v>
                </c:pt>
                <c:pt idx="19">
                  <c:v>1304103.69253449</c:v>
                </c:pt>
                <c:pt idx="20">
                  <c:v>641.7399063756252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68046.985602863366</c:v>
                </c:pt>
                <c:pt idx="25">
                  <c:v>1688677.1380313346</c:v>
                </c:pt>
                <c:pt idx="26">
                  <c:v>2266669.593901475</c:v>
                </c:pt>
                <c:pt idx="27">
                  <c:v>4175606.3097593635</c:v>
                </c:pt>
                <c:pt idx="28">
                  <c:v>137148.13153964878</c:v>
                </c:pt>
                <c:pt idx="29">
                  <c:v>893009.29593379109</c:v>
                </c:pt>
                <c:pt idx="30">
                  <c:v>2228411.7422997896</c:v>
                </c:pt>
                <c:pt idx="31">
                  <c:v>9694175.8822643682</c:v>
                </c:pt>
                <c:pt idx="32">
                  <c:v>2923580.0518446388</c:v>
                </c:pt>
                <c:pt idx="33">
                  <c:v>34524.816019474674</c:v>
                </c:pt>
                <c:pt idx="34">
                  <c:v>1486904.6213642326</c:v>
                </c:pt>
                <c:pt idx="35">
                  <c:v>7215274.350100562</c:v>
                </c:pt>
                <c:pt idx="36">
                  <c:v>4458685.8017705139</c:v>
                </c:pt>
                <c:pt idx="37">
                  <c:v>0</c:v>
                </c:pt>
                <c:pt idx="38">
                  <c:v>157005.16079875547</c:v>
                </c:pt>
                <c:pt idx="39">
                  <c:v>4615071.6516040256</c:v>
                </c:pt>
                <c:pt idx="40">
                  <c:v>1178259.9447473553</c:v>
                </c:pt>
                <c:pt idx="41">
                  <c:v>1353168.5990146545</c:v>
                </c:pt>
                <c:pt idx="42">
                  <c:v>2423993.0266981819</c:v>
                </c:pt>
                <c:pt idx="43">
                  <c:v>570369.09953990392</c:v>
                </c:pt>
                <c:pt idx="44">
                  <c:v>6108.658864928957</c:v>
                </c:pt>
                <c:pt idx="45">
                  <c:v>0</c:v>
                </c:pt>
                <c:pt idx="46">
                  <c:v>350620.647280426</c:v>
                </c:pt>
                <c:pt idx="47">
                  <c:v>3335875.9119535894</c:v>
                </c:pt>
                <c:pt idx="48">
                  <c:v>0</c:v>
                </c:pt>
                <c:pt idx="49">
                  <c:v>3113.368902129896</c:v>
                </c:pt>
                <c:pt idx="50">
                  <c:v>542105.22080105823</c:v>
                </c:pt>
                <c:pt idx="51">
                  <c:v>0</c:v>
                </c:pt>
                <c:pt idx="52">
                  <c:v>460971.0716997477</c:v>
                </c:pt>
                <c:pt idx="53">
                  <c:v>218437.05439204763</c:v>
                </c:pt>
                <c:pt idx="54">
                  <c:v>9207.4433365753266</c:v>
                </c:pt>
                <c:pt idx="55">
                  <c:v>0</c:v>
                </c:pt>
                <c:pt idx="56">
                  <c:v>2645902.7883009855</c:v>
                </c:pt>
                <c:pt idx="57">
                  <c:v>0</c:v>
                </c:pt>
                <c:pt idx="58">
                  <c:v>0</c:v>
                </c:pt>
                <c:pt idx="59">
                  <c:v>382539.51884362224</c:v>
                </c:pt>
                <c:pt idx="60">
                  <c:v>4834069.8562141908</c:v>
                </c:pt>
                <c:pt idx="61">
                  <c:v>7532581.8516118601</c:v>
                </c:pt>
                <c:pt idx="62">
                  <c:v>0</c:v>
                </c:pt>
                <c:pt idx="63">
                  <c:v>5586724.3058887534</c:v>
                </c:pt>
                <c:pt idx="64">
                  <c:v>4878912.8439151058</c:v>
                </c:pt>
                <c:pt idx="65">
                  <c:v>3352182.1338180061</c:v>
                </c:pt>
                <c:pt idx="66">
                  <c:v>0</c:v>
                </c:pt>
                <c:pt idx="67">
                  <c:v>0</c:v>
                </c:pt>
                <c:pt idx="68">
                  <c:v>1508062.9590625931</c:v>
                </c:pt>
                <c:pt idx="69">
                  <c:v>1645138.474667435</c:v>
                </c:pt>
                <c:pt idx="70">
                  <c:v>1023565.6733224217</c:v>
                </c:pt>
                <c:pt idx="71">
                  <c:v>3955540.2167608142</c:v>
                </c:pt>
                <c:pt idx="72">
                  <c:v>0</c:v>
                </c:pt>
                <c:pt idx="73">
                  <c:v>969915.87645535974</c:v>
                </c:pt>
                <c:pt idx="74">
                  <c:v>407314.55280065956</c:v>
                </c:pt>
                <c:pt idx="75">
                  <c:v>12346980.721728066</c:v>
                </c:pt>
                <c:pt idx="76">
                  <c:v>4494783.9271849347</c:v>
                </c:pt>
                <c:pt idx="77">
                  <c:v>36.303847817344575</c:v>
                </c:pt>
                <c:pt idx="78">
                  <c:v>1595563.1355860231</c:v>
                </c:pt>
                <c:pt idx="79">
                  <c:v>1279596.5370263087</c:v>
                </c:pt>
                <c:pt idx="80">
                  <c:v>182794.87238560634</c:v>
                </c:pt>
                <c:pt idx="81">
                  <c:v>6701898.5387743283</c:v>
                </c:pt>
                <c:pt idx="82">
                  <c:v>11450707.20200639</c:v>
                </c:pt>
                <c:pt idx="83">
                  <c:v>0</c:v>
                </c:pt>
                <c:pt idx="84">
                  <c:v>163927.72964916518</c:v>
                </c:pt>
                <c:pt idx="85">
                  <c:v>835298.95481179876</c:v>
                </c:pt>
                <c:pt idx="86">
                  <c:v>0</c:v>
                </c:pt>
                <c:pt idx="87">
                  <c:v>4017123.6298127705</c:v>
                </c:pt>
                <c:pt idx="88">
                  <c:v>1580166.7141787703</c:v>
                </c:pt>
                <c:pt idx="89">
                  <c:v>142854.7019404787</c:v>
                </c:pt>
                <c:pt idx="90">
                  <c:v>7044381.0547503494</c:v>
                </c:pt>
                <c:pt idx="91">
                  <c:v>0</c:v>
                </c:pt>
                <c:pt idx="92">
                  <c:v>6043.5124378819692</c:v>
                </c:pt>
                <c:pt idx="93">
                  <c:v>0</c:v>
                </c:pt>
                <c:pt idx="94">
                  <c:v>11170.392508141438</c:v>
                </c:pt>
                <c:pt idx="95">
                  <c:v>19984.470884052658</c:v>
                </c:pt>
                <c:pt idx="96">
                  <c:v>197391.34965199616</c:v>
                </c:pt>
                <c:pt idx="97">
                  <c:v>66579.970564872536</c:v>
                </c:pt>
                <c:pt idx="98">
                  <c:v>1394840.7981856633</c:v>
                </c:pt>
                <c:pt idx="99">
                  <c:v>3240199.7477814825</c:v>
                </c:pt>
                <c:pt idx="100">
                  <c:v>92350.693020117047</c:v>
                </c:pt>
                <c:pt idx="101">
                  <c:v>15825.260589992939</c:v>
                </c:pt>
                <c:pt idx="102">
                  <c:v>132691.56456126148</c:v>
                </c:pt>
                <c:pt idx="103">
                  <c:v>2554773.3071215511</c:v>
                </c:pt>
                <c:pt idx="104">
                  <c:v>483623.15312519466</c:v>
                </c:pt>
                <c:pt idx="105">
                  <c:v>688591.13604659471</c:v>
                </c:pt>
                <c:pt idx="106">
                  <c:v>114127.97143701419</c:v>
                </c:pt>
                <c:pt idx="107">
                  <c:v>1607413.5395721844</c:v>
                </c:pt>
                <c:pt idx="108">
                  <c:v>292573.53047705389</c:v>
                </c:pt>
                <c:pt idx="109">
                  <c:v>46394.715511018272</c:v>
                </c:pt>
                <c:pt idx="110">
                  <c:v>2954321.8168763695</c:v>
                </c:pt>
                <c:pt idx="111">
                  <c:v>9904.0709124828754</c:v>
                </c:pt>
                <c:pt idx="112">
                  <c:v>0</c:v>
                </c:pt>
                <c:pt idx="113">
                  <c:v>104852.46003057787</c:v>
                </c:pt>
                <c:pt idx="114">
                  <c:v>1063438.0103993407</c:v>
                </c:pt>
                <c:pt idx="115">
                  <c:v>133578.34607053566</c:v>
                </c:pt>
                <c:pt idx="116">
                  <c:v>513866.28696799383</c:v>
                </c:pt>
                <c:pt idx="117">
                  <c:v>1680308.3420229063</c:v>
                </c:pt>
                <c:pt idx="118">
                  <c:v>1527175.4553843285</c:v>
                </c:pt>
                <c:pt idx="119">
                  <c:v>7865256.0055905404</c:v>
                </c:pt>
                <c:pt idx="120">
                  <c:v>3577239.2285190281</c:v>
                </c:pt>
                <c:pt idx="121">
                  <c:v>3477323.1849309364</c:v>
                </c:pt>
                <c:pt idx="122">
                  <c:v>47260.327696646666</c:v>
                </c:pt>
                <c:pt idx="123">
                  <c:v>3079198.2769743446</c:v>
                </c:pt>
                <c:pt idx="124">
                  <c:v>4008541.2898537302</c:v>
                </c:pt>
                <c:pt idx="125">
                  <c:v>401752.59881458012</c:v>
                </c:pt>
                <c:pt idx="126">
                  <c:v>4788453.3802045966</c:v>
                </c:pt>
                <c:pt idx="127">
                  <c:v>1731784.3499047377</c:v>
                </c:pt>
                <c:pt idx="128">
                  <c:v>157270.17596587649</c:v>
                </c:pt>
                <c:pt idx="129">
                  <c:v>2297161.0460304189</c:v>
                </c:pt>
                <c:pt idx="130">
                  <c:v>3195368.8131033392</c:v>
                </c:pt>
                <c:pt idx="131">
                  <c:v>1221196.5485158728</c:v>
                </c:pt>
                <c:pt idx="132">
                  <c:v>15873097.400291223</c:v>
                </c:pt>
                <c:pt idx="133">
                  <c:v>21417.748208753572</c:v>
                </c:pt>
                <c:pt idx="134">
                  <c:v>8629639.2287399843</c:v>
                </c:pt>
                <c:pt idx="135">
                  <c:v>2763592.8998371139</c:v>
                </c:pt>
                <c:pt idx="136">
                  <c:v>0</c:v>
                </c:pt>
                <c:pt idx="137">
                  <c:v>2625125.0095942025</c:v>
                </c:pt>
                <c:pt idx="138">
                  <c:v>10819438.728290796</c:v>
                </c:pt>
                <c:pt idx="139">
                  <c:v>37646.284424841193</c:v>
                </c:pt>
                <c:pt idx="140">
                  <c:v>1188178.5385805778</c:v>
                </c:pt>
                <c:pt idx="141">
                  <c:v>8572395.0970886238</c:v>
                </c:pt>
                <c:pt idx="142">
                  <c:v>11989153.280325878</c:v>
                </c:pt>
                <c:pt idx="143">
                  <c:v>21745.962520896159</c:v>
                </c:pt>
                <c:pt idx="144">
                  <c:v>541817.54127592943</c:v>
                </c:pt>
                <c:pt idx="145">
                  <c:v>657441.84034552495</c:v>
                </c:pt>
                <c:pt idx="146">
                  <c:v>248519.73607105471</c:v>
                </c:pt>
                <c:pt idx="147">
                  <c:v>1672678.5462411558</c:v>
                </c:pt>
                <c:pt idx="148">
                  <c:v>270846.72452922608</c:v>
                </c:pt>
                <c:pt idx="149">
                  <c:v>0</c:v>
                </c:pt>
                <c:pt idx="150">
                  <c:v>0</c:v>
                </c:pt>
                <c:pt idx="151">
                  <c:v>4770054.995668143</c:v>
                </c:pt>
                <c:pt idx="152">
                  <c:v>316332.69213337114</c:v>
                </c:pt>
                <c:pt idx="153">
                  <c:v>957345.80357693962</c:v>
                </c:pt>
                <c:pt idx="154">
                  <c:v>1612084.2898347317</c:v>
                </c:pt>
                <c:pt idx="155">
                  <c:v>185951.23585040748</c:v>
                </c:pt>
                <c:pt idx="156">
                  <c:v>5001162.4086479833</c:v>
                </c:pt>
                <c:pt idx="157">
                  <c:v>873058.18817973672</c:v>
                </c:pt>
                <c:pt idx="158">
                  <c:v>3.0438322651139762</c:v>
                </c:pt>
                <c:pt idx="159">
                  <c:v>507588.10693416564</c:v>
                </c:pt>
                <c:pt idx="160">
                  <c:v>0</c:v>
                </c:pt>
                <c:pt idx="161">
                  <c:v>1136407.9524614678</c:v>
                </c:pt>
                <c:pt idx="162">
                  <c:v>2390500.8873500386</c:v>
                </c:pt>
                <c:pt idx="163">
                  <c:v>6288054.2028119434</c:v>
                </c:pt>
                <c:pt idx="164">
                  <c:v>37487.486003966857</c:v>
                </c:pt>
                <c:pt idx="165">
                  <c:v>4022355.1361720376</c:v>
                </c:pt>
                <c:pt idx="166">
                  <c:v>1010215.3757919647</c:v>
                </c:pt>
                <c:pt idx="167">
                  <c:v>0</c:v>
                </c:pt>
                <c:pt idx="168">
                  <c:v>686491.40118374571</c:v>
                </c:pt>
                <c:pt idx="169">
                  <c:v>1307041.2777469088</c:v>
                </c:pt>
                <c:pt idx="170">
                  <c:v>2346430.5214359928</c:v>
                </c:pt>
                <c:pt idx="171">
                  <c:v>20614.712878363767</c:v>
                </c:pt>
                <c:pt idx="172">
                  <c:v>72459.775902018388</c:v>
                </c:pt>
                <c:pt idx="173">
                  <c:v>139188.42294375808</c:v>
                </c:pt>
                <c:pt idx="174">
                  <c:v>740294.47323247639</c:v>
                </c:pt>
                <c:pt idx="175">
                  <c:v>0</c:v>
                </c:pt>
                <c:pt idx="176">
                  <c:v>107072.27235042224</c:v>
                </c:pt>
                <c:pt idx="177">
                  <c:v>1355021.7330752157</c:v>
                </c:pt>
                <c:pt idx="178">
                  <c:v>0</c:v>
                </c:pt>
                <c:pt idx="179">
                  <c:v>2701696.3288260391</c:v>
                </c:pt>
                <c:pt idx="180">
                  <c:v>1490931.8831762313</c:v>
                </c:pt>
                <c:pt idx="181">
                  <c:v>2008626.7820041687</c:v>
                </c:pt>
                <c:pt idx="182">
                  <c:v>5211843.6452411003</c:v>
                </c:pt>
                <c:pt idx="183">
                  <c:v>33005.239572160564</c:v>
                </c:pt>
                <c:pt idx="184">
                  <c:v>247410.80170585969</c:v>
                </c:pt>
                <c:pt idx="185">
                  <c:v>106119.00593395499</c:v>
                </c:pt>
                <c:pt idx="186">
                  <c:v>69393.72226317547</c:v>
                </c:pt>
                <c:pt idx="187">
                  <c:v>1617409.0279514277</c:v>
                </c:pt>
                <c:pt idx="188">
                  <c:v>13652762.224293012</c:v>
                </c:pt>
                <c:pt idx="189">
                  <c:v>671369.65538497537</c:v>
                </c:pt>
                <c:pt idx="190">
                  <c:v>404149.88581675093</c:v>
                </c:pt>
                <c:pt idx="191">
                  <c:v>0</c:v>
                </c:pt>
                <c:pt idx="192">
                  <c:v>6671995.5207414366</c:v>
                </c:pt>
                <c:pt idx="193">
                  <c:v>5131327.4251210401</c:v>
                </c:pt>
                <c:pt idx="194">
                  <c:v>840605.77917927899</c:v>
                </c:pt>
                <c:pt idx="195">
                  <c:v>407607.81792448414</c:v>
                </c:pt>
                <c:pt idx="196">
                  <c:v>0</c:v>
                </c:pt>
                <c:pt idx="197">
                  <c:v>1279407.3513670694</c:v>
                </c:pt>
                <c:pt idx="198">
                  <c:v>36580.672161156435</c:v>
                </c:pt>
                <c:pt idx="199">
                  <c:v>3105750.2136611808</c:v>
                </c:pt>
                <c:pt idx="200">
                  <c:v>0</c:v>
                </c:pt>
                <c:pt idx="201">
                  <c:v>3892824.5149630746</c:v>
                </c:pt>
                <c:pt idx="202">
                  <c:v>0</c:v>
                </c:pt>
                <c:pt idx="203">
                  <c:v>33075.978415239595</c:v>
                </c:pt>
                <c:pt idx="204">
                  <c:v>8789206.6821946166</c:v>
                </c:pt>
                <c:pt idx="205">
                  <c:v>3527011.4129606588</c:v>
                </c:pt>
                <c:pt idx="206">
                  <c:v>728236.0214813425</c:v>
                </c:pt>
                <c:pt idx="207">
                  <c:v>414470.99135368795</c:v>
                </c:pt>
                <c:pt idx="208">
                  <c:v>52622.139587692596</c:v>
                </c:pt>
                <c:pt idx="209">
                  <c:v>2244702.7362339813</c:v>
                </c:pt>
                <c:pt idx="210">
                  <c:v>1002596.5935472205</c:v>
                </c:pt>
                <c:pt idx="211">
                  <c:v>8045552.2299765833</c:v>
                </c:pt>
                <c:pt idx="212">
                  <c:v>0</c:v>
                </c:pt>
                <c:pt idx="213">
                  <c:v>273620.58874516911</c:v>
                </c:pt>
                <c:pt idx="214">
                  <c:v>5842903.1425833069</c:v>
                </c:pt>
                <c:pt idx="215">
                  <c:v>3712500.6840576748</c:v>
                </c:pt>
                <c:pt idx="216">
                  <c:v>2451863.1964593339</c:v>
                </c:pt>
                <c:pt idx="217">
                  <c:v>0</c:v>
                </c:pt>
                <c:pt idx="218">
                  <c:v>4272482.6143623851</c:v>
                </c:pt>
                <c:pt idx="219">
                  <c:v>288.03850017230695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332-44F8-87CD-18984DB91986}"/>
            </c:ext>
          </c:extLst>
        </c:ser>
        <c:ser>
          <c:idx val="3"/>
          <c:order val="3"/>
          <c:tx>
            <c:strRef>
              <c:f>'Exit Revenue Pivots'!$L$3</c:f>
              <c:strCache>
                <c:ptCount val="1"/>
                <c:pt idx="0">
                  <c:v>Sum of 2021/22 Exit Combined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Pivots'!$L$4:$L$224</c:f>
              <c:numCache>
                <c:formatCode>"£"#,##0</c:formatCode>
                <c:ptCount val="220"/>
                <c:pt idx="0">
                  <c:v>1796520.0903871409</c:v>
                </c:pt>
                <c:pt idx="1">
                  <c:v>2257782.6550145261</c:v>
                </c:pt>
                <c:pt idx="2">
                  <c:v>5183329.0936729275</c:v>
                </c:pt>
                <c:pt idx="3">
                  <c:v>5476855.2259093253</c:v>
                </c:pt>
                <c:pt idx="4">
                  <c:v>0</c:v>
                </c:pt>
                <c:pt idx="5">
                  <c:v>560233.47898447048</c:v>
                </c:pt>
                <c:pt idx="6">
                  <c:v>4388888.7475399859</c:v>
                </c:pt>
                <c:pt idx="7">
                  <c:v>252538.64734153252</c:v>
                </c:pt>
                <c:pt idx="8">
                  <c:v>606063.04747467034</c:v>
                </c:pt>
                <c:pt idx="9">
                  <c:v>1125014.1727730806</c:v>
                </c:pt>
                <c:pt idx="10">
                  <c:v>4464608.6276305486</c:v>
                </c:pt>
                <c:pt idx="11">
                  <c:v>0</c:v>
                </c:pt>
                <c:pt idx="12">
                  <c:v>2160359.4847311736</c:v>
                </c:pt>
                <c:pt idx="13">
                  <c:v>177833.25133186192</c:v>
                </c:pt>
                <c:pt idx="14">
                  <c:v>0</c:v>
                </c:pt>
                <c:pt idx="15">
                  <c:v>20241.409161131622</c:v>
                </c:pt>
                <c:pt idx="16">
                  <c:v>799993.12757549866</c:v>
                </c:pt>
                <c:pt idx="17">
                  <c:v>16435985.438830478</c:v>
                </c:pt>
                <c:pt idx="18">
                  <c:v>64553.166855279713</c:v>
                </c:pt>
                <c:pt idx="19">
                  <c:v>1165934.4294068574</c:v>
                </c:pt>
                <c:pt idx="20">
                  <c:v>433.05856853015138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126361.87502203294</c:v>
                </c:pt>
                <c:pt idx="25">
                  <c:v>1549635.5104373763</c:v>
                </c:pt>
                <c:pt idx="26">
                  <c:v>1097958.3639955807</c:v>
                </c:pt>
                <c:pt idx="27">
                  <c:v>3043836.4809179553</c:v>
                </c:pt>
                <c:pt idx="28">
                  <c:v>65196.777750599467</c:v>
                </c:pt>
                <c:pt idx="29">
                  <c:v>735895.27651497524</c:v>
                </c:pt>
                <c:pt idx="30">
                  <c:v>1216253.592687835</c:v>
                </c:pt>
                <c:pt idx="31">
                  <c:v>9790021.1665888689</c:v>
                </c:pt>
                <c:pt idx="32">
                  <c:v>3617147.7244468299</c:v>
                </c:pt>
                <c:pt idx="33">
                  <c:v>16708.721529676823</c:v>
                </c:pt>
                <c:pt idx="34">
                  <c:v>719606.30421753461</c:v>
                </c:pt>
                <c:pt idx="35">
                  <c:v>7387022.790743798</c:v>
                </c:pt>
                <c:pt idx="36">
                  <c:v>5844398.6013049688</c:v>
                </c:pt>
                <c:pt idx="37">
                  <c:v>0</c:v>
                </c:pt>
                <c:pt idx="38">
                  <c:v>155527.91242639703</c:v>
                </c:pt>
                <c:pt idx="39">
                  <c:v>4300192.8111802796</c:v>
                </c:pt>
                <c:pt idx="40">
                  <c:v>827045.00646968023</c:v>
                </c:pt>
                <c:pt idx="41">
                  <c:v>1659035.6101881755</c:v>
                </c:pt>
                <c:pt idx="42">
                  <c:v>1578196.8177069917</c:v>
                </c:pt>
                <c:pt idx="43">
                  <c:v>614091.12944788241</c:v>
                </c:pt>
                <c:pt idx="44">
                  <c:v>3450.1076654769568</c:v>
                </c:pt>
                <c:pt idx="45">
                  <c:v>0</c:v>
                </c:pt>
                <c:pt idx="46">
                  <c:v>285321.8247851287</c:v>
                </c:pt>
                <c:pt idx="47">
                  <c:v>2041389.5115750374</c:v>
                </c:pt>
                <c:pt idx="48">
                  <c:v>0</c:v>
                </c:pt>
                <c:pt idx="49">
                  <c:v>2555.393839447217</c:v>
                </c:pt>
                <c:pt idx="50">
                  <c:v>695913.97544164513</c:v>
                </c:pt>
                <c:pt idx="51">
                  <c:v>0</c:v>
                </c:pt>
                <c:pt idx="52">
                  <c:v>592494.51080991537</c:v>
                </c:pt>
                <c:pt idx="53">
                  <c:v>194306.7959679192</c:v>
                </c:pt>
                <c:pt idx="54">
                  <c:v>10282.899741271105</c:v>
                </c:pt>
                <c:pt idx="55">
                  <c:v>0</c:v>
                </c:pt>
                <c:pt idx="56">
                  <c:v>2035662.8545384263</c:v>
                </c:pt>
                <c:pt idx="57">
                  <c:v>0</c:v>
                </c:pt>
                <c:pt idx="58">
                  <c:v>0</c:v>
                </c:pt>
                <c:pt idx="59">
                  <c:v>249071.2828281977</c:v>
                </c:pt>
                <c:pt idx="60">
                  <c:v>3263468.8918683506</c:v>
                </c:pt>
                <c:pt idx="61">
                  <c:v>9407395.9133129045</c:v>
                </c:pt>
                <c:pt idx="62">
                  <c:v>0</c:v>
                </c:pt>
                <c:pt idx="63">
                  <c:v>4623236.184304947</c:v>
                </c:pt>
                <c:pt idx="64">
                  <c:v>4941302.8916108264</c:v>
                </c:pt>
                <c:pt idx="65">
                  <c:v>4255702.8482342381</c:v>
                </c:pt>
                <c:pt idx="66">
                  <c:v>0</c:v>
                </c:pt>
                <c:pt idx="67">
                  <c:v>0</c:v>
                </c:pt>
                <c:pt idx="68">
                  <c:v>719725.66424553166</c:v>
                </c:pt>
                <c:pt idx="69">
                  <c:v>2496656.5125030992</c:v>
                </c:pt>
                <c:pt idx="70">
                  <c:v>1356589.0335091336</c:v>
                </c:pt>
                <c:pt idx="71">
                  <c:v>3420596.1755040134</c:v>
                </c:pt>
                <c:pt idx="72">
                  <c:v>0</c:v>
                </c:pt>
                <c:pt idx="73">
                  <c:v>638756.56209160201</c:v>
                </c:pt>
                <c:pt idx="74">
                  <c:v>453551.20897901157</c:v>
                </c:pt>
                <c:pt idx="75">
                  <c:v>13394418.656615304</c:v>
                </c:pt>
                <c:pt idx="76">
                  <c:v>7011934.7694422351</c:v>
                </c:pt>
                <c:pt idx="77">
                  <c:v>21.856439328370382</c:v>
                </c:pt>
                <c:pt idx="78">
                  <c:v>1817543.6727529273</c:v>
                </c:pt>
                <c:pt idx="79">
                  <c:v>904532.00341198815</c:v>
                </c:pt>
                <c:pt idx="80">
                  <c:v>302501.66097354854</c:v>
                </c:pt>
                <c:pt idx="81">
                  <c:v>7361805.8860667292</c:v>
                </c:pt>
                <c:pt idx="82">
                  <c:v>9830238.3681307472</c:v>
                </c:pt>
                <c:pt idx="83">
                  <c:v>0</c:v>
                </c:pt>
                <c:pt idx="84">
                  <c:v>78391.784202155657</c:v>
                </c:pt>
                <c:pt idx="85">
                  <c:v>740778.03101828508</c:v>
                </c:pt>
                <c:pt idx="86">
                  <c:v>0</c:v>
                </c:pt>
                <c:pt idx="87">
                  <c:v>2813727.6379812211</c:v>
                </c:pt>
                <c:pt idx="88">
                  <c:v>1604727.5839359288</c:v>
                </c:pt>
                <c:pt idx="89">
                  <c:v>115286.80103742887</c:v>
                </c:pt>
                <c:pt idx="90">
                  <c:v>7586245.3180134092</c:v>
                </c:pt>
                <c:pt idx="91">
                  <c:v>0</c:v>
                </c:pt>
                <c:pt idx="92">
                  <c:v>10391.631645450107</c:v>
                </c:pt>
                <c:pt idx="93">
                  <c:v>0</c:v>
                </c:pt>
                <c:pt idx="94">
                  <c:v>21899.109836207692</c:v>
                </c:pt>
                <c:pt idx="95">
                  <c:v>39178.75961738966</c:v>
                </c:pt>
                <c:pt idx="96">
                  <c:v>385401.60873542068</c:v>
                </c:pt>
                <c:pt idx="97">
                  <c:v>41468.368624541268</c:v>
                </c:pt>
                <c:pt idx="98">
                  <c:v>1360262.7363731933</c:v>
                </c:pt>
                <c:pt idx="99">
                  <c:v>4508608.4219481638</c:v>
                </c:pt>
                <c:pt idx="100">
                  <c:v>149381.83254556288</c:v>
                </c:pt>
                <c:pt idx="101">
                  <c:v>16740.01275248536</c:v>
                </c:pt>
                <c:pt idx="102">
                  <c:v>118595.19712841819</c:v>
                </c:pt>
                <c:pt idx="103">
                  <c:v>3188959.8984815069</c:v>
                </c:pt>
                <c:pt idx="104">
                  <c:v>804982.83211984637</c:v>
                </c:pt>
                <c:pt idx="105">
                  <c:v>1048407.233923293</c:v>
                </c:pt>
                <c:pt idx="106">
                  <c:v>96607.920623902959</c:v>
                </c:pt>
                <c:pt idx="107">
                  <c:v>1662354.6877640018</c:v>
                </c:pt>
                <c:pt idx="108">
                  <c:v>249264.03367378705</c:v>
                </c:pt>
                <c:pt idx="109">
                  <c:v>49714.309146940242</c:v>
                </c:pt>
                <c:pt idx="110">
                  <c:v>2456714.4623991442</c:v>
                </c:pt>
                <c:pt idx="111">
                  <c:v>10375.465293050338</c:v>
                </c:pt>
                <c:pt idx="112">
                  <c:v>0</c:v>
                </c:pt>
                <c:pt idx="113">
                  <c:v>195422.2339449641</c:v>
                </c:pt>
                <c:pt idx="114">
                  <c:v>1196101.7896663947</c:v>
                </c:pt>
                <c:pt idx="115">
                  <c:v>214056.54851106615</c:v>
                </c:pt>
                <c:pt idx="116">
                  <c:v>457837.79272418475</c:v>
                </c:pt>
                <c:pt idx="117">
                  <c:v>2124299.4286672929</c:v>
                </c:pt>
                <c:pt idx="118">
                  <c:v>1020619.2391855096</c:v>
                </c:pt>
                <c:pt idx="119">
                  <c:v>6907788.4474529047</c:v>
                </c:pt>
                <c:pt idx="120">
                  <c:v>5232048.8370443936</c:v>
                </c:pt>
                <c:pt idx="121">
                  <c:v>4041986.6185217551</c:v>
                </c:pt>
                <c:pt idx="122">
                  <c:v>54861.962684213206</c:v>
                </c:pt>
                <c:pt idx="123">
                  <c:v>4019596.6753474083</c:v>
                </c:pt>
                <c:pt idx="124">
                  <c:v>2926606.0162369218</c:v>
                </c:pt>
                <c:pt idx="125">
                  <c:v>500643.64162342163</c:v>
                </c:pt>
                <c:pt idx="126">
                  <c:v>5720533.4753369074</c:v>
                </c:pt>
                <c:pt idx="127">
                  <c:v>1214555.2439353559</c:v>
                </c:pt>
                <c:pt idx="128">
                  <c:v>165635.06227634233</c:v>
                </c:pt>
                <c:pt idx="129">
                  <c:v>2387266.3620722927</c:v>
                </c:pt>
                <c:pt idx="130">
                  <c:v>2226539.1582717057</c:v>
                </c:pt>
                <c:pt idx="131">
                  <c:v>1410966.0335244082</c:v>
                </c:pt>
                <c:pt idx="132">
                  <c:v>6627691.0352403391</c:v>
                </c:pt>
                <c:pt idx="133">
                  <c:v>22289.959697777096</c:v>
                </c:pt>
                <c:pt idx="134">
                  <c:v>7075875.1196613992</c:v>
                </c:pt>
                <c:pt idx="135">
                  <c:v>4185517.9895120435</c:v>
                </c:pt>
                <c:pt idx="136">
                  <c:v>0</c:v>
                </c:pt>
                <c:pt idx="137">
                  <c:v>2505264.0821900354</c:v>
                </c:pt>
                <c:pt idx="138">
                  <c:v>8812866.9404497556</c:v>
                </c:pt>
                <c:pt idx="139">
                  <c:v>20578.752426120445</c:v>
                </c:pt>
                <c:pt idx="140">
                  <c:v>1333258.7720145343</c:v>
                </c:pt>
                <c:pt idx="141">
                  <c:v>9031230.4384938572</c:v>
                </c:pt>
                <c:pt idx="142">
                  <c:v>13215339.306660892</c:v>
                </c:pt>
                <c:pt idx="143">
                  <c:v>10570.869799632253</c:v>
                </c:pt>
                <c:pt idx="144">
                  <c:v>467822.1762752097</c:v>
                </c:pt>
                <c:pt idx="145">
                  <c:v>410269.29661257257</c:v>
                </c:pt>
                <c:pt idx="146">
                  <c:v>269688.69121917692</c:v>
                </c:pt>
                <c:pt idx="147">
                  <c:v>2159343.4680341478</c:v>
                </c:pt>
                <c:pt idx="148">
                  <c:v>278835.70863701164</c:v>
                </c:pt>
                <c:pt idx="149">
                  <c:v>0</c:v>
                </c:pt>
                <c:pt idx="150">
                  <c:v>0</c:v>
                </c:pt>
                <c:pt idx="151">
                  <c:v>2169314.9481169805</c:v>
                </c:pt>
                <c:pt idx="152">
                  <c:v>363000.33331633138</c:v>
                </c:pt>
                <c:pt idx="153">
                  <c:v>908077.10511437769</c:v>
                </c:pt>
                <c:pt idx="154">
                  <c:v>1364341.7349657912</c:v>
                </c:pt>
                <c:pt idx="155">
                  <c:v>185552.04938014827</c:v>
                </c:pt>
                <c:pt idx="156">
                  <c:v>4691148.7927287351</c:v>
                </c:pt>
                <c:pt idx="157">
                  <c:v>579217.98156899225</c:v>
                </c:pt>
                <c:pt idx="158">
                  <c:v>1.0760864502377125</c:v>
                </c:pt>
                <c:pt idx="159">
                  <c:v>237074.43897392668</c:v>
                </c:pt>
                <c:pt idx="160">
                  <c:v>0</c:v>
                </c:pt>
                <c:pt idx="161">
                  <c:v>434524.08574961912</c:v>
                </c:pt>
                <c:pt idx="162">
                  <c:v>3044518.5515130572</c:v>
                </c:pt>
                <c:pt idx="163">
                  <c:v>7353489.9843149586</c:v>
                </c:pt>
                <c:pt idx="164">
                  <c:v>22080.749019872092</c:v>
                </c:pt>
                <c:pt idx="165">
                  <c:v>5095966.1584619191</c:v>
                </c:pt>
                <c:pt idx="166">
                  <c:v>734382.87095782743</c:v>
                </c:pt>
                <c:pt idx="167">
                  <c:v>0</c:v>
                </c:pt>
                <c:pt idx="168">
                  <c:v>416077.40511406219</c:v>
                </c:pt>
                <c:pt idx="169">
                  <c:v>856260.34880259668</c:v>
                </c:pt>
                <c:pt idx="170">
                  <c:v>4431630.751296672</c:v>
                </c:pt>
                <c:pt idx="171">
                  <c:v>13564.760101636177</c:v>
                </c:pt>
                <c:pt idx="172">
                  <c:v>142121.13698605928</c:v>
                </c:pt>
                <c:pt idx="173">
                  <c:v>131751.98949853901</c:v>
                </c:pt>
                <c:pt idx="174">
                  <c:v>804165.38424647471</c:v>
                </c:pt>
                <c:pt idx="175">
                  <c:v>0</c:v>
                </c:pt>
                <c:pt idx="176">
                  <c:v>86727.963836061215</c:v>
                </c:pt>
                <c:pt idx="177">
                  <c:v>723940.79843249416</c:v>
                </c:pt>
                <c:pt idx="178">
                  <c:v>0</c:v>
                </c:pt>
                <c:pt idx="179">
                  <c:v>1589400.6904230567</c:v>
                </c:pt>
                <c:pt idx="180">
                  <c:v>705836.62486243132</c:v>
                </c:pt>
                <c:pt idx="181">
                  <c:v>1362004.5621001292</c:v>
                </c:pt>
                <c:pt idx="182">
                  <c:v>2834922.9319431498</c:v>
                </c:pt>
                <c:pt idx="183">
                  <c:v>49510.349488245352</c:v>
                </c:pt>
                <c:pt idx="184">
                  <c:v>293293.03377770621</c:v>
                </c:pt>
                <c:pt idx="185">
                  <c:v>207182.34553854924</c:v>
                </c:pt>
                <c:pt idx="186">
                  <c:v>66600.329567206107</c:v>
                </c:pt>
                <c:pt idx="187">
                  <c:v>842306.83533846692</c:v>
                </c:pt>
                <c:pt idx="188">
                  <c:v>19000057.214231439</c:v>
                </c:pt>
                <c:pt idx="189">
                  <c:v>326648.80055886705</c:v>
                </c:pt>
                <c:pt idx="190">
                  <c:v>196460.18512171405</c:v>
                </c:pt>
                <c:pt idx="191">
                  <c:v>0</c:v>
                </c:pt>
                <c:pt idx="192">
                  <c:v>5186128.736317453</c:v>
                </c:pt>
                <c:pt idx="193">
                  <c:v>2413239.4895449555</c:v>
                </c:pt>
                <c:pt idx="194">
                  <c:v>388004.75745187735</c:v>
                </c:pt>
                <c:pt idx="195">
                  <c:v>405494.95877124392</c:v>
                </c:pt>
                <c:pt idx="196">
                  <c:v>0</c:v>
                </c:pt>
                <c:pt idx="197">
                  <c:v>956937.1990226754</c:v>
                </c:pt>
                <c:pt idx="198">
                  <c:v>35736.33587310795</c:v>
                </c:pt>
                <c:pt idx="199">
                  <c:v>3342657.5277134879</c:v>
                </c:pt>
                <c:pt idx="200">
                  <c:v>0</c:v>
                </c:pt>
                <c:pt idx="201">
                  <c:v>4016651.9320219862</c:v>
                </c:pt>
                <c:pt idx="202">
                  <c:v>0</c:v>
                </c:pt>
                <c:pt idx="203">
                  <c:v>29538.594089097202</c:v>
                </c:pt>
                <c:pt idx="204">
                  <c:v>7315179.355672312</c:v>
                </c:pt>
                <c:pt idx="205">
                  <c:v>1707362.2790274844</c:v>
                </c:pt>
                <c:pt idx="206">
                  <c:v>647558.61028459284</c:v>
                </c:pt>
                <c:pt idx="207">
                  <c:v>760264.03245667845</c:v>
                </c:pt>
                <c:pt idx="208">
                  <c:v>34697.015997513707</c:v>
                </c:pt>
                <c:pt idx="209">
                  <c:v>1455070.2649760242</c:v>
                </c:pt>
                <c:pt idx="210">
                  <c:v>1070323.0311285821</c:v>
                </c:pt>
                <c:pt idx="211">
                  <c:v>8240176.4253003038</c:v>
                </c:pt>
                <c:pt idx="212">
                  <c:v>0</c:v>
                </c:pt>
                <c:pt idx="213">
                  <c:v>499498.83018100931</c:v>
                </c:pt>
                <c:pt idx="214">
                  <c:v>8576636.227599645</c:v>
                </c:pt>
                <c:pt idx="215">
                  <c:v>6573341.193747445</c:v>
                </c:pt>
                <c:pt idx="216">
                  <c:v>1248666.5323601444</c:v>
                </c:pt>
                <c:pt idx="217">
                  <c:v>0</c:v>
                </c:pt>
                <c:pt idx="218">
                  <c:v>5638541.4484260436</c:v>
                </c:pt>
                <c:pt idx="219">
                  <c:v>139.52376705798503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332-44F8-87CD-18984DB91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2797424"/>
        <c:axId val="512797096"/>
      </c:barChart>
      <c:catAx>
        <c:axId val="51279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797096"/>
        <c:crosses val="autoZero"/>
        <c:auto val="1"/>
        <c:lblAlgn val="ctr"/>
        <c:lblOffset val="100"/>
        <c:noMultiLvlLbl val="0"/>
      </c:catAx>
      <c:valAx>
        <c:axId val="512797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797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'Under Recovery'!$A$3</c:f>
              <c:strCache>
                <c:ptCount val="1"/>
                <c:pt idx="0">
                  <c:v>Entry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'Under Recovery'!$B$2:$D$2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'Under Recovery'!$B$3:$D$3</c:f>
              <c:numCache>
                <c:formatCode>"£"#,##0.00</c:formatCode>
                <c:ptCount val="3"/>
                <c:pt idx="0">
                  <c:v>-253160282.13774022</c:v>
                </c:pt>
                <c:pt idx="1">
                  <c:v>-262025611.90015042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C0-4504-AC82-05EB9EEA1D4D}"/>
            </c:ext>
          </c:extLst>
        </c:ser>
        <c:ser>
          <c:idx val="1"/>
          <c:order val="1"/>
          <c:tx>
            <c:strRef>
              <c:f>'Under Recovery'!$A$4</c:f>
              <c:strCache>
                <c:ptCount val="1"/>
                <c:pt idx="0">
                  <c:v>Exit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'Under Recovery'!$B$2:$D$2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'Under Recovery'!$B$4:$D$4</c:f>
              <c:numCache>
                <c:formatCode>"£"#,##0.00</c:formatCode>
                <c:ptCount val="3"/>
                <c:pt idx="0">
                  <c:v>-161952344.32522932</c:v>
                </c:pt>
                <c:pt idx="1">
                  <c:v>-168099531.64069852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C0-4504-AC82-05EB9EEA1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11002488"/>
        <c:axId val="511001176"/>
        <c:extLst/>
      </c:barChart>
      <c:catAx>
        <c:axId val="5110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001176"/>
        <c:crosses val="autoZero"/>
        <c:auto val="1"/>
        <c:lblAlgn val="ctr"/>
        <c:lblOffset val="100"/>
        <c:noMultiLvlLbl val="0"/>
      </c:catAx>
      <c:valAx>
        <c:axId val="511001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0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4"/>
  </sheetPr>
  <sheetViews>
    <sheetView zoomScale="7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4"/>
  </sheetPr>
  <sheetViews>
    <sheetView zoomScale="72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zoomScale="72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zoomScale="72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theme="4"/>
  </sheetPr>
  <sheetViews>
    <sheetView zoomScale="59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theme="4"/>
  </sheetPr>
  <sheetViews>
    <sheetView zoomScale="59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zoomScale="59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zoomScale="59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zoomScale="5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218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2BBEE9-709A-4705-86B2-5B812CAF4B5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218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FB9D94-FB9E-48B1-B54D-B12879D80B6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218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329D59-D2DC-4124-8F4D-2E2BB49E251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218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3DD8BC-3A79-4276-9A82-F84432358C7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7016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35A643-363F-4097-8A2B-F9FBDD9A7B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7016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8BFEBB-40DC-426E-A7B7-687451A5B3F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7016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6AE501-381F-420F-9B13-0BAFF938201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7016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26A428-E99F-48A3-AB8B-42A301468DA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7016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5F283F-0B18-4F90-AD9D-2D1E2D7B582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ational Grid" refreshedDate="43224.54090763889" createdVersion="6" refreshedVersion="6" minRefreshableVersion="3" recordCount="220">
  <cacheSource type="worksheet">
    <worksheetSource name="ExitRevenues"/>
  </cacheSource>
  <cacheFields count="14">
    <cacheField name="Exit Point" numFmtId="0">
      <sharedItems count="220">
        <s v="Aberdeen"/>
        <s v="Abson (Seabank Power Station phase I)"/>
        <s v="Alrewas (EM)"/>
        <s v="Alrewas (WM)"/>
        <s v="Apache (Sage Black Start)"/>
        <s v="Armadale"/>
        <s v="Aspley"/>
        <s v="Asselby"/>
        <s v="Audley (NW)"/>
        <s v="Audley (WM)"/>
        <s v="Austrey"/>
        <s v="Avonmouth Max Refill"/>
        <s v="Aylesbeare"/>
        <s v="Bacton"/>
        <s v="Bacton (Baird)"/>
        <s v="Bacton (BBL)"/>
        <s v="Bacton (Great Yarmouth)"/>
        <s v="Bacton (IUK)"/>
        <s v="Baldersby"/>
        <s v="Balgray"/>
        <s v="Barking (Horndon)"/>
        <s v="Barrow (Bains)"/>
        <s v="Barrow (Black Start)"/>
        <s v="Barrow (Gateway)"/>
        <s v="Barton Stacey Max Refill (Humbly Grove)"/>
        <s v="Bathgate"/>
        <s v="Billingham ICI (Terra Billingham)"/>
        <s v="Bishop Auckland"/>
        <s v="Bishop Auckland (test facility)"/>
        <s v="Blaby"/>
        <s v="Blackness (BP Grangemouth)"/>
        <s v="Blackrod"/>
        <s v="Blyborough"/>
        <s v="Blyborough (Brigg)"/>
        <s v="Blyborough (Cottam)"/>
        <s v="Braishfield A"/>
        <s v="Braishfield B"/>
        <s v="Brine Field (Teesside) Power Station"/>
        <s v="Brisley"/>
        <s v="Broxburn"/>
        <s v="Burley Bank"/>
        <s v="Burnhervie"/>
        <s v="Burton Point (Connahs Quay)"/>
        <s v="Caldecott"/>
        <s v="Caldecott (Corby Power Station)"/>
        <s v="Cambridge"/>
        <s v="Careston"/>
        <s v="Carrington (Partington) Power Station"/>
        <s v="Caythorpe"/>
        <s v="Centrax Industrial"/>
        <s v="Cirencester"/>
        <s v="Cockenzie Power Station"/>
        <s v="Coffinswell"/>
        <s v="Coldstream"/>
        <s v="Corbridge"/>
        <s v="Coryton 2 (Thames Haven) Power Station"/>
        <s v="Cowpen Bewley"/>
        <s v="Crawley Down"/>
        <s v="Deborah Storage (Bacton)"/>
        <s v="Deeside"/>
        <s v="Didcot"/>
        <s v="Dowlais"/>
        <s v="Drakelow Power Station"/>
        <s v="Drointon"/>
        <s v="Drum"/>
        <s v="Dyffryn Clydach"/>
        <s v="Dynevor Max Refill"/>
        <s v="Eastoft (Keadby Blackstart)"/>
        <s v="Eastoft (Keadby)"/>
        <s v="Easton Grey"/>
        <s v="Ecclestone"/>
        <s v="Elton"/>
        <s v="Enron Billingham"/>
        <s v="Epping Green (Enfield Energy, aka Brimsdown)"/>
        <s v="Evesham"/>
        <s v="Farningham"/>
        <s v="Farningham B"/>
        <s v="Ferny Knoll (AM Paper)"/>
        <s v="Fiddington"/>
        <s v="Ganstead"/>
        <s v="Garton Max Refill (Aldbrough)"/>
        <s v="Gilwern"/>
        <s v="Glenmavis"/>
        <s v="Glenmavis Max Refill"/>
        <s v="Goole (Guardian Glass)"/>
        <s v="Gosberton"/>
        <s v="Gowkhall (Longannet)"/>
        <s v="Grain Power Station"/>
        <s v="Great Wilbraham"/>
        <s v="Guyzance"/>
        <s v="Hardwick"/>
        <s v="Harwarden (Shotton, aka Shotton Paper)"/>
        <s v="Hatfield Moor Max Refill"/>
        <s v="Hatfield Power Station"/>
        <s v="Hill Top Farm (Hole House Farm)"/>
        <s v="Hole House Max Refill"/>
        <s v="Holford"/>
        <s v="Hollingsgreen (Hays Chemicals)"/>
        <s v="Holmes Chapel"/>
        <s v="Horndon"/>
        <s v="Hornsea Max Refill"/>
        <s v="Humbleton"/>
        <s v="Hume"/>
        <s v="Ilchester"/>
        <s v="Ipsden"/>
        <s v="Ipsden 2"/>
        <s v="Keld"/>
        <s v="Kenn"/>
        <s v="Kinknockie"/>
        <s v="Kirkstead"/>
        <s v="Langage Power Station"/>
        <s v="Langholm"/>
        <s v="Lauderhill"/>
        <s v="Leamington"/>
        <s v="Little Burdon"/>
        <s v="Littleton Drew"/>
        <s v="Lockerbie"/>
        <s v="Lower Quinton"/>
        <s v="Lupton"/>
        <s v="Luxborough Lane"/>
        <s v="Lyneham (Choakford)"/>
        <s v="Maelor"/>
        <s v="Malpas"/>
        <s v="Mappowder"/>
        <s v="Marchwood Power Station"/>
        <s v="Market Harborough"/>
        <s v="Matching Green"/>
        <s v="Medway (aka Isle of Grain Power Station, NOT Grain Power)"/>
        <s v="Melkinthorpe"/>
        <s v="Mickle Trafford"/>
        <s v="Middle Stoke (Damhead Creek, aka Kingsnorth Power Station)"/>
        <s v="Milwich"/>
        <s v="Moffat (Irish Interconnector)"/>
        <s v="Netherhowcleugh"/>
        <s v="Pannal"/>
        <s v="Partington"/>
        <s v="Partington Max Refill"/>
        <s v="Paull"/>
        <s v="Pembroke Power Station"/>
        <s v="Peterborough (Peterborough Power Station)"/>
        <s v="Peterborough Eye (Tee)"/>
        <s v="Peters Green"/>
        <s v="Peters Green South Mimms"/>
        <s v="Phillips Petroleum, Teesside"/>
        <s v="Pickering"/>
        <s v="Pickmere (Winnington Power, aka Brunner Mond)"/>
        <s v="Pitcairngreen"/>
        <s v="Pucklechurch"/>
        <s v="Rawcliffe"/>
        <s v="Rollswood Kintore"/>
        <s v="Roosecote Power Station (Barrow)"/>
        <s v="Rosehill (Saltend Power Station)"/>
        <s v="Ross (SW)"/>
        <s v="Ross (WM)"/>
        <s v="Roudham Heath"/>
        <s v="Royston"/>
        <s v="Rugby"/>
        <s v="Ryehouse"/>
        <s v="Saddle Bow (Kings Lynn)"/>
        <s v="Saltend BPHP (BP Saltend HP)"/>
        <s v="Saltfleetby Storage (Theddlethorpe)"/>
        <s v="Saltwick Pressure Controlled"/>
        <s v="Saltwick Volumetric Controlled"/>
        <s v="Samlesbury"/>
        <s v="Sandy Lane (Blackburn CHP, aka Sappi Paper Mill)"/>
        <s v="Seabank (DN)"/>
        <s v="Seabank (Seabank Power Station phase II)"/>
        <s v="Seal Sands TGPP"/>
        <s v="Sellafield Power Station"/>
        <s v="Shellstar (aka Kemira, not Kemira CHP)"/>
        <s v="Shorne"/>
        <s v="Shotwick (Bridgewater Paper)"/>
        <s v="Shustoke"/>
        <s v="Silk Willoughby"/>
        <s v="Soutra"/>
        <s v="Spalding 2 (South Holland) Power Station"/>
        <s v="St Fergus"/>
        <s v="St. Fergus (Peterhead)"/>
        <s v="St. Fergus (Shell Blackstart)"/>
        <s v="St. Neots (Little Barford)"/>
        <s v="Stallingborough"/>
        <s v="Stanford Le Hope (Coryton)"/>
        <s v="Staythorpe"/>
        <s v="Stranraer"/>
        <s v="Stratford-upon-Avon"/>
        <s v="Stublach (Cheshire)"/>
        <s v="Sutton Bridge"/>
        <s v="Sutton Bridge Power Station"/>
        <s v="Tatsfield"/>
        <s v="Teesside (BASF, aka BASF Teesside)"/>
        <s v="Teesside Hydrogen"/>
        <s v="Terra Nitrogen (aka ICI, Terra Severnside)"/>
        <s v="Thornton Curtis (DN)"/>
        <s v="Thornton Curtis (Humber Refinery, aka Immingham)"/>
        <s v="Thornton Curtis (Killingholme)"/>
        <s v="Thrintoft"/>
        <s v="Tilbury Power Station"/>
        <s v="Tonna (Baglan Bay)"/>
        <s v="Towlaw"/>
        <s v="Towton"/>
        <s v="Trafford Power Station"/>
        <s v="Tur Langton"/>
        <s v="Upper Neeston (Milford Haven Refinery)"/>
        <s v="Walesby"/>
        <s v="Warburton"/>
        <s v="West Burton Power Station"/>
        <s v="West Winch"/>
        <s v="Weston Point"/>
        <s v="Weston Point (Castner Kelner, aka ICI Runcorn)"/>
        <s v="Weston Point (Rocksavage)"/>
        <s v="Wetheral"/>
        <s v="Whitwell"/>
        <s v="Willington Power Station"/>
        <s v="Winkfield (NT)"/>
        <s v="Winkfield (SE)"/>
        <s v="Winkfield (SO)"/>
        <s v="Wragg Marsh (Spalding)"/>
        <s v="Wyre Power Station"/>
        <s v="Yelverton"/>
        <s v="Zeneca (ICI Avecia, aka 'Zenica')"/>
      </sharedItems>
    </cacheField>
    <cacheField name="Exit Category" numFmtId="0">
      <sharedItems count="17">
        <s v="GDN (SC)"/>
        <s v="POWER STATION"/>
        <s v="GDN (EM)"/>
        <s v="GDN (WM)"/>
        <s v="GDN (NE)"/>
        <s v="GDN (NW)"/>
        <s v="STORAGE SITE"/>
        <s v="GDN (SW)"/>
        <s v="GDN (EA)"/>
        <s v="INTERCONNECTOR"/>
        <s v="INDUSTRIAL"/>
        <s v="GDN (NO)"/>
        <s v="GDN (SO)"/>
        <s v="GDN (WS)"/>
        <s v="GDN (SE)"/>
        <s v="GDN (NT)"/>
        <s v="GDN (WN)"/>
      </sharedItems>
    </cacheField>
    <cacheField name="2017/18 Exit Capacity Revenue" numFmtId="165">
      <sharedItems containsSemiMixedTypes="0" containsString="0" containsNumber="1" minValue="0" maxValue="10514037.015938379"/>
    </cacheField>
    <cacheField name="2017/18 Exit Revenue Recovery Revenue" numFmtId="165">
      <sharedItems containsSemiMixedTypes="0" containsString="0" containsNumber="1" minValue="0" maxValue="17812337.779192001"/>
    </cacheField>
    <cacheField name="2017/18 Exit Combined Revenue" numFmtId="165">
      <sharedItems containsSemiMixedTypes="0" containsString="0" containsNumber="1" minValue="0" maxValue="17851313.290570233"/>
    </cacheField>
    <cacheField name="2019/20 Exit Capacity Revenue" numFmtId="165">
      <sharedItems containsSemiMixedTypes="0" containsString="0" containsNumber="1" minValue="0" maxValue="9838604.0606979802"/>
    </cacheField>
    <cacheField name="2019/20 Exit Revenue Recovery Revenue" numFmtId="165">
      <sharedItems containsSemiMixedTypes="0" containsString="0" containsNumber="1" minValue="0" maxValue="23645369.597160134"/>
    </cacheField>
    <cacheField name="2019/20 Exit Combined Revenue" numFmtId="165">
      <sharedItems containsSemiMixedTypes="0" containsString="0" containsNumber="1" minValue="0" maxValue="32299501.110865578"/>
    </cacheField>
    <cacheField name="2020/21 Exit Capacity Revenue" numFmtId="165">
      <sharedItems containsSemiMixedTypes="0" containsString="0" containsNumber="1" minValue="0" maxValue="10195435.381679686"/>
    </cacheField>
    <cacheField name="2020/21 Exit Revenue Recovery Revenue" numFmtId="165">
      <sharedItems containsSemiMixedTypes="0" containsString="0" containsNumber="1" minValue="0" maxValue="27188635.885380898"/>
    </cacheField>
    <cacheField name="2020/21 Exit Combined Revenue" numFmtId="165">
      <sharedItems containsSemiMixedTypes="0" containsString="0" containsNumber="1" minValue="0" maxValue="36156639.688379973"/>
    </cacheField>
    <cacheField name="2021/22 Exit Capacity Revenue" numFmtId="165">
      <sharedItems containsSemiMixedTypes="0" containsString="0" containsNumber="1" minValue="0" maxValue="19000057.214233231"/>
    </cacheField>
    <cacheField name="2021/22 Exit Revenue Recovery Revenue" numFmtId="165">
      <sharedItems containsSemiMixedTypes="0" containsString="0" containsNumber="1" minValue="-8.9390051513817408E-6" maxValue="0"/>
    </cacheField>
    <cacheField name="2021/22 Exit Combined Revenue" numFmtId="165">
      <sharedItems containsSemiMixedTypes="0" containsString="0" containsNumber="1" minValue="0" maxValue="19000057.21423143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ational Grid" refreshedDate="43224.540908333336" createdVersion="6" refreshedVersion="6" minRefreshableVersion="3" recordCount="26">
  <cacheSource type="worksheet">
    <worksheetSource name="EntryRevenues"/>
  </cacheSource>
  <cacheFields count="14">
    <cacheField name="Entry Point" numFmtId="0">
      <sharedItems count="26">
        <s v="Avonmouth"/>
        <s v="Bacton IP"/>
        <s v="Bacton UKCS"/>
        <s v="Burton Point"/>
        <s v="Barrow"/>
        <s v="Barton Stacey"/>
        <s v="Canonbie"/>
        <s v="Cheshire"/>
        <s v="Caythorpe"/>
        <s v="Dynevor Arms"/>
        <s v="Easington"/>
        <s v="Fleetwood"/>
        <s v="Glenmavis"/>
        <s v="Garton"/>
        <s v="Hole House Farm"/>
        <s v="Hatfield Moor (onshore)"/>
        <s v="Hornsea"/>
        <s v="Hatfield Moor (storage)"/>
        <s v="Isle of Grain"/>
        <s v="Milford Haven"/>
        <s v="Partington"/>
        <s v="Moffat (Irish Interconnector)"/>
        <s v="St Fergus"/>
        <s v="Teesside"/>
        <s v="Theddlethorpe"/>
        <s v="Wytch Farm"/>
      </sharedItems>
    </cacheField>
    <cacheField name="Entry Category" numFmtId="0">
      <sharedItems count="5">
        <s v="STORAGE SITE"/>
        <s v="INTERCONNECTION POINT"/>
        <s v="BEACH TERMINAL"/>
        <s v="ONSHORE FIELD"/>
        <s v="LNG IMPORTATION TERMINAL"/>
      </sharedItems>
    </cacheField>
    <cacheField name="2017/18 Entry Capacity Revenue" numFmtId="165">
      <sharedItems containsSemiMixedTypes="0" containsString="0" containsNumber="1" minValue="0" maxValue="30795068.03536433"/>
    </cacheField>
    <cacheField name="2017/18 Entry Revenue Recovery Revenue" numFmtId="165">
      <sharedItems containsSemiMixedTypes="0" containsString="0" containsNumber="1" minValue="0" maxValue="144127393.363646"/>
    </cacheField>
    <cacheField name="2017/18 Entry Combined Revenue" numFmtId="165">
      <sharedItems containsSemiMixedTypes="0" containsString="0" containsNumber="1" minValue="0" maxValue="174922461.39901033"/>
    </cacheField>
    <cacheField name="2019/20 Entry Capacity Revenue" numFmtId="165">
      <sharedItems containsSemiMixedTypes="0" containsString="0" containsNumber="1" minValue="0" maxValue="71681214.371392667"/>
    </cacheField>
    <cacheField name="2019/20 Entry Revenue Recovery Revenue" numFmtId="165">
      <sharedItems containsSemiMixedTypes="0" containsString="0" containsNumber="1" minValue="0" maxValue="119696059.95536049"/>
    </cacheField>
    <cacheField name="2019/20 Entry Combined Revenue" numFmtId="165">
      <sharedItems containsSemiMixedTypes="0" containsString="0" containsNumber="1" minValue="0" maxValue="191377274.32675314"/>
    </cacheField>
    <cacheField name="2020/21 Entry Capacity Revenue" numFmtId="165">
      <sharedItems containsSemiMixedTypes="0" containsString="0" containsNumber="1" minValue="0" maxValue="69574055.437231153"/>
    </cacheField>
    <cacheField name="2020/21 Entry Revenue Recovery Revenue" numFmtId="165">
      <sharedItems containsSemiMixedTypes="0" containsString="0" containsNumber="1" minValue="0" maxValue="125580359.52831684"/>
    </cacheField>
    <cacheField name="2020/21 Entry Combined Revenue" numFmtId="165">
      <sharedItems containsSemiMixedTypes="0" containsString="0" containsNumber="1" minValue="0" maxValue="195154414.96554798"/>
    </cacheField>
    <cacheField name="2021/22 Entry Capacity Revenue" numFmtId="165">
      <sharedItems containsSemiMixedTypes="0" containsString="0" containsNumber="1" minValue="0" maxValue="262169596.74707854"/>
    </cacheField>
    <cacheField name="2021/22 Entry Revenue Recovery Revenue" numFmtId="165">
      <sharedItems containsSemiMixedTypes="0" containsString="0" containsNumber="1" minValue="0" maxValue="1.6156047492418593E-6"/>
    </cacheField>
    <cacheField name="2021/22 Entry Combined Revenue" numFmtId="165">
      <sharedItems containsSemiMixedTypes="0" containsString="0" containsNumber="1" minValue="0" maxValue="262169596.747080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National Grid" refreshedDate="43224.540908680552" createdVersion="6" refreshedVersion="6" minRefreshableVersion="3" recordCount="220">
  <cacheSource type="worksheet">
    <worksheetSource name="ExitPrices"/>
  </cacheSource>
  <cacheFields count="18">
    <cacheField name="Exit Point" numFmtId="0">
      <sharedItems count="220">
        <s v="Aberdeen"/>
        <s v="Abson (Seabank Power Station phase I)"/>
        <s v="Alrewas (EM)"/>
        <s v="Alrewas (WM)"/>
        <s v="Apache (Sage Black Start)"/>
        <s v="Armadale"/>
        <s v="Aspley"/>
        <s v="Asselby"/>
        <s v="Audley (NW)"/>
        <s v="Audley (WM)"/>
        <s v="Austrey"/>
        <s v="Avonmouth Max Refill"/>
        <s v="Aylesbeare"/>
        <s v="Bacton"/>
        <s v="Bacton (Baird)"/>
        <s v="Bacton (BBL)"/>
        <s v="Bacton (Great Yarmouth)"/>
        <s v="Bacton (IUK)"/>
        <s v="Baldersby"/>
        <s v="Balgray"/>
        <s v="Barking (Horndon)"/>
        <s v="Barrow (Bains)"/>
        <s v="Barrow (Black Start)"/>
        <s v="Barrow (Gateway)"/>
        <s v="Barton Stacey Max Refill (Humbly Grove)"/>
        <s v="Bathgate"/>
        <s v="Billingham ICI (Terra Billingham)"/>
        <s v="Bishop Auckland"/>
        <s v="Bishop Auckland (test facility)"/>
        <s v="Blaby"/>
        <s v="Blackness (BP Grangemouth)"/>
        <s v="Blackrod"/>
        <s v="Blyborough"/>
        <s v="Blyborough (Brigg)"/>
        <s v="Blyborough (Cottam)"/>
        <s v="Braishfield A"/>
        <s v="Braishfield B"/>
        <s v="Brine Field (Teesside) Power Station"/>
        <s v="Brisley"/>
        <s v="Broxburn"/>
        <s v="Burley Bank"/>
        <s v="Burnhervie"/>
        <s v="Burton Point (Connahs Quay)"/>
        <s v="Caldecott"/>
        <s v="Caldecott (Corby Power Station)"/>
        <s v="Cambridge"/>
        <s v="Careston"/>
        <s v="Carrington (Partington) Power Station"/>
        <s v="Caythorpe"/>
        <s v="Centrax Industrial"/>
        <s v="Cirencester"/>
        <s v="Cockenzie Power Station"/>
        <s v="Coffinswell"/>
        <s v="Coldstream"/>
        <s v="Corbridge"/>
        <s v="Coryton 2 (Thames Haven) Power Station"/>
        <s v="Cowpen Bewley"/>
        <s v="Crawley Down"/>
        <s v="Deborah Storage (Bacton)"/>
        <s v="Deeside"/>
        <s v="Didcot"/>
        <s v="Dowlais"/>
        <s v="Drakelow Power Station"/>
        <s v="Drointon"/>
        <s v="Drum"/>
        <s v="Dyffryn Clydach"/>
        <s v="Dynevor Max Refill"/>
        <s v="Eastoft (Keadby Blackstart)"/>
        <s v="Eastoft (Keadby)"/>
        <s v="Easton Grey"/>
        <s v="Ecclestone"/>
        <s v="Elton"/>
        <s v="Enron Billingham"/>
        <s v="Epping Green (Enfield Energy, aka Brimsdown)"/>
        <s v="Evesham"/>
        <s v="Farningham"/>
        <s v="Farningham B"/>
        <s v="Ferny Knoll (AM Paper)"/>
        <s v="Fiddington"/>
        <s v="Ganstead"/>
        <s v="Garton Max Refill (Aldbrough)"/>
        <s v="Gilwern"/>
        <s v="Glenmavis"/>
        <s v="Glenmavis Max Refill"/>
        <s v="Goole (Guardian Glass)"/>
        <s v="Gosberton"/>
        <s v="Gowkhall (Longannet)"/>
        <s v="Grain Power Station"/>
        <s v="Great Wilbraham"/>
        <s v="Guyzance"/>
        <s v="Hardwick"/>
        <s v="Harwarden (Shotton, aka Shotton Paper)"/>
        <s v="Hatfield Moor Max Refill"/>
        <s v="Hatfield Power Station"/>
        <s v="Hill Top Farm (Hole House Farm)"/>
        <s v="Hole House Max Refill"/>
        <s v="Holford"/>
        <s v="Hollingsgreen (Hays Chemicals)"/>
        <s v="Holmes Chapel"/>
        <s v="Horndon"/>
        <s v="Hornsea Max Refill"/>
        <s v="Humbleton"/>
        <s v="Hume"/>
        <s v="Ilchester"/>
        <s v="Ipsden"/>
        <s v="Ipsden 2"/>
        <s v="Keld"/>
        <s v="Kenn"/>
        <s v="Kinknockie"/>
        <s v="Kirkstead"/>
        <s v="Langage Power Station"/>
        <s v="Langholm"/>
        <s v="Lauderhill"/>
        <s v="Leamington"/>
        <s v="Little Burdon"/>
        <s v="Littleton Drew"/>
        <s v="Lockerbie"/>
        <s v="Lower Quinton"/>
        <s v="Lupton"/>
        <s v="Luxborough Lane"/>
        <s v="Lyneham (Choakford)"/>
        <s v="Maelor"/>
        <s v="Malpas"/>
        <s v="Mappowder"/>
        <s v="Marchwood Power Station"/>
        <s v="Market Harborough"/>
        <s v="Matching Green"/>
        <s v="Medway (aka Isle of Grain Power Station, NOT Grain Power)"/>
        <s v="Melkinthorpe"/>
        <s v="Mickle Trafford"/>
        <s v="Middle Stoke (Damhead Creek, aka Kingsnorth Power Station)"/>
        <s v="Milwich"/>
        <s v="Moffat (Irish Interconnector)"/>
        <s v="Netherhowcleugh"/>
        <s v="Pannal"/>
        <s v="Partington"/>
        <s v="Partington Max Refill"/>
        <s v="Paull"/>
        <s v="Pembroke Power Station"/>
        <s v="Peterborough (Peterborough Power Station)"/>
        <s v="Peterborough Eye (Tee)"/>
        <s v="Peters Green"/>
        <s v="Peters Green South Mimms"/>
        <s v="Phillips Petroleum, Teesside"/>
        <s v="Pickering"/>
        <s v="Pickmere (Winnington Power, aka Brunner Mond)"/>
        <s v="Pitcairngreen"/>
        <s v="Pucklechurch"/>
        <s v="Rawcliffe"/>
        <s v="Rollswood Kintore"/>
        <s v="Roosecote Power Station (Barrow)"/>
        <s v="Rosehill (Saltend Power Station)"/>
        <s v="Ross (SW)"/>
        <s v="Ross (WM)"/>
        <s v="Roudham Heath"/>
        <s v="Royston"/>
        <s v="Rugby"/>
        <s v="Ryehouse"/>
        <s v="Saddle Bow (Kings Lynn)"/>
        <s v="Saltend BPHP (BP Saltend HP)"/>
        <s v="Saltfleetby Storage (Theddlethorpe)"/>
        <s v="Saltwick Pressure Controlled"/>
        <s v="Saltwick Volumetric Controlled"/>
        <s v="Samlesbury"/>
        <s v="Sandy Lane (Blackburn CHP, aka Sappi Paper Mill)"/>
        <s v="Seabank (DN)"/>
        <s v="Seabank (Seabank Power Station phase II)"/>
        <s v="Seal Sands TGPP"/>
        <s v="Sellafield Power Station"/>
        <s v="Shellstar (aka Kemira, not Kemira CHP)"/>
        <s v="Shorne"/>
        <s v="Shotwick (Bridgewater Paper)"/>
        <s v="Shustoke"/>
        <s v="Silk Willoughby"/>
        <s v="Soutra"/>
        <s v="Spalding 2 (South Holland) Power Station"/>
        <s v="St Fergus"/>
        <s v="St. Fergus (Peterhead)"/>
        <s v="St. Fergus (Shell Blackstart)"/>
        <s v="St. Neots (Little Barford)"/>
        <s v="Stallingborough"/>
        <s v="Stanford Le Hope (Coryton)"/>
        <s v="Staythorpe"/>
        <s v="Stranraer"/>
        <s v="Stratford-upon-Avon"/>
        <s v="Stublach (Cheshire)"/>
        <s v="Sutton Bridge"/>
        <s v="Sutton Bridge Power Station"/>
        <s v="Tatsfield"/>
        <s v="Teesside (BASF, aka BASF Teesside)"/>
        <s v="Teesside Hydrogen"/>
        <s v="Terra Nitrogen (aka ICI, Terra Severnside)"/>
        <s v="Thornton Curtis (DN)"/>
        <s v="Thornton Curtis (Humber Refinery, aka Immingham)"/>
        <s v="Thornton Curtis (Killingholme)"/>
        <s v="Thrintoft"/>
        <s v="Tilbury Power Station"/>
        <s v="Tonna (Baglan Bay)"/>
        <s v="Towlaw"/>
        <s v="Towton"/>
        <s v="Trafford Power Station"/>
        <s v="Tur Langton"/>
        <s v="Upper Neeston (Milford Haven Refinery)"/>
        <s v="Walesby"/>
        <s v="Warburton"/>
        <s v="West Burton Power Station"/>
        <s v="West Winch"/>
        <s v="Weston Point"/>
        <s v="Weston Point (Castner Kelner, aka ICI Runcorn)"/>
        <s v="Weston Point (Rocksavage)"/>
        <s v="Wetheral"/>
        <s v="Whitwell"/>
        <s v="Willington Power Station"/>
        <s v="Winkfield (NT)"/>
        <s v="Winkfield (SE)"/>
        <s v="Winkfield (SO)"/>
        <s v="Wragg Marsh (Spalding)"/>
        <s v="Wyre Power Station"/>
        <s v="Yelverton"/>
        <s v="Zeneca (ICI Avecia, aka 'Zenica')"/>
      </sharedItems>
    </cacheField>
    <cacheField name="Exit Category" numFmtId="0">
      <sharedItems count="17">
        <s v="GDN (SC)"/>
        <s v="POWER STATION"/>
        <s v="GDN (EM)"/>
        <s v="GDN (WM)"/>
        <s v="GDN (NE)"/>
        <s v="GDN (NW)"/>
        <s v="STORAGE SITE"/>
        <s v="GDN (SW)"/>
        <s v="GDN (EA)"/>
        <s v="INTERCONNECTOR"/>
        <s v="INDUSTRIAL"/>
        <s v="GDN (NO)"/>
        <s v="GDN (SO)"/>
        <s v="GDN (WS)"/>
        <s v="GDN (SE)"/>
        <s v="GDN (NT)"/>
        <s v="GDN (WN)"/>
      </sharedItems>
    </cacheField>
    <cacheField name="2017/18 Exit Firm Price" numFmtId="164">
      <sharedItems containsSemiMixedTypes="0" containsString="0" containsNumber="1" minValue="1E-4" maxValue="4.19E-2"/>
    </cacheField>
    <cacheField name="2017/18 Exit Interruptible Price" numFmtId="164">
      <sharedItems containsSemiMixedTypes="0" containsString="0" containsNumber="1" containsInteger="1" minValue="0" maxValue="0"/>
    </cacheField>
    <cacheField name="2017/18 Exit Revenue Recovery Price" numFmtId="164">
      <sharedItems containsSemiMixedTypes="0" containsString="0" containsNumber="1" minValue="0" maxValue="2.0199999999999999E-2"/>
    </cacheField>
    <cacheField name="2017/18 Exit Combined Price" numFmtId="164">
      <sharedItems containsSemiMixedTypes="0" containsString="0" containsNumber="1" minValue="1E-4" maxValue="6.2100000000000002E-2"/>
    </cacheField>
    <cacheField name="2019/20 Exit Firm Price" numFmtId="164">
      <sharedItems containsSemiMixedTypes="0" containsString="0" containsNumber="1" minValue="1.2271140642186873E-3" maxValue="1.8578890556739648E-2"/>
    </cacheField>
    <cacheField name="2019/20 Exit Interruptible Price" numFmtId="164">
      <sharedItems containsSemiMixedTypes="0" containsString="0" containsNumber="1" minValue="0" maxValue="1.6721001501065685E-2"/>
    </cacheField>
    <cacheField name="2019/20 Exit Revenue Recovery Price" numFmtId="164">
      <sharedItems containsSemiMixedTypes="0" containsString="0" containsNumber="1" minValue="0" maxValue="2.6814922992342963E-2"/>
    </cacheField>
    <cacheField name="2019/20 Exit Combined Price" numFmtId="164">
      <sharedItems containsSemiMixedTypes="0" containsString="0" containsNumber="1" minValue="1.2271140642186873E-3" maxValue="3.9937962106288152E-2"/>
    </cacheField>
    <cacheField name="2020/21 Exit Firm Price" numFmtId="164">
      <sharedItems containsSemiMixedTypes="0" containsString="0" containsNumber="1" minValue="1.2751035288054656E-3" maxValue="1.9305466053209059E-2"/>
    </cacheField>
    <cacheField name="2020/21 Exit Interruptible Price" numFmtId="164">
      <sharedItems containsSemiMixedTypes="0" containsString="0" containsNumber="1" minValue="0" maxValue="1.7374919447888153E-2"/>
    </cacheField>
    <cacheField name="2020/21 Exit Revenue Recovery Price" numFmtId="164">
      <sharedItems containsSemiMixedTypes="0" containsString="0" containsNumber="1" minValue="0" maxValue="3.0833147882827053E-2"/>
    </cacheField>
    <cacheField name="2020/21 Exit Combined Price" numFmtId="164">
      <sharedItems containsSemiMixedTypes="0" containsString="0" containsNumber="1" minValue="1.2751035288054656E-3" maxValue="4.3385512798967199E-2"/>
    </cacheField>
    <cacheField name="2021/22 Exit Firm Price" numFmtId="164">
      <sharedItems containsSemiMixedTypes="0" containsString="0" containsNumber="1" minValue="2.0336686603537367E-3" maxValue="3.5568664243600535E-2"/>
    </cacheField>
    <cacheField name="2021/22 Exit Interruptible Price" numFmtId="164">
      <sharedItems containsSemiMixedTypes="0" containsString="0" containsNumber="1" minValue="0" maxValue="3.2011797819240483E-2"/>
    </cacheField>
    <cacheField name="2021/22 Exit Revenue Recovery Price" numFmtId="164">
      <sharedItems containsSemiMixedTypes="0" containsString="0" containsNumber="1" minValue="-1.1627732281796712E-14" maxValue="0"/>
    </cacheField>
    <cacheField name="2021/22 Exit Combined Price" numFmtId="164">
      <sharedItems containsSemiMixedTypes="0" containsString="0" containsNumber="1" minValue="2.0336686603537367E-3" maxValue="3.5568664243588906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National Grid" refreshedDate="43224.540909027775" createdVersion="6" refreshedVersion="6" minRefreshableVersion="3" recordCount="26">
  <cacheSource type="worksheet">
    <worksheetSource name="EntryPrices"/>
  </cacheSource>
  <cacheFields count="18">
    <cacheField name="Entry Point" numFmtId="0">
      <sharedItems count="26">
        <s v="Avonmouth"/>
        <s v="Bacton IP"/>
        <s v="Bacton UKCS"/>
        <s v="Burton Point"/>
        <s v="Barrow"/>
        <s v="Barton Stacey"/>
        <s v="Canonbie"/>
        <s v="Cheshire"/>
        <s v="Caythorpe"/>
        <s v="Dynevor Arms"/>
        <s v="Easington"/>
        <s v="Fleetwood"/>
        <s v="Glenmavis"/>
        <s v="Garton"/>
        <s v="Hole House Farm"/>
        <s v="Hatfield Moor (onshore)"/>
        <s v="Hornsea"/>
        <s v="Hatfield Moor (storage)"/>
        <s v="Isle of Grain"/>
        <s v="Milford Haven"/>
        <s v="Partington"/>
        <s v="Moffat (Irish Interconnector)"/>
        <s v="St Fergus"/>
        <s v="Teesside"/>
        <s v="Theddlethorpe"/>
        <s v="Wytch Farm"/>
      </sharedItems>
    </cacheField>
    <cacheField name="Entry Category" numFmtId="0">
      <sharedItems/>
    </cacheField>
    <cacheField name="2017/18 Entry Firm Price" numFmtId="164">
      <sharedItems containsSemiMixedTypes="0" containsString="0" containsNumber="1" minValue="1E-4" maxValue="4.8800000000000003E-2"/>
    </cacheField>
    <cacheField name="2017/18 Entry Interruptible Price" numFmtId="164">
      <sharedItems containsSemiMixedTypes="0" containsString="0" containsNumber="1" containsInteger="1" minValue="0" maxValue="0"/>
    </cacheField>
    <cacheField name="2017/18 Entry Revenue Recovery Price" numFmtId="164">
      <sharedItems containsSemiMixedTypes="0" containsString="0" containsNumber="1" minValue="0" maxValue="4.3400000000000001E-2"/>
    </cacheField>
    <cacheField name="2017/18 Entry Combined Price" numFmtId="164">
      <sharedItems containsSemiMixedTypes="0" containsString="0" containsNumber="1" minValue="1E-4" maxValue="9.2200000000000004E-2"/>
    </cacheField>
    <cacheField name="2019/20 Entry Firm Price" numFmtId="164">
      <sharedItems containsSemiMixedTypes="0" containsString="0" containsNumber="1" minValue="1.2937150119505063E-3" maxValue="2.4216311037351709E-2"/>
    </cacheField>
    <cacheField name="2019/20 Entry Interruptible Price" numFmtId="164">
      <sharedItems containsSemiMixedTypes="0" containsString="0" containsNumber="1" minValue="1.1643435107554557E-3" maxValue="2.1794679933616536E-2"/>
    </cacheField>
    <cacheField name="2019/20 Entry Revenue Recovery Price" numFmtId="164">
      <sharedItems containsSemiMixedTypes="0" containsString="0" containsNumber="1" minValue="0" maxValue="3.6182358288218766E-2"/>
    </cacheField>
    <cacheField name="2019/20 Entry Combined Price" numFmtId="164">
      <sharedItems containsSemiMixedTypes="0" containsString="0" containsNumber="1" minValue="1.2937150119505063E-3" maxValue="6.025948701400792E-2"/>
    </cacheField>
    <cacheField name="2020/21 Entry Firm Price" numFmtId="164">
      <sharedItems containsSemiMixedTypes="0" containsString="0" containsNumber="1" minValue="1.2291934444286195E-3" maxValue="2.3008568734530475E-2"/>
    </cacheField>
    <cacheField name="2020/21 Entry Interruptible Price" numFmtId="164">
      <sharedItems containsSemiMixedTypes="0" containsString="0" containsNumber="1" minValue="1.1062740999857575E-3" maxValue="2.0707711861077428E-2"/>
    </cacheField>
    <cacheField name="2020/21 Entry Revenue Recovery Price" numFmtId="164">
      <sharedItems containsSemiMixedTypes="0" containsString="0" containsNumber="1" minValue="0" maxValue="4.1395772032117119E-2"/>
    </cacheField>
    <cacheField name="2020/21 Entry Combined Price" numFmtId="164">
      <sharedItems containsSemiMixedTypes="0" containsString="0" containsNumber="1" minValue="1.2291934444286195E-3" maxValue="6.0823639668184645E-2"/>
    </cacheField>
    <cacheField name="2021/22 Entry Firm Price" numFmtId="164">
      <sharedItems containsSemiMixedTypes="0" containsString="0" containsNumber="1" minValue="4.6748156221885131E-3" maxValue="8.4348824367638339E-2"/>
    </cacheField>
    <cacheField name="2021/22 Entry Interruptible Price" numFmtId="164">
      <sharedItems containsSemiMixedTypes="0" containsString="0" containsNumber="1" minValue="4.2073340599696621E-3" maxValue="7.5913941930874501E-2"/>
    </cacheField>
    <cacheField name="2021/22 Entry Revenue Recovery Price" numFmtId="164">
      <sharedItems containsSemiMixedTypes="0" containsString="0" containsNumber="1" minValue="0" maxValue="4.8649492980272496E-16"/>
    </cacheField>
    <cacheField name="2021/22 Entry Combined Price" numFmtId="164">
      <sharedItems containsSemiMixedTypes="0" containsString="0" containsNumber="1" minValue="4.6748156221885131E-3" maxValue="8.4348824367638825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0">
  <r>
    <x v="0"/>
    <x v="0"/>
    <n v="7704.0481180060015"/>
    <n v="640115.89312000002"/>
    <n v="647819.94123800599"/>
    <n v="1403121.0830268878"/>
    <n v="676845.60203728836"/>
    <n v="2079966.6850641761"/>
    <n v="1454010.1671352535"/>
    <n v="710548.13976408844"/>
    <n v="2164558.3068993418"/>
    <n v="1796520.0903875094"/>
    <n v="-3.6847011061992864E-7"/>
    <n v="1796520.0903871409"/>
  </r>
  <r>
    <x v="1"/>
    <x v="1"/>
    <n v="1193412.3014342757"/>
    <n v="1824825.3658799997"/>
    <n v="3018237.6673142752"/>
    <n v="1119117.3648806934"/>
    <n v="1929533.4433297997"/>
    <n v="3048650.8082104931"/>
    <n v="1159706.0627468028"/>
    <n v="2025611.7416495429"/>
    <n v="3185317.8043963457"/>
    <n v="2257782.6550155766"/>
    <n v="-1.050424792845761E-6"/>
    <n v="2257782.6550145261"/>
  </r>
  <r>
    <x v="2"/>
    <x v="2"/>
    <n v="4220562.8636541953"/>
    <n v="1414627.4119999998"/>
    <n v="5635190.2756541949"/>
    <n v="2491234.1195818377"/>
    <n v="1495798.4212307248"/>
    <n v="3987032.5408125622"/>
    <n v="2581587.4213592876"/>
    <n v="1570279.5179113811"/>
    <n v="4151866.9392706687"/>
    <n v="5183329.0936737414"/>
    <n v="-8.1430241709044254E-7"/>
    <n v="5183329.0936729275"/>
  </r>
  <r>
    <x v="3"/>
    <x v="3"/>
    <n v="4452439.1187825594"/>
    <n v="1050730.4720000001"/>
    <n v="5503169.5907825595"/>
    <n v="2632309.9228736181"/>
    <n v="1111021.154987073"/>
    <n v="3743331.0778606911"/>
    <n v="2727779.8311266"/>
    <n v="1166342.8299429545"/>
    <n v="3894122.6610695543"/>
    <n v="5476855.2259099297"/>
    <n v="-6.0483230835355918E-7"/>
    <n v="5476855.2259093253"/>
  </r>
  <r>
    <x v="4"/>
    <x v="1"/>
    <n v="0"/>
    <n v="0"/>
    <n v="0"/>
    <n v="0"/>
    <n v="0"/>
    <n v="0"/>
    <n v="0"/>
    <n v="0"/>
    <n v="0"/>
    <n v="0"/>
    <n v="0"/>
    <n v="0"/>
  </r>
  <r>
    <x v="5"/>
    <x v="0"/>
    <n v="2663.1112142375"/>
    <n v="136818.3168"/>
    <n v="139481.42801423749"/>
    <n v="382271.62506742676"/>
    <n v="144668.92167425717"/>
    <n v="526940.54674168397"/>
    <n v="396136.0399890042"/>
    <n v="151872.49923455506"/>
    <n v="548008.5392235592"/>
    <n v="560233.47898454929"/>
    <n v="-7.8756770247348994E-8"/>
    <n v="560233.47898447048"/>
  </r>
  <r>
    <x v="6"/>
    <x v="3"/>
    <n v="4016067.8450834863"/>
    <n v="2671070.1995999999"/>
    <n v="6687138.0446834862"/>
    <n v="2136435.6283318638"/>
    <n v="2824335.6191645153"/>
    <n v="4960771.2474963795"/>
    <n v="2213920.9242891804"/>
    <n v="2964969.2843187628"/>
    <n v="5178890.2086079437"/>
    <n v="4388888.7475415235"/>
    <n v="-1.5375489696452525E-6"/>
    <n v="4388888.7475399859"/>
  </r>
  <r>
    <x v="7"/>
    <x v="4"/>
    <n v="22740.786907509999"/>
    <n v="111947.02639999999"/>
    <n v="134687.81330750999"/>
    <n v="144542.85513300862"/>
    <n v="118370.52211073246"/>
    <n v="262913.37724374107"/>
    <n v="149785.20634638998"/>
    <n v="124264.60929275748"/>
    <n v="274049.81563914748"/>
    <n v="252538.64734159695"/>
    <n v="-6.4440101619922221E-8"/>
    <n v="252538.64734153252"/>
  </r>
  <r>
    <x v="8"/>
    <x v="5"/>
    <n v="649020.96710408409"/>
    <n v="243200.56639999998"/>
    <n v="892221.5335040841"/>
    <n v="297133.46564761346"/>
    <n v="257155.3613182338"/>
    <n v="554288.82696584729"/>
    <n v="307910.04801649362"/>
    <n v="269960.03677211853"/>
    <n v="577870.08478861209"/>
    <n v="606063.04747481039"/>
    <n v="-1.3999361766735274E-7"/>
    <n v="606063.04747467034"/>
  </r>
  <r>
    <x v="9"/>
    <x v="3"/>
    <n v="1237944.3168257403"/>
    <n v="2378.6509999999998"/>
    <n v="1240322.9678257403"/>
    <n v="551558.72223449196"/>
    <n v="2515.137470317085"/>
    <n v="554073.85970480903"/>
    <n v="571562.92468432139"/>
    <n v="2640.3750654588785"/>
    <n v="574203.29974978021"/>
    <n v="1125014.172773082"/>
    <n v="-1.369223614842972E-9"/>
    <n v="1125014.1727730806"/>
  </r>
  <r>
    <x v="10"/>
    <x v="3"/>
    <n v="3482875.2893804931"/>
    <n v="1280964.1129999999"/>
    <n v="4763839.4023804925"/>
    <n v="2140751.5888361167"/>
    <n v="1354465.5515827199"/>
    <n v="3495217.1404188368"/>
    <n v="2218393.4181673294"/>
    <n v="1421909.1845389884"/>
    <n v="3640302.6027063178"/>
    <n v="4464608.6276312862"/>
    <n v="-7.3736177072045504E-7"/>
    <n v="4464608.6276305486"/>
  </r>
  <r>
    <x v="11"/>
    <x v="6"/>
    <n v="0"/>
    <n v="0"/>
    <n v="0"/>
    <n v="0"/>
    <n v="0"/>
    <n v="0"/>
    <n v="0"/>
    <n v="0"/>
    <n v="0"/>
    <n v="0"/>
    <n v="0"/>
    <n v="0"/>
  </r>
  <r>
    <x v="12"/>
    <x v="7"/>
    <n v="2405008.720248065"/>
    <n v="460760.14160000003"/>
    <n v="2865768.8618480652"/>
    <n v="1108648.2140994139"/>
    <n v="487198.45701061888"/>
    <n v="1595846.6711100328"/>
    <n v="1148857.2116665994"/>
    <n v="511457.79226878693"/>
    <n v="1660315.0039353864"/>
    <n v="2160359.484731439"/>
    <n v="-2.652275035964131E-7"/>
    <n v="2160359.4847311736"/>
  </r>
  <r>
    <x v="13"/>
    <x v="8"/>
    <n v="875.73869547799995"/>
    <n v="67535.356899999999"/>
    <n v="68411.095595477993"/>
    <n v="93635.538329168499"/>
    <n v="71410.520799573991"/>
    <n v="165046.05912874249"/>
    <n v="97031.557990768735"/>
    <n v="74966.303335641191"/>
    <n v="171997.86132640991"/>
    <n v="177833.2513319008"/>
    <n v="-3.8875398494494675E-8"/>
    <n v="177833.25133186192"/>
  </r>
  <r>
    <x v="14"/>
    <x v="6"/>
    <n v="0"/>
    <n v="0"/>
    <n v="0"/>
    <n v="0"/>
    <n v="0"/>
    <n v="0"/>
    <n v="0"/>
    <n v="0"/>
    <n v="0"/>
    <n v="0"/>
    <n v="0"/>
    <n v="0"/>
  </r>
  <r>
    <x v="15"/>
    <x v="9"/>
    <n v="47.999511560000002"/>
    <n v="21936.428359999998"/>
    <n v="21984.427871559998"/>
    <n v="10657.822590260203"/>
    <n v="29119.982039626153"/>
    <n v="39777.804629886356"/>
    <n v="11044.365730954638"/>
    <n v="33483.620774501054"/>
    <n v="44527.986505455694"/>
    <n v="20241.40916114263"/>
    <n v="-1.100865302150426E-8"/>
    <n v="20241.409161131622"/>
  </r>
  <r>
    <x v="16"/>
    <x v="1"/>
    <n v="2213.5104443606001"/>
    <n v="859698.34601199988"/>
    <n v="861911.85645636043"/>
    <n v="421224.86429946905"/>
    <n v="909027.64769796131"/>
    <n v="1330252.5119974304"/>
    <n v="436502.05442024482"/>
    <n v="954291.35111721908"/>
    <n v="1390793.405537464"/>
    <n v="799993.12757599354"/>
    <n v="-4.9486842626390946E-7"/>
    <n v="799993.12757549866"/>
  </r>
  <r>
    <x v="17"/>
    <x v="9"/>
    <n v="38975.511378231997"/>
    <n v="17812337.779192001"/>
    <n v="17851313.290570233"/>
    <n v="8654131.5137054436"/>
    <n v="23645369.597160134"/>
    <n v="32299501.110865578"/>
    <n v="8968003.8029990755"/>
    <n v="27188635.885380898"/>
    <n v="36156639.688379973"/>
    <n v="16435985.438839417"/>
    <n v="-8.9390051513817408E-6"/>
    <n v="16435985.438830478"/>
  </r>
  <r>
    <x v="18"/>
    <x v="4"/>
    <n v="12369.339989369"/>
    <n v="34688.486360000003"/>
    <n v="47057.826349369003"/>
    <n v="39304.912375564891"/>
    <n v="36678.904064790957"/>
    <n v="75983.816440355848"/>
    <n v="40730.442228938031"/>
    <n v="38505.276496406754"/>
    <n v="79235.718725344777"/>
    <n v="64553.166855299678"/>
    <n v="-1.996774419083351E-8"/>
    <n v="64553.166855279713"/>
  </r>
  <r>
    <x v="19"/>
    <x v="0"/>
    <n v="5297.5110719695003"/>
    <n v="379007.65100000001"/>
    <n v="384305.16207196953"/>
    <n v="852475.64980016905"/>
    <n v="400755.02651164902"/>
    <n v="1253230.676311818"/>
    <n v="883393.6550726929"/>
    <n v="420710.03746179701"/>
    <n v="1304103.69253449"/>
    <n v="1165934.4294070755"/>
    <n v="-2.1816829200894268E-7"/>
    <n v="1165934.4294068574"/>
  </r>
  <r>
    <x v="20"/>
    <x v="1"/>
    <n v="119.71401750000001"/>
    <n v="371.96280000000002"/>
    <n v="491.67681750000003"/>
    <n v="220.84032289331964"/>
    <n v="393.30594351338624"/>
    <n v="614.14626640670588"/>
    <n v="228.84986811517092"/>
    <n v="412.89003826045433"/>
    <n v="641.7399063756252"/>
    <n v="433.05856853036551"/>
    <n v="-2.1411306223700469E-10"/>
    <n v="433.05856853015138"/>
  </r>
  <r>
    <x v="21"/>
    <x v="6"/>
    <n v="0"/>
    <n v="0"/>
    <n v="0"/>
    <n v="0"/>
    <n v="0"/>
    <n v="0"/>
    <n v="0"/>
    <n v="0"/>
    <n v="0"/>
    <n v="0"/>
    <n v="0"/>
    <n v="0"/>
  </r>
  <r>
    <x v="22"/>
    <x v="10"/>
    <n v="0"/>
    <n v="0"/>
    <n v="0"/>
    <n v="0"/>
    <n v="0"/>
    <n v="0"/>
    <n v="0"/>
    <n v="0"/>
    <n v="0"/>
    <n v="0"/>
    <n v="0"/>
    <n v="0"/>
  </r>
  <r>
    <x v="23"/>
    <x v="6"/>
    <n v="0"/>
    <n v="0"/>
    <n v="0"/>
    <n v="0"/>
    <n v="0"/>
    <n v="0"/>
    <n v="0"/>
    <n v="0"/>
    <n v="0"/>
    <n v="0"/>
    <n v="0"/>
    <n v="0"/>
  </r>
  <r>
    <x v="24"/>
    <x v="6"/>
    <n v="395757.285200816"/>
    <n v="0"/>
    <n v="395757.285200816"/>
    <n v="65665.400623655471"/>
    <n v="0"/>
    <n v="65665.400623655471"/>
    <n v="68046.985602863366"/>
    <n v="0"/>
    <n v="68046.985602863366"/>
    <n v="126361.87502203294"/>
    <n v="0"/>
    <n v="126361.87502203294"/>
  </r>
  <r>
    <x v="25"/>
    <x v="0"/>
    <n v="7466.3077056770007"/>
    <n v="532857.37559999991"/>
    <n v="540323.68330567691"/>
    <n v="1058788.5568417457"/>
    <n v="563432.6144131209"/>
    <n v="1622221.1712548668"/>
    <n v="1097189.2198877749"/>
    <n v="591487.91814355971"/>
    <n v="1688677.1380313346"/>
    <n v="1549635.510437683"/>
    <n v="-3.0672885682463345E-7"/>
    <n v="1549635.5104373763"/>
  </r>
  <r>
    <x v="26"/>
    <x v="10"/>
    <n v="5545.9844501380003"/>
    <n v="1390109.0196400001"/>
    <n v="1395655.004090138"/>
    <n v="698280.65291333362"/>
    <n v="1469873.1689189849"/>
    <n v="2168153.8218323188"/>
    <n v="723606.23835795769"/>
    <n v="1543063.3555435175"/>
    <n v="2266669.593901475"/>
    <n v="1097958.3639963809"/>
    <n v="-8.0018888727152531E-7"/>
    <n v="1097958.3639955807"/>
  </r>
  <r>
    <x v="27"/>
    <x v="11"/>
    <n v="159781.75570375202"/>
    <n v="1934599.6317999999"/>
    <n v="2094381.3875037518"/>
    <n v="1957158.6004162503"/>
    <n v="2045606.532442891"/>
    <n v="4002765.1328591416"/>
    <n v="2028141.7891337452"/>
    <n v="2147464.5206256183"/>
    <n v="4175606.3097593635"/>
    <n v="3043836.4809190687"/>
    <n v="-1.1136141876748957E-6"/>
    <n v="3043836.4809179553"/>
  </r>
  <r>
    <x v="28"/>
    <x v="10"/>
    <n v="2694.3622464000005"/>
    <n v="84418.223999999987"/>
    <n v="87112.586246399995"/>
    <n v="41920.922853115771"/>
    <n v="89262.123094149152"/>
    <n v="131183.04594726494"/>
    <n v="43441.331458458939"/>
    <n v="93706.800081189838"/>
    <n v="137148.13153964878"/>
    <n v="65196.777750648063"/>
    <n v="-4.8593688533502277E-8"/>
    <n v="65196.777750599467"/>
  </r>
  <r>
    <x v="29"/>
    <x v="2"/>
    <n v="467435.68567400001"/>
    <n v="472181.44379999995"/>
    <n v="939617.12947399996"/>
    <n v="355963.26009350602"/>
    <n v="499275.11101452075"/>
    <n v="855238.37110802671"/>
    <n v="368873.51032173913"/>
    <n v="524135.78561205196"/>
    <n v="893009.29593379109"/>
    <n v="735895.27651524707"/>
    <n v="-2.7180195133359606E-7"/>
    <n v="735895.27651497524"/>
  </r>
  <r>
    <x v="30"/>
    <x v="10"/>
    <n v="4874.1288381170007"/>
    <n v="1221707.4392600001"/>
    <n v="1226581.5680981171"/>
    <n v="841750.25907646201"/>
    <n v="1291808.7429589124"/>
    <n v="2133559.0020353743"/>
    <n v="872279.27061406407"/>
    <n v="1356132.4716857253"/>
    <n v="2228411.7422997896"/>
    <n v="1216253.5926885381"/>
    <n v="-7.0325183318785632E-7"/>
    <n v="1216253.592687835"/>
  </r>
  <r>
    <x v="31"/>
    <x v="5"/>
    <n v="8515488.1532307807"/>
    <n v="3578771.6425999999"/>
    <n v="12094259.795830781"/>
    <n v="5521378.2892084373"/>
    <n v="3784120.7709796359"/>
    <n v="9305499.0601880737"/>
    <n v="5721630.3469620664"/>
    <n v="3972545.5353023009"/>
    <n v="9694175.8822643682"/>
    <n v="9790021.166590929"/>
    <n v="-2.0600494335563696E-6"/>
    <n v="9790021.1665888689"/>
  </r>
  <r>
    <x v="32"/>
    <x v="2"/>
    <n v="700456.61228787666"/>
    <n v="762092.44979999994"/>
    <n v="1462549.0620878767"/>
    <n v="2004918.8382071161"/>
    <n v="805821.14666578744"/>
    <n v="2810739.9848729037"/>
    <n v="2077634.218670124"/>
    <n v="845945.83317451458"/>
    <n v="2923580.0518446388"/>
    <n v="3617147.7244472685"/>
    <n v="-4.3868351387391094E-7"/>
    <n v="3617147.7244468299"/>
  </r>
  <r>
    <x v="33"/>
    <x v="1"/>
    <n v="2717.5566549669998"/>
    <n v="22456.665219999999"/>
    <n v="25174.221874966999"/>
    <n v="9261.3387976436097"/>
    <n v="23745.223722685023"/>
    <n v="33006.562520328633"/>
    <n v="9597.2335787359461"/>
    <n v="24927.58244073873"/>
    <n v="34524.816019474674"/>
    <n v="16708.721529689748"/>
    <n v="-1.292673718416314E-8"/>
    <n v="16708.721529676823"/>
  </r>
  <r>
    <x v="34"/>
    <x v="1"/>
    <n v="87156.650511700005"/>
    <n v="967157.05240000004"/>
    <n v="1054313.7029117001"/>
    <n v="398864.61525148724"/>
    <n v="1022652.310983269"/>
    <n v="1421516.9262347561"/>
    <n v="413330.83288510458"/>
    <n v="1073573.7884791279"/>
    <n v="1486904.6213642326"/>
    <n v="719606.3042180913"/>
    <n v="-5.5672491483954619E-7"/>
    <n v="719606.30421753461"/>
  </r>
  <r>
    <x v="35"/>
    <x v="12"/>
    <n v="7271956.8785118638"/>
    <n v="2908657.9939999999"/>
    <n v="10180614.872511864"/>
    <n v="3847048.7255418906"/>
    <n v="3075556.1488619917"/>
    <n v="6922604.8744038828"/>
    <n v="3986575.3768988424"/>
    <n v="3228698.9732017191"/>
    <n v="7215274.350100562"/>
    <n v="7387022.7907454725"/>
    <n v="-1.6743117056207858E-6"/>
    <n v="7387022.790743798"/>
  </r>
  <r>
    <x v="36"/>
    <x v="12"/>
    <n v="5382889.9537260886"/>
    <n v="1175303.5689999999"/>
    <n v="6558193.5227260888"/>
    <n v="3043673.591867005"/>
    <n v="1242742.2288470655"/>
    <n v="4286415.8207140705"/>
    <n v="3154063.0395694049"/>
    <n v="1304622.7622011085"/>
    <n v="4458685.8017705139"/>
    <n v="5844398.601305645"/>
    <n v="-6.7654035891941527E-7"/>
    <n v="5844398.6013049688"/>
  </r>
  <r>
    <x v="37"/>
    <x v="1"/>
    <n v="0"/>
    <n v="0"/>
    <n v="0"/>
    <n v="0"/>
    <n v="0"/>
    <n v="0"/>
    <n v="0"/>
    <n v="0"/>
    <n v="0"/>
    <n v="0"/>
    <n v="0"/>
    <n v="0"/>
  </r>
  <r>
    <x v="38"/>
    <x v="8"/>
    <n v="6503.8502233480012"/>
    <n v="65377.972659999992"/>
    <n v="71881.822883347995"/>
    <n v="81478.516845413717"/>
    <n v="69129.346327196341"/>
    <n v="150607.86317261006"/>
    <n v="84433.61968502494"/>
    <n v="72571.541113730549"/>
    <n v="157005.16079875547"/>
    <n v="155527.91242643466"/>
    <n v="-3.7633542733520048E-8"/>
    <n v="155527.91242639703"/>
  </r>
  <r>
    <x v="39"/>
    <x v="0"/>
    <n v="19921.668079363"/>
    <n v="1423313.21"/>
    <n v="1443234.8780793629"/>
    <n v="2928923.015846557"/>
    <n v="1504982.6084063151"/>
    <n v="4433905.6242528725"/>
    <n v="3035150.633336849"/>
    <n v="1579921.0182671763"/>
    <n v="4615071.6516040256"/>
    <n v="4300192.8111810992"/>
    <n v="-8.1930222569429232E-7"/>
    <n v="4300192.8111802796"/>
  </r>
  <r>
    <x v="40"/>
    <x v="4"/>
    <n v="297931.31208777748"/>
    <n v="611115.01572000002"/>
    <n v="909046.32780777756"/>
    <n v="482407.47134310845"/>
    <n v="646180.66068153176"/>
    <n v="1128588.1320246402"/>
    <n v="499903.66228532162"/>
    <n v="678356.28246203368"/>
    <n v="1178259.9447473553"/>
    <n v="827045.00647003204"/>
    <n v="-3.517763265434727E-7"/>
    <n v="827045.00646968023"/>
  </r>
  <r>
    <x v="41"/>
    <x v="0"/>
    <n v="7609.9840873825015"/>
    <n v="6214.2007399999993"/>
    <n v="13824.184827382502"/>
    <n v="1299152.3517701209"/>
    <n v="6570.7702093523403"/>
    <n v="1305723.1219794732"/>
    <n v="1346270.6469041295"/>
    <n v="6897.9521105248787"/>
    <n v="1353168.5990146545"/>
    <n v="1659035.610188179"/>
    <n v="-3.5770823044585653E-9"/>
    <n v="1659035.6101881755"/>
  </r>
  <r>
    <x v="42"/>
    <x v="1"/>
    <n v="1034736.8890673429"/>
    <n v="1440423.6543399999"/>
    <n v="2475160.5434073429"/>
    <n v="796201.85437665693"/>
    <n v="1523074.8462727815"/>
    <n v="2319276.7006494384"/>
    <n v="825078.89401688729"/>
    <n v="1598914.1326812946"/>
    <n v="2423993.0266981819"/>
    <n v="1578196.8177078208"/>
    <n v="-8.2915151609073303E-7"/>
    <n v="1578196.8177069917"/>
  </r>
  <r>
    <x v="43"/>
    <x v="2"/>
    <n v="329543.98073586763"/>
    <n v="234253.23899999997"/>
    <n v="563797.21973586758"/>
    <n v="299479.20975641999"/>
    <n v="247694.63824329141"/>
    <n v="547173.8479997114"/>
    <n v="310340.8687239585"/>
    <n v="260028.23081594543"/>
    <n v="570369.09953990392"/>
    <n v="614091.12944801722"/>
    <n v="-1.3484326481365052E-7"/>
    <n v="614091.12944788241"/>
  </r>
  <r>
    <x v="44"/>
    <x v="1"/>
    <n v="1083.3722111519999"/>
    <n v="3932.4067200000004"/>
    <n v="5015.778931152"/>
    <n v="1682.5442799687062"/>
    <n v="4158.0473512081862"/>
    <n v="5840.5916311768924"/>
    <n v="1743.5676217281116"/>
    <n v="4365.0912432008454"/>
    <n v="6108.658864928957"/>
    <n v="3450.1076654792205"/>
    <n v="-2.2636125031335804E-9"/>
    <n v="3450.1076654769568"/>
  </r>
  <r>
    <x v="45"/>
    <x v="8"/>
    <n v="0"/>
    <n v="0"/>
    <n v="0"/>
    <n v="0"/>
    <n v="0"/>
    <n v="0"/>
    <n v="0"/>
    <n v="0"/>
    <n v="0"/>
    <n v="0"/>
    <n v="0"/>
    <n v="0"/>
  </r>
  <r>
    <x v="46"/>
    <x v="0"/>
    <n v="1272.094116728"/>
    <n v="118106.43262000001"/>
    <n v="119378.526736728"/>
    <n v="211835.93963311723"/>
    <n v="124883.3537025995"/>
    <n v="336719.29333571671"/>
    <n v="219518.90946342502"/>
    <n v="131101.73781700095"/>
    <n v="350620.647280426"/>
    <n v="285321.82478519669"/>
    <n v="-6.7985642537793192E-8"/>
    <n v="285321.8247851287"/>
  </r>
  <r>
    <x v="47"/>
    <x v="1"/>
    <n v="1205014.9057457279"/>
    <n v="2052683.9555200001"/>
    <n v="3257698.8612657283"/>
    <n v="1020328.4230272856"/>
    <n v="2170466.5086416798"/>
    <n v="3190794.9316689651"/>
    <n v="1057334.1950634234"/>
    <n v="2278541.716890166"/>
    <n v="3335875.9119535894"/>
    <n v="2041389.511576219"/>
    <n v="-1.1815871036597067E-6"/>
    <n v="2041389.5115750374"/>
  </r>
  <r>
    <x v="48"/>
    <x v="6"/>
    <n v="0"/>
    <n v="0"/>
    <n v="0"/>
    <n v="0"/>
    <n v="0"/>
    <n v="0"/>
    <n v="0"/>
    <n v="0"/>
    <n v="0"/>
    <n v="0"/>
    <n v="0"/>
    <n v="0"/>
  </r>
  <r>
    <x v="49"/>
    <x v="10"/>
    <n v="2402.6630664960003"/>
    <n v="1568.3098200000002"/>
    <n v="3970.9728864960007"/>
    <n v="1324.4610274538234"/>
    <n v="1658.2990919425515"/>
    <n v="2982.7601193963746"/>
    <n v="1372.497230059339"/>
    <n v="1740.871672070557"/>
    <n v="3113.368902129896"/>
    <n v="2555.3938394481197"/>
    <n v="-9.027666693996431E-10"/>
    <n v="2555.393839447217"/>
  </r>
  <r>
    <x v="50"/>
    <x v="7"/>
    <n v="625266.81653603399"/>
    <n v="169201.03375999999"/>
    <n v="794467.85029603401"/>
    <n v="341887.18703759718"/>
    <n v="178909.75179888177"/>
    <n v="520796.93883647898"/>
    <n v="354286.91933952813"/>
    <n v="187818.30146153006"/>
    <n v="542105.22080105823"/>
    <n v="695913.97544174257"/>
    <n v="-9.7397243681412241E-8"/>
    <n v="695913.97544164513"/>
  </r>
  <r>
    <x v="51"/>
    <x v="1"/>
    <n v="0"/>
    <n v="0"/>
    <n v="0"/>
    <n v="0"/>
    <n v="0"/>
    <n v="0"/>
    <n v="0"/>
    <n v="0"/>
    <n v="0"/>
    <n v="0"/>
    <n v="0"/>
    <n v="0"/>
  </r>
  <r>
    <x v="52"/>
    <x v="7"/>
    <n v="660365.9474887572"/>
    <n v="128377.16099999999"/>
    <n v="788743.10848875716"/>
    <n v="307322.39313515677"/>
    <n v="135743.41421420337"/>
    <n v="443065.80734936014"/>
    <n v="318468.51252700656"/>
    <n v="142502.55917274117"/>
    <n v="460971.0716997477"/>
    <n v="592494.5108099893"/>
    <n v="-7.3897785109164063E-8"/>
    <n v="592494.51080991537"/>
  </r>
  <r>
    <x v="53"/>
    <x v="11"/>
    <n v="1008.9745618565003"/>
    <n v="67217.055399999997"/>
    <n v="68226.029961856504"/>
    <n v="138790.35857238006"/>
    <n v="71073.955229631974"/>
    <n v="209864.31380201204"/>
    <n v="143824.07541710424"/>
    <n v="74612.978974943398"/>
    <n v="218437.05439204763"/>
    <n v="194306.79596795788"/>
    <n v="-3.8692174503064265E-8"/>
    <n v="194306.7959679192"/>
  </r>
  <r>
    <x v="54"/>
    <x v="11"/>
    <n v="885.53333061000001"/>
    <n v="1769.62302"/>
    <n v="2655.1563506100001"/>
    <n v="6989.6054396855025"/>
    <n v="1871.1635990053519"/>
    <n v="8860.7690386908544"/>
    <n v="7243.1078803566388"/>
    <n v="1964.335456218688"/>
    <n v="9207.4433365753266"/>
    <n v="10282.899741272124"/>
    <n v="-1.0186486493200292E-9"/>
    <n v="10282.899741271105"/>
  </r>
  <r>
    <x v="55"/>
    <x v="1"/>
    <n v="0"/>
    <n v="0"/>
    <n v="0"/>
    <n v="0"/>
    <n v="0"/>
    <n v="0"/>
    <n v="0"/>
    <n v="0"/>
    <n v="0"/>
    <n v="0"/>
    <n v="0"/>
    <n v="0"/>
  </r>
  <r>
    <x v="56"/>
    <x v="11"/>
    <n v="14028.393792248004"/>
    <n v="1174674.5208000001"/>
    <n v="1188702.9145922482"/>
    <n v="1295010.2224097876"/>
    <n v="1242077.085999941"/>
    <n v="2537087.3084097286"/>
    <n v="1341978.2887631475"/>
    <n v="1303924.4995378377"/>
    <n v="2645902.7883009855"/>
    <n v="2035662.8545391024"/>
    <n v="-6.7617825970842796E-7"/>
    <n v="2035662.8545384263"/>
  </r>
  <r>
    <x v="57"/>
    <x v="12"/>
    <n v="0"/>
    <n v="0"/>
    <n v="0"/>
    <n v="0"/>
    <n v="0"/>
    <n v="0"/>
    <n v="0"/>
    <n v="0"/>
    <n v="0"/>
    <n v="0"/>
    <n v="0"/>
    <n v="0"/>
  </r>
  <r>
    <x v="58"/>
    <x v="6"/>
    <n v="0"/>
    <n v="0"/>
    <n v="0"/>
    <n v="0"/>
    <n v="0"/>
    <n v="0"/>
    <n v="0"/>
    <n v="0"/>
    <n v="0"/>
    <n v="0"/>
    <n v="0"/>
    <n v="0"/>
  </r>
  <r>
    <x v="59"/>
    <x v="1"/>
    <n v="163876.38983100001"/>
    <n v="227312.2665"/>
    <n v="391188.65633100003"/>
    <n v="125658.53355989445"/>
    <n v="240355.3942704722"/>
    <n v="366013.92783036665"/>
    <n v="130215.97892980403"/>
    <n v="252323.53991381821"/>
    <n v="382539.51884362224"/>
    <n v="249071.28282832855"/>
    <n v="-1.3084783065497167E-7"/>
    <n v="249071.2828281977"/>
  </r>
  <r>
    <x v="60"/>
    <x v="1"/>
    <n v="1456238.735848512"/>
    <n v="2772470.4585600002"/>
    <n v="4228709.1944085117"/>
    <n v="1695065.7202231325"/>
    <n v="2931554.202643198"/>
    <n v="4626619.9228663305"/>
    <n v="1756543.1957233632"/>
    <n v="3077526.6604908276"/>
    <n v="4834069.8562141908"/>
    <n v="3263468.8918699464"/>
    <n v="-1.5959180322438536E-6"/>
    <n v="3263468.8918683506"/>
  </r>
  <r>
    <x v="61"/>
    <x v="13"/>
    <n v="3187652.4067565729"/>
    <n v="2421448.4975999999"/>
    <n v="5609100.9043565728"/>
    <n v="4675139.9884559941"/>
    <n v="2560390.6789002549"/>
    <n v="7235530.6673562489"/>
    <n v="4844700.2601737287"/>
    <n v="2687881.5914381319"/>
    <n v="7532581.8516118601"/>
    <n v="9407395.9133142978"/>
    <n v="-1.3938591516956273E-6"/>
    <n v="9407395.9133129045"/>
  </r>
  <r>
    <x v="62"/>
    <x v="1"/>
    <n v="0"/>
    <n v="0"/>
    <n v="0"/>
    <n v="0"/>
    <n v="0"/>
    <n v="0"/>
    <n v="0"/>
    <n v="0"/>
    <n v="0"/>
    <n v="0"/>
    <n v="0"/>
    <n v="0"/>
  </r>
  <r>
    <x v="63"/>
    <x v="2"/>
    <n v="4397105.9399120538"/>
    <n v="2949591.4557999996"/>
    <n v="7346697.3957120534"/>
    <n v="2231649.3879041113"/>
    <n v="3118838.3636816405"/>
    <n v="5350487.7515857518"/>
    <n v="2312587.9432256836"/>
    <n v="3274136.3626630697"/>
    <n v="5586724.3058887534"/>
    <n v="4623236.1843066448"/>
    <n v="-1.6978742469662088E-6"/>
    <n v="4623236.184304947"/>
  </r>
  <r>
    <x v="64"/>
    <x v="0"/>
    <n v="23835.662968646302"/>
    <n v="1161121.6540000001"/>
    <n v="1184957.3169686464"/>
    <n v="3464384.4439786929"/>
    <n v="1227746.558688916"/>
    <n v="4692131.0026676087"/>
    <n v="3590032.4393555587"/>
    <n v="1288880.4045595473"/>
    <n v="4878912.8439151058"/>
    <n v="4941302.8916114951"/>
    <n v="-6.6837681877767292E-7"/>
    <n v="4941302.8916108264"/>
  </r>
  <r>
    <x v="65"/>
    <x v="13"/>
    <n v="954651.89832215116"/>
    <n v="1025988.2797999999"/>
    <n v="1980640.1781221512"/>
    <n v="2135840.1905546584"/>
    <n v="1084859.2612498216"/>
    <n v="3220699.45180448"/>
    <n v="2213303.8908824231"/>
    <n v="1138878.242935583"/>
    <n v="3352182.1338180061"/>
    <n v="4255702.8482348286"/>
    <n v="-5.905899525631455E-7"/>
    <n v="4255702.8482342381"/>
  </r>
  <r>
    <x v="66"/>
    <x v="6"/>
    <n v="0"/>
    <n v="0"/>
    <n v="0"/>
    <n v="0"/>
    <n v="0"/>
    <n v="0"/>
    <n v="0"/>
    <n v="0"/>
    <n v="0"/>
    <n v="0"/>
    <n v="0"/>
    <n v="0"/>
  </r>
  <r>
    <x v="67"/>
    <x v="1"/>
    <n v="0"/>
    <n v="0"/>
    <n v="0"/>
    <n v="0"/>
    <n v="0"/>
    <n v="0"/>
    <n v="0"/>
    <n v="0"/>
    <n v="0"/>
    <n v="0"/>
    <n v="0"/>
    <n v="0"/>
  </r>
  <r>
    <x v="68"/>
    <x v="1"/>
    <n v="85740.712016189995"/>
    <n v="979428.38069999998"/>
    <n v="1065169.09271619"/>
    <n v="406137.62370296195"/>
    <n v="1035627.7653975118"/>
    <n v="1441765.3891004738"/>
    <n v="420867.62237677968"/>
    <n v="1087195.3366858133"/>
    <n v="1508062.9590625931"/>
    <n v="719725.66424609546"/>
    <n v="-5.6378866336501335E-7"/>
    <n v="719725.66424553166"/>
  </r>
  <r>
    <x v="69"/>
    <x v="7"/>
    <n v="2279744.3130823122"/>
    <n v="335511.55659999995"/>
    <n v="2615255.869682312"/>
    <n v="1228166.6751393455"/>
    <n v="354763.13579800958"/>
    <n v="1582929.810937355"/>
    <n v="1272710.4269126633"/>
    <n v="372428.04775477166"/>
    <n v="1645138.474667435"/>
    <n v="2496656.5125032924"/>
    <n v="-1.931306216630537E-7"/>
    <n v="2496656.5125030992"/>
  </r>
  <r>
    <x v="70"/>
    <x v="5"/>
    <n v="1548040.6762452256"/>
    <n v="287203.27679999999"/>
    <n v="1835243.9530452257"/>
    <n v="680095.25899886363"/>
    <n v="303682.93754633586"/>
    <n v="983778.19654519949"/>
    <n v="704761.28765138192"/>
    <n v="318804.38567103981"/>
    <n v="1023565.6733224217"/>
    <n v="1356589.0335092989"/>
    <n v="-1.6532291153886915E-7"/>
    <n v="1356589.0335091336"/>
  </r>
  <r>
    <x v="71"/>
    <x v="11"/>
    <n v="21324.717333507506"/>
    <n v="1544578.12674"/>
    <n v="1565902.8440735075"/>
    <n v="2162578.006532778"/>
    <n v="1633205.6793518448"/>
    <n v="3795783.6858846229"/>
    <n v="2241011.4470936875"/>
    <n v="1714528.7696671265"/>
    <n v="3955540.2167608142"/>
    <n v="3420596.1755049024"/>
    <n v="-8.8910598742830655E-7"/>
    <n v="3420596.1755040134"/>
  </r>
  <r>
    <x v="72"/>
    <x v="1"/>
    <n v="0"/>
    <n v="0"/>
    <n v="0"/>
    <n v="0"/>
    <n v="0"/>
    <n v="0"/>
    <n v="0"/>
    <n v="0"/>
    <n v="0"/>
    <n v="0"/>
    <n v="0"/>
    <n v="0"/>
  </r>
  <r>
    <x v="73"/>
    <x v="1"/>
    <n v="192060.88546698901"/>
    <n v="569419.25237999996"/>
    <n v="761480.13784698898"/>
    <n v="326018.94622840849"/>
    <n v="602092.40362746723"/>
    <n v="928111.34985587571"/>
    <n v="337843.16138434329"/>
    <n v="632072.71507101646"/>
    <n v="969915.87645535974"/>
    <n v="638756.56209192984"/>
    <n v="-3.2777498132551857E-7"/>
    <n v="638756.56209160201"/>
  </r>
  <r>
    <x v="74"/>
    <x v="7"/>
    <n v="367860.22896444297"/>
    <n v="163041.51644000001"/>
    <n v="530901.74540444301"/>
    <n v="218412.02853744166"/>
    <n v="172396.80273212123"/>
    <n v="390808.83126956288"/>
    <n v="226333.50318775713"/>
    <n v="180981.0496129024"/>
    <n v="407314.55280065956"/>
    <n v="453551.2089791054"/>
    <n v="-9.3851638811013727E-8"/>
    <n v="453551.20897901157"/>
  </r>
  <r>
    <x v="75"/>
    <x v="14"/>
    <n v="6663819.832018394"/>
    <n v="4703637.5891999993"/>
    <n v="11367457.421218393"/>
    <n v="6876402.9637432387"/>
    <n v="4973531.2777657751"/>
    <n v="11849934.241509013"/>
    <n v="7125799.7214557296"/>
    <n v="5221181.0002723364"/>
    <n v="12346980.721728066"/>
    <n v="13394418.656618012"/>
    <n v="-2.7075563682085796E-6"/>
    <n v="13394418.656615304"/>
  </r>
  <r>
    <x v="76"/>
    <x v="14"/>
    <n v="3048449.7790911468"/>
    <n v="688675.57"/>
    <n v="3737125.3490911466"/>
    <n v="3599774.6722920458"/>
    <n v="728191.6224780248"/>
    <n v="4327966.2947700704"/>
    <n v="3730333.0669205748"/>
    <n v="764450.86026436021"/>
    <n v="4494783.9271849347"/>
    <n v="7011934.7694426319"/>
    <n v="-3.9642253252345299E-7"/>
    <n v="7011934.7694422351"/>
  </r>
  <r>
    <x v="77"/>
    <x v="10"/>
    <n v="17.375204"/>
    <n v="22.22"/>
    <n v="39.595203999999995"/>
    <n v="11.231617175466347"/>
    <n v="23.49497870450336"/>
    <n v="34.726595879969707"/>
    <n v="11.638970979802503"/>
    <n v="24.664876837542074"/>
    <n v="36.303847817344575"/>
    <n v="21.856439328383171"/>
    <n v="-1.2790505509976384E-11"/>
    <n v="21.856439328370382"/>
  </r>
  <r>
    <x v="78"/>
    <x v="7"/>
    <n v="1401379.318436824"/>
    <n v="615933.28939999989"/>
    <n v="2017312.6078368239"/>
    <n v="879944.17533260433"/>
    <n v="651275.40584373113"/>
    <n v="1531219.5811763355"/>
    <n v="911858.42257102963"/>
    <n v="683704.71301499347"/>
    <n v="1595563.1355860231"/>
    <n v="1817543.6727532819"/>
    <n v="-3.5454987092027802E-7"/>
    <n v="1817543.6727529273"/>
  </r>
  <r>
    <x v="79"/>
    <x v="4"/>
    <n v="5972.549703754501"/>
    <n v="658025.34643999988"/>
    <n v="663997.89614375436"/>
    <n v="529947.94631978124"/>
    <n v="695782.6958429903"/>
    <n v="1225730.6421627714"/>
    <n v="549168.35854190041"/>
    <n v="730428.1784844083"/>
    <n v="1279596.5370263087"/>
    <n v="904532.00341236696"/>
    <n v="-3.7877933480400259E-7"/>
    <n v="904532.00341198815"/>
  </r>
  <r>
    <x v="80"/>
    <x v="6"/>
    <n v="6870.7571365509993"/>
    <n v="0"/>
    <n v="6870.7571365509993"/>
    <n v="176397.21173256097"/>
    <n v="0"/>
    <n v="176397.21173256097"/>
    <n v="182794.87238560634"/>
    <n v="0"/>
    <n v="182794.87238560634"/>
    <n v="302501.66097354854"/>
    <n v="0"/>
    <n v="302501.66097354854"/>
  </r>
  <r>
    <x v="81"/>
    <x v="13"/>
    <n v="3018347.7171727549"/>
    <n v="2634904.39432"/>
    <n v="5653252.1114927549"/>
    <n v="3644880.0995507431"/>
    <n v="2786094.6279455768"/>
    <n v="6430974.7274963204"/>
    <n v="3777074.3999533923"/>
    <n v="2924824.138820936"/>
    <n v="6701898.5387743283"/>
    <n v="7361805.8860682463"/>
    <n v="-1.5167308359050833E-6"/>
    <n v="7361805.8860667292"/>
  </r>
  <r>
    <x v="82"/>
    <x v="0"/>
    <n v="45905.626119868"/>
    <n v="4075066.2303999998"/>
    <n v="4120971.8565198677"/>
    <n v="6684811.5311482418"/>
    <n v="4308892.6328842836"/>
    <n v="10993704.164032526"/>
    <n v="6927259.5567479366"/>
    <n v="4523447.6452584537"/>
    <n v="11450707.20200639"/>
    <n v="9830238.3681330923"/>
    <n v="-2.3457316414693924E-6"/>
    <n v="9830238.3681307472"/>
  </r>
  <r>
    <x v="83"/>
    <x v="6"/>
    <n v="0"/>
    <n v="0"/>
    <n v="0"/>
    <n v="0"/>
    <n v="0"/>
    <n v="0"/>
    <n v="0"/>
    <n v="0"/>
    <n v="0"/>
    <n v="0"/>
    <n v="0"/>
    <n v="0"/>
  </r>
  <r>
    <x v="84"/>
    <x v="10"/>
    <n v="8454.33811332"/>
    <n v="105954.60347999999"/>
    <n v="114408.94159331999"/>
    <n v="44693.911608670351"/>
    <n v="112034.25528382977"/>
    <n v="156728.16689250013"/>
    <n v="46314.892331217095"/>
    <n v="117612.8373179481"/>
    <n v="163927.72964916518"/>
    <n v="78391.784202216644"/>
    <n v="-6.0990681350958732E-8"/>
    <n v="78391.784202155657"/>
  </r>
  <r>
    <x v="85"/>
    <x v="2"/>
    <n v="210646.03282109756"/>
    <n v="386090.27600000001"/>
    <n v="596736.3088210976"/>
    <n v="392491.89902435144"/>
    <n v="408244.05097370944"/>
    <n v="800735.94999806094"/>
    <n v="406726.98785803519"/>
    <n v="428571.96695376356"/>
    <n v="835298.95481179876"/>
    <n v="740778.03101850732"/>
    <n v="-2.2224526564024767E-7"/>
    <n v="740778.03101828508"/>
  </r>
  <r>
    <x v="86"/>
    <x v="1"/>
    <n v="0"/>
    <n v="0"/>
    <n v="0"/>
    <n v="0"/>
    <n v="0"/>
    <n v="0"/>
    <n v="0"/>
    <n v="0"/>
    <n v="0"/>
    <n v="0"/>
    <n v="0"/>
    <n v="0"/>
  </r>
  <r>
    <x v="87"/>
    <x v="1"/>
    <n v="615103.94578479009"/>
    <n v="2275221.7439600001"/>
    <n v="2890325.6897447901"/>
    <n v="1439354.95705389"/>
    <n v="2405773.4663529787"/>
    <n v="3845128.4234068687"/>
    <n v="1491558.1890894992"/>
    <n v="2525565.4407232711"/>
    <n v="4017123.6298127705"/>
    <n v="2813727.637982531"/>
    <n v="-1.3096866000242328E-6"/>
    <n v="2813727.6379812211"/>
  </r>
  <r>
    <x v="88"/>
    <x v="8"/>
    <n v="603589.62656422507"/>
    <n v="662482.4118"/>
    <n v="1266072.0383642251"/>
    <n v="815224.10926248576"/>
    <n v="700495.50663136912"/>
    <n v="1515719.6158938548"/>
    <n v="844791.057379273"/>
    <n v="735375.6567994972"/>
    <n v="1580166.7141787703"/>
    <n v="1604727.5839363101"/>
    <n v="-3.8134495672323774E-7"/>
    <n v="1604727.5839359288"/>
  </r>
  <r>
    <x v="89"/>
    <x v="11"/>
    <n v="639.96196658600002"/>
    <n v="53567.26496"/>
    <n v="54207.226926586001"/>
    <n v="80474.709861358424"/>
    <n v="56640.94282149816"/>
    <n v="137115.6526828566"/>
    <n v="83393.40613659106"/>
    <n v="59461.295803887631"/>
    <n v="142854.7019404787"/>
    <n v="115286.80103745971"/>
    <n v="-3.0834941387274748E-8"/>
    <n v="115286.80103742887"/>
  </r>
  <r>
    <x v="90"/>
    <x v="12"/>
    <n v="5458224.7736063357"/>
    <n v="2721972.22"/>
    <n v="8180196.9936063364"/>
    <n v="3882110.6816834719"/>
    <n v="2878158.3862803662"/>
    <n v="6760269.0679638386"/>
    <n v="4022908.9772746079"/>
    <n v="3021472.0774757415"/>
    <n v="7044381.0547503494"/>
    <n v="7586245.3180149756"/>
    <n v="-1.5668497154776171E-6"/>
    <n v="7586245.3180134092"/>
  </r>
  <r>
    <x v="91"/>
    <x v="10"/>
    <n v="0"/>
    <n v="0"/>
    <n v="0"/>
    <n v="0"/>
    <n v="0"/>
    <n v="0"/>
    <n v="0"/>
    <n v="0"/>
    <n v="0"/>
    <n v="0"/>
    <n v="0"/>
    <n v="0"/>
  </r>
  <r>
    <x v="92"/>
    <x v="6"/>
    <n v="11725.177483250001"/>
    <n v="0"/>
    <n v="11725.177483250001"/>
    <n v="5831.9947884784078"/>
    <n v="0"/>
    <n v="5831.9947884784078"/>
    <n v="6043.5124378819692"/>
    <n v="0"/>
    <n v="6043.5124378819692"/>
    <n v="10391.631645450107"/>
    <n v="0"/>
    <n v="10391.631645450107"/>
  </r>
  <r>
    <x v="93"/>
    <x v="1"/>
    <n v="0"/>
    <n v="0"/>
    <n v="0"/>
    <n v="0"/>
    <n v="0"/>
    <n v="0"/>
    <n v="0"/>
    <n v="0"/>
    <n v="0"/>
    <n v="0"/>
    <n v="0"/>
    <n v="0"/>
  </r>
  <r>
    <x v="94"/>
    <x v="6"/>
    <n v="177988.58623392001"/>
    <n v="0"/>
    <n v="177988.58623392001"/>
    <n v="10779.438540474037"/>
    <n v="0"/>
    <n v="10779.438540474037"/>
    <n v="11170.392508141438"/>
    <n v="0"/>
    <n v="11170.392508141438"/>
    <n v="21899.109836207692"/>
    <n v="0"/>
    <n v="21899.109836207692"/>
  </r>
  <r>
    <x v="95"/>
    <x v="6"/>
    <n v="154566.42903239999"/>
    <n v="0"/>
    <n v="154566.42903239999"/>
    <n v="19285.03188240973"/>
    <n v="0"/>
    <n v="19285.03188240973"/>
    <n v="19984.470884052658"/>
    <n v="0"/>
    <n v="19984.470884052658"/>
    <n v="39178.75961738966"/>
    <n v="0"/>
    <n v="39178.75961738966"/>
  </r>
  <r>
    <x v="96"/>
    <x v="6"/>
    <n v="1477724.8293547737"/>
    <n v="0"/>
    <n v="1477724.8293547737"/>
    <n v="190482.82506134943"/>
    <n v="0"/>
    <n v="190482.82506134943"/>
    <n v="197391.34965199616"/>
    <n v="0"/>
    <n v="197391.34965199616"/>
    <n v="385401.60873542068"/>
    <n v="0"/>
    <n v="385401.60873542068"/>
  </r>
  <r>
    <x v="97"/>
    <x v="10"/>
    <n v="39336.384859298996"/>
    <n v="40911.708419999995"/>
    <n v="80248.093279298992"/>
    <n v="20425.9110506699"/>
    <n v="43259.213235497329"/>
    <n v="63685.124286167229"/>
    <n v="21166.728017944861"/>
    <n v="45413.242546927671"/>
    <n v="66579.970564872536"/>
    <n v="41468.36862456482"/>
    <n v="-2.3550019440529126E-8"/>
    <n v="41468.368624541268"/>
  </r>
  <r>
    <x v="98"/>
    <x v="5"/>
    <n v="1582408.288979901"/>
    <n v="627154.16719999991"/>
    <n v="2209562.456179901"/>
    <n v="674227.36019771802"/>
    <n v="663140.13513971819"/>
    <n v="1337367.4953374362"/>
    <n v="698680.56901647942"/>
    <n v="696160.22916918388"/>
    <n v="1394840.7981856633"/>
    <n v="1360262.7363735544"/>
    <n v="-3.6100894829776101E-7"/>
    <n v="1360262.7363731933"/>
  </r>
  <r>
    <x v="99"/>
    <x v="15"/>
    <n v="1864171.1530769374"/>
    <n v="772613.86421999987"/>
    <n v="2636785.0172969373"/>
    <n v="2299186.7891718084"/>
    <n v="816946.27752713545"/>
    <n v="3116133.0666989437"/>
    <n v="2382574.8241107468"/>
    <n v="857624.92367073591"/>
    <n v="3240199.7477814825"/>
    <n v="4508608.4219486089"/>
    <n v="-4.4473995892844536E-7"/>
    <n v="4508608.4219481638"/>
  </r>
  <r>
    <x v="100"/>
    <x v="6"/>
    <n v="3408.7615742180001"/>
    <n v="0"/>
    <n v="3408.7615742180001"/>
    <n v="89118.499538398828"/>
    <n v="0"/>
    <n v="89118.499538398828"/>
    <n v="92350.693020117047"/>
    <n v="0"/>
    <n v="92350.693020117047"/>
    <n v="149381.83254556288"/>
    <n v="0"/>
    <n v="149381.83254556288"/>
  </r>
  <r>
    <x v="101"/>
    <x v="11"/>
    <n v="88.539874999999995"/>
    <n v="3056.7165199999995"/>
    <n v="3145.2563949999994"/>
    <n v="11997.095591716647"/>
    <n v="3232.1102404637086"/>
    <n v="15229.205832180356"/>
    <n v="12432.212142959626"/>
    <n v="3393.0484470333122"/>
    <n v="15825.260589992939"/>
    <n v="16740.01275248712"/>
    <n v="-1.7595386809854112E-9"/>
    <n v="16740.01275248536"/>
  </r>
  <r>
    <x v="102"/>
    <x v="0"/>
    <n v="596.54094940750008"/>
    <n v="41558.821479999991"/>
    <n v="42155.362429407491"/>
    <n v="83530.482277173767"/>
    <n v="43943.457500308577"/>
    <n v="127473.93977748234"/>
    <n v="86560.006806194055"/>
    <n v="46131.557755067413"/>
    <n v="132691.56456126148"/>
    <n v="118595.19712844212"/>
    <n v="-2.3922517332496169E-8"/>
    <n v="118595.19712841819"/>
  </r>
  <r>
    <x v="103"/>
    <x v="7"/>
    <n v="3256089.5740698404"/>
    <n v="804427.39365999994"/>
    <n v="4060516.9677298404"/>
    <n v="1603671.646337697"/>
    <n v="850585.26027726545"/>
    <n v="2454256.9066149625"/>
    <n v="1661834.3967089108"/>
    <n v="892938.91041264043"/>
    <n v="2554773.3071215511"/>
    <n v="3188959.8984819697"/>
    <n v="-4.6305279077336503E-7"/>
    <n v="3188959.8984815069"/>
  </r>
  <r>
    <x v="104"/>
    <x v="12"/>
    <n v="783961.4513993999"/>
    <n v="46537.123599999992"/>
    <n v="830498.57499939995"/>
    <n v="416847.11269717396"/>
    <n v="49207.41349913775"/>
    <n v="466054.52619631169"/>
    <n v="431965.52837418328"/>
    <n v="51657.624751011368"/>
    <n v="483623.15312519466"/>
    <n v="804982.83211987314"/>
    <n v="-2.6788178929984338E-8"/>
    <n v="804982.83211984637"/>
  </r>
  <r>
    <x v="105"/>
    <x v="12"/>
    <n v="826416.81437430007"/>
    <n v="113510.87"/>
    <n v="939927.68437430006"/>
    <n v="542900.43334328313"/>
    <n v="120024.0987119554"/>
    <n v="662924.53205523849"/>
    <n v="562590.61272201105"/>
    <n v="126000.52332458367"/>
    <n v="688591.13604659471"/>
    <n v="1048407.2339233583"/>
    <n v="-6.5340297397714348E-8"/>
    <n v="1048407.233923293"/>
  </r>
  <r>
    <x v="106"/>
    <x v="11"/>
    <n v="47929.370219637502"/>
    <n v="50826.872359999994"/>
    <n v="98756.242579637503"/>
    <n v="55688.844546708322"/>
    <n v="53743.307097871751"/>
    <n v="109432.15164458007"/>
    <n v="57708.594893500624"/>
    <n v="56419.376543513565"/>
    <n v="114127.97143701419"/>
    <n v="96607.920623932223"/>
    <n v="-2.9257488342729358E-8"/>
    <n v="96607.920623902959"/>
  </r>
  <r>
    <x v="107"/>
    <x v="7"/>
    <n v="1819786.2802817298"/>
    <n v="648093.62859999994"/>
    <n v="2467879.9088817295"/>
    <n v="856930.30164555553"/>
    <n v="685281.09822148096"/>
    <n v="1542211.3998670364"/>
    <n v="888009.87041760585"/>
    <n v="719403.66915457847"/>
    <n v="1607413.5395721844"/>
    <n v="1662354.6877643748"/>
    <n v="-3.7306233697519749E-7"/>
    <n v="1662354.6877640018"/>
  </r>
  <r>
    <x v="108"/>
    <x v="0"/>
    <n v="1087.7747837739998"/>
    <n v="77944.693639999998"/>
    <n v="79032.468423774"/>
    <n v="198840.88738665875"/>
    <n v="82417.142988336549"/>
    <n v="281258.03037499532"/>
    <n v="206052.54628395988"/>
    <n v="86520.984193094002"/>
    <n v="292573.53047705389"/>
    <n v="249264.03367383193"/>
    <n v="-4.4867328239236772E-8"/>
    <n v="249264.03367378705"/>
  </r>
  <r>
    <x v="109"/>
    <x v="2"/>
    <n v="6994.7099779554992"/>
    <n v="16575.786700000001"/>
    <n v="23570.4966779555"/>
    <n v="27015.283791383808"/>
    <n v="17526.901688878937"/>
    <n v="44542.185480262749"/>
    <n v="27995.087363364451"/>
    <n v="18399.628147653821"/>
    <n v="46394.715511018272"/>
    <n v="49714.309146949781"/>
    <n v="-9.5415252528597325E-9"/>
    <n v="49714.309146940242"/>
  </r>
  <r>
    <x v="110"/>
    <x v="1"/>
    <n v="1575327.8387397318"/>
    <n v="1460230.5845599996"/>
    <n v="3035558.4232997317"/>
    <n v="1286752.8059952185"/>
    <n v="1544018.2937849546"/>
    <n v="2830771.099780173"/>
    <n v="1333421.3883172129"/>
    <n v="1620900.4285591566"/>
    <n v="2954321.8168763695"/>
    <n v="2456714.4623999847"/>
    <n v="-8.4055298549283148E-7"/>
    <n v="2456714.4623991442"/>
  </r>
  <r>
    <x v="111"/>
    <x v="0"/>
    <n v="1485.2078832735001"/>
    <n v="2838.5161200000002"/>
    <n v="4323.7240032735008"/>
    <n v="6516.8743582083516"/>
    <n v="3001.3895495854867"/>
    <n v="9518.2639077938384"/>
    <n v="6753.2315559942263"/>
    <n v="3150.8393564886496"/>
    <n v="9904.0709124828754"/>
    <n v="10375.465293051971"/>
    <n v="-1.6339359168774433E-9"/>
    <n v="10375.465293050338"/>
  </r>
  <r>
    <x v="112"/>
    <x v="0"/>
    <n v="0"/>
    <n v="0"/>
    <n v="0"/>
    <n v="0"/>
    <n v="0"/>
    <n v="0"/>
    <n v="0"/>
    <n v="0"/>
    <n v="0"/>
    <n v="0"/>
    <n v="0"/>
    <n v="0"/>
  </r>
  <r>
    <x v="113"/>
    <x v="3"/>
    <n v="141969.5547503375"/>
    <n v="7225.9662199999993"/>
    <n v="149195.5209703375"/>
    <n v="93442.402501522622"/>
    <n v="7640.5905696831969"/>
    <n v="101082.99307120581"/>
    <n v="96831.417418132347"/>
    <n v="8021.0426124455198"/>
    <n v="104852.46003057787"/>
    <n v="195422.23394496826"/>
    <n v="-4.1594851823498304E-9"/>
    <n v="195422.2339449641"/>
  </r>
  <r>
    <x v="114"/>
    <x v="11"/>
    <n v="22226.541292798502"/>
    <n v="252449.01923999999"/>
    <n v="274675.56053279852"/>
    <n v="755800.17746769253"/>
    <n v="266934.48834457959"/>
    <n v="1022734.6658122721"/>
    <n v="783211.9092601469"/>
    <n v="280226.10113919387"/>
    <n v="1063438.0103993407"/>
    <n v="1196101.78966654"/>
    <n v="-1.4531730745172612E-7"/>
    <n v="1196101.7896663947"/>
  </r>
  <r>
    <x v="115"/>
    <x v="7"/>
    <n v="198707.90658903401"/>
    <n v="21666.944199999998"/>
    <n v="220374.85078903401"/>
    <n v="105694.01558433972"/>
    <n v="22910.18868454827"/>
    <n v="128604.20426888799"/>
    <n v="109527.37801748002"/>
    <n v="24050.968053055647"/>
    <n v="133578.34607053566"/>
    <n v="214056.54851107864"/>
    <n v="-1.2472149827833071E-8"/>
    <n v="214056.54851106615"/>
  </r>
  <r>
    <x v="116"/>
    <x v="0"/>
    <n v="38289.520851272013"/>
    <n v="191421.81146000003"/>
    <n v="229711.33231127204"/>
    <n v="290834.13041148742"/>
    <n v="202405.55282763985"/>
    <n v="493239.68323912728"/>
    <n v="301382.24539823231"/>
    <n v="212484.0415697615"/>
    <n v="513866.28696799383"/>
    <n v="457837.79272429494"/>
    <n v="-1.1018819685908149E-7"/>
    <n v="457837.79272418475"/>
  </r>
  <r>
    <x v="117"/>
    <x v="3"/>
    <n v="1672732.3773959207"/>
    <n v="559710.68999999994"/>
    <n v="2232443.0673959209"/>
    <n v="1021947.9182402504"/>
    <n v="591826.76607708726"/>
    <n v="1613774.6843173378"/>
    <n v="1059012.4269236403"/>
    <n v="621295.91509926599"/>
    <n v="1680308.3420229063"/>
    <n v="2124299.4286676152"/>
    <n v="-3.2218643854355004E-7"/>
    <n v="2124299.4286672929"/>
  </r>
  <r>
    <x v="118"/>
    <x v="5"/>
    <n v="877252.19610125001"/>
    <n v="848588.99927999999"/>
    <n v="1725841.19538125"/>
    <n v="564733.77578019735"/>
    <n v="897280.84909808356"/>
    <n v="1462014.6248782808"/>
    <n v="585215.81753850123"/>
    <n v="941959.63784582715"/>
    <n v="1527175.4553843285"/>
    <n v="1020619.2391859981"/>
    <n v="-4.884735495497834E-7"/>
    <n v="1020619.2391855096"/>
  </r>
  <r>
    <x v="119"/>
    <x v="15"/>
    <n v="3476953.3343052035"/>
    <n v="3792678.4720000001"/>
    <n v="7269631.8063052036"/>
    <n v="3527336.2128664986"/>
    <n v="4010301.5271227872"/>
    <n v="7537637.7399892863"/>
    <n v="3655267.3738948936"/>
    <n v="4209988.6316956468"/>
    <n v="7865256.0055905404"/>
    <n v="6907788.4474550877"/>
    <n v="-2.1831806882846449E-6"/>
    <n v="6907788.4474529047"/>
  </r>
  <r>
    <x v="120"/>
    <x v="7"/>
    <n v="5998132.5866501983"/>
    <n v="664360.46841999982"/>
    <n v="6662493.0550701981"/>
    <n v="2740389.0949518387"/>
    <n v="702481.32572645252"/>
    <n v="3442870.4206782915"/>
    <n v="2839778.8716643448"/>
    <n v="737460.35685468314"/>
    <n v="3577239.2285190281"/>
    <n v="5232048.8370447764"/>
    <n v="-3.8242602303944647E-7"/>
    <n v="5232048.8370443936"/>
  </r>
  <r>
    <x v="121"/>
    <x v="16"/>
    <n v="4535840.2099152999"/>
    <n v="1244216.2770400001"/>
    <n v="5780056.4869553"/>
    <n v="2022839.8684885395"/>
    <n v="1315609.1328915954"/>
    <n v="3338449.0013801348"/>
    <n v="2096205.2176736577"/>
    <n v="1381117.9672572785"/>
    <n v="3477323.1849309364"/>
    <n v="4041986.6185224713"/>
    <n v="-7.1620860247895699E-7"/>
    <n v="4041986.6185217551"/>
  </r>
  <r>
    <x v="122"/>
    <x v="5"/>
    <n v="60912.148108159003"/>
    <n v="17091.068499999998"/>
    <n v="78003.216608158997"/>
    <n v="27298.640560762757"/>
    <n v="18071.750245036372"/>
    <n v="45370.390805799128"/>
    <n v="28288.721055130245"/>
    <n v="18971.606641516424"/>
    <n v="47260.327696646666"/>
    <n v="54861.962684223043"/>
    <n v="-9.8381370756360858E-9"/>
    <n v="54861.962684213206"/>
  </r>
  <r>
    <x v="123"/>
    <x v="12"/>
    <n v="4177628.2370032747"/>
    <n v="883593.63179999997"/>
    <n v="5061221.8688032748"/>
    <n v="2024940.8810254561"/>
    <n v="934294.03971988219"/>
    <n v="2959234.9207453383"/>
    <n v="2098382.4307644665"/>
    <n v="980815.84620987833"/>
    <n v="3079198.2769743446"/>
    <n v="4019596.6753479168"/>
    <n v="-5.0862327705301276E-7"/>
    <n v="4019596.6753474083"/>
  </r>
  <r>
    <x v="124"/>
    <x v="1"/>
    <n v="1517809.702687663"/>
    <n v="2191439.8785399999"/>
    <n v="3709249.581227663"/>
    <n v="1520818.4807090606"/>
    <n v="2317184.215953948"/>
    <n v="3838002.6966630085"/>
    <n v="1575976.271803899"/>
    <n v="2432565.0180498315"/>
    <n v="4008541.2898537302"/>
    <n v="2926606.0162381832"/>
    <n v="-1.2614592187780311E-6"/>
    <n v="2926606.0162369218"/>
  </r>
  <r>
    <x v="125"/>
    <x v="2"/>
    <n v="293025.52840879164"/>
    <n v="137045.6274"/>
    <n v="430071.15580879163"/>
    <n v="240891.02399928315"/>
    <n v="144909.27530640422"/>
    <n v="385800.29930568737"/>
    <n v="249627.77788997706"/>
    <n v="152124.82092460309"/>
    <n v="401752.59881458012"/>
    <n v="500643.6416235005"/>
    <n v="-7.8887617118716047E-8"/>
    <n v="500643.64162342163"/>
  </r>
  <r>
    <x v="126"/>
    <x v="8"/>
    <n v="2462782.792754652"/>
    <n v="1603744.054"/>
    <n v="4066526.846754652"/>
    <n v="2902962.5581715885"/>
    <n v="1695766.534482623"/>
    <n v="4598729.0926542114"/>
    <n v="3008248.6290412112"/>
    <n v="1780204.7511633856"/>
    <n v="4788453.3802045966"/>
    <n v="5720533.4753378304"/>
    <n v="-9.2316368853640246E-7"/>
    <n v="5720533.4753369074"/>
  </r>
  <r>
    <x v="127"/>
    <x v="1"/>
    <n v="267419.84415962198"/>
    <n v="979833.49574000004"/>
    <n v="1247253.3398996219"/>
    <n v="621595.01026560599"/>
    <n v="1036056.1258492521"/>
    <n v="1657651.1361148581"/>
    <n v="644139.32318442245"/>
    <n v="1087645.0267203152"/>
    <n v="1731784.3499047377"/>
    <n v="1214555.2439359198"/>
    <n v="-5.6402185986147127E-7"/>
    <n v="1214555.2439353559"/>
  </r>
  <r>
    <x v="128"/>
    <x v="11"/>
    <n v="74101.006097337988"/>
    <n v="51585.396499999995"/>
    <n v="125686.40259733799"/>
    <n v="96508.593485614547"/>
    <n v="54545.355185907378"/>
    <n v="151053.94867152191"/>
    <n v="100008.81452175975"/>
    <n v="57261.36144411673"/>
    <n v="157270.17596587649"/>
    <n v="165635.06227637202"/>
    <n v="-2.9694117829323423E-8"/>
    <n v="165635.06227634233"/>
  </r>
  <r>
    <x v="129"/>
    <x v="5"/>
    <n v="2775790.3600503276"/>
    <n v="954258.1202"/>
    <n v="3730048.4802503278"/>
    <n v="1194579.856648776"/>
    <n v="1009013.2408955179"/>
    <n v="2203593.0975442939"/>
    <n v="1237905.4652042526"/>
    <n v="1059255.5808261666"/>
    <n v="2297161.0460304189"/>
    <n v="2387266.3620728422"/>
    <n v="-5.4929989848594982E-7"/>
    <n v="2387266.3620722927"/>
  </r>
  <r>
    <x v="130"/>
    <x v="1"/>
    <n v="490897.46197107009"/>
    <n v="1815791.60268"/>
    <n v="2306689.0646510702"/>
    <n v="1138493.3868403349"/>
    <n v="1919981.3247876973"/>
    <n v="3058474.7116280319"/>
    <n v="1179784.823780867"/>
    <n v="2015583.9893224721"/>
    <n v="3195368.8131033392"/>
    <n v="2226539.1582727511"/>
    <n v="-1.0452246849256253E-6"/>
    <n v="2226539.1582717057"/>
  </r>
  <r>
    <x v="131"/>
    <x v="3"/>
    <n v="1307288.8104182913"/>
    <n v="462507.74460000003"/>
    <n v="1769796.5550182913"/>
    <n v="683026.52252695756"/>
    <n v="489046.33708572807"/>
    <n v="1172072.8596126856"/>
    <n v="707798.86368381314"/>
    <n v="513397.6848320596"/>
    <n v="1221196.5485158728"/>
    <n v="1410966.0335246744"/>
    <n v="-2.6623347685477274E-7"/>
    <n v="1410966.0335244082"/>
  </r>
  <r>
    <x v="132"/>
    <x v="9"/>
    <n v="49262.381539800001"/>
    <n v="7504525.6946"/>
    <n v="7553788.0761398003"/>
    <n v="4263603.981238652"/>
    <n v="9962043.4947900046"/>
    <n v="14225647.476028657"/>
    <n v="4418238.4630596768"/>
    <n v="11454858.937231546"/>
    <n v="15873097.400291223"/>
    <n v="6627691.0352441054"/>
    <n v="-3.7660971105696747E-6"/>
    <n v="6627691.0352403391"/>
  </r>
  <r>
    <x v="133"/>
    <x v="0"/>
    <n v="114.07902486400002"/>
    <n v="5803.0862999999999"/>
    <n v="5917.1653248639996"/>
    <n v="14451.993650542167"/>
    <n v="6136.0661133616195"/>
    <n v="20588.059763903788"/>
    <n v="14976.145649476897"/>
    <n v="6441.6025592766746"/>
    <n v="21417.748208753572"/>
    <n v="22289.959697780436"/>
    <n v="-3.3404323715129822E-9"/>
    <n v="22289.959697777096"/>
  </r>
  <r>
    <x v="134"/>
    <x v="4"/>
    <n v="2710598.3791346406"/>
    <n v="3951849.8199400003"/>
    <n v="6662448.1990746409"/>
    <n v="4094465.4691068577"/>
    <n v="4178606.0919390516"/>
    <n v="8273071.5610459093"/>
    <n v="4242965.5523546152"/>
    <n v="4386673.6763853692"/>
    <n v="8629639.2287399843"/>
    <n v="7075875.1196636744"/>
    <n v="-2.2748045407984588E-6"/>
    <n v="7075875.1196613992"/>
  </r>
  <r>
    <x v="135"/>
    <x v="5"/>
    <n v="4458754.6671183268"/>
    <n v="536661.88399999996"/>
    <n v="4995416.5511183264"/>
    <n v="2092007.8924545909"/>
    <n v="567455.42466690601"/>
    <n v="2659463.3171214969"/>
    <n v="2167881.86148143"/>
    <n v="595711.03835568368"/>
    <n v="2763592.8998371139"/>
    <n v="4185517.9895123523"/>
    <n v="-3.0891884717805161E-7"/>
    <n v="4185517.9895120435"/>
  </r>
  <r>
    <x v="136"/>
    <x v="6"/>
    <n v="0"/>
    <n v="0"/>
    <n v="0"/>
    <n v="0"/>
    <n v="0"/>
    <n v="0"/>
    <n v="0"/>
    <n v="0"/>
    <n v="0"/>
    <n v="0"/>
    <n v="0"/>
    <n v="0"/>
  </r>
  <r>
    <x v="137"/>
    <x v="4"/>
    <n v="16595.404534479501"/>
    <n v="1004671.4561399999"/>
    <n v="1021266.8606744794"/>
    <n v="1457063.5927217186"/>
    <n v="1062319.28294472"/>
    <n v="2519382.8756664386"/>
    <n v="1509909.0902473461"/>
    <n v="1115215.9193468564"/>
    <n v="2625125.0095942025"/>
    <n v="2505264.0821906137"/>
    <n v="-5.7831934273063305E-7"/>
    <n v="2505264.0821900354"/>
  </r>
  <r>
    <x v="138"/>
    <x v="1"/>
    <n v="14262.946590970001"/>
    <n v="5539540.8794000009"/>
    <n v="5553803.8259909712"/>
    <n v="4506920.4121089261"/>
    <n v="5857398.5145917563"/>
    <n v="10364318.926700681"/>
    <n v="4670379.6136674611"/>
    <n v="6149059.1146233352"/>
    <n v="10819438.728290796"/>
    <n v="8812866.9404529445"/>
    <n v="-3.1887276390956402E-6"/>
    <n v="8812866.9404497556"/>
  </r>
  <r>
    <x v="139"/>
    <x v="1"/>
    <n v="4683.4569416249997"/>
    <n v="24253.241099999999"/>
    <n v="28936.698041625001"/>
    <n v="10349.101731224893"/>
    <n v="25644.88673085894"/>
    <n v="35993.988462083835"/>
    <n v="10724.448032279832"/>
    <n v="26921.836392561359"/>
    <n v="37646.284424841193"/>
    <n v="20578.752426134408"/>
    <n v="-1.3960900716666771E-8"/>
    <n v="20578.752426120445"/>
  </r>
  <r>
    <x v="140"/>
    <x v="8"/>
    <n v="513555.08230990899"/>
    <n v="444457.77200000006"/>
    <n v="958012.85430990905"/>
    <n v="670498.8903071672"/>
    <n v="469960.66103469883"/>
    <n v="1140459.5513418661"/>
    <n v="694816.87314995879"/>
    <n v="493361.66543061915"/>
    <n v="1188178.5385805778"/>
    <n v="1333258.7720147902"/>
    <n v="-2.5584336551385362E-7"/>
    <n v="1333258.7720145343"/>
  </r>
  <r>
    <x v="141"/>
    <x v="15"/>
    <n v="4797990.1427936284"/>
    <n v="3425233.4424000001"/>
    <n v="8223223.5851936284"/>
    <n v="4603325.9557620464"/>
    <n v="3621772.5826796009"/>
    <n v="8225098.5384416468"/>
    <n v="4770281.6408948228"/>
    <n v="3802113.456193801"/>
    <n v="8572395.0970886238"/>
    <n v="9031230.4384958297"/>
    <n v="-1.9716681916279288E-6"/>
    <n v="9031230.4384938572"/>
  </r>
  <r>
    <x v="142"/>
    <x v="15"/>
    <n v="7065482.5367604783"/>
    <n v="4512337.3877999997"/>
    <n v="11577819.924560478"/>
    <n v="6736016.1894726874"/>
    <n v="4771254.3129565855"/>
    <n v="11507270.502429273"/>
    <n v="6980321.3307523718"/>
    <n v="5008831.9495735066"/>
    <n v="11989153.280325878"/>
    <n v="13215339.306663489"/>
    <n v="-2.5974381737861543E-6"/>
    <n v="13215339.306660892"/>
  </r>
  <r>
    <x v="143"/>
    <x v="10"/>
    <n v="53.103676416999996"/>
    <n v="13310.51326"/>
    <n v="13363.616936417"/>
    <n v="6726.9123939185474"/>
    <n v="14074.267578294759"/>
    <n v="20801.179972213307"/>
    <n v="6970.8873542728197"/>
    <n v="14775.075166623339"/>
    <n v="21745.962520896159"/>
    <n v="10570.869799639915"/>
    <n v="-7.6619348871576836E-9"/>
    <n v="10570.869799632253"/>
  </r>
  <r>
    <x v="144"/>
    <x v="4"/>
    <n v="80123.369397246031"/>
    <n v="214990.49880000003"/>
    <n v="295113.86819724605"/>
    <n v="292560.80014703324"/>
    <n v="227326.60625457045"/>
    <n v="519887.40640160372"/>
    <n v="303171.53883921762"/>
    <n v="238646.00243671183"/>
    <n v="541817.54127592943"/>
    <n v="467822.17627533345"/>
    <n v="-1.2375504768199691E-7"/>
    <n v="467822.1762752097"/>
  </r>
  <r>
    <x v="145"/>
    <x v="10"/>
    <n v="375421.6156256281"/>
    <n v="402136.62676000001"/>
    <n v="777558.24238562817"/>
    <n v="203671.09213082879"/>
    <n v="425211.13780499616"/>
    <n v="628882.22993582499"/>
    <n v="211057.93526451566"/>
    <n v="446383.90508100926"/>
    <n v="657441.84034552495"/>
    <n v="410269.29661280406"/>
    <n v="-2.3148203151832118E-7"/>
    <n v="410269.29661257257"/>
  </r>
  <r>
    <x v="146"/>
    <x v="0"/>
    <n v="1218.4675326645004"/>
    <n v="43060.582399999999"/>
    <n v="44279.0499326645"/>
    <n v="193696.11228138124"/>
    <n v="45531.389131031145"/>
    <n v="239227.50141241238"/>
    <n v="200721.17795004518"/>
    <n v="47798.558121009533"/>
    <n v="248519.73607105471"/>
    <n v="269688.69121920172"/>
    <n v="-2.4786976437893433E-8"/>
    <n v="269688.69121917692"/>
  </r>
  <r>
    <x v="147"/>
    <x v="7"/>
    <n v="2040965.3015061149"/>
    <n v="507713.44579999999"/>
    <n v="2548678.747306115"/>
    <n v="1070283.5856842012"/>
    <n v="536845.93146089197"/>
    <n v="1607129.5171450931"/>
    <n v="1109101.1560781903"/>
    <n v="563577.3901629654"/>
    <n v="1672678.5462411558"/>
    <n v="2159343.4680344402"/>
    <n v="-2.9225524869459928E-7"/>
    <n v="2159343.4680341478"/>
  </r>
  <r>
    <x v="148"/>
    <x v="4"/>
    <n v="28594.294041008005"/>
    <n v="95288.603520000004"/>
    <n v="123882.89756100801"/>
    <n v="159296.0449194765"/>
    <n v="100756.24259605147"/>
    <n v="260052.28751552798"/>
    <n v="165073.47206108124"/>
    <n v="105773.25246814481"/>
    <n v="270846.72452922608"/>
    <n v="278835.70863706648"/>
    <n v="-5.4851008477070881E-8"/>
    <n v="278835.70863701164"/>
  </r>
  <r>
    <x v="149"/>
    <x v="10"/>
    <n v="0"/>
    <n v="0"/>
    <n v="0"/>
    <n v="0"/>
    <n v="0"/>
    <n v="0"/>
    <n v="0"/>
    <n v="0"/>
    <n v="0"/>
    <n v="0"/>
    <n v="0"/>
    <n v="0"/>
  </r>
  <r>
    <x v="150"/>
    <x v="1"/>
    <n v="0"/>
    <n v="0"/>
    <n v="0"/>
    <n v="0"/>
    <n v="0"/>
    <n v="0"/>
    <n v="0"/>
    <n v="0"/>
    <n v="0"/>
    <n v="0"/>
    <n v="0"/>
    <n v="0"/>
  </r>
  <r>
    <x v="151"/>
    <x v="1"/>
    <n v="8030.8153978360015"/>
    <n v="3119063.0847200002"/>
    <n v="3127093.900117836"/>
    <n v="1262028.1078393264"/>
    <n v="3298034.237331186"/>
    <n v="4560062.3451705128"/>
    <n v="1307799.9626734154"/>
    <n v="3462255.0329947281"/>
    <n v="4770054.995668143"/>
    <n v="2169314.9481187761"/>
    <n v="-1.7954272534237217E-6"/>
    <n v="2169314.9481169805"/>
  </r>
  <r>
    <x v="152"/>
    <x v="7"/>
    <n v="205187.054895576"/>
    <n v="118970.90171999998"/>
    <n v="324157.956615576"/>
    <n v="177822.03059995882"/>
    <n v="125797.4258490982"/>
    <n v="303619.45644905703"/>
    <n v="184271.36728300565"/>
    <n v="132061.32485036552"/>
    <n v="316332.69213337114"/>
    <n v="363000.33331639989"/>
    <n v="-6.8483257154658804E-8"/>
    <n v="363000.33331633138"/>
  </r>
  <r>
    <x v="153"/>
    <x v="3"/>
    <n v="511207.70651676017"/>
    <n v="447172.27830000001"/>
    <n v="958379.98481676017"/>
    <n v="444837.3732816113"/>
    <n v="472830.92510813451"/>
    <n v="917668.29838974588"/>
    <n v="460970.95346746227"/>
    <n v="496374.85010947735"/>
    <n v="957345.80357693962"/>
    <n v="908077.10511463508"/>
    <n v="-2.5740591761947986E-7"/>
    <n v="908077.10511437769"/>
  </r>
  <r>
    <x v="154"/>
    <x v="8"/>
    <n v="208980.75656485354"/>
    <n v="787669.89179999987"/>
    <n v="996650.64836485335"/>
    <n v="711926.2271056741"/>
    <n v="832866.21665254119"/>
    <n v="1544792.4437582153"/>
    <n v="737746.71693252237"/>
    <n v="874337.57290220936"/>
    <n v="1612084.2898347317"/>
    <n v="1364341.7349662445"/>
    <n v="-4.534066647664447E-7"/>
    <n v="1364341.7349657912"/>
  </r>
  <r>
    <x v="155"/>
    <x v="8"/>
    <n v="77987.175624629992"/>
    <n v="79676.276020000005"/>
    <n v="157663.45164463"/>
    <n v="94095.442768700668"/>
    <n v="84248.083183799812"/>
    <n v="178343.52595250047"/>
    <n v="97508.142470240651"/>
    <n v="88443.093380166829"/>
    <n v="185951.23585040748"/>
    <n v="185552.04938019413"/>
    <n v="-4.5864079543123728E-8"/>
    <n v="185552.04938014827"/>
  </r>
  <r>
    <x v="156"/>
    <x v="3"/>
    <n v="3169155.4178686575"/>
    <n v="2420034.1946"/>
    <n v="5589189.612468658"/>
    <n v="2233832.9855093085"/>
    <n v="2558895.2235057126"/>
    <n v="4792728.2090150211"/>
    <n v="2314850.7366205612"/>
    <n v="2686311.6720274221"/>
    <n v="5001162.4086479833"/>
    <n v="4691148.7927301284"/>
    <n v="-1.3930450360199171E-6"/>
    <n v="4691148.7927287351"/>
  </r>
  <r>
    <x v="157"/>
    <x v="1"/>
    <n v="178519.04411264"/>
    <n v="509812.12479999999"/>
    <n v="688331.16891263996"/>
    <n v="296401.17703345965"/>
    <n v="539065.03219953226"/>
    <n v="835466.20923299191"/>
    <n v="307151.20039946534"/>
    <n v="565906.98778027133"/>
    <n v="873058.18817973672"/>
    <n v="579217.98156928574"/>
    <n v="-2.9346331194001655E-7"/>
    <n v="579217.98156899225"/>
  </r>
  <r>
    <x v="158"/>
    <x v="1"/>
    <n v="0.20023849999999999"/>
    <n v="2.222"/>
    <n v="2.4222384999999997"/>
    <n v="0.55713802598319107"/>
    <n v="2.3494978704503358"/>
    <n v="2.906635896433527"/>
    <n v="0.57734458135976952"/>
    <n v="2.4664876837542069"/>
    <n v="3.0438322651139762"/>
    <n v="1.0760864502389915"/>
    <n v="-1.2790505509976382E-12"/>
    <n v="1.0760864502377125"/>
  </r>
  <r>
    <x v="159"/>
    <x v="10"/>
    <n v="1310.4397473090003"/>
    <n v="328463.61702000001"/>
    <n v="329774.05676730903"/>
    <n v="137979.18982032419"/>
    <n v="347310.78699770686"/>
    <n v="485289.97681803105"/>
    <n v="142983.48679861717"/>
    <n v="364604.62013554847"/>
    <n v="507588.10693416564"/>
    <n v="237074.43897411576"/>
    <n v="-1.8907361401084982E-7"/>
    <n v="237074.43897392668"/>
  </r>
  <r>
    <x v="160"/>
    <x v="6"/>
    <n v="0"/>
    <n v="0"/>
    <n v="0"/>
    <n v="0"/>
    <n v="0"/>
    <n v="0"/>
    <n v="0"/>
    <n v="0"/>
    <n v="0"/>
    <n v="0"/>
    <n v="0"/>
    <n v="0"/>
  </r>
  <r>
    <x v="161"/>
    <x v="11"/>
    <n v="2185.7311243595004"/>
    <n v="738203.72779999999"/>
    <n v="740389.45892435953"/>
    <n v="305885.32912595919"/>
    <n v="780561.69506057573"/>
    <n v="1086447.0241865348"/>
    <n v="316979.32837499469"/>
    <n v="819428.62408647314"/>
    <n v="1136407.9524614678"/>
    <n v="434524.08575004403"/>
    <n v="-4.2493244140013534E-7"/>
    <n v="434524.08574961912"/>
  </r>
  <r>
    <x v="162"/>
    <x v="11"/>
    <n v="14077.5826510435"/>
    <n v="152758.50039999999"/>
    <n v="166836.0830510435"/>
    <n v="2143203.5408398365"/>
    <n v="161523.74949729379"/>
    <n v="2304727.2903371304"/>
    <n v="2220934.2987697679"/>
    <n v="169566.58858027097"/>
    <n v="2390500.8873500386"/>
    <n v="3044518.5515131452"/>
    <n v="-8.7932423090095833E-8"/>
    <n v="3044518.5515130572"/>
  </r>
  <r>
    <x v="163"/>
    <x v="5"/>
    <n v="6259762.5765499389"/>
    <n v="1810114.5704399997"/>
    <n v="8069877.1469899388"/>
    <n v="4129018.6183778178"/>
    <n v="1913978.5456885258"/>
    <n v="6042997.1640663436"/>
    <n v="4278771.892202449"/>
    <n v="2009282.3106094943"/>
    <n v="6288054.2028119434"/>
    <n v="7353489.9843160007"/>
    <n v="-1.0419568130918701E-6"/>
    <n v="7353489.9843149586"/>
  </r>
  <r>
    <x v="164"/>
    <x v="10"/>
    <n v="16106.6899994"/>
    <n v="22182.225999999995"/>
    <n v="38288.915999399993"/>
    <n v="12414.291827945039"/>
    <n v="23455.0372407057"/>
    <n v="35869.329068650739"/>
    <n v="12864.539457048613"/>
    <n v="24622.946546918247"/>
    <n v="37487.486003966857"/>
    <n v="22080.749019884861"/>
    <n v="-1.2768761650609423E-8"/>
    <n v="22080.749019872092"/>
  </r>
  <r>
    <x v="165"/>
    <x v="7"/>
    <n v="5003150.0407387437"/>
    <n v="1242743.3799000001"/>
    <n v="6245893.4206387438"/>
    <n v="2550373.9166419222"/>
    <n v="1314051.7212382101"/>
    <n v="3864425.6378801325"/>
    <n v="2642872.1296056896"/>
    <n v="1379483.006566348"/>
    <n v="4022355.1361720376"/>
    <n v="5095966.1584626343"/>
    <n v="-7.1536075824021719E-7"/>
    <n v="5095966.1584619191"/>
  </r>
  <r>
    <x v="166"/>
    <x v="1"/>
    <n v="401617.88888952503"/>
    <n v="567211.29541999998"/>
    <n v="968829.18430952495"/>
    <n v="367273.1184793521"/>
    <n v="599757.75458355818"/>
    <n v="967030.87306291028"/>
    <n v="380593.56020254118"/>
    <n v="629621.81558942352"/>
    <n v="1010215.3757919647"/>
    <n v="734382.87095815397"/>
    <n v="-3.2650401437400324E-7"/>
    <n v="734382.87095782743"/>
  </r>
  <r>
    <x v="167"/>
    <x v="10"/>
    <n v="0"/>
    <n v="0"/>
    <n v="0"/>
    <n v="0"/>
    <n v="0"/>
    <n v="0"/>
    <n v="0"/>
    <n v="0"/>
    <n v="0"/>
    <n v="0"/>
    <n v="0"/>
    <n v="0"/>
  </r>
  <r>
    <x v="168"/>
    <x v="1"/>
    <n v="135026.21028388801"/>
    <n v="400323.69696000003"/>
    <n v="535349.90724388801"/>
    <n v="233645.91855351196"/>
    <n v="423294.18249249575"/>
    <n v="656940.10104600771"/>
    <n v="242119.90340391148"/>
    <n v="444371.4977798342"/>
    <n v="686491.40118374571"/>
    <n v="416077.40511429263"/>
    <n v="-2.3043845417376221E-7"/>
    <n v="416077.40511406219"/>
  </r>
  <r>
    <x v="169"/>
    <x v="10"/>
    <n v="841975.04507001606"/>
    <n v="775890.66983999999"/>
    <n v="1617865.7149100159"/>
    <n v="430177.12492117961"/>
    <n v="820411.10553166736"/>
    <n v="1250588.230452847"/>
    <n v="445779.00002406351"/>
    <n v="861262.2777228452"/>
    <n v="1307041.2777469088"/>
    <n v="856260.34880304325"/>
    <n v="-4.4662618756650708E-7"/>
    <n v="856260.34880259668"/>
  </r>
  <r>
    <x v="170"/>
    <x v="14"/>
    <n v="2068927.6025234468"/>
    <n v="1367.6409999999998"/>
    <n v="2070295.2435234468"/>
    <n v="2262842.5152910296"/>
    <n v="1446.1159392621817"/>
    <n v="2264288.6312302919"/>
    <n v="2344912.3982666419"/>
    <n v="1518.1231693507145"/>
    <n v="2346430.5214359928"/>
    <n v="4431630.751296673"/>
    <n v="-7.8725561413904626E-10"/>
    <n v="4431630.751296672"/>
  </r>
  <r>
    <x v="171"/>
    <x v="10"/>
    <n v="13383.24644855"/>
    <n v="12198.291160000001"/>
    <n v="25581.537608550003"/>
    <n v="6826.6459750194799"/>
    <n v="12898.226419240846"/>
    <n v="19724.872394260325"/>
    <n v="7074.2381218435949"/>
    <n v="13540.474756520172"/>
    <n v="20614.712878363767"/>
    <n v="13564.760101643198"/>
    <n v="-7.0217061338558148E-9"/>
    <n v="13564.760101636177"/>
  </r>
  <r>
    <x v="172"/>
    <x v="3"/>
    <n v="177110.04849174034"/>
    <n v="959.904"/>
    <n v="178069.95249174035"/>
    <n v="68895.516804404397"/>
    <n v="1014.983080034545"/>
    <n v="69910.499884438948"/>
    <n v="71394.253222636573"/>
    <n v="1065.5226793818174"/>
    <n v="72459.775902018388"/>
    <n v="142121.13698605984"/>
    <n v="-5.5254983803097971E-10"/>
    <n v="142121.13698605928"/>
  </r>
  <r>
    <x v="173"/>
    <x v="2"/>
    <n v="29649.319608490001"/>
    <n v="60992.277940000007"/>
    <n v="90641.597548490012"/>
    <n v="68983.219305139908"/>
    <n v="64492.001410416298"/>
    <n v="133475.22071555621"/>
    <n v="71485.136560714251"/>
    <n v="67703.286383043844"/>
    <n v="139188.42294375808"/>
    <n v="131751.98949857411"/>
    <n v="-3.5109003917982946E-8"/>
    <n v="131751.98949853901"/>
  </r>
  <r>
    <x v="174"/>
    <x v="0"/>
    <n v="3799.0671857025004"/>
    <n v="151745.26839999997"/>
    <n v="155544.33558570247"/>
    <n v="551838.26209722483"/>
    <n v="160452.37846836844"/>
    <n v="712290.64056559326"/>
    <n v="571852.60303599737"/>
    <n v="168441.87019647902"/>
    <n v="740294.47323247639"/>
    <n v="804165.38424656203"/>
    <n v="-8.7349176038840908E-8"/>
    <n v="804165.38424647471"/>
  </r>
  <r>
    <x v="175"/>
    <x v="1"/>
    <n v="0"/>
    <n v="0"/>
    <n v="0"/>
    <n v="0"/>
    <n v="0"/>
    <n v="0"/>
    <n v="0"/>
    <n v="0"/>
    <n v="0"/>
    <n v="0"/>
    <n v="0"/>
    <n v="0"/>
  </r>
  <r>
    <x v="176"/>
    <x v="0"/>
    <n v="375.03764401150011"/>
    <n v="31457.542820000002"/>
    <n v="31832.580464011502"/>
    <n v="69628.134252900083"/>
    <n v="33262.569696305247"/>
    <n v="102890.70394920533"/>
    <n v="72153.441600331964"/>
    <n v="34918.830750090274"/>
    <n v="107072.27235042224"/>
    <n v="86727.963836079318"/>
    <n v="-1.8107915156144375E-8"/>
    <n v="86727.963836061215"/>
  </r>
  <r>
    <x v="177"/>
    <x v="1"/>
    <n v="1746.00134093"/>
    <n v="678123.9585999999"/>
    <n v="679869.9599409299"/>
    <n v="581204.08775776078"/>
    <n v="717034.56194061728"/>
    <n v="1298238.6496983781"/>
    <n v="602283.48287469917"/>
    <n v="752738.25020051654"/>
    <n v="1355021.7330752157"/>
    <n v="723940.79843288451"/>
    <n v="-3.903487051719305E-7"/>
    <n v="723940.79843249416"/>
  </r>
  <r>
    <x v="178"/>
    <x v="10"/>
    <n v="0"/>
    <n v="0"/>
    <n v="0"/>
    <n v="0"/>
    <n v="0"/>
    <n v="0"/>
    <n v="0"/>
    <n v="0"/>
    <n v="0"/>
    <n v="0"/>
    <n v="0"/>
    <n v="0"/>
  </r>
  <r>
    <x v="179"/>
    <x v="1"/>
    <n v="509030.92625685298"/>
    <n v="1689751.4301800001"/>
    <n v="2198782.3564368533"/>
    <n v="797110.76577016432"/>
    <n v="1786708.9949587395"/>
    <n v="2583819.760728904"/>
    <n v="826020.77025491931"/>
    <n v="1875675.5585711196"/>
    <n v="2701696.3288260391"/>
    <n v="1589400.6904240295"/>
    <n v="-9.7267214123347264E-7"/>
    <n v="1589400.6904230567"/>
  </r>
  <r>
    <x v="180"/>
    <x v="1"/>
    <n v="2487.7464183880006"/>
    <n v="966207.99176000012"/>
    <n v="968695.7381783881"/>
    <n v="403767.54154571495"/>
    <n v="1021648.7934528424"/>
    <n v="1425416.3349985573"/>
    <n v="418411.58091658814"/>
    <n v="1072520.3022596431"/>
    <n v="1490931.8831762313"/>
    <n v="705836.62486298755"/>
    <n v="-5.5617860676820422E-7"/>
    <n v="705836.62486243132"/>
  </r>
  <r>
    <x v="181"/>
    <x v="1"/>
    <n v="385568.60417044198"/>
    <n v="1160850.9699599999"/>
    <n v="1546419.574130442"/>
    <n v="694845.83518485946"/>
    <n v="1227460.3428583378"/>
    <n v="1922306.1780431974"/>
    <n v="720046.84497425659"/>
    <n v="1288579.9370299121"/>
    <n v="2008626.7820041687"/>
    <n v="1362004.5621007974"/>
    <n v="-6.6822100483955034E-7"/>
    <n v="1362004.5621001292"/>
  </r>
  <r>
    <x v="182"/>
    <x v="1"/>
    <n v="592135.86096665007"/>
    <n v="3285396.8718999992"/>
    <n v="3877532.7328666495"/>
    <n v="1510181.054140029"/>
    <n v="3473912.2205730174"/>
    <n v="4984093.2747130468"/>
    <n v="1564953.0418270817"/>
    <n v="3646890.6034140182"/>
    <n v="5211843.6452411003"/>
    <n v="2834922.9319450408"/>
    <n v="-1.8911740230646321E-6"/>
    <n v="2834922.9319431498"/>
  </r>
  <r>
    <x v="183"/>
    <x v="0"/>
    <n v="788.82122514749994"/>
    <n v="0"/>
    <n v="788.82122514749994"/>
    <n v="31850.085054971965"/>
    <n v="0"/>
    <n v="31850.085054971965"/>
    <n v="33005.239572160564"/>
    <n v="0"/>
    <n v="33005.239572160564"/>
    <n v="49510.349488245352"/>
    <n v="0"/>
    <n v="49510.349488245352"/>
  </r>
  <r>
    <x v="184"/>
    <x v="3"/>
    <n v="227521.58260736003"/>
    <n v="91460.808560000005"/>
    <n v="318982.39116736001"/>
    <n v="140780.61770111564"/>
    <n v="96708.809604584094"/>
    <n v="237489.42730569973"/>
    <n v="145886.51824076456"/>
    <n v="101524.28346509513"/>
    <n v="247410.80170585969"/>
    <n v="293293.03377775883"/>
    <n v="-5.2647613673878278E-8"/>
    <n v="293293.03377770621"/>
  </r>
  <r>
    <x v="185"/>
    <x v="6"/>
    <n v="794352.99932188203"/>
    <n v="0"/>
    <n v="794352.99932188203"/>
    <n v="102404.93354262566"/>
    <n v="0"/>
    <n v="102404.93354262566"/>
    <n v="106119.00593395499"/>
    <n v="0"/>
    <n v="106119.00593395499"/>
    <n v="207182.34553854924"/>
    <n v="0"/>
    <n v="207182.34553854924"/>
  </r>
  <r>
    <x v="186"/>
    <x v="2"/>
    <n v="21952.764860254498"/>
    <n v="30340.676739999995"/>
    <n v="52293.441600254489"/>
    <n v="34464.665479165807"/>
    <n v="32081.618086702088"/>
    <n v="66546.283565867896"/>
    <n v="35714.646882447414"/>
    <n v="33679.075380728056"/>
    <n v="69393.72226317547"/>
    <n v="66600.329567223569"/>
    <n v="-1.7465013187190922E-8"/>
    <n v="66600.329567206107"/>
  </r>
  <r>
    <x v="187"/>
    <x v="1"/>
    <n v="148715.83983718001"/>
    <n v="1050168.6615199998"/>
    <n v="1198884.5013571798"/>
    <n v="435881.07595585432"/>
    <n v="1110427.1079455083"/>
    <n v="1546308.1839013626"/>
    <n v="451689.82475443347"/>
    <n v="1165719.2031969943"/>
    <n v="1617409.0279514277"/>
    <n v="842306.83533907146"/>
    <n v="-6.04508913212245E-7"/>
    <n v="842306.83533846692"/>
  </r>
  <r>
    <x v="188"/>
    <x v="14"/>
    <n v="10514037.015938379"/>
    <n v="3114623.3954000003"/>
    <n v="13628660.41133838"/>
    <n v="9838604.0606979802"/>
    <n v="3293339.7996161543"/>
    <n v="13131943.860314135"/>
    <n v="10195435.381679686"/>
    <n v="3457326.8426133264"/>
    <n v="13652762.224293012"/>
    <n v="19000057.214233231"/>
    <n v="-1.7928716336797955E-6"/>
    <n v="19000057.214231439"/>
  </r>
  <r>
    <x v="189"/>
    <x v="10"/>
    <n v="1638.828443439"/>
    <n v="410774.71841999993"/>
    <n v="412413.54686343891"/>
    <n v="207858.49164427328"/>
    <n v="434344.88126130798"/>
    <n v="642203.37290558126"/>
    <n v="215397.2054387411"/>
    <n v="455972.44994623424"/>
    <n v="671369.65538497537"/>
    <n v="326648.80055910349"/>
    <n v="-2.3645437890684099E-7"/>
    <n v="326648.80055886705"/>
  </r>
  <r>
    <x v="190"/>
    <x v="10"/>
    <n v="986.93468912940023"/>
    <n v="247376.60653200001"/>
    <n v="248363.54122112942"/>
    <n v="125020.02950152374"/>
    <n v="261571.0217129454"/>
    <n v="386591.05121446913"/>
    <n v="129554.31729285866"/>
    <n v="274595.56852389226"/>
    <n v="404149.88581675093"/>
    <n v="196460.18512185646"/>
    <n v="-1.4239747294720099E-7"/>
    <n v="196460.18512171405"/>
  </r>
  <r>
    <x v="191"/>
    <x v="10"/>
    <n v="0"/>
    <n v="0"/>
    <n v="0"/>
    <n v="0"/>
    <n v="0"/>
    <n v="0"/>
    <n v="0"/>
    <n v="0"/>
    <n v="0"/>
    <n v="0"/>
    <n v="0"/>
    <n v="0"/>
  </r>
  <r>
    <x v="192"/>
    <x v="2"/>
    <n v="33910.974127875801"/>
    <n v="3238700.3198000002"/>
    <n v="3272611.2939278758"/>
    <n v="2969249.3208566904"/>
    <n v="3424536.2306016749"/>
    <n v="6393785.5514583653"/>
    <n v="3076939.5125697381"/>
    <n v="3595056.0081716981"/>
    <n v="6671995.5207414366"/>
    <n v="5186128.7363193175"/>
    <n v="-1.8642940722576136E-6"/>
    <n v="5186128.736317453"/>
  </r>
  <r>
    <x v="193"/>
    <x v="10"/>
    <n v="13296.690717387002"/>
    <n v="3332834.7498599999"/>
    <n v="3346131.4405773869"/>
    <n v="1381668.3078498133"/>
    <n v="3524072.0735188783"/>
    <n v="4905740.3813686911"/>
    <n v="1431779.3321787701"/>
    <n v="3699548.09294227"/>
    <n v="5131327.4251210401"/>
    <n v="2413239.4895468741"/>
    <n v="-1.9184807035069796E-6"/>
    <n v="2413239.4895449555"/>
  </r>
  <r>
    <x v="194"/>
    <x v="1"/>
    <n v="1415.8473583870002"/>
    <n v="549896.49374000006"/>
    <n v="551312.34109838703"/>
    <n v="222146.98499207408"/>
    <n v="581449.43339794618"/>
    <n v="803596.41839002026"/>
    <n v="230203.92087624891"/>
    <n v="610401.85830303002"/>
    <n v="840605.77917927899"/>
    <n v="388004.75745219388"/>
    <n v="-3.1653708969838727E-7"/>
    <n v="388004.75745187735"/>
  </r>
  <r>
    <x v="195"/>
    <x v="11"/>
    <n v="56380.114192054003"/>
    <n v="136242.41884"/>
    <n v="192622.53303205399"/>
    <n v="247401.69680043962"/>
    <n v="144059.97881619385"/>
    <n v="391461.6756166335"/>
    <n v="256374.58296780454"/>
    <n v="151233.23495667963"/>
    <n v="407607.81792448414"/>
    <n v="405494.95877132233"/>
    <n v="-7.8425265925541411E-8"/>
    <n v="405494.95877124392"/>
  </r>
  <r>
    <x v="196"/>
    <x v="1"/>
    <n v="0"/>
    <n v="0"/>
    <n v="0"/>
    <n v="0"/>
    <n v="0"/>
    <n v="0"/>
    <n v="0"/>
    <n v="0"/>
    <n v="0"/>
    <n v="0"/>
    <n v="0"/>
    <n v="0"/>
  </r>
  <r>
    <x v="197"/>
    <x v="1"/>
    <n v="123494.3315837"/>
    <n v="705346.68049999978"/>
    <n v="828841.01208369981"/>
    <n v="479075.6980792192"/>
    <n v="745819.31762554601"/>
    <n v="1224895.0157047652"/>
    <n v="496451.05063342222"/>
    <n v="782956.30073364708"/>
    <n v="1279407.3513670694"/>
    <n v="956937.19902308146"/>
    <n v="-4.0601892904495051E-7"/>
    <n v="956937.1990226754"/>
  </r>
  <r>
    <x v="198"/>
    <x v="11"/>
    <n v="6280.5381380584995"/>
    <n v="12010.065539999998"/>
    <n v="18290.603678058498"/>
    <n v="22435.434235872413"/>
    <n v="12699.200454634996"/>
    <n v="35134.63469050741"/>
    <n v="23249.133576327084"/>
    <n v="13331.538584829352"/>
    <n v="36580.672161156435"/>
    <n v="35736.335873114862"/>
    <n v="-6.9133577616808047E-9"/>
    <n v="35736.33587310795"/>
  </r>
  <r>
    <x v="199"/>
    <x v="4"/>
    <n v="848971.81629129988"/>
    <n v="995635.29317999992"/>
    <n v="1844607.1094712997"/>
    <n v="1930546.6953644683"/>
    <n v="1052764.6269449173"/>
    <n v="2983311.3223093855"/>
    <n v="2000564.7104480942"/>
    <n v="1105185.5032130869"/>
    <n v="3105750.2136611808"/>
    <n v="3342657.5277140611"/>
    <n v="-5.7311785343590193E-7"/>
    <n v="3342657.5277134879"/>
  </r>
  <r>
    <x v="200"/>
    <x v="1"/>
    <n v="0"/>
    <n v="0"/>
    <n v="0"/>
    <n v="0"/>
    <n v="0"/>
    <n v="0"/>
    <n v="0"/>
    <n v="0"/>
    <n v="0"/>
    <n v="0"/>
    <n v="0"/>
    <n v="0"/>
  </r>
  <r>
    <x v="201"/>
    <x v="2"/>
    <n v="3061558.4362109522"/>
    <n v="1675945.7219999998"/>
    <n v="4737504.1582109518"/>
    <n v="1961338.9107397252"/>
    <n v="1772111.1182850364"/>
    <n v="3733450.0290247616"/>
    <n v="2032473.7130037805"/>
    <n v="1860350.8019592944"/>
    <n v="3892824.5149630746"/>
    <n v="4016651.9320229511"/>
    <n v="-9.6472515714051974E-7"/>
    <n v="4016651.9320219862"/>
  </r>
  <r>
    <x v="202"/>
    <x v="10"/>
    <n v="0"/>
    <n v="0"/>
    <n v="0"/>
    <n v="0"/>
    <n v="0"/>
    <n v="0"/>
    <n v="0"/>
    <n v="0"/>
    <n v="0"/>
    <n v="0"/>
    <n v="0"/>
    <n v="0"/>
  </r>
  <r>
    <x v="203"/>
    <x v="2"/>
    <n v="231.13865608000003"/>
    <n v="14487.884399999999"/>
    <n v="14719.023056079999"/>
    <n v="16399.210793627073"/>
    <n v="15319.19601491028"/>
    <n v="31718.406808537351"/>
    <n v="16993.985419625416"/>
    <n v="16081.99299561418"/>
    <n v="33075.978415239595"/>
    <n v="29538.59408910554"/>
    <n v="-8.3396654026148021E-9"/>
    <n v="29538.594089097202"/>
  </r>
  <r>
    <x v="204"/>
    <x v="5"/>
    <n v="7697212.2642681012"/>
    <n v="4509506.7819999997"/>
    <n v="12206719.046268102"/>
    <n v="3651097.0128171141"/>
    <n v="4768261.2876194175"/>
    <n v="8419358.3004365321"/>
    <n v="3783516.791281445"/>
    <n v="5005689.8909131726"/>
    <n v="8789206.6821946166"/>
    <n v="7315179.3556749076"/>
    <n v="-2.595808791289238E-6"/>
    <n v="7315179.355672312"/>
  </r>
  <r>
    <x v="205"/>
    <x v="1"/>
    <n v="212587.33461688797"/>
    <n v="2293503.4711600002"/>
    <n v="2506090.805776888"/>
    <n v="946813.21189395129"/>
    <n v="2425104.1950318962"/>
    <n v="3371917.4069258478"/>
    <n v="981152.69817053189"/>
    <n v="2545858.7147901268"/>
    <n v="3527011.4129606588"/>
    <n v="1707362.2790288045"/>
    <n v="-1.3202101163376213E-6"/>
    <n v="1707362.2790274844"/>
  </r>
  <r>
    <x v="206"/>
    <x v="8"/>
    <n v="128605.88256948002"/>
    <n v="343073.68919999996"/>
    <n v="471679.57176948001"/>
    <n v="335254.59788911318"/>
    <n v="362759.18190051324"/>
    <n v="698013.77978962637"/>
    <n v="347413.7761924502"/>
    <n v="380822.2452888923"/>
    <n v="728236.0214813425"/>
    <n v="647558.61028479028"/>
    <n v="-1.9748361440326397E-7"/>
    <n v="647558.61028459284"/>
  </r>
  <r>
    <x v="207"/>
    <x v="5"/>
    <n v="938827.42534526275"/>
    <n v="15929.2958"/>
    <n v="954756.72114526271"/>
    <n v="382901.72027384024"/>
    <n v="16843.315283471413"/>
    <n v="399745.03555731167"/>
    <n v="396788.98779762239"/>
    <n v="17682.003556065538"/>
    <n v="414470.99135368795"/>
    <n v="760264.03245668765"/>
    <n v="-9.1693854950469696E-9"/>
    <n v="760264.03245667845"/>
  </r>
  <r>
    <x v="208"/>
    <x v="10"/>
    <n v="34236.724277579997"/>
    <n v="31092.334899999998"/>
    <n v="65329.059177579999"/>
    <n v="17474.912065606215"/>
    <n v="32876.406226318024"/>
    <n v="50351.318291924239"/>
    <n v="18108.700753304161"/>
    <n v="34513.438834388435"/>
    <n v="52622.139587692596"/>
    <n v="34697.015997531606"/>
    <n v="-1.7897690407582404E-8"/>
    <n v="34697.015997513707"/>
  </r>
  <r>
    <x v="209"/>
    <x v="1"/>
    <n v="950868.11622264003"/>
    <n v="1338060.4028"/>
    <n v="2288928.5190226398"/>
    <n v="732836.07246100763"/>
    <n v="1414838.0139120249"/>
    <n v="2147674.0863730325"/>
    <n v="759414.93082201318"/>
    <n v="1485287.8054119681"/>
    <n v="2244702.7362339813"/>
    <n v="1455070.2649767944"/>
    <n v="-7.7022812577383523E-7"/>
    <n v="1455070.2649760242"/>
  </r>
  <r>
    <x v="210"/>
    <x v="11"/>
    <n v="311853.04260093207"/>
    <n v="297187.32273999997"/>
    <n v="609040.36534093204"/>
    <n v="649165.36469622212"/>
    <n v="314239.86584269424"/>
    <n v="963405.23053891631"/>
    <n v="672709.61276139843"/>
    <n v="329886.98078582203"/>
    <n v="1002596.5935472205"/>
    <n v="1070323.0311287532"/>
    <n v="-1.710700310081503E-7"/>
    <n v="1070323.0311285821"/>
  </r>
  <r>
    <x v="211"/>
    <x v="8"/>
    <n v="4386310.050172423"/>
    <n v="3337895.0659999996"/>
    <n v="7724205.1161724227"/>
    <n v="4188477.2821525061"/>
    <n v="3529422.7494841055"/>
    <n v="7717900.0316366116"/>
    <n v="4340387.0319779618"/>
    <n v="3705165.1979986215"/>
    <n v="8045552.2299765833"/>
    <n v="8240176.4253022252"/>
    <n v="-1.9213935748603052E-6"/>
    <n v="8240176.4253003038"/>
  </r>
  <r>
    <x v="212"/>
    <x v="1"/>
    <n v="0"/>
    <n v="0"/>
    <n v="0"/>
    <n v="0"/>
    <n v="0"/>
    <n v="0"/>
    <n v="0"/>
    <n v="0"/>
    <n v="0"/>
    <n v="0"/>
    <n v="0"/>
    <n v="0"/>
  </r>
  <r>
    <x v="213"/>
    <x v="15"/>
    <n v="536394.65569135023"/>
    <n v="2522.6365999999998"/>
    <n v="538917.2922913502"/>
    <n v="261341.90866452342"/>
    <n v="2667.3849323222662"/>
    <n v="264009.2935968457"/>
    <n v="270820.38527780294"/>
    <n v="2800.2034673661519"/>
    <n v="273620.58874516911"/>
    <n v="499498.83018101077"/>
    <n v="-1.452106090547619E-9"/>
    <n v="499498.83018100931"/>
  </r>
  <r>
    <x v="214"/>
    <x v="14"/>
    <n v="7175129.5795379197"/>
    <n v="1074552.7561999999"/>
    <n v="8249682.3357379194"/>
    <n v="4487366.8289274862"/>
    <n v="1136210.3566059582"/>
    <n v="5623577.1855334444"/>
    <n v="4650116.8515340555"/>
    <n v="1192786.2910492518"/>
    <n v="5842903.1425833069"/>
    <n v="8576636.2276002634"/>
    <n v="-6.1854513721586003E-7"/>
    <n v="8576636.227599645"/>
  </r>
  <r>
    <x v="215"/>
    <x v="12"/>
    <n v="5499192.6419676961"/>
    <n v="133815.06159999999"/>
    <n v="5633007.7035676958"/>
    <n v="3439226.3406394324"/>
    <n v="141493.34035255646"/>
    <n v="3580719.6809919891"/>
    <n v="3563961.8895764821"/>
    <n v="148538.79448119286"/>
    <n v="3712500.6840576748"/>
    <n v="6573341.1937475223"/>
    <n v="-7.7028005522620558E-8"/>
    <n v="6573341.193747445"/>
  </r>
  <r>
    <x v="216"/>
    <x v="1"/>
    <n v="213386.64071124402"/>
    <n v="1593780.09494"/>
    <n v="1807166.7356512439"/>
    <n v="658824.18448029691"/>
    <n v="1685230.8456470135"/>
    <n v="2344055.0301273102"/>
    <n v="682718.74336207006"/>
    <n v="1769144.4530972638"/>
    <n v="2451863.1964593339"/>
    <n v="1248666.5323610618"/>
    <n v="-9.1742813168410232E-7"/>
    <n v="1248666.5323601444"/>
  </r>
  <r>
    <x v="217"/>
    <x v="1"/>
    <n v="0"/>
    <n v="0"/>
    <n v="0"/>
    <n v="0"/>
    <n v="0"/>
    <n v="0"/>
    <n v="0"/>
    <n v="0"/>
    <n v="0"/>
    <n v="0"/>
    <n v="0"/>
    <n v="0"/>
  </r>
  <r>
    <x v="218"/>
    <x v="8"/>
    <n v="25832.004354550001"/>
    <n v="1073243.1316199999"/>
    <n v="1099075.1359745499"/>
    <n v="2973312.4897715552"/>
    <n v="1134825.5860560932"/>
    <n v="4108138.0758276484"/>
    <n v="3081150.0464890609"/>
    <n v="1191332.5678733238"/>
    <n v="4272482.6143623851"/>
    <n v="5638541.4484266611"/>
    <n v="-6.177912776116075E-7"/>
    <n v="5638541.4484260436"/>
  </r>
  <r>
    <x v="219"/>
    <x v="10"/>
    <n v="0.70475955000000001"/>
    <n v="176.64899999999997"/>
    <n v="177.35375954999998"/>
    <n v="88.734464213772156"/>
    <n v="186.7850807008017"/>
    <n v="275.51954491457388"/>
    <n v="91.952729313847527"/>
    <n v="196.08577085845943"/>
    <n v="288.03850017230695"/>
    <n v="139.52376705808672"/>
    <n v="-1.0168451880431224E-10"/>
    <n v="139.5237670579850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6">
  <r>
    <x v="0"/>
    <x v="0"/>
    <n v="0"/>
    <n v="0"/>
    <n v="0"/>
    <n v="0"/>
    <n v="0"/>
    <n v="0"/>
    <n v="0"/>
    <n v="0"/>
    <n v="0"/>
    <n v="0"/>
    <n v="0"/>
    <n v="0"/>
  </r>
  <r>
    <x v="1"/>
    <x v="1"/>
    <n v="1402018.4967324715"/>
    <n v="38473785.612570003"/>
    <n v="39875804.109302476"/>
    <n v="5648994.3907039743"/>
    <n v="32075398.519311614"/>
    <n v="37724392.91001559"/>
    <n v="5251431.40995734"/>
    <n v="36697052.037569016"/>
    <n v="41948483.447526358"/>
    <n v="24418542.034354646"/>
    <n v="3.5283298526527282E-7"/>
    <n v="24418542.034355"/>
  </r>
  <r>
    <x v="2"/>
    <x v="2"/>
    <n v="756241.6783741673"/>
    <n v="50929994.963540003"/>
    <n v="51686236.641914167"/>
    <n v="3022353.997306501"/>
    <n v="42296745.874679424"/>
    <n v="45319099.871985927"/>
    <n v="3866943.9099250762"/>
    <n v="44376068.483799875"/>
    <n v="48243012.393724948"/>
    <n v="14559047.456171449"/>
    <n v="5.7090286462305374E-7"/>
    <n v="14559047.456172021"/>
  </r>
  <r>
    <x v="3"/>
    <x v="3"/>
    <n v="0"/>
    <n v="3120794.8310000002"/>
    <n v="3120794.8310000002"/>
    <n v="341638.77872342558"/>
    <n v="2591782.4258242417"/>
    <n v="2933421.2045476674"/>
    <n v="498786.32778991386"/>
    <n v="2719195.343401988"/>
    <n v="3217981.6711919019"/>
    <n v="2745209.0041440879"/>
    <n v="3.4982738761199359E-8"/>
    <n v="2745209.0041441228"/>
  </r>
  <r>
    <x v="4"/>
    <x v="2"/>
    <n v="37.3038700265"/>
    <n v="1725999.9564500002"/>
    <n v="1726037.2603200267"/>
    <n v="0"/>
    <n v="1433422.123641205"/>
    <n v="1433422.123641205"/>
    <n v="0"/>
    <n v="1503889.6494156856"/>
    <n v="1503889.6494156856"/>
    <n v="0"/>
    <n v="1.9347701097987305E-8"/>
    <n v="1.9347701097987305E-8"/>
  </r>
  <r>
    <x v="5"/>
    <x v="0"/>
    <n v="0"/>
    <n v="0"/>
    <n v="0"/>
    <n v="0"/>
    <n v="0"/>
    <n v="0"/>
    <n v="0"/>
    <n v="0"/>
    <n v="0"/>
    <n v="218497.0687466368"/>
    <n v="0"/>
    <n v="218497.0687466368"/>
  </r>
  <r>
    <x v="6"/>
    <x v="3"/>
    <n v="0"/>
    <n v="0"/>
    <n v="0"/>
    <n v="0"/>
    <n v="0"/>
    <n v="0"/>
    <n v="0"/>
    <n v="0"/>
    <n v="0"/>
    <n v="0"/>
    <n v="0"/>
    <n v="0"/>
  </r>
  <r>
    <x v="7"/>
    <x v="0"/>
    <n v="0"/>
    <n v="0"/>
    <n v="0"/>
    <n v="0"/>
    <n v="0"/>
    <n v="0"/>
    <n v="0"/>
    <n v="0"/>
    <n v="0"/>
    <n v="0"/>
    <n v="0"/>
    <n v="0"/>
  </r>
  <r>
    <x v="8"/>
    <x v="0"/>
    <n v="0"/>
    <n v="0"/>
    <n v="0"/>
    <n v="0"/>
    <n v="0"/>
    <n v="0"/>
    <n v="0"/>
    <n v="0"/>
    <n v="0"/>
    <n v="0"/>
    <n v="0"/>
    <n v="0"/>
  </r>
  <r>
    <x v="9"/>
    <x v="0"/>
    <n v="0"/>
    <n v="0"/>
    <n v="0"/>
    <n v="0"/>
    <n v="0"/>
    <n v="0"/>
    <n v="0"/>
    <n v="0"/>
    <n v="0"/>
    <n v="0"/>
    <n v="0"/>
    <n v="0"/>
  </r>
  <r>
    <x v="10"/>
    <x v="2"/>
    <n v="23574.771098802001"/>
    <n v="109077299.11386001"/>
    <n v="109100873.88495882"/>
    <n v="0"/>
    <n v="90587379.885235533"/>
    <n v="90587379.885235533"/>
    <n v="4594063.6671942361"/>
    <n v="95040686.710645825"/>
    <n v="99634750.377840057"/>
    <n v="43871220.492625244"/>
    <n v="1.2227085939047963E-6"/>
    <n v="43871220.492626466"/>
  </r>
  <r>
    <x v="11"/>
    <x v="0"/>
    <n v="0"/>
    <n v="0"/>
    <n v="0"/>
    <n v="0"/>
    <n v="0"/>
    <n v="0"/>
    <n v="0"/>
    <n v="0"/>
    <n v="0"/>
    <n v="0"/>
    <n v="0"/>
    <n v="0"/>
  </r>
  <r>
    <x v="12"/>
    <x v="0"/>
    <n v="0"/>
    <n v="0"/>
    <n v="0"/>
    <n v="0"/>
    <n v="0"/>
    <n v="0"/>
    <n v="0"/>
    <n v="0"/>
    <n v="0"/>
    <n v="0"/>
    <n v="0"/>
    <n v="0"/>
  </r>
  <r>
    <x v="13"/>
    <x v="0"/>
    <n v="0"/>
    <n v="0"/>
    <n v="0"/>
    <n v="0"/>
    <n v="0"/>
    <n v="0"/>
    <n v="0"/>
    <n v="0"/>
    <n v="0"/>
    <n v="0"/>
    <n v="0"/>
    <n v="0"/>
  </r>
  <r>
    <x v="14"/>
    <x v="0"/>
    <n v="0"/>
    <n v="0"/>
    <n v="0"/>
    <n v="0"/>
    <n v="0"/>
    <n v="0"/>
    <n v="0"/>
    <n v="0"/>
    <n v="0"/>
    <n v="0"/>
    <n v="0"/>
    <n v="0"/>
  </r>
  <r>
    <x v="15"/>
    <x v="3"/>
    <n v="0"/>
    <n v="0"/>
    <n v="0"/>
    <n v="0"/>
    <n v="0"/>
    <n v="0"/>
    <n v="0"/>
    <n v="0"/>
    <n v="0"/>
    <n v="0"/>
    <n v="0"/>
    <n v="0"/>
  </r>
  <r>
    <x v="16"/>
    <x v="0"/>
    <n v="0"/>
    <n v="0"/>
    <n v="0"/>
    <n v="0"/>
    <n v="0"/>
    <n v="0"/>
    <n v="0"/>
    <n v="0"/>
    <n v="0"/>
    <n v="0"/>
    <n v="0"/>
    <n v="0"/>
  </r>
  <r>
    <x v="17"/>
    <x v="0"/>
    <n v="0"/>
    <n v="0"/>
    <n v="0"/>
    <n v="0"/>
    <n v="0"/>
    <n v="0"/>
    <n v="0"/>
    <n v="0"/>
    <n v="0"/>
    <n v="0"/>
    <n v="0"/>
    <n v="0"/>
  </r>
  <r>
    <x v="18"/>
    <x v="4"/>
    <n v="0"/>
    <n v="84773.493419999999"/>
    <n v="84773.493419999999"/>
    <n v="0"/>
    <n v="70403.362707211229"/>
    <n v="70403.362707211229"/>
    <n v="0"/>
    <n v="73864.416289653571"/>
    <n v="73864.416289653571"/>
    <n v="0"/>
    <n v="9.502736113017205E-10"/>
    <n v="9.502736113017205E-10"/>
  </r>
  <r>
    <x v="19"/>
    <x v="4"/>
    <n v="0"/>
    <n v="24653396.691000003"/>
    <n v="24653396.691000003"/>
    <n v="0"/>
    <n v="20474348.280092787"/>
    <n v="20474348.280092787"/>
    <n v="0"/>
    <n v="21480874.300130878"/>
    <n v="21480874.300130878"/>
    <n v="0"/>
    <n v="2.7635374406881977E-7"/>
    <n v="2.7635374406881977E-7"/>
  </r>
  <r>
    <x v="20"/>
    <x v="0"/>
    <n v="0"/>
    <n v="0"/>
    <n v="0"/>
    <n v="0"/>
    <n v="0"/>
    <n v="0"/>
    <n v="0"/>
    <n v="0"/>
    <n v="0"/>
    <n v="0"/>
    <n v="0"/>
    <n v="0"/>
  </r>
  <r>
    <x v="21"/>
    <x v="1"/>
    <n v="0"/>
    <n v="0"/>
    <n v="0"/>
    <n v="0"/>
    <n v="0"/>
    <n v="0"/>
    <n v="0"/>
    <n v="0"/>
    <n v="0"/>
    <n v="0"/>
    <n v="0"/>
    <n v="0"/>
  </r>
  <r>
    <x v="22"/>
    <x v="2"/>
    <n v="30795068.03536433"/>
    <n v="144127393.363646"/>
    <n v="174922461.39901033"/>
    <n v="71681214.371392667"/>
    <n v="119696059.95536049"/>
    <n v="191377274.32675314"/>
    <n v="69574055.437231153"/>
    <n v="125580359.52831684"/>
    <n v="195154414.96554798"/>
    <n v="262169596.74707854"/>
    <n v="1.6156047492418593E-6"/>
    <n v="262169596.74708015"/>
  </r>
  <r>
    <x v="23"/>
    <x v="2"/>
    <n v="582801.32131369819"/>
    <n v="28405633.148816001"/>
    <n v="28988434.470129699"/>
    <n v="4145592.0317975455"/>
    <n v="23590535.35279065"/>
    <n v="27736127.384588197"/>
    <n v="5131350.6945280051"/>
    <n v="24750254.203636762"/>
    <n v="29881604.898164768"/>
    <n v="21820806.937585931"/>
    <n v="3.1841466600772345E-7"/>
    <n v="21820806.937586248"/>
  </r>
  <r>
    <x v="24"/>
    <x v="2"/>
    <n v="656689.65953505726"/>
    <n v="10393824.331660001"/>
    <n v="11050513.991195058"/>
    <n v="1951239.5343779163"/>
    <n v="8631945.6095961407"/>
    <n v="10583185.143974056"/>
    <n v="2126753.5281190788"/>
    <n v="9056295.0316512343"/>
    <n v="11183048.559770312"/>
    <n v="7682931.401105307"/>
    <n v="1.1651020365467252E-7"/>
    <n v="7682931.4011054235"/>
  </r>
  <r>
    <x v="25"/>
    <x v="3"/>
    <n v="3.4523042400000001"/>
    <n v="6305.9766"/>
    <n v="6309.4289042399996"/>
    <n v="1985.9267199402532"/>
    <n v="5237.0374262321711"/>
    <n v="7222.9641461724241"/>
    <n v="1881.7269979452394"/>
    <n v="5494.4919915890168"/>
    <n v="7376.2189895342563"/>
    <n v="6348.9602451325663"/>
    <n v="7.0687226805406135E-11"/>
    <n v="6348.960245132637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20">
  <r>
    <x v="0"/>
    <x v="0"/>
    <n v="1E-4"/>
    <n v="0"/>
    <n v="2.0199999999999999E-2"/>
    <n v="2.0299999999999999E-2"/>
    <n v="1.678802447796705E-2"/>
    <n v="1.5109222030170344E-2"/>
    <n v="2.1359071549548508E-2"/>
    <n v="3.8147096027515558E-2"/>
    <n v="1.7444563531392638E-2"/>
    <n v="1.5700107178253375E-2"/>
    <n v="2.2422615306856429E-2"/>
    <n v="3.986717883824907E-2"/>
    <n v="2.1553844368182414E-2"/>
    <n v="1.9398459931364173E-2"/>
    <n v="-1.1627732281796712E-14"/>
    <n v="2.1553844368170788E-2"/>
  </r>
  <r>
    <x v="1"/>
    <x v="1"/>
    <n v="2.5399999999999999E-2"/>
    <n v="0"/>
    <n v="2.0199999999999999E-2"/>
    <n v="4.5600000000000002E-2"/>
    <n v="1.2930056372265374E-2"/>
    <n v="1.1637050735038837E-2"/>
    <n v="2.1359071549548508E-2"/>
    <n v="3.4289127921813878E-2"/>
    <n v="1.3435719619452552E-2"/>
    <n v="1.2092147657507298E-2"/>
    <n v="2.2422615306856429E-2"/>
    <n v="3.585833492630898E-2"/>
    <n v="2.6157433929941826E-2"/>
    <n v="2.3541690536947643E-2"/>
    <n v="-1.1627732281796712E-14"/>
    <n v="2.61574339299302E-2"/>
  </r>
  <r>
    <x v="2"/>
    <x v="2"/>
    <n v="1.7299999999999999E-2"/>
    <n v="0"/>
    <n v="2.0199999999999999E-2"/>
    <n v="3.7499999999999999E-2"/>
    <n v="9.6944941814094149E-3"/>
    <n v="8.725044763268474E-3"/>
    <n v="2.1359071549548508E-2"/>
    <n v="3.1053565730957924E-2"/>
    <n v="1.0073622413063815E-2"/>
    <n v="9.0662601717574325E-3"/>
    <n v="2.2422615306856429E-2"/>
    <n v="3.2496237719920246E-2"/>
    <n v="2.0225888807912137E-2"/>
    <n v="1.8203299927120924E-2"/>
    <n v="-1.1627732281796712E-14"/>
    <n v="2.0225888807900511E-2"/>
  </r>
  <r>
    <x v="3"/>
    <x v="3"/>
    <n v="1.7299999999999999E-2"/>
    <n v="0"/>
    <n v="2.0199999999999999E-2"/>
    <n v="3.7499999999999999E-2"/>
    <n v="9.6944941814094132E-3"/>
    <n v="8.7250447632684722E-3"/>
    <n v="2.1359071549548508E-2"/>
    <n v="3.1053565730957921E-2"/>
    <n v="1.0073622413063815E-2"/>
    <n v="9.0662601717574325E-3"/>
    <n v="2.2422615306856429E-2"/>
    <n v="3.2496237719920246E-2"/>
    <n v="2.0225888807912137E-2"/>
    <n v="1.8203299927120924E-2"/>
    <n v="-1.1627732281796712E-14"/>
    <n v="2.0225888807900511E-2"/>
  </r>
  <r>
    <x v="4"/>
    <x v="1"/>
    <n v="1E-4"/>
    <n v="0"/>
    <n v="2.0199999999999999E-2"/>
    <n v="2.0299999999999999E-2"/>
    <n v="1.807031255783919E-2"/>
    <n v="1.6263281302055271E-2"/>
    <n v="2.1359071549548508E-2"/>
    <n v="3.9429384107387694E-2"/>
    <n v="1.8776998798224333E-2"/>
    <n v="1.68992989184019E-2"/>
    <n v="2.2422615306856429E-2"/>
    <n v="4.1199614105080759E-2"/>
    <n v="2.1837880058724318E-2"/>
    <n v="1.9654092052851888E-2"/>
    <n v="-1.1627732281796712E-14"/>
    <n v="2.1837880058712691E-2"/>
  </r>
  <r>
    <x v="5"/>
    <x v="0"/>
    <n v="1E-4"/>
    <n v="0"/>
    <n v="2.0199999999999999E-2"/>
    <n v="2.0299999999999999E-2"/>
    <n v="1.3931322426981831E-2"/>
    <n v="1.2538190184283649E-2"/>
    <n v="2.1359071549548508E-2"/>
    <n v="3.5290393976530339E-2"/>
    <n v="1.4476142769076361E-2"/>
    <n v="1.3028528492168725E-2"/>
    <n v="2.2422615306856429E-2"/>
    <n v="3.6898758075932792E-2"/>
    <n v="2.0472814909801674E-2"/>
    <n v="1.8425533418821506E-2"/>
    <n v="-1.1627732281796712E-14"/>
    <n v="2.0472814909790048E-2"/>
  </r>
  <r>
    <x v="6"/>
    <x v="3"/>
    <n v="2.0799999999999999E-2"/>
    <n v="0"/>
    <n v="2.0199999999999999E-2"/>
    <n v="4.0999999999999995E-2"/>
    <n v="9.9870823308106753E-3"/>
    <n v="8.9883740977296078E-3"/>
    <n v="2.1359071549548508E-2"/>
    <n v="3.1346153880359183E-2"/>
    <n v="1.0377652977676202E-2"/>
    <n v="9.3398876799085824E-3"/>
    <n v="2.2422615306856429E-2"/>
    <n v="3.2800268284532627E-2"/>
    <n v="2.0572715077543859E-2"/>
    <n v="1.8515443569789472E-2"/>
    <n v="-1.1627732281796712E-14"/>
    <n v="2.0572715077532232E-2"/>
  </r>
  <r>
    <x v="7"/>
    <x v="4"/>
    <n v="1.4E-3"/>
    <n v="0"/>
    <n v="2.0199999999999999E-2"/>
    <n v="2.1599999999999998E-2"/>
    <n v="8.6363206867422337E-3"/>
    <n v="7.7726886180680098E-3"/>
    <n v="2.1359071549548508E-2"/>
    <n v="2.999539223629074E-2"/>
    <n v="8.9740663110826745E-3"/>
    <n v="8.0766596799744066E-3"/>
    <n v="2.2422615306856429E-2"/>
    <n v="3.1396681617939105E-2"/>
    <n v="1.5130323098221203E-2"/>
    <n v="1.3617290788399083E-2"/>
    <n v="-1.1627732281796712E-14"/>
    <n v="1.5130323098209575E-2"/>
  </r>
  <r>
    <x v="8"/>
    <x v="5"/>
    <n v="2.2800000000000001E-2"/>
    <n v="0"/>
    <n v="2.0199999999999999E-2"/>
    <n v="4.2999999999999997E-2"/>
    <n v="1.0130649093565376E-2"/>
    <n v="9.1175841842088389E-3"/>
    <n v="2.1359071549548508E-2"/>
    <n v="3.148972064311388E-2"/>
    <n v="1.0526834289459351E-2"/>
    <n v="9.4741508605134164E-3"/>
    <n v="2.2422615306856429E-2"/>
    <n v="3.294944959631578E-2"/>
    <n v="2.0720094426377136E-2"/>
    <n v="1.8648084983739422E-2"/>
    <n v="-1.1627732281796712E-14"/>
    <n v="2.072009442636551E-2"/>
  </r>
  <r>
    <x v="9"/>
    <x v="3"/>
    <n v="2.2800000000000001E-2"/>
    <n v="0"/>
    <n v="2.0199999999999999E-2"/>
    <n v="4.2999999999999997E-2"/>
    <n v="1.0130649093565373E-2"/>
    <n v="0"/>
    <n v="2.1359071549548508E-2"/>
    <n v="3.148972064311388E-2"/>
    <n v="1.0526834289459349E-2"/>
    <n v="0"/>
    <n v="2.2422615306856429E-2"/>
    <n v="3.294944959631578E-2"/>
    <n v="2.0720094426377143E-2"/>
    <n v="0"/>
    <n v="-1.1627732281796712E-14"/>
    <n v="2.0720094426365517E-2"/>
  </r>
  <r>
    <x v="10"/>
    <x v="3"/>
    <n v="1.6500000000000001E-2"/>
    <n v="0"/>
    <n v="2.0199999999999999E-2"/>
    <n v="3.6699999999999997E-2"/>
    <n v="9.6742041480754794E-3"/>
    <n v="8.7067837332679317E-3"/>
    <n v="2.1359071549548508E-2"/>
    <n v="3.1033275697623985E-2"/>
    <n v="1.0052538885575968E-2"/>
    <n v="9.0472849970183716E-3"/>
    <n v="2.2422615306856429E-2"/>
    <n v="3.2475154192432396E-2"/>
    <n v="2.0231150827709588E-2"/>
    <n v="1.8208035744938629E-2"/>
    <n v="-1.1627732281796712E-14"/>
    <n v="2.0231150827697962E-2"/>
  </r>
  <r>
    <x v="11"/>
    <x v="6"/>
    <n v="2.75E-2"/>
    <n v="0"/>
    <n v="0"/>
    <n v="2.75E-2"/>
    <n v="1.9095966763894162E-3"/>
    <n v="1.7186370087504746E-3"/>
    <n v="0"/>
    <n v="1.9095966763894162E-3"/>
    <n v="1.984276386082881E-3"/>
    <n v="1.7858487474745929E-3"/>
    <n v="0"/>
    <n v="1.984276386082881E-3"/>
    <n v="3.7052383405857658E-3"/>
    <n v="3.3347145065271895E-3"/>
    <n v="0"/>
    <n v="3.7052383405857658E-3"/>
  </r>
  <r>
    <x v="12"/>
    <x v="7"/>
    <n v="3.5499999999999997E-2"/>
    <n v="0"/>
    <n v="2.0199999999999999E-2"/>
    <n v="5.57E-2"/>
    <n v="1.6319890423474273E-2"/>
    <n v="0"/>
    <n v="2.1359071549548508E-2"/>
    <n v="3.7678961973022784E-2"/>
    <n v="1.69581218857109E-2"/>
    <n v="0"/>
    <n v="2.2422615306856429E-2"/>
    <n v="3.9380737192567329E-2"/>
    <n v="3.1888766582125153E-2"/>
    <n v="0"/>
    <n v="-1.1627732281796712E-14"/>
    <n v="3.1888766582113523E-2"/>
  </r>
  <r>
    <x v="13"/>
    <x v="8"/>
    <n v="1E-4"/>
    <n v="0"/>
    <n v="2.0199999999999999E-2"/>
    <n v="2.0299999999999999E-2"/>
    <n v="1.0330325376651085E-2"/>
    <n v="9.2972928389859766E-3"/>
    <n v="2.1359071549548508E-2"/>
    <n v="3.1689396926199591E-2"/>
    <n v="1.0734319429272705E-2"/>
    <n v="9.6608874863454344E-3"/>
    <n v="2.2422615306856429E-2"/>
    <n v="3.3156934736129136E-2"/>
    <n v="1.9673176072514134E-2"/>
    <n v="1.7705858465262722E-2"/>
    <n v="-1.1627732281796712E-14"/>
    <n v="1.9673176072502508E-2"/>
  </r>
  <r>
    <x v="14"/>
    <x v="6"/>
    <n v="1E-4"/>
    <n v="0"/>
    <n v="0"/>
    <n v="1E-4"/>
    <n v="1.4462455527311519E-3"/>
    <n v="1.3016209974580368E-3"/>
    <n v="0"/>
    <n v="1.4462455527311519E-3"/>
    <n v="1.5028047200981785E-3"/>
    <n v="1.3525242480883605E-3"/>
    <n v="0"/>
    <n v="1.5028047200981785E-3"/>
    <n v="2.6649232949486892E-3"/>
    <n v="2.3984309654538202E-3"/>
    <n v="0"/>
    <n v="2.6649232949486892E-3"/>
  </r>
  <r>
    <x v="15"/>
    <x v="9"/>
    <n v="1E-4"/>
    <n v="0"/>
    <n v="2.0199999999999999E-2"/>
    <n v="2.0299999999999999E-2"/>
    <n v="1.0330325376651083E-2"/>
    <n v="9.2972928389859748E-3"/>
    <n v="2.6814922992342963E-2"/>
    <n v="3.7145248368994049E-2"/>
    <n v="1.0734319429272703E-2"/>
    <n v="9.6608874863454326E-3"/>
    <n v="3.0833147882827053E-2"/>
    <n v="4.156746731209976E-2"/>
    <n v="1.9673176072514131E-2"/>
    <n v="1.7705858465262719E-2"/>
    <n v="-1.0137237812144277E-14"/>
    <n v="1.9673176072503993E-2"/>
  </r>
  <r>
    <x v="16"/>
    <x v="1"/>
    <n v="1E-4"/>
    <n v="0"/>
    <n v="2.0199999999999999E-2"/>
    <n v="2.0299999999999999E-2"/>
    <n v="1.0330325376651083E-2"/>
    <n v="9.2972928389859748E-3"/>
    <n v="2.1359071549548508E-2"/>
    <n v="3.1689396926199591E-2"/>
    <n v="1.0734319429272703E-2"/>
    <n v="9.6608874863454326E-3"/>
    <n v="2.2422615306856429E-2"/>
    <n v="3.3156934736129129E-2"/>
    <n v="1.9673176072514134E-2"/>
    <n v="1.7705858465262722E-2"/>
    <n v="-1.1627732281796712E-14"/>
    <n v="1.9673176072502508E-2"/>
  </r>
  <r>
    <x v="17"/>
    <x v="9"/>
    <n v="1E-4"/>
    <n v="0"/>
    <n v="2.0199999999999999E-2"/>
    <n v="2.0299999999999999E-2"/>
    <n v="1.0330325376651085E-2"/>
    <n v="9.2972928389859766E-3"/>
    <n v="2.6814922992342963E-2"/>
    <n v="3.7145248368994049E-2"/>
    <n v="1.0734319429272703E-2"/>
    <n v="9.6608874863454326E-3"/>
    <n v="3.0833147882827053E-2"/>
    <n v="4.156746731209976E-2"/>
    <n v="1.9673176072514134E-2"/>
    <n v="1.7705858465262722E-2"/>
    <n v="-1.0137237812144277E-14"/>
    <n v="1.9673176072503996E-2"/>
  </r>
  <r>
    <x v="18"/>
    <x v="4"/>
    <n v="3.0999999999999999E-3"/>
    <n v="0"/>
    <n v="2.0199999999999999E-2"/>
    <n v="2.3299999999999998E-2"/>
    <n v="9.5603013887893083E-3"/>
    <n v="8.6042712499103773E-3"/>
    <n v="2.1359071549548508E-2"/>
    <n v="3.0919372938337818E-2"/>
    <n v="9.9341816647262899E-3"/>
    <n v="8.9407634982536614E-3"/>
    <n v="2.2422615306856429E-2"/>
    <n v="3.2356796971582717E-2"/>
    <n v="1.5744559879055729E-2"/>
    <n v="1.4170103891150157E-2"/>
    <n v="-1.1627732281796712E-14"/>
    <n v="1.5744559879044103E-2"/>
  </r>
  <r>
    <x v="19"/>
    <x v="0"/>
    <n v="1E-4"/>
    <n v="0"/>
    <n v="2.0199999999999999E-2"/>
    <n v="2.0299999999999999E-2"/>
    <n v="1.6048035951381712E-2"/>
    <n v="0"/>
    <n v="2.1359071549548508E-2"/>
    <n v="3.7407107500930223E-2"/>
    <n v="1.6675635842404501E-2"/>
    <n v="0"/>
    <n v="2.2422615306856429E-2"/>
    <n v="3.9098251149260931E-2"/>
    <n v="2.2009098491107187E-2"/>
    <n v="0"/>
    <n v="-1.1627732281796712E-14"/>
    <n v="2.2009098491095561E-2"/>
  </r>
  <r>
    <x v="20"/>
    <x v="1"/>
    <n v="1.2500000000000001E-2"/>
    <n v="0"/>
    <n v="2.0199999999999999E-2"/>
    <n v="3.27E-2"/>
    <n v="1.2517712080686166E-2"/>
    <n v="1.126594087261755E-2"/>
    <n v="2.1359071549548508E-2"/>
    <n v="3.3876783630234678E-2"/>
    <n v="1.3007249539443972E-2"/>
    <n v="1.1706524585499575E-2"/>
    <n v="2.2422615306856429E-2"/>
    <n v="3.5429864846300403E-2"/>
    <n v="2.4613957230834191E-2"/>
    <n v="2.215256150775077E-2"/>
    <n v="-1.1627732281796712E-14"/>
    <n v="2.4613957230822565E-2"/>
  </r>
  <r>
    <x v="21"/>
    <x v="6"/>
    <n v="8.3000000000000001E-3"/>
    <n v="0"/>
    <n v="0"/>
    <n v="8.3000000000000001E-3"/>
    <n v="1.5949382201077395E-3"/>
    <n v="0"/>
    <n v="0"/>
    <n v="1.5949382201077395E-3"/>
    <n v="1.6573123982414515E-3"/>
    <n v="0"/>
    <n v="0"/>
    <n v="1.6573123982414515E-3"/>
    <n v="2.7798911273747965E-3"/>
    <n v="0"/>
    <n v="0"/>
    <n v="2.7798911273747965E-3"/>
  </r>
  <r>
    <x v="22"/>
    <x v="10"/>
    <n v="8.3000000000000001E-3"/>
    <n v="0"/>
    <n v="2.0199999999999999E-2"/>
    <n v="2.8499999999999998E-2"/>
    <n v="1.1392415857912423E-2"/>
    <n v="0"/>
    <n v="2.1359071549548508E-2"/>
    <n v="3.2751487407460929E-2"/>
    <n v="1.1837945701724653E-2"/>
    <n v="0"/>
    <n v="2.2422615306856429E-2"/>
    <n v="3.4260561008581082E-2"/>
    <n v="1.985636519553426E-2"/>
    <n v="0"/>
    <n v="-1.1627732281796712E-14"/>
    <n v="1.9856365195522634E-2"/>
  </r>
  <r>
    <x v="23"/>
    <x v="6"/>
    <n v="8.3000000000000001E-3"/>
    <n v="0"/>
    <n v="0"/>
    <n v="8.3000000000000001E-3"/>
    <n v="1.5949382201077395E-3"/>
    <n v="1.4354443980969655E-3"/>
    <n v="0"/>
    <n v="1.5949382201077395E-3"/>
    <n v="1.6573123982414515E-3"/>
    <n v="1.4915811584173065E-3"/>
    <n v="0"/>
    <n v="1.6573123982414515E-3"/>
    <n v="2.7798911273747965E-3"/>
    <n v="2.5019020146373168E-3"/>
    <n v="0"/>
    <n v="2.7798911273747965E-3"/>
  </r>
  <r>
    <x v="24"/>
    <x v="6"/>
    <n v="2.4799999999999999E-2"/>
    <n v="0"/>
    <n v="0"/>
    <n v="2.4799999999999999E-2"/>
    <n v="1.9710851385867983E-3"/>
    <n v="1.7739766247281187E-3"/>
    <n v="0"/>
    <n v="1.9710851385867983E-3"/>
    <n v="2.0481695133926269E-3"/>
    <n v="1.8433525620533643E-3"/>
    <n v="0"/>
    <n v="2.0481695133926269E-3"/>
    <n v="3.8034093322771162E-3"/>
    <n v="3.4230683990494047E-3"/>
    <n v="0"/>
    <n v="3.8034093322771162E-3"/>
  </r>
  <r>
    <x v="25"/>
    <x v="0"/>
    <n v="1E-4"/>
    <n v="0"/>
    <n v="2.0199999999999999E-2"/>
    <n v="2.0299999999999999E-2"/>
    <n v="1.3762994579628342E-2"/>
    <n v="1.2386695121665507E-2"/>
    <n v="2.1359071549548508E-2"/>
    <n v="3.512206612917685E-2"/>
    <n v="1.4301232026534005E-2"/>
    <n v="1.2871108823880604E-2"/>
    <n v="2.2422615306856429E-2"/>
    <n v="3.672384733339043E-2"/>
    <n v="2.0198609856550129E-2"/>
    <n v="1.8178748870895114E-2"/>
    <n v="-1.1627732281796712E-14"/>
    <n v="2.0198609856538503E-2"/>
  </r>
  <r>
    <x v="26"/>
    <x v="10"/>
    <n v="1E-4"/>
    <n v="0"/>
    <n v="2.0199999999999999E-2"/>
    <n v="2.0299999999999999E-2"/>
    <n v="1.0320404004150421E-2"/>
    <n v="9.2883636037353785E-3"/>
    <n v="2.1359071549548508E-2"/>
    <n v="3.1679475553698933E-2"/>
    <n v="1.0724010055877782E-2"/>
    <n v="9.651609050290005E-3"/>
    <n v="2.2422615306856429E-2"/>
    <n v="3.314662536273421E-2"/>
    <n v="1.6271994231491994E-2"/>
    <n v="1.4644794808342793E-2"/>
    <n v="-1.1627732281796712E-14"/>
    <n v="1.6271994231480368E-2"/>
  </r>
  <r>
    <x v="27"/>
    <x v="11"/>
    <n v="8.0000000000000004E-4"/>
    <n v="0"/>
    <n v="2.0199999999999999E-2"/>
    <n v="2.0999999999999998E-2"/>
    <n v="1.0202583880894985E-2"/>
    <n v="9.1823254928054873E-3"/>
    <n v="2.1359071549548508E-2"/>
    <n v="3.1561655430443494E-2"/>
    <n v="1.0601582272423962E-2"/>
    <n v="9.5414240451815666E-3"/>
    <n v="2.2422615306856429E-2"/>
    <n v="3.3024197579280393E-2"/>
    <n v="1.5910861385116368E-2"/>
    <n v="1.4319775246604731E-2"/>
    <n v="-1.1627732281796712E-14"/>
    <n v="1.5910861385104742E-2"/>
  </r>
  <r>
    <x v="28"/>
    <x v="10"/>
    <n v="8.0000000000000004E-4"/>
    <n v="0"/>
    <n v="2.0199999999999999E-2"/>
    <n v="2.0999999999999998E-2"/>
    <n v="1.0202583880894985E-2"/>
    <n v="9.1823254928054873E-3"/>
    <n v="2.1359071549548508E-2"/>
    <n v="3.1561655430443494E-2"/>
    <n v="1.0601582272423962E-2"/>
    <n v="9.5414240451815666E-3"/>
    <n v="2.2422615306856429E-2"/>
    <n v="3.3024197579280393E-2"/>
    <n v="1.5910861385116371E-2"/>
    <n v="1.4319775246604733E-2"/>
    <n v="-1.1627732281796712E-14"/>
    <n v="1.5910861385104745E-2"/>
  </r>
  <r>
    <x v="29"/>
    <x v="2"/>
    <n v="1.3100000000000001E-2"/>
    <n v="0"/>
    <n v="2.0199999999999999E-2"/>
    <n v="3.3299999999999996E-2"/>
    <n v="9.5847823313974928E-3"/>
    <n v="8.6263040982577435E-3"/>
    <n v="2.1359071549548508E-2"/>
    <n v="3.0943853880946001E-2"/>
    <n v="9.9596199978188651E-3"/>
    <n v="8.9636579980369793E-3"/>
    <n v="2.2422615306856429E-2"/>
    <n v="3.2382235304675294E-2"/>
    <n v="1.9869242727375534E-2"/>
    <n v="1.7882318454637981E-2"/>
    <n v="-1.1627732281796712E-14"/>
    <n v="1.9869242727363907E-2"/>
  </r>
  <r>
    <x v="30"/>
    <x v="10"/>
    <n v="1E-4"/>
    <n v="0"/>
    <n v="2.0199999999999999E-2"/>
    <n v="2.0299999999999999E-2"/>
    <n v="1.4155707846030494E-2"/>
    <n v="1.2740137061427445E-2"/>
    <n v="2.1359071549548508E-2"/>
    <n v="3.5514779395579003E-2"/>
    <n v="1.4709303359427524E-2"/>
    <n v="1.3238373023484771E-2"/>
    <n v="2.2422615306856429E-2"/>
    <n v="3.7131918666283951E-2"/>
    <n v="2.0509765231787519E-2"/>
    <n v="1.8458788708608766E-2"/>
    <n v="-1.1627732281796712E-14"/>
    <n v="2.0509765231775893E-2"/>
  </r>
  <r>
    <x v="31"/>
    <x v="5"/>
    <n v="1.9400000000000001E-2"/>
    <n v="0"/>
    <n v="2.0199999999999999E-2"/>
    <n v="3.9599999999999996E-2"/>
    <n v="1.1927314966646072E-2"/>
    <n v="1.0734583469981464E-2"/>
    <n v="2.1359071549548508E-2"/>
    <n v="3.3286386516194581E-2"/>
    <n v="1.2393763421518648E-2"/>
    <n v="1.1154387079366784E-2"/>
    <n v="2.2422615306856429E-2"/>
    <n v="3.4816378728375078E-2"/>
    <n v="2.1206404271609688E-2"/>
    <n v="1.9085763844448721E-2"/>
    <n v="-1.1627732281796712E-14"/>
    <n v="2.1206404271598062E-2"/>
  </r>
  <r>
    <x v="32"/>
    <x v="2"/>
    <n v="3.5000000000000001E-3"/>
    <n v="0"/>
    <n v="2.0199999999999999E-2"/>
    <n v="2.3699999999999999E-2"/>
    <n v="8.6951003813437698E-3"/>
    <n v="7.8255903432093935E-3"/>
    <n v="2.1359071549548508E-2"/>
    <n v="3.0054171930892278E-2"/>
    <n v="9.0351447374441615E-3"/>
    <n v="8.1316302636997451E-3"/>
    <n v="2.2422615306856429E-2"/>
    <n v="3.1457760044300592E-2"/>
    <n v="1.5730128495870164E-2"/>
    <n v="1.4157115646283146E-2"/>
    <n v="-1.1627732281796712E-14"/>
    <n v="1.5730128495858538E-2"/>
  </r>
  <r>
    <x v="33"/>
    <x v="1"/>
    <n v="4.7000000000000002E-3"/>
    <n v="0"/>
    <n v="2.0199999999999999E-2"/>
    <n v="2.4899999999999999E-2"/>
    <n v="8.6951003813437698E-3"/>
    <n v="7.8255903432093935E-3"/>
    <n v="2.1359071549548508E-2"/>
    <n v="3.0054171930892278E-2"/>
    <n v="9.0351447374441632E-3"/>
    <n v="8.1316302636997469E-3"/>
    <n v="2.2422615306856429E-2"/>
    <n v="3.1457760044300592E-2"/>
    <n v="1.5730128495870164E-2"/>
    <n v="1.4157115646283146E-2"/>
    <n v="-1.1627732281796712E-14"/>
    <n v="1.5730128495858538E-2"/>
  </r>
  <r>
    <x v="34"/>
    <x v="1"/>
    <n v="3.5000000000000001E-3"/>
    <n v="0"/>
    <n v="2.0199999999999999E-2"/>
    <n v="2.3699999999999999E-2"/>
    <n v="8.6951003813437698E-3"/>
    <n v="7.8255903432093935E-3"/>
    <n v="2.1359071549548508E-2"/>
    <n v="3.0054171930892278E-2"/>
    <n v="9.0351447374441632E-3"/>
    <n v="8.1316302636997469E-3"/>
    <n v="2.2422615306856429E-2"/>
    <n v="3.1457760044300592E-2"/>
    <n v="1.573012849587016E-2"/>
    <n v="1.4157115646283145E-2"/>
    <n v="-1.1627732281796712E-14"/>
    <n v="1.5730128495858534E-2"/>
  </r>
  <r>
    <x v="35"/>
    <x v="12"/>
    <n v="2.6599999999999999E-2"/>
    <n v="0"/>
    <n v="2.0199999999999999E-2"/>
    <n v="4.6799999999999994E-2"/>
    <n v="1.4597342424026714E-2"/>
    <n v="1.3137608181624042E-2"/>
    <n v="2.1359071549548508E-2"/>
    <n v="3.595641397357522E-2"/>
    <n v="1.5168209198147611E-2"/>
    <n v="1.365138827833285E-2"/>
    <n v="2.2422615306856429E-2"/>
    <n v="3.759082450500404E-2"/>
    <n v="2.8106305901250406E-2"/>
    <n v="2.5295675311125362E-2"/>
    <n v="-1.1627732281796712E-14"/>
    <n v="2.810630590123878E-2"/>
  </r>
  <r>
    <x v="36"/>
    <x v="12"/>
    <n v="2.6599999999999999E-2"/>
    <n v="0"/>
    <n v="2.0199999999999999E-2"/>
    <n v="4.6799999999999994E-2"/>
    <n v="1.4597342424026716E-2"/>
    <n v="1.3137608181624042E-2"/>
    <n v="2.1359071549548508E-2"/>
    <n v="3.5956413973575227E-2"/>
    <n v="1.5168209198147615E-2"/>
    <n v="1.3651388278332854E-2"/>
    <n v="2.2422615306856429E-2"/>
    <n v="3.7590824505004047E-2"/>
    <n v="2.8106305901250402E-2"/>
    <n v="2.5295675311125362E-2"/>
    <n v="-1.1627732281796712E-14"/>
    <n v="2.8106305901238776E-2"/>
  </r>
  <r>
    <x v="37"/>
    <x v="1"/>
    <n v="1E-4"/>
    <n v="0"/>
    <n v="2.0199999999999999E-2"/>
    <n v="2.0299999999999999E-2"/>
    <n v="1.0383326725659918E-2"/>
    <n v="9.3449940530939257E-3"/>
    <n v="2.1359071549548508E-2"/>
    <n v="3.1742398275208424E-2"/>
    <n v="1.0789393532914117E-2"/>
    <n v="9.7104541796227059E-3"/>
    <n v="2.2422615306856429E-2"/>
    <n v="3.3212008839770546E-2"/>
    <n v="1.5830764609929091E-2"/>
    <n v="1.4247688148936183E-2"/>
    <n v="-1.1627732281796712E-14"/>
    <n v="1.5830764609917464E-2"/>
  </r>
  <r>
    <x v="38"/>
    <x v="8"/>
    <n v="8.0000000000000004E-4"/>
    <n v="0"/>
    <n v="2.0199999999999999E-2"/>
    <n v="2.0999999999999998E-2"/>
    <n v="9.687736908171372E-3"/>
    <n v="8.718963217354235E-3"/>
    <n v="2.1359071549548508E-2"/>
    <n v="3.1046808457719878E-2"/>
    <n v="1.006660087920468E-2"/>
    <n v="9.0599407912842125E-3"/>
    <n v="2.2422615306856429E-2"/>
    <n v="3.2489216186061112E-2"/>
    <n v="1.8542820097176237E-2"/>
    <n v="1.6688538087458613E-2"/>
    <n v="-1.1627732281796712E-14"/>
    <n v="1.8542820097164611E-2"/>
  </r>
  <r>
    <x v="39"/>
    <x v="0"/>
    <n v="1E-4"/>
    <n v="0"/>
    <n v="2.0199999999999999E-2"/>
    <n v="2.0299999999999999E-2"/>
    <n v="1.4268944250730994E-2"/>
    <n v="1.2842049825657896E-2"/>
    <n v="2.1359071549548508E-2"/>
    <n v="3.5628015800279501E-2"/>
    <n v="1.4826968166174554E-2"/>
    <n v="1.33442713495571E-2"/>
    <n v="2.2422615306856429E-2"/>
    <n v="3.7249583473030985E-2"/>
    <n v="2.1006806456158749E-2"/>
    <n v="1.8906125810542872E-2"/>
    <n v="-1.1627732281796712E-14"/>
    <n v="2.1006806456147123E-2"/>
  </r>
  <r>
    <x v="40"/>
    <x v="4"/>
    <n v="5.4999999999999997E-3"/>
    <n v="0"/>
    <n v="2.0199999999999999E-2"/>
    <n v="2.5700000000000001E-2"/>
    <n v="9.1466574394576897E-3"/>
    <n v="8.2319916955119216E-3"/>
    <n v="2.1359071549548508E-2"/>
    <n v="3.0505728989006199E-2"/>
    <n v="9.5043611004924332E-3"/>
    <n v="8.5539249904431902E-3"/>
    <n v="2.2422615306856429E-2"/>
    <n v="3.1926976407348859E-2"/>
    <n v="1.5724098423115489E-2"/>
    <n v="1.415168858080394E-2"/>
    <n v="-1.1627732281796712E-14"/>
    <n v="1.5724098423103863E-2"/>
  </r>
  <r>
    <x v="41"/>
    <x v="0"/>
    <n v="1E-4"/>
    <n v="0"/>
    <n v="2.0199999999999999E-2"/>
    <n v="2.0299999999999999E-2"/>
    <n v="1.7261904606419177E-2"/>
    <n v="1.5535714145777259E-2"/>
    <n v="2.1359071549548508E-2"/>
    <n v="3.8620976155967685E-2"/>
    <n v="1.7936975966095538E-2"/>
    <n v="1.6143278369485984E-2"/>
    <n v="2.2422615306856429E-2"/>
    <n v="4.0359591272951967E-2"/>
    <n v="2.2104085783399795E-2"/>
    <n v="1.9893677205059815E-2"/>
    <n v="-1.1627732281796712E-14"/>
    <n v="2.2104085783388169E-2"/>
  </r>
  <r>
    <x v="42"/>
    <x v="1"/>
    <n v="2.7900000000000001E-2"/>
    <n v="0"/>
    <n v="2.0199999999999999E-2"/>
    <n v="4.8100000000000004E-2"/>
    <n v="1.1654107855127261E-2"/>
    <n v="1.0488697069614535E-2"/>
    <n v="2.1359071549548508E-2"/>
    <n v="3.3013179404675769E-2"/>
    <n v="1.2109871840327949E-2"/>
    <n v="1.0898884656295153E-2"/>
    <n v="2.2422615306856429E-2"/>
    <n v="3.4532487147184376E-2"/>
    <n v="2.3163556042755776E-2"/>
    <n v="2.0847200438480196E-2"/>
    <n v="-1.1627732281796712E-14"/>
    <n v="2.316355604274415E-2"/>
  </r>
  <r>
    <x v="43"/>
    <x v="2"/>
    <n v="1.03E-2"/>
    <n v="0"/>
    <n v="2.0199999999999999E-2"/>
    <n v="3.0499999999999999E-2"/>
    <n v="9.0209892618097406E-3"/>
    <n v="8.1188903356287662E-3"/>
    <n v="2.1359071549548508E-2"/>
    <n v="3.0380060811358248E-2"/>
    <n v="9.3737783442109472E-3"/>
    <n v="8.4364005097898528E-3"/>
    <n v="2.2422615306856429E-2"/>
    <n v="3.1796393651067373E-2"/>
    <n v="1.8548488809290595E-2"/>
    <n v="1.6693639928361533E-2"/>
    <n v="-1.1627732281796712E-14"/>
    <n v="1.8548488809278969E-2"/>
  </r>
  <r>
    <x v="44"/>
    <x v="1"/>
    <n v="1.0699999999999999E-2"/>
    <n v="0"/>
    <n v="2.0199999999999999E-2"/>
    <n v="3.0899999999999997E-2"/>
    <n v="9.0209892618097406E-3"/>
    <n v="8.1188903356287662E-3"/>
    <n v="2.1359071549548508E-2"/>
    <n v="3.0380060811358248E-2"/>
    <n v="9.3737783442109472E-3"/>
    <n v="8.4364005097898528E-3"/>
    <n v="2.2422615306856429E-2"/>
    <n v="3.1796393651067373E-2"/>
    <n v="1.8548488809290598E-2"/>
    <n v="1.669363992836154E-2"/>
    <n v="-1.1627732281796712E-14"/>
    <n v="1.8548488809278972E-2"/>
  </r>
  <r>
    <x v="45"/>
    <x v="8"/>
    <n v="8.3000000000000001E-3"/>
    <n v="0"/>
    <n v="2.0199999999999999E-2"/>
    <n v="2.8499999999999998E-2"/>
    <n v="1.0529474309376547E-2"/>
    <n v="9.4765268784388918E-3"/>
    <n v="2.1359071549548508E-2"/>
    <n v="3.1888545858925053E-2"/>
    <n v="1.0941256595328058E-2"/>
    <n v="9.8471309357952511E-3"/>
    <n v="2.2422615306856429E-2"/>
    <n v="3.3363871902184483E-2"/>
    <n v="2.0252488498604736E-2"/>
    <n v="1.8227239648744262E-2"/>
    <n v="-1.1627732281796712E-14"/>
    <n v="2.025248849859311E-2"/>
  </r>
  <r>
    <x v="46"/>
    <x v="0"/>
    <n v="1E-4"/>
    <n v="0"/>
    <n v="2.0199999999999999E-2"/>
    <n v="2.0299999999999999E-2"/>
    <n v="1.6677352099454774E-2"/>
    <n v="0"/>
    <n v="2.1359071549548508E-2"/>
    <n v="3.8036423649003281E-2"/>
    <n v="1.7329563023699701E-2"/>
    <n v="0"/>
    <n v="2.2422615306856429E-2"/>
    <n v="3.975217833055613E-2"/>
    <n v="2.2524267074476762E-2"/>
    <n v="0"/>
    <n v="-1.1627732281796712E-14"/>
    <n v="2.2524267074465136E-2"/>
  </r>
  <r>
    <x v="47"/>
    <x v="1"/>
    <n v="2.2800000000000001E-2"/>
    <n v="0"/>
    <n v="2.0199999999999999E-2"/>
    <n v="4.2999999999999997E-2"/>
    <n v="1.0480065333211618E-2"/>
    <n v="9.4320587998904561E-3"/>
    <n v="2.1359071549548508E-2"/>
    <n v="3.1839136882760126E-2"/>
    <n v="1.088991535354816E-2"/>
    <n v="9.8009238181933425E-3"/>
    <n v="2.2422615306856429E-2"/>
    <n v="3.3312530660404585E-2"/>
    <n v="2.1025101702449488E-2"/>
    <n v="1.892259153220454E-2"/>
    <n v="-1.1627732281796712E-14"/>
    <n v="2.1025101702437862E-2"/>
  </r>
  <r>
    <x v="48"/>
    <x v="6"/>
    <n v="1E-4"/>
    <n v="0"/>
    <n v="0"/>
    <n v="1E-4"/>
    <n v="1.2715419618310345E-3"/>
    <n v="1.1443877656479311E-3"/>
    <n v="0"/>
    <n v="1.2715419618310345E-3"/>
    <n v="1.3212688940920101E-3"/>
    <n v="1.1891420046828091E-3"/>
    <n v="0"/>
    <n v="1.3212688940920101E-3"/>
    <n v="2.0336686603537367E-3"/>
    <n v="1.8303017943183631E-3"/>
    <n v="0"/>
    <n v="2.0336686603537367E-3"/>
  </r>
  <r>
    <x v="49"/>
    <x v="10"/>
    <n v="3.8399999999999997E-2"/>
    <n v="0"/>
    <n v="2.0199999999999999E-2"/>
    <n v="5.8599999999999999E-2"/>
    <n v="1.7350934579390766E-2"/>
    <n v="1.5615841121451691E-2"/>
    <n v="2.1359071549548508E-2"/>
    <n v="3.8710006128939274E-2"/>
    <n v="1.8029487686086143E-2"/>
    <n v="1.622653891747753E-2"/>
    <n v="2.2422615306856429E-2"/>
    <n v="4.0452102992942572E-2"/>
    <n v="3.356833132511193E-2"/>
    <n v="3.0211498192600737E-2"/>
    <n v="-1.1627732281796712E-14"/>
    <n v="3.3568331325100301E-2"/>
  </r>
  <r>
    <x v="50"/>
    <x v="7"/>
    <n v="2.2800000000000001E-2"/>
    <n v="0"/>
    <n v="2.0199999999999999E-2"/>
    <n v="4.2999999999999997E-2"/>
    <n v="1.2099345418324787E-2"/>
    <n v="1.088941087649231E-2"/>
    <n v="2.1359071549548508E-2"/>
    <n v="3.3458416967873293E-2"/>
    <n v="1.2572521568290597E-2"/>
    <n v="1.1315269411461538E-2"/>
    <n v="2.2422615306856429E-2"/>
    <n v="3.4995136875147027E-2"/>
    <n v="2.4695784654502725E-2"/>
    <n v="2.2226206189052453E-2"/>
    <n v="-1.1627732281796712E-14"/>
    <n v="2.4695784654491099E-2"/>
  </r>
  <r>
    <x v="51"/>
    <x v="1"/>
    <n v="1E-4"/>
    <n v="0"/>
    <n v="2.0199999999999999E-2"/>
    <n v="2.0299999999999999E-2"/>
    <n v="1.4423007889358299E-2"/>
    <n v="1.2980707100422468E-2"/>
    <n v="2.1359071549548508E-2"/>
    <n v="3.5782079438906808E-2"/>
    <n v="1.4987056861270203E-2"/>
    <n v="1.3488351175143182E-2"/>
    <n v="2.2422615306856429E-2"/>
    <n v="3.7409672168126629E-2"/>
    <n v="1.8680883144045184E-2"/>
    <n v="1.6812794829640664E-2"/>
    <n v="-1.1627732281796712E-14"/>
    <n v="1.8680883144033558E-2"/>
  </r>
  <r>
    <x v="52"/>
    <x v="7"/>
    <n v="3.8600000000000002E-2"/>
    <n v="0"/>
    <n v="2.0199999999999999E-2"/>
    <n v="5.8800000000000005E-2"/>
    <n v="1.7434376685540268E-2"/>
    <n v="1.569093901698624E-2"/>
    <n v="2.1359071549548508E-2"/>
    <n v="3.8793448235088776E-2"/>
    <n v="1.8116193011291533E-2"/>
    <n v="1.630457371016238E-2"/>
    <n v="2.2422615306856429E-2"/>
    <n v="4.0538808318147962E-2"/>
    <n v="3.3704258015317255E-2"/>
    <n v="3.0333832213785529E-2"/>
    <n v="-1.1627732281796712E-14"/>
    <n v="3.3704258015305626E-2"/>
  </r>
  <r>
    <x v="53"/>
    <x v="11"/>
    <n v="1E-4"/>
    <n v="0"/>
    <n v="2.0199999999999999E-2"/>
    <n v="2.0299999999999999E-2"/>
    <n v="1.3350227455310427E-2"/>
    <n v="1.2015204709779386E-2"/>
    <n v="2.1359071549548508E-2"/>
    <n v="3.4709299004858932E-2"/>
    <n v="1.3872322577820471E-2"/>
    <n v="1.2485090320038424E-2"/>
    <n v="2.2422615306856429E-2"/>
    <n v="3.6294937884676901E-2"/>
    <n v="1.8741553143401594E-2"/>
    <n v="1.6867397829061433E-2"/>
    <n v="-1.1627732281796712E-14"/>
    <n v="1.8741553143389968E-2"/>
  </r>
  <r>
    <x v="54"/>
    <x v="11"/>
    <n v="1.5E-3"/>
    <n v="0"/>
    <n v="2.0199999999999999E-2"/>
    <n v="2.1700000000000001E-2"/>
    <n v="1.1490755710233115E-2"/>
    <n v="1.0341680139209804E-2"/>
    <n v="2.1359071549548508E-2"/>
    <n v="3.2849827259781625E-2"/>
    <n v="1.1940131387939699E-2"/>
    <n v="1.0746118249145729E-2"/>
    <n v="2.2422615306856429E-2"/>
    <n v="3.436274669479613E-2"/>
    <n v="1.6951172892616755E-2"/>
    <n v="1.5256055603355079E-2"/>
    <n v="-1.1627732281796712E-14"/>
    <n v="1.6951172892605129E-2"/>
  </r>
  <r>
    <x v="55"/>
    <x v="1"/>
    <n v="1.29E-2"/>
    <n v="0"/>
    <n v="2.0199999999999999E-2"/>
    <n v="3.3099999999999997E-2"/>
    <n v="1.2619963043406688E-2"/>
    <n v="1.1357966739066019E-2"/>
    <n v="2.1359071549548508E-2"/>
    <n v="3.3979034592955197E-2"/>
    <n v="1.3113499290131742E-2"/>
    <n v="1.1802149361118569E-2"/>
    <n v="2.2422615306856429E-2"/>
    <n v="3.5536114596988175E-2"/>
    <n v="2.4000406979353923E-2"/>
    <n v="2.160036628141853E-2"/>
    <n v="-1.1627732281796712E-14"/>
    <n v="2.4000406979342297E-2"/>
  </r>
  <r>
    <x v="56"/>
    <x v="11"/>
    <n v="1E-4"/>
    <n v="0"/>
    <n v="2.0199999999999999E-2"/>
    <n v="2.0299999999999999E-2"/>
    <n v="1.0232919719848353E-2"/>
    <n v="0"/>
    <n v="2.1359071549548508E-2"/>
    <n v="3.1591991269396859E-2"/>
    <n v="1.0633104472703971E-2"/>
    <n v="0"/>
    <n v="2.2422615306856429E-2"/>
    <n v="3.30557197795604E-2"/>
    <n v="1.6129482857332102E-2"/>
    <n v="0"/>
    <n v="-1.1627732281796712E-14"/>
    <n v="1.6129482857320476E-2"/>
  </r>
  <r>
    <x v="57"/>
    <x v="12"/>
    <n v="2.5100000000000001E-2"/>
    <n v="0"/>
    <n v="2.0199999999999999E-2"/>
    <n v="4.53E-2"/>
    <n v="1.4262822449248933E-2"/>
    <n v="1.2836540204324041E-2"/>
    <n v="2.1359071549548508E-2"/>
    <n v="3.5621893998797442E-2"/>
    <n v="1.4820606955835567E-2"/>
    <n v="1.3338546260252011E-2"/>
    <n v="2.2422615306856429E-2"/>
    <n v="3.7243222262692E-2"/>
    <n v="2.6601326443443752E-2"/>
    <n v="2.3941193799099376E-2"/>
    <n v="-1.1627732281796712E-14"/>
    <n v="2.6601326443432126E-2"/>
  </r>
  <r>
    <x v="58"/>
    <x v="6"/>
    <n v="1E-4"/>
    <n v="0"/>
    <n v="0"/>
    <n v="1E-4"/>
    <n v="1.4462455527311519E-3"/>
    <n v="1.3016209974580368E-3"/>
    <n v="0"/>
    <n v="1.4462455527311519E-3"/>
    <n v="1.5028047200981785E-3"/>
    <n v="1.3525242480883605E-3"/>
    <n v="0"/>
    <n v="1.5028047200981785E-3"/>
    <n v="2.6649232949486892E-3"/>
    <n v="2.3984309654538202E-3"/>
    <n v="0"/>
    <n v="2.6649232949486892E-3"/>
  </r>
  <r>
    <x v="59"/>
    <x v="1"/>
    <n v="2.8000000000000001E-2"/>
    <n v="0"/>
    <n v="2.0199999999999999E-2"/>
    <n v="4.82E-2"/>
    <n v="1.1655078631259341E-2"/>
    <n v="1.0489570768133408E-2"/>
    <n v="2.1359071549548508E-2"/>
    <n v="3.3014150180807847E-2"/>
    <n v="1.2110880581167773E-2"/>
    <n v="1.0899792523050995E-2"/>
    <n v="2.2422615306856429E-2"/>
    <n v="3.45334958880242E-2"/>
    <n v="2.3165149064833673E-2"/>
    <n v="2.0848634158350303E-2"/>
    <n v="-1.1627732281796712E-14"/>
    <n v="2.3165149064822046E-2"/>
  </r>
  <r>
    <x v="60"/>
    <x v="1"/>
    <n v="2.0400000000000001E-2"/>
    <n v="0"/>
    <n v="2.0199999999999999E-2"/>
    <n v="4.0599999999999997E-2"/>
    <n v="1.2890379598784541E-2"/>
    <n v="1.1601341638906087E-2"/>
    <n v="2.1359071549548508E-2"/>
    <n v="3.4249451148333047E-2"/>
    <n v="1.3394491183276786E-2"/>
    <n v="1.2055042064949107E-2"/>
    <n v="2.2422615306856429E-2"/>
    <n v="3.5817106490133213E-2"/>
    <n v="2.4885528238347013E-2"/>
    <n v="2.2396975414512309E-2"/>
    <n v="-1.1627732281796712E-14"/>
    <n v="2.4885528238335387E-2"/>
  </r>
  <r>
    <x v="61"/>
    <x v="13"/>
    <n v="9.4999999999999998E-3"/>
    <n v="0"/>
    <n v="2.0199999999999999E-2"/>
    <n v="2.9699999999999997E-2"/>
    <n v="1.3522495664642078E-2"/>
    <n v="1.2170246098177871E-2"/>
    <n v="2.1359071549548508E-2"/>
    <n v="3.4881567214190584E-2"/>
    <n v="1.4051327780372403E-2"/>
    <n v="1.2646195002335164E-2"/>
    <n v="2.2422615306856429E-2"/>
    <n v="3.647394308722883E-2"/>
    <n v="2.7284743418362654E-2"/>
    <n v="2.4556269076526388E-2"/>
    <n v="-1.1627732281796712E-14"/>
    <n v="2.7284743418351028E-2"/>
  </r>
  <r>
    <x v="62"/>
    <x v="1"/>
    <n v="1.67E-2"/>
    <n v="0"/>
    <n v="2.0199999999999999E-2"/>
    <n v="3.6900000000000002E-2"/>
    <n v="9.6794061077339049E-3"/>
    <n v="8.7114654969605142E-3"/>
    <n v="2.1359071549548508E-2"/>
    <n v="3.1038477657282411E-2"/>
    <n v="1.0057944281301249E-2"/>
    <n v="9.0521498531711247E-3"/>
    <n v="2.2422615306856429E-2"/>
    <n v="3.2480559588157681E-2"/>
    <n v="1.9522497453137198E-2"/>
    <n v="1.7570247707823478E-2"/>
    <n v="-1.1627732281796712E-14"/>
    <n v="1.9522497453125572E-2"/>
  </r>
  <r>
    <x v="63"/>
    <x v="2"/>
    <n v="1.8599999999999998E-2"/>
    <n v="0"/>
    <n v="2.0199999999999999E-2"/>
    <n v="3.8800000000000001E-2"/>
    <n v="9.8216002043554056E-3"/>
    <n v="8.8394401839198659E-3"/>
    <n v="2.1359071549548508E-2"/>
    <n v="3.1180671753903912E-2"/>
    <n v="1.0205699245297057E-2"/>
    <n v="9.1851293207673504E-3"/>
    <n v="2.2422615306856429E-2"/>
    <n v="3.2628314552153488E-2"/>
    <n v="2.0402838376470681E-2"/>
    <n v="1.8362554538823614E-2"/>
    <n v="-1.1627732281796712E-14"/>
    <n v="2.0402838376459054E-2"/>
  </r>
  <r>
    <x v="64"/>
    <x v="0"/>
    <n v="1E-4"/>
    <n v="0"/>
    <n v="2.0199999999999999E-2"/>
    <n v="2.0299999999999999E-2"/>
    <n v="1.4569491573839006E-2"/>
    <n v="0"/>
    <n v="2.1359071549548508E-2"/>
    <n v="3.5928563123387512E-2"/>
    <n v="1.51392691685366E-2"/>
    <n v="0"/>
    <n v="2.2422615306856429E-2"/>
    <n v="3.7561884475393027E-2"/>
    <n v="2.0837615197929319E-2"/>
    <n v="0"/>
    <n v="-1.1627732281796712E-14"/>
    <n v="2.0837615197917693E-2"/>
  </r>
  <r>
    <x v="65"/>
    <x v="13"/>
    <n v="6.7000000000000002E-3"/>
    <n v="0"/>
    <n v="2.0199999999999999E-2"/>
    <n v="2.69E-2"/>
    <n v="1.4548161078843316E-2"/>
    <n v="1.3093344970958985E-2"/>
    <n v="2.1359071549548508E-2"/>
    <n v="3.5907232628391822E-2"/>
    <n v="1.5117104489446646E-2"/>
    <n v="1.3605394040501982E-2"/>
    <n v="2.2422615306856429E-2"/>
    <n v="3.7539719796303078E-2"/>
    <n v="2.9066909834578707E-2"/>
    <n v="2.6160218851120836E-2"/>
    <n v="-1.1627732281796712E-14"/>
    <n v="2.9066909834567081E-2"/>
  </r>
  <r>
    <x v="66"/>
    <x v="6"/>
    <n v="8.8999999999999999E-3"/>
    <n v="0"/>
    <n v="0"/>
    <n v="8.8999999999999999E-3"/>
    <n v="1.9197879488568742E-3"/>
    <n v="1.7278091539711868E-3"/>
    <n v="0"/>
    <n v="1.9197879488568742E-3"/>
    <n v="1.9948662145798336E-3"/>
    <n v="1.7953795931218502E-3"/>
    <n v="0"/>
    <n v="1.9948662145798336E-3"/>
    <n v="3.7415211619367815E-3"/>
    <n v="3.3673690457431031E-3"/>
    <n v="0"/>
    <n v="3.7415211619367815E-3"/>
  </r>
  <r>
    <x v="67"/>
    <x v="1"/>
    <n v="3.3999999999999998E-3"/>
    <n v="0"/>
    <n v="2.0199999999999999E-2"/>
    <n v="2.3599999999999999E-2"/>
    <n v="8.7427212572445453E-3"/>
    <n v="7.8684491315200913E-3"/>
    <n v="2.1359071549548508E-2"/>
    <n v="3.0101792806793051E-2"/>
    <n v="9.0846279506811862E-3"/>
    <n v="8.1761651556130684E-3"/>
    <n v="2.2422615306856429E-2"/>
    <n v="3.1507243257537614E-2"/>
    <n v="1.5031794067237796E-2"/>
    <n v="1.3528614660514016E-2"/>
    <n v="-1.1627732281796712E-14"/>
    <n v="1.5031794067226168E-2"/>
  </r>
  <r>
    <x v="68"/>
    <x v="1"/>
    <n v="3.3999999999999998E-3"/>
    <n v="0"/>
    <n v="2.0199999999999999E-2"/>
    <n v="2.3599999999999999E-2"/>
    <n v="8.7427212572445453E-3"/>
    <n v="7.8684491315200913E-3"/>
    <n v="2.1359071549548508E-2"/>
    <n v="3.0101792806793051E-2"/>
    <n v="9.0846279506811862E-3"/>
    <n v="8.1761651556130684E-3"/>
    <n v="2.2422615306856429E-2"/>
    <n v="3.1507243257537614E-2"/>
    <n v="1.5535621032827173E-2"/>
    <n v="1.3982058929544456E-2"/>
    <n v="-1.1627732281796712E-14"/>
    <n v="1.5535621032815545E-2"/>
  </r>
  <r>
    <x v="69"/>
    <x v="7"/>
    <n v="2.35E-2"/>
    <n v="0"/>
    <n v="2.0199999999999999E-2"/>
    <n v="4.3700000000000003E-2"/>
    <n v="1.2287077984112585E-2"/>
    <n v="1.1058370185701327E-2"/>
    <n v="2.1359071549548508E-2"/>
    <n v="3.3646149533661095E-2"/>
    <n v="1.2767595900895642E-2"/>
    <n v="1.1490836310806078E-2"/>
    <n v="2.2422615306856429E-2"/>
    <n v="3.5190211207752072E-2"/>
    <n v="2.5045996937659167E-2"/>
    <n v="2.2541397243893247E-2"/>
    <n v="-1.1627732281796712E-14"/>
    <n v="2.504599693764754E-2"/>
  </r>
  <r>
    <x v="70"/>
    <x v="5"/>
    <n v="2.6700000000000002E-2"/>
    <n v="0"/>
    <n v="2.0199999999999999E-2"/>
    <n v="4.6899999999999997E-2"/>
    <n v="1.1297809231324771E-2"/>
    <n v="1.0168028308192294E-2"/>
    <n v="2.1359071549548508E-2"/>
    <n v="3.2656880780873282E-2"/>
    <n v="1.1739639238676242E-2"/>
    <n v="1.0565675314808618E-2"/>
    <n v="2.2422615306856429E-2"/>
    <n v="3.4162254545532671E-2"/>
    <n v="2.2597532139735733E-2"/>
    <n v="2.0337778925762162E-2"/>
    <n v="-1.1627732281796712E-14"/>
    <n v="2.2597532139724107E-2"/>
  </r>
  <r>
    <x v="71"/>
    <x v="11"/>
    <n v="1E-4"/>
    <n v="0"/>
    <n v="2.0199999999999999E-2"/>
    <n v="2.0299999999999999E-2"/>
    <n v="9.842333643696426E-3"/>
    <n v="8.8581002793267846E-3"/>
    <n v="2.1359071549548508E-2"/>
    <n v="3.1201405193244935E-2"/>
    <n v="1.0227243519329025E-2"/>
    <n v="9.2045191673961226E-3"/>
    <n v="2.2422615306856429E-2"/>
    <n v="3.2649858826185457E-2"/>
    <n v="1.5610482540614909E-2"/>
    <n v="1.4049434286553418E-2"/>
    <n v="-1.1627732281796712E-14"/>
    <n v="1.5610482540603281E-2"/>
  </r>
  <r>
    <x v="72"/>
    <x v="1"/>
    <n v="1E-4"/>
    <n v="0"/>
    <n v="2.0199999999999999E-2"/>
    <n v="2.0299999999999999E-2"/>
    <n v="1.0323868728281196E-2"/>
    <n v="9.2914818554530772E-3"/>
    <n v="2.1359071549548508E-2"/>
    <n v="3.1682940277829703E-2"/>
    <n v="1.0727610276993578E-2"/>
    <n v="9.654849249294219E-3"/>
    <n v="2.2422615306856429E-2"/>
    <n v="3.3150225583850008E-2"/>
    <n v="1.574974733887426E-2"/>
    <n v="1.4174772604986834E-2"/>
    <n v="-1.1627732281796712E-14"/>
    <n v="1.5749747338862634E-2"/>
  </r>
  <r>
    <x v="73"/>
    <x v="1"/>
    <n v="1.3100000000000001E-2"/>
    <n v="0"/>
    <n v="2.0199999999999999E-2"/>
    <n v="3.3299999999999996E-2"/>
    <n v="1.2071376220455532E-2"/>
    <n v="1.086423859840998E-2"/>
    <n v="2.1359071549548508E-2"/>
    <n v="3.3430447770004042E-2"/>
    <n v="1.2543458562706309E-2"/>
    <n v="1.1289112706435678E-2"/>
    <n v="2.2422615306856429E-2"/>
    <n v="3.4966073869562742E-2"/>
    <n v="2.3715787039838461E-2"/>
    <n v="2.1344208335854615E-2"/>
    <n v="-1.1627732281796712E-14"/>
    <n v="2.3715787039826835E-2"/>
  </r>
  <r>
    <x v="74"/>
    <x v="7"/>
    <n v="1.8599999999999998E-2"/>
    <n v="0"/>
    <n v="2.0199999999999999E-2"/>
    <n v="3.8800000000000001E-2"/>
    <n v="1.0718061486434763E-2"/>
    <n v="9.6462553377912874E-3"/>
    <n v="2.1359071549548508E-2"/>
    <n v="3.2077133035983273E-2"/>
    <n v="1.1137218960984342E-2"/>
    <n v="1.0023497064885907E-2"/>
    <n v="2.2422615306856429E-2"/>
    <n v="3.3559834267840774E-2"/>
    <n v="2.2317946982109454E-2"/>
    <n v="2.0086152283898508E-2"/>
    <n v="-1.1627732281796712E-14"/>
    <n v="2.2317946982097828E-2"/>
  </r>
  <r>
    <x v="75"/>
    <x v="14"/>
    <n v="1.3299999999999999E-2"/>
    <n v="0"/>
    <n v="2.0199999999999999E-2"/>
    <n v="3.3500000000000002E-2"/>
    <n v="1.3263340862297641E-2"/>
    <n v="1.1937006776067878E-2"/>
    <n v="2.1359071549548508E-2"/>
    <n v="3.4622412411846146E-2"/>
    <n v="1.3782038060197387E-2"/>
    <n v="1.2403834254177648E-2"/>
    <n v="2.2422615306856429E-2"/>
    <n v="3.6204653367053814E-2"/>
    <n v="2.5906199294921384E-2"/>
    <n v="2.3315579365429245E-2"/>
    <n v="-1.1627732281796712E-14"/>
    <n v="2.5906199294909758E-2"/>
  </r>
  <r>
    <x v="76"/>
    <x v="14"/>
    <n v="1.3299999999999999E-2"/>
    <n v="0"/>
    <n v="2.0199999999999999E-2"/>
    <n v="3.3500000000000002E-2"/>
    <n v="1.3263340862297641E-2"/>
    <n v="1.1937006776067878E-2"/>
    <n v="2.1359071549548508E-2"/>
    <n v="3.4622412411846146E-2"/>
    <n v="1.3782038060197387E-2"/>
    <n v="1.2403834254177648E-2"/>
    <n v="2.2422615306856429E-2"/>
    <n v="3.6204653367053814E-2"/>
    <n v="2.5906199294921391E-2"/>
    <n v="2.3315579365429252E-2"/>
    <n v="-1.1627732281796712E-14"/>
    <n v="2.5906199294909765E-2"/>
  </r>
  <r>
    <x v="77"/>
    <x v="10"/>
    <n v="1.9599999999999999E-2"/>
    <n v="0"/>
    <n v="2.0199999999999999E-2"/>
    <n v="3.9800000000000002E-2"/>
    <n v="1.0385174258814939E-2"/>
    <n v="9.3466568329334445E-3"/>
    <n v="2.1359071549548508E-2"/>
    <n v="3.174424580836345E-2"/>
    <n v="1.0791313318624544E-2"/>
    <n v="9.712181986762089E-3"/>
    <n v="2.2422615306856429E-2"/>
    <n v="3.3213928625480976E-2"/>
    <n v="2.0264650992891542E-2"/>
    <n v="1.8238185893602387E-2"/>
    <n v="-1.1627732281796712E-14"/>
    <n v="2.0264650992879916E-2"/>
  </r>
  <r>
    <x v="78"/>
    <x v="7"/>
    <n v="1.78E-2"/>
    <n v="0"/>
    <n v="2.0199999999999999E-2"/>
    <n v="3.7999999999999999E-2"/>
    <n v="1.1146312077094527E-2"/>
    <n v="0"/>
    <n v="2.1359071549548508E-2"/>
    <n v="3.2505383626643035E-2"/>
    <n v="1.1582217396978123E-2"/>
    <n v="0"/>
    <n v="2.2422615306856429E-2"/>
    <n v="3.4004832703834552E-2"/>
    <n v="2.3086024568348802E-2"/>
    <n v="0"/>
    <n v="-1.1627732281796712E-14"/>
    <n v="2.3086024568337176E-2"/>
  </r>
  <r>
    <x v="79"/>
    <x v="4"/>
    <n v="1E-4"/>
    <n v="0"/>
    <n v="2.0199999999999999E-2"/>
    <n v="2.0299999999999999E-2"/>
    <n v="8.6115836619151311E-3"/>
    <n v="7.7504252957236175E-3"/>
    <n v="2.1359071549548508E-2"/>
    <n v="2.9970655211463637E-2"/>
    <n v="8.9483618810146607E-3"/>
    <n v="8.0535256929131945E-3"/>
    <n v="2.2422615306856429E-2"/>
    <n v="3.1370977187871088E-2"/>
    <n v="1.4738794713125279E-2"/>
    <n v="1.3264915241812751E-2"/>
    <n v="-1.1627732281796712E-14"/>
    <n v="1.4738794713113651E-2"/>
  </r>
  <r>
    <x v="80"/>
    <x v="6"/>
    <n v="1E-4"/>
    <n v="0"/>
    <n v="0"/>
    <n v="1E-4"/>
    <n v="1.2297961839189335E-3"/>
    <n v="1.1068165655270402E-3"/>
    <n v="0"/>
    <n v="1.2297961839189335E-3"/>
    <n v="1.2778905397233466E-3"/>
    <n v="1.1501014857510121E-3"/>
    <n v="0"/>
    <n v="1.2778905397233466E-3"/>
    <n v="2.1147420918527669E-3"/>
    <n v="1.90326788266749E-3"/>
    <n v="0"/>
    <n v="2.1147420918527669E-3"/>
  </r>
  <r>
    <x v="81"/>
    <x v="13"/>
    <n v="1.09E-2"/>
    <n v="0"/>
    <n v="2.0199999999999999E-2"/>
    <n v="3.1099999999999999E-2"/>
    <n v="1.3126600077188067E-2"/>
    <n v="0"/>
    <n v="2.1359071549548508E-2"/>
    <n v="3.4485671626736575E-2"/>
    <n v="1.363994967354373E-2"/>
    <n v="0"/>
    <n v="2.2422615306856429E-2"/>
    <n v="3.6062564980400155E-2"/>
    <n v="2.6585301521624242E-2"/>
    <n v="0"/>
    <n v="-1.1627732281796712E-14"/>
    <n v="2.6585301521612616E-2"/>
  </r>
  <r>
    <x v="82"/>
    <x v="0"/>
    <n v="1E-4"/>
    <n v="0"/>
    <n v="2.0199999999999999E-2"/>
    <n v="2.0299999999999999E-2"/>
    <n v="1.4282383277911441E-2"/>
    <n v="1.2854144950120296E-2"/>
    <n v="2.1359071549548508E-2"/>
    <n v="3.5641454827459951E-2"/>
    <n v="1.484093276122009E-2"/>
    <n v="1.335683948509808E-2"/>
    <n v="2.2422615306856429E-2"/>
    <n v="3.7263548068076517E-2"/>
    <n v="2.10602627854641E-2"/>
    <n v="1.8954236506917691E-2"/>
    <n v="-1.1627732281796712E-14"/>
    <n v="2.1060262785452474E-2"/>
  </r>
  <r>
    <x v="83"/>
    <x v="6"/>
    <n v="1E-4"/>
    <n v="0"/>
    <n v="0"/>
    <n v="1E-4"/>
    <n v="1.999533658907602E-3"/>
    <n v="1.799580293016842E-3"/>
    <n v="0"/>
    <n v="1.999533658907602E-3"/>
    <n v="2.077730586570813E-3"/>
    <n v="1.8699575279137318E-3"/>
    <n v="0"/>
    <n v="2.077730586570813E-3"/>
    <n v="2.8528176989752268E-3"/>
    <n v="2.5675359290777038E-3"/>
    <n v="0"/>
    <n v="2.8528176989752268E-3"/>
  </r>
  <r>
    <x v="84"/>
    <x v="10"/>
    <n v="2E-3"/>
    <n v="0"/>
    <n v="2.0199999999999999E-2"/>
    <n v="2.2199999999999998E-2"/>
    <n v="8.6665068719550195E-3"/>
    <n v="7.7998561847595176E-3"/>
    <n v="2.1359071549548508E-2"/>
    <n v="3.0025578421503527E-2"/>
    <n v="9.0054330050260839E-3"/>
    <n v="8.1048897045234766E-3"/>
    <n v="2.2422615306856429E-2"/>
    <n v="3.1428048311882513E-2"/>
    <n v="1.5242439855607727E-2"/>
    <n v="1.3718195870046954E-2"/>
    <n v="-1.1627732281796712E-14"/>
    <n v="1.5242439855596099E-2"/>
  </r>
  <r>
    <x v="85"/>
    <x v="2"/>
    <n v="4.7999999999999996E-3"/>
    <n v="0"/>
    <n v="2.0199999999999999E-2"/>
    <n v="2.4999999999999998E-2"/>
    <n v="8.7017441743013485E-3"/>
    <n v="7.8315697568712133E-3"/>
    <n v="2.1359071549548508E-2"/>
    <n v="3.0060815723849856E-2"/>
    <n v="9.0420483530833928E-3"/>
    <n v="8.1378435177750542E-3"/>
    <n v="2.2422615306856429E-2"/>
    <n v="3.1464663659939822E-2"/>
    <n v="1.6468419788531929E-2"/>
    <n v="1.4821577809678736E-2"/>
    <n v="-1.1627732281796712E-14"/>
    <n v="1.6468419788520303E-2"/>
  </r>
  <r>
    <x v="86"/>
    <x v="1"/>
    <n v="1E-4"/>
    <n v="0"/>
    <n v="2.0199999999999999E-2"/>
    <n v="2.0299999999999999E-2"/>
    <n v="1.4350573824740136E-2"/>
    <n v="1.2915516442266121E-2"/>
    <n v="2.1359071549548508E-2"/>
    <n v="3.570964537428864E-2"/>
    <n v="1.4911790075489246E-2"/>
    <n v="1.3420611067940322E-2"/>
    <n v="2.2422615306856429E-2"/>
    <n v="3.7334405382345677E-2"/>
    <n v="1.9995650209378858E-2"/>
    <n v="1.7996085188440973E-2"/>
    <n v="-1.1627732281796712E-14"/>
    <n v="1.9995650209367232E-2"/>
  </r>
  <r>
    <x v="87"/>
    <x v="1"/>
    <n v="1.0500000000000001E-2"/>
    <n v="0"/>
    <n v="2.0199999999999999E-2"/>
    <n v="3.0699999999999998E-2"/>
    <n v="1.3337986429407226E-2"/>
    <n v="1.2004187786466504E-2"/>
    <n v="2.1359071549548508E-2"/>
    <n v="3.4697057978955732E-2"/>
    <n v="1.3859602834986046E-2"/>
    <n v="1.2473642551487441E-2"/>
    <n v="2.2422615306856429E-2"/>
    <n v="3.6282218141842473E-2"/>
    <n v="2.6145240483086037E-2"/>
    <n v="2.3530716434777433E-2"/>
    <n v="-1.1627732281796712E-14"/>
    <n v="2.614524048307441E-2"/>
  </r>
  <r>
    <x v="88"/>
    <x v="8"/>
    <n v="7.1000000000000004E-3"/>
    <n v="0"/>
    <n v="2.0199999999999999E-2"/>
    <n v="2.7299999999999998E-2"/>
    <n v="1.0798008485803947E-2"/>
    <n v="9.718207637223553E-3"/>
    <n v="2.1359071549548508E-2"/>
    <n v="3.2157080035352455E-2"/>
    <n v="1.1220292494232419E-2"/>
    <n v="1.0098263244809176E-2"/>
    <n v="2.2422615306856429E-2"/>
    <n v="3.3642907801088848E-2"/>
    <n v="2.131356944187519E-2"/>
    <n v="1.9182212497687673E-2"/>
    <n v="-1.1627732281796712E-14"/>
    <n v="2.1313569441863564E-2"/>
  </r>
  <r>
    <x v="89"/>
    <x v="11"/>
    <n v="1E-4"/>
    <n v="0"/>
    <n v="2.0199999999999999E-2"/>
    <n v="2.0299999999999999E-2"/>
    <n v="1.2204355215276729E-2"/>
    <n v="1.0983919693749056E-2"/>
    <n v="2.1359071549548508E-2"/>
    <n v="3.3563426764825238E-2"/>
    <n v="1.2681638044547283E-2"/>
    <n v="1.1413474240092553E-2"/>
    <n v="2.2422615306856429E-2"/>
    <n v="3.5104253351403714E-2"/>
    <n v="1.753166766777859E-2"/>
    <n v="1.5778500901000733E-2"/>
    <n v="-1.1627732281796712E-14"/>
    <n v="1.7531667667766964E-2"/>
  </r>
  <r>
    <x v="90"/>
    <x v="12"/>
    <n v="1.6199999999999999E-2"/>
    <n v="0"/>
    <n v="2.0199999999999999E-2"/>
    <n v="3.6400000000000002E-2"/>
    <n v="1.149061545028672E-2"/>
    <n v="0"/>
    <n v="2.1359071549548508E-2"/>
    <n v="3.2849686999835231E-2"/>
    <n v="1.193998564276587E-2"/>
    <n v="0"/>
    <n v="2.2422615306856429E-2"/>
    <n v="3.4362600949622298E-2"/>
    <n v="2.2515960637260905E-2"/>
    <n v="0"/>
    <n v="-1.1627732281796712E-14"/>
    <n v="2.2515960637249279E-2"/>
  </r>
  <r>
    <x v="91"/>
    <x v="10"/>
    <n v="2.7799999999999998E-2"/>
    <n v="0"/>
    <n v="2.0199999999999999E-2"/>
    <n v="4.8000000000000001E-2"/>
    <n v="1.1614513271679665E-2"/>
    <n v="1.0453061944511699E-2"/>
    <n v="2.1359071549548508E-2"/>
    <n v="3.2973584821228169E-2"/>
    <n v="1.2068728808438936E-2"/>
    <n v="1.0861855927595043E-2"/>
    <n v="2.2422615306856429E-2"/>
    <n v="3.4491344115295364E-2"/>
    <n v="2.2350002170008227E-2"/>
    <n v="2.0115001953007403E-2"/>
    <n v="-1.1627732281796712E-14"/>
    <n v="2.2350002169996601E-2"/>
  </r>
  <r>
    <x v="92"/>
    <x v="6"/>
    <n v="2.5000000000000001E-3"/>
    <n v="0"/>
    <n v="0"/>
    <n v="2.5000000000000001E-3"/>
    <n v="1.2271140642186873E-3"/>
    <n v="0"/>
    <n v="0"/>
    <n v="1.2271140642186873E-3"/>
    <n v="1.2751035288054656E-3"/>
    <n v="0"/>
    <n v="0"/>
    <n v="1.2751035288054656E-3"/>
    <n v="2.192500853990757E-3"/>
    <n v="0"/>
    <n v="0"/>
    <n v="2.192500853990757E-3"/>
  </r>
  <r>
    <x v="93"/>
    <x v="1"/>
    <n v="1.6000000000000001E-3"/>
    <n v="0"/>
    <n v="2.0199999999999999E-2"/>
    <n v="2.18E-2"/>
    <n v="8.7651004587049088E-3"/>
    <n v="0"/>
    <n v="2.1359071549548508E-2"/>
    <n v="3.0124172008253416E-2"/>
    <n v="9.1078823486104681E-3"/>
    <n v="0"/>
    <n v="2.2422615306856429E-2"/>
    <n v="3.1530497655466894E-2"/>
    <n v="1.5152836393487763E-2"/>
    <n v="0"/>
    <n v="-1.1627732281796712E-14"/>
    <n v="1.5152836393476135E-2"/>
  </r>
  <r>
    <x v="94"/>
    <x v="6"/>
    <n v="2.4E-2"/>
    <n v="0"/>
    <n v="0"/>
    <n v="2.4E-2"/>
    <n v="1.4343741573022931E-3"/>
    <n v="0"/>
    <n v="0"/>
    <n v="1.4343741573022931E-3"/>
    <n v="1.4904690630923886E-3"/>
    <n v="0"/>
    <n v="0"/>
    <n v="1.4904690630923886E-3"/>
    <n v="2.9220052649305268E-3"/>
    <n v="0"/>
    <n v="0"/>
    <n v="2.9220052649305268E-3"/>
  </r>
  <r>
    <x v="95"/>
    <x v="6"/>
    <n v="2.4E-2"/>
    <n v="0"/>
    <n v="0"/>
    <n v="2.4E-2"/>
    <n v="1.4343741573022931E-3"/>
    <n v="1.2909367415720639E-3"/>
    <n v="0"/>
    <n v="1.4343741573022931E-3"/>
    <n v="1.4904690630923886E-3"/>
    <n v="1.3414221567831497E-3"/>
    <n v="0"/>
    <n v="1.4904690630923886E-3"/>
    <n v="2.9220052649305268E-3"/>
    <n v="2.6298047384374738E-3"/>
    <n v="0"/>
    <n v="2.9220052649305268E-3"/>
  </r>
  <r>
    <x v="96"/>
    <x v="6"/>
    <n v="2.3400000000000001E-2"/>
    <n v="0"/>
    <n v="0"/>
    <n v="2.3400000000000001E-2"/>
    <n v="1.4448545601398301E-3"/>
    <n v="1.3003691041258473E-3"/>
    <n v="0"/>
    <n v="1.4448545601398301E-3"/>
    <n v="1.5013593291492405E-3"/>
    <n v="1.3512233962343165E-3"/>
    <n v="0"/>
    <n v="1.5013593291492405E-3"/>
    <n v="2.9313660490400211E-3"/>
    <n v="2.6382294441360189E-3"/>
    <n v="0"/>
    <n v="2.9313660490400211E-3"/>
  </r>
  <r>
    <x v="97"/>
    <x v="10"/>
    <n v="2.41E-2"/>
    <n v="0"/>
    <n v="2.0199999999999999E-2"/>
    <n v="4.4299999999999999E-2"/>
    <n v="1.0257685308703728E-2"/>
    <n v="9.2319167778333548E-3"/>
    <n v="2.1359071549548508E-2"/>
    <n v="3.1616756858252236E-2"/>
    <n v="1.0658838583870353E-2"/>
    <n v="9.5929547254833183E-3"/>
    <n v="2.2422615306856429E-2"/>
    <n v="3.3081453890726781E-2"/>
    <n v="2.0882048804659124E-2"/>
    <n v="1.8793843924193213E-2"/>
    <n v="-1.1627732281796712E-14"/>
    <n v="2.0882048804647498E-2"/>
  </r>
  <r>
    <x v="98"/>
    <x v="5"/>
    <n v="2.4299999999999999E-2"/>
    <n v="0"/>
    <n v="2.0199999999999999E-2"/>
    <n v="4.4499999999999998E-2"/>
    <n v="1.0325376005065888E-2"/>
    <n v="0"/>
    <n v="2.1359071549548508E-2"/>
    <n v="3.1684447554614394E-2"/>
    <n v="1.0729176499729581E-2"/>
    <n v="0"/>
    <n v="2.2422615306856429E-2"/>
    <n v="3.3151791806586006E-2"/>
    <n v="2.0888657323190511E-2"/>
    <n v="0"/>
    <n v="-1.1627732281796712E-14"/>
    <n v="2.0888657323178884E-2"/>
  </r>
  <r>
    <x v="99"/>
    <x v="15"/>
    <n v="1.2500000000000001E-2"/>
    <n v="0"/>
    <n v="2.0199999999999999E-2"/>
    <n v="3.27E-2"/>
    <n v="1.2517712080686166E-2"/>
    <n v="1.126594087261755E-2"/>
    <n v="2.1359071549548508E-2"/>
    <n v="3.3876783630234678E-2"/>
    <n v="1.3007249539443969E-2"/>
    <n v="1.1706524585499572E-2"/>
    <n v="2.2422615306856429E-2"/>
    <n v="3.5429864846300396E-2"/>
    <n v="2.4613957230834198E-2"/>
    <n v="2.215256150775078E-2"/>
    <n v="-1.1627732281796712E-14"/>
    <n v="2.4613957230822572E-2"/>
  </r>
  <r>
    <x v="100"/>
    <x v="6"/>
    <n v="1E-4"/>
    <n v="0"/>
    <n v="0"/>
    <n v="1E-4"/>
    <n v="1.2523256126299048E-3"/>
    <n v="1.1270930513669142E-3"/>
    <n v="0"/>
    <n v="1.2523256126299048E-3"/>
    <n v="1.3013010399278418E-3"/>
    <n v="1.1711709359350576E-3"/>
    <n v="0"/>
    <n v="1.3013010399278418E-3"/>
    <n v="2.1049190610353398E-3"/>
    <n v="1.8944271549318058E-3"/>
    <n v="0"/>
    <n v="2.1049190610353398E-3"/>
  </r>
  <r>
    <x v="101"/>
    <x v="11"/>
    <n v="1E-4"/>
    <n v="0"/>
    <n v="2.0199999999999999E-2"/>
    <n v="2.0299999999999999E-2"/>
    <n v="1.3150637274362392E-2"/>
    <n v="1.1835573546926152E-2"/>
    <n v="2.1359071549548508E-2"/>
    <n v="3.4509708823910898E-2"/>
    <n v="1.3664926907391255E-2"/>
    <n v="1.2298434216652131E-2"/>
    <n v="2.2422615306856429E-2"/>
    <n v="3.6087542214247682E-2"/>
    <n v="1.8399867059948453E-2"/>
    <n v="1.6559880353953605E-2"/>
    <n v="-1.1627732281796712E-14"/>
    <n v="1.8399867059936827E-2"/>
  </r>
  <r>
    <x v="102"/>
    <x v="0"/>
    <n v="1E-4"/>
    <n v="0"/>
    <n v="2.0199999999999999E-2"/>
    <n v="2.0299999999999999E-2"/>
    <n v="1.3589839014619918E-2"/>
    <n v="1.2230855113157926E-2"/>
    <n v="2.1359071549548508E-2"/>
    <n v="3.4948910564168427E-2"/>
    <n v="1.4121304765969905E-2"/>
    <n v="1.2709174289372915E-2"/>
    <n v="2.2422615306856429E-2"/>
    <n v="3.6543920072826336E-2"/>
    <n v="1.9347490650973131E-2"/>
    <n v="1.7412741585875819E-2"/>
    <n v="-1.1627732281796712E-14"/>
    <n v="1.9347490650961505E-2"/>
  </r>
  <r>
    <x v="103"/>
    <x v="7"/>
    <n v="3.04E-2"/>
    <n v="0"/>
    <n v="2.0199999999999999E-2"/>
    <n v="5.0599999999999999E-2"/>
    <n v="1.4531226590961616E-2"/>
    <n v="1.3078103931865455E-2"/>
    <n v="2.1359071549548508E-2"/>
    <n v="3.5890298140510125E-2"/>
    <n v="1.5099507734681869E-2"/>
    <n v="1.3589556961213682E-2"/>
    <n v="2.2422615306856429E-2"/>
    <n v="3.7522123041538298E-2"/>
    <n v="2.8975043932222291E-2"/>
    <n v="2.6077539539000064E-2"/>
    <n v="-1.1627732281796712E-14"/>
    <n v="2.8975043932210665E-2"/>
  </r>
  <r>
    <x v="104"/>
    <x v="12"/>
    <n v="0.02"/>
    <n v="0"/>
    <n v="2.0199999999999999E-2"/>
    <n v="4.02E-2"/>
    <n v="1.2751480862873022E-2"/>
    <n v="1.147633277658572E-2"/>
    <n v="2.1359071549548508E-2"/>
    <n v="3.411055241242153E-2"/>
    <n v="1.3250160453582018E-2"/>
    <n v="1.1925144408223816E-2"/>
    <n v="2.2422615306856429E-2"/>
    <n v="3.5672775760438445E-2"/>
    <n v="2.4692136264002559E-2"/>
    <n v="2.2222922637602303E-2"/>
    <n v="-1.1627732281796712E-14"/>
    <n v="2.4692136263990933E-2"/>
  </r>
  <r>
    <x v="105"/>
    <x v="12"/>
    <n v="0.02"/>
    <n v="0"/>
    <n v="2.0199999999999999E-2"/>
    <n v="4.02E-2"/>
    <n v="1.2751480862873022E-2"/>
    <n v="1.147633277658572E-2"/>
    <n v="2.1359071549548508E-2"/>
    <n v="3.411055241242153E-2"/>
    <n v="1.3250160453582014E-2"/>
    <n v="1.1925144408223813E-2"/>
    <n v="2.2422615306856429E-2"/>
    <n v="3.5672775760438445E-2"/>
    <n v="2.4692136264002563E-2"/>
    <n v="2.2222922637602303E-2"/>
    <n v="-1.1627732281796712E-14"/>
    <n v="2.4692136263990937E-2"/>
  </r>
  <r>
    <x v="106"/>
    <x v="11"/>
    <n v="9.4999999999999998E-3"/>
    <n v="0"/>
    <n v="2.0199999999999999E-2"/>
    <n v="2.9699999999999997E-2"/>
    <n v="1.0712718034299636E-2"/>
    <n v="9.641446230869672E-3"/>
    <n v="2.1359071549548508E-2"/>
    <n v="3.207178958384814E-2"/>
    <n v="1.1131666539353642E-2"/>
    <n v="1.0018499885418277E-2"/>
    <n v="2.2422615306856429E-2"/>
    <n v="3.3554281846210073E-2"/>
    <n v="1.8635129817847561E-2"/>
    <n v="1.6771616836062805E-2"/>
    <n v="-1.1627732281796712E-14"/>
    <n v="1.8635129817835935E-2"/>
  </r>
  <r>
    <x v="107"/>
    <x v="7"/>
    <n v="3.6700000000000003E-2"/>
    <n v="0"/>
    <n v="2.0199999999999999E-2"/>
    <n v="5.6900000000000006E-2"/>
    <n v="1.6772614376562221E-2"/>
    <n v="1.5095352938905999E-2"/>
    <n v="2.1359071549548508E-2"/>
    <n v="3.8131685926110728E-2"/>
    <n v="1.7428550778174741E-2"/>
    <n v="1.5685695700357268E-2"/>
    <n v="2.2422615306856429E-2"/>
    <n v="3.985116608503117E-2"/>
    <n v="3.2626251185038417E-2"/>
    <n v="2.9363626066534577E-2"/>
    <n v="-1.1627732281796712E-14"/>
    <n v="3.2626251185026788E-2"/>
  </r>
  <r>
    <x v="108"/>
    <x v="0"/>
    <n v="1E-4"/>
    <n v="0"/>
    <n v="2.0199999999999999E-2"/>
    <n v="2.0299999999999999E-2"/>
    <n v="1.7758469729025218E-2"/>
    <n v="1.5982622756122694E-2"/>
    <n v="2.1359071549548508E-2"/>
    <n v="3.9117541278573725E-2"/>
    <n v="1.8452960550234279E-2"/>
    <n v="1.6607664495210853E-2"/>
    <n v="2.2422615306856429E-2"/>
    <n v="4.0875575857090708E-2"/>
    <n v="2.2322749526408291E-2"/>
    <n v="2.0090474573767461E-2"/>
    <n v="-1.1627732281796712E-14"/>
    <n v="2.2322749526396665E-2"/>
  </r>
  <r>
    <x v="109"/>
    <x v="2"/>
    <n v="2.3E-3"/>
    <n v="0"/>
    <n v="2.0199999999999999E-2"/>
    <n v="2.2499999999999999E-2"/>
    <n v="8.6213890263545402E-3"/>
    <n v="7.7592501237190858E-3"/>
    <n v="2.1359071549548508E-2"/>
    <n v="2.9980460575903048E-2"/>
    <n v="8.9585507095534915E-3"/>
    <n v="8.0626956385981413E-3"/>
    <n v="2.2422615306856429E-2"/>
    <n v="3.1381166016409917E-2"/>
    <n v="1.5908796915068611E-2"/>
    <n v="1.4317917223561748E-2"/>
    <n v="-1.1627732281796712E-14"/>
    <n v="1.5908796915056984E-2"/>
  </r>
  <r>
    <x v="110"/>
    <x v="1"/>
    <n v="4.19E-2"/>
    <n v="0"/>
    <n v="2.0199999999999999E-2"/>
    <n v="6.2100000000000002E-2"/>
    <n v="1.8578890556739648E-2"/>
    <n v="1.6721001501065685E-2"/>
    <n v="2.1359071549548508E-2"/>
    <n v="3.9937962106288152E-2"/>
    <n v="1.9305466053209059E-2"/>
    <n v="1.7374919447888153E-2"/>
    <n v="2.2422615306856429E-2"/>
    <n v="4.1728081360065492E-2"/>
    <n v="3.5568664243600535E-2"/>
    <n v="3.2011797819240483E-2"/>
    <n v="-1.1627732281796712E-14"/>
    <n v="3.5568664243588906E-2"/>
  </r>
  <r>
    <x v="111"/>
    <x v="0"/>
    <n v="2.7000000000000001E-3"/>
    <n v="0"/>
    <n v="2.0199999999999999E-2"/>
    <n v="2.29E-2"/>
    <n v="1.1498083304787084E-2"/>
    <n v="1.0348274974308376E-2"/>
    <n v="2.1359071549548508E-2"/>
    <n v="3.2857154854335588E-2"/>
    <n v="1.1947745547002711E-2"/>
    <n v="1.075297099230244E-2"/>
    <n v="2.2422615306856429E-2"/>
    <n v="3.4370360853859139E-2"/>
    <n v="1.8356163005118917E-2"/>
    <n v="1.6520546704607026E-2"/>
    <n v="-1.1627732281796712E-14"/>
    <n v="1.8356163005107291E-2"/>
  </r>
  <r>
    <x v="112"/>
    <x v="0"/>
    <n v="1E-4"/>
    <n v="0"/>
    <n v="2.0199999999999999E-2"/>
    <n v="2.0299999999999999E-2"/>
    <n v="1.3868297211234957E-2"/>
    <n v="1.2481467490111461E-2"/>
    <n v="2.1359071549548508E-2"/>
    <n v="3.5227368760783466E-2"/>
    <n v="1.4410652789500801E-2"/>
    <n v="1.2969587510550723E-2"/>
    <n v="2.2422615306856429E-2"/>
    <n v="3.683326809635723E-2"/>
    <n v="1.9401380564449629E-2"/>
    <n v="1.7461242508004668E-2"/>
    <n v="-1.1627732281796712E-14"/>
    <n v="1.9401380564438003E-2"/>
  </r>
  <r>
    <x v="113"/>
    <x v="3"/>
    <n v="1.55E-2"/>
    <n v="0"/>
    <n v="2.0199999999999999E-2"/>
    <n v="3.5699999999999996E-2"/>
    <n v="9.9012507284014922E-3"/>
    <n v="8.911125655561342E-3"/>
    <n v="2.1359071549548508E-2"/>
    <n v="3.1260322277950003E-2"/>
    <n v="1.0288464708788858E-2"/>
    <n v="9.2596182379099719E-3"/>
    <n v="2.2422615306856429E-2"/>
    <n v="3.2711080015645287E-2"/>
    <n v="2.0763867873310596E-2"/>
    <n v="1.8687481085979535E-2"/>
    <n v="-1.1627732281796712E-14"/>
    <n v="2.076386787329897E-2"/>
  </r>
  <r>
    <x v="114"/>
    <x v="11"/>
    <n v="2.9999999999999997E-4"/>
    <n v="0"/>
    <n v="2.0199999999999999E-2"/>
    <n v="2.0500000000000001E-2"/>
    <n v="9.9007009268573323E-3"/>
    <n v="8.9106308341715991E-3"/>
    <n v="2.1359071549548508E-2"/>
    <n v="3.1259772476405837E-2"/>
    <n v="1.0287893405835415E-2"/>
    <n v="9.2591040652518723E-3"/>
    <n v="2.2422615306856429E-2"/>
    <n v="3.2710508712691842E-2"/>
    <n v="1.5711415479167667E-2"/>
    <n v="1.4140273931250899E-2"/>
    <n v="-1.1627732281796712E-14"/>
    <n v="1.5711415479156041E-2"/>
  </r>
  <r>
    <x v="115"/>
    <x v="7"/>
    <n v="2.4400000000000002E-2"/>
    <n v="0"/>
    <n v="2.0199999999999999E-2"/>
    <n v="4.4600000000000001E-2"/>
    <n v="1.2596058261941597E-2"/>
    <n v="1.1336452435747437E-2"/>
    <n v="2.1359071549548508E-2"/>
    <n v="3.3955129811490105E-2"/>
    <n v="1.3088659650451735E-2"/>
    <n v="1.1779793685406562E-2"/>
    <n v="2.2422615306856429E-2"/>
    <n v="3.5511274957308166E-2"/>
    <n v="2.5580027205296375E-2"/>
    <n v="2.3022024484766739E-2"/>
    <n v="-1.1627732281796712E-14"/>
    <n v="2.5580027205284749E-2"/>
  </r>
  <r>
    <x v="116"/>
    <x v="0"/>
    <n v="1.6000000000000001E-3"/>
    <n v="0"/>
    <n v="2.0199999999999999E-2"/>
    <n v="2.18E-2"/>
    <n v="1.1794920185393914E-2"/>
    <n v="1.0615428166854523E-2"/>
    <n v="2.1359071549548508E-2"/>
    <n v="3.315399173494242E-2"/>
    <n v="1.2256191000427101E-2"/>
    <n v="1.1030571900384391E-2"/>
    <n v="2.2422615306856429E-2"/>
    <n v="3.4678806307283531E-2"/>
    <n v="1.8618706046961531E-2"/>
    <n v="1.6756835442265378E-2"/>
    <n v="-1.1627732281796712E-14"/>
    <n v="1.8618706046949905E-2"/>
  </r>
  <r>
    <x v="117"/>
    <x v="3"/>
    <n v="1.77E-2"/>
    <n v="0"/>
    <n v="2.0199999999999999E-2"/>
    <n v="3.7900000000000003E-2"/>
    <n v="1.0495065437375117E-2"/>
    <n v="9.4455588936376046E-3"/>
    <n v="2.1359071549548508E-2"/>
    <n v="3.1854136986923624E-2"/>
    <n v="1.090550207552376E-2"/>
    <n v="9.8149518679713846E-3"/>
    <n v="2.2422615306856429E-2"/>
    <n v="3.3328117382380187E-2"/>
    <n v="2.1875618490772471E-2"/>
    <n v="1.9688056641695224E-2"/>
    <n v="-1.1627732281796712E-14"/>
    <n v="2.1875618490760845E-2"/>
  </r>
  <r>
    <x v="118"/>
    <x v="5"/>
    <n v="1.2500000000000001E-2"/>
    <n v="0"/>
    <n v="2.0199999999999999E-2"/>
    <n v="3.27E-2"/>
    <n v="1.0007240934828573E-2"/>
    <n v="9.0065168413457145E-3"/>
    <n v="2.1359071549548508E-2"/>
    <n v="3.136631248437708E-2"/>
    <n v="1.0398599935965185E-2"/>
    <n v="9.3587399423686671E-3"/>
    <n v="2.2422615306856429E-2"/>
    <n v="3.2821215242821611E-2"/>
    <n v="1.8135208989880261E-2"/>
    <n v="1.6321688090892236E-2"/>
    <n v="-1.1627732281796712E-14"/>
    <n v="1.8135208989868635E-2"/>
  </r>
  <r>
    <x v="119"/>
    <x v="15"/>
    <n v="1.2800000000000001E-2"/>
    <n v="0"/>
    <n v="2.0199999999999999E-2"/>
    <n v="3.3000000000000002E-2"/>
    <n v="1.227342734278344E-2"/>
    <n v="1.1046084608505096E-2"/>
    <n v="2.1359071549548508E-2"/>
    <n v="3.3632498892331948E-2"/>
    <n v="1.2753411415983613E-2"/>
    <n v="1.1478070274385252E-2"/>
    <n v="2.2422615306856429E-2"/>
    <n v="3.5176026722840044E-2"/>
    <n v="2.4101620766280685E-2"/>
    <n v="2.169145868965262E-2"/>
    <n v="-1.1627732281796712E-14"/>
    <n v="2.4101620766269059E-2"/>
  </r>
  <r>
    <x v="120"/>
    <x v="7"/>
    <n v="4.19E-2"/>
    <n v="0"/>
    <n v="2.0199999999999999E-2"/>
    <n v="6.2100000000000002E-2"/>
    <n v="1.8578890556739648E-2"/>
    <n v="1.6721001501065685E-2"/>
    <n v="2.1359071549548508E-2"/>
    <n v="3.9937962106288152E-2"/>
    <n v="1.9305466053209056E-2"/>
    <n v="1.7374919447888149E-2"/>
    <n v="2.2422615306856429E-2"/>
    <n v="4.1728081360065485E-2"/>
    <n v="3.5568664243600535E-2"/>
    <n v="3.2011797819240483E-2"/>
    <n v="-1.1627732281796712E-14"/>
    <n v="3.5568664243588906E-2"/>
  </r>
  <r>
    <x v="121"/>
    <x v="16"/>
    <n v="2.5999999999999999E-2"/>
    <n v="0"/>
    <n v="2.0199999999999999E-2"/>
    <n v="4.6199999999999998E-2"/>
    <n v="1.125347602948782E-2"/>
    <n v="1.0128128426539039E-2"/>
    <n v="2.1359071549548508E-2"/>
    <n v="3.2612547579036325E-2"/>
    <n v="1.169357227248795E-2"/>
    <n v="1.0524215045239156E-2"/>
    <n v="2.2422615306856429E-2"/>
    <n v="3.4116187579344377E-2"/>
    <n v="2.2548013071246951E-2"/>
    <n v="2.0293211764122257E-2"/>
    <n v="-1.1627732281796712E-14"/>
    <n v="2.2548013071235325E-2"/>
  </r>
  <r>
    <x v="122"/>
    <x v="5"/>
    <n v="2.5100000000000001E-2"/>
    <n v="0"/>
    <n v="2.0199999999999999E-2"/>
    <n v="4.53E-2"/>
    <n v="1.0917429862788401E-2"/>
    <n v="9.8256868765095613E-3"/>
    <n v="2.1359071549548508E-2"/>
    <n v="3.2276501412336907E-2"/>
    <n v="1.1344384152577675E-2"/>
    <n v="1.0209945737319908E-2"/>
    <n v="2.2422615306856429E-2"/>
    <n v="3.3766999459434108E-2"/>
    <n v="2.2000824245157528E-2"/>
    <n v="1.9800741820641777E-2"/>
    <n v="-1.1627732281796712E-14"/>
    <n v="2.2000824245145902E-2"/>
  </r>
  <r>
    <x v="123"/>
    <x v="12"/>
    <n v="3.2399999999999998E-2"/>
    <n v="0"/>
    <n v="2.0199999999999999E-2"/>
    <n v="5.2599999999999994E-2"/>
    <n v="1.5241831385989363E-2"/>
    <n v="1.3717648247390427E-2"/>
    <n v="2.1359071549548508E-2"/>
    <n v="3.6600902935537874E-2"/>
    <n v="1.5837902565404377E-2"/>
    <n v="1.4254112308863941E-2"/>
    <n v="2.2422615306856429E-2"/>
    <n v="3.8260517872260806E-2"/>
    <n v="3.0338597751788671E-2"/>
    <n v="2.7304737976609803E-2"/>
    <n v="-1.1627732281796712E-14"/>
    <n v="3.0338597751777045E-2"/>
  </r>
  <r>
    <x v="124"/>
    <x v="1"/>
    <n v="2.69E-2"/>
    <n v="0"/>
    <n v="2.0199999999999999E-2"/>
    <n v="4.7100000000000003E-2"/>
    <n v="1.4631670549349302E-2"/>
    <n v="1.3168503494414372E-2"/>
    <n v="2.1359071549548508E-2"/>
    <n v="3.5990742098897813E-2"/>
    <n v="1.5203879813465658E-2"/>
    <n v="1.3683491832119093E-2"/>
    <n v="2.2422615306856429E-2"/>
    <n v="3.7626495120322088E-2"/>
    <n v="2.8233779231536259E-2"/>
    <n v="2.5410401308382635E-2"/>
    <n v="-1.1627732281796712E-14"/>
    <n v="2.8233779231524633E-2"/>
  </r>
  <r>
    <x v="125"/>
    <x v="2"/>
    <n v="1.1599999999999999E-2"/>
    <n v="0"/>
    <n v="2.0199999999999999E-2"/>
    <n v="3.1799999999999995E-2"/>
    <n v="9.2009694414855823E-3"/>
    <n v="8.2808724973370239E-3"/>
    <n v="2.1359071549548508E-2"/>
    <n v="3.0560040991034092E-2"/>
    <n v="9.5607971136240644E-3"/>
    <n v="8.6047174022616576E-3"/>
    <n v="2.2422615306856429E-2"/>
    <n v="3.1983412420480493E-2"/>
    <n v="1.9174758210994718E-2"/>
    <n v="1.7257282389895247E-2"/>
    <n v="-1.1627732281796712E-14"/>
    <n v="1.9174758210983092E-2"/>
  </r>
  <r>
    <x v="126"/>
    <x v="8"/>
    <n v="1.2E-2"/>
    <n v="0"/>
    <n v="2.0199999999999999E-2"/>
    <n v="3.2199999999999999E-2"/>
    <n v="1.1676397669547168E-2"/>
    <n v="1.0508757902592451E-2"/>
    <n v="2.1359071549548508E-2"/>
    <n v="3.3035469219095677E-2"/>
    <n v="1.2133033355505708E-2"/>
    <n v="1.0919730019955136E-2"/>
    <n v="2.2422615306856429E-2"/>
    <n v="3.4555648662362139E-2"/>
    <n v="2.3072369350562096E-2"/>
    <n v="2.0765132415505885E-2"/>
    <n v="-1.1627732281796712E-14"/>
    <n v="2.3072369350550469E-2"/>
  </r>
  <r>
    <x v="127"/>
    <x v="1"/>
    <n v="1.06E-2"/>
    <n v="0"/>
    <n v="2.0199999999999999E-2"/>
    <n v="3.0800000000000001E-2"/>
    <n v="1.3375232213813057E-2"/>
    <n v="1.2037708992431751E-2"/>
    <n v="2.1359071549548508E-2"/>
    <n v="3.4734303763361563E-2"/>
    <n v="1.3898305211980837E-2"/>
    <n v="1.2508474690782754E-2"/>
    <n v="2.2422615306856429E-2"/>
    <n v="3.6320920518837264E-2"/>
    <n v="2.6205913642381829E-2"/>
    <n v="2.3585322278143646E-2"/>
    <n v="-1.1627732281796712E-14"/>
    <n v="2.6205913642370203E-2"/>
  </r>
  <r>
    <x v="128"/>
    <x v="11"/>
    <n v="8.6E-3"/>
    <n v="0"/>
    <n v="2.0199999999999999E-2"/>
    <n v="2.8799999999999999E-2"/>
    <n v="1.0870509932698644E-2"/>
    <n v="9.7834589394287796E-3"/>
    <n v="2.1359071549548508E-2"/>
    <n v="3.2229581482247152E-2"/>
    <n v="1.1295629297447853E-2"/>
    <n v="1.0166066367703069E-2"/>
    <n v="2.2422615306856429E-2"/>
    <n v="3.3718244604304282E-2"/>
    <n v="1.8707873611745578E-2"/>
    <n v="1.683708625057102E-2"/>
    <n v="-1.1627732281796712E-14"/>
    <n v="1.8707873611733952E-2"/>
  </r>
  <r>
    <x v="129"/>
    <x v="5"/>
    <n v="2.6499999999999999E-2"/>
    <n v="0"/>
    <n v="2.0199999999999999E-2"/>
    <n v="4.6699999999999998E-2"/>
    <n v="1.1149348129450015E-2"/>
    <n v="1.0034413316505014E-2"/>
    <n v="2.1359071549548508E-2"/>
    <n v="3.2508419678998521E-2"/>
    <n v="1.1585372182001787E-2"/>
    <n v="1.0426834963801607E-2"/>
    <n v="2.2422615306856429E-2"/>
    <n v="3.4007987488858214E-2"/>
    <n v="2.2342068986361478E-2"/>
    <n v="2.0107862087725331E-2"/>
    <n v="-1.1627732281796712E-14"/>
    <n v="2.2342068986349852E-2"/>
  </r>
  <r>
    <x v="130"/>
    <x v="1"/>
    <n v="1.0500000000000001E-2"/>
    <n v="0"/>
    <n v="2.0199999999999999E-2"/>
    <n v="3.0699999999999998E-2"/>
    <n v="1.3219365238664941E-2"/>
    <n v="1.1897428714798446E-2"/>
    <n v="2.1359071549548508E-2"/>
    <n v="3.457843678821345E-2"/>
    <n v="1.3736342656232492E-2"/>
    <n v="1.2362708390609243E-2"/>
    <n v="2.2422615306856429E-2"/>
    <n v="3.615895796308892E-2"/>
    <n v="2.592379915308585E-2"/>
    <n v="2.3331419237777266E-2"/>
    <n v="-1.1627732281796712E-14"/>
    <n v="2.5923799153074224E-2"/>
  </r>
  <r>
    <x v="131"/>
    <x v="3"/>
    <n v="1.9400000000000001E-2"/>
    <n v="0"/>
    <n v="2.0199999999999999E-2"/>
    <n v="3.9599999999999996E-2"/>
    <n v="9.877324393599559E-3"/>
    <n v="8.8895919542396028E-3"/>
    <n v="2.1359071549548508E-2"/>
    <n v="3.1236395943148067E-2"/>
    <n v="1.0263602672873108E-2"/>
    <n v="9.2372424055857973E-3"/>
    <n v="2.2422615306856429E-2"/>
    <n v="3.2686217979729537E-2"/>
    <n v="2.0460042387813456E-2"/>
    <n v="1.841403814903211E-2"/>
    <n v="-1.1627732281796712E-14"/>
    <n v="2.046004238780183E-2"/>
  </r>
  <r>
    <x v="132"/>
    <x v="9"/>
    <n v="2.9999999999999997E-4"/>
    <n v="0"/>
    <n v="2.0199999999999999E-2"/>
    <n v="2.0500000000000001E-2"/>
    <n v="1.2079947376689257E-2"/>
    <n v="1.087195263902033E-2"/>
    <n v="2.6814922992342963E-2"/>
    <n v="3.889487036903222E-2"/>
    <n v="1.2552364916140148E-2"/>
    <n v="1.1297128424526133E-2"/>
    <n v="3.0833147882827053E-2"/>
    <n v="4.3385512798967199E-2"/>
    <n v="1.8829494406284834E-2"/>
    <n v="1.6946544965656351E-2"/>
    <n v="-1.0137237812144277E-14"/>
    <n v="1.8829494406274697E-2"/>
  </r>
  <r>
    <x v="133"/>
    <x v="0"/>
    <n v="1E-4"/>
    <n v="0"/>
    <n v="2.0199999999999999E-2"/>
    <n v="2.0299999999999999E-2"/>
    <n v="1.2295085301607486E-2"/>
    <n v="1.1065576771446737E-2"/>
    <n v="2.1359071549548508E-2"/>
    <n v="3.3654156851155997E-2"/>
    <n v="1.2775916365220623E-2"/>
    <n v="1.1498324728698561E-2"/>
    <n v="2.2422615306856429E-2"/>
    <n v="3.5198531672077052E-2"/>
    <n v="1.9015217102467757E-2"/>
    <n v="1.7113695392220983E-2"/>
    <n v="-1.1627732281796712E-14"/>
    <n v="1.9015217102456131E-2"/>
  </r>
  <r>
    <x v="134"/>
    <x v="4"/>
    <n v="6.0000000000000001E-3"/>
    <n v="0"/>
    <n v="2.0199999999999999E-2"/>
    <n v="2.6200000000000001E-2"/>
    <n v="9.0384730613331313E-3"/>
    <n v="0"/>
    <n v="2.1359071549548508E-2"/>
    <n v="3.0397544610881639E-2"/>
    <n v="9.3919458928677993E-3"/>
    <n v="0"/>
    <n v="2.2422615306856429E-2"/>
    <n v="3.1814561199724228E-2"/>
    <n v="1.5662685791000847E-2"/>
    <n v="0"/>
    <n v="-1.1627732281796712E-14"/>
    <n v="1.5662685790989221E-2"/>
  </r>
  <r>
    <x v="135"/>
    <x v="5"/>
    <n v="2.2800000000000001E-2"/>
    <n v="0"/>
    <n v="2.0199999999999999E-2"/>
    <n v="4.2999999999999997E-2"/>
    <n v="1.0480065333211615E-2"/>
    <n v="9.4320587998904543E-3"/>
    <n v="2.1359071549548508E-2"/>
    <n v="3.1839136882760119E-2"/>
    <n v="1.0889915353548156E-2"/>
    <n v="9.8009238181933408E-3"/>
    <n v="2.2422615306856429E-2"/>
    <n v="3.3312530660404585E-2"/>
    <n v="2.1025101702449485E-2"/>
    <n v="1.8922591532204536E-2"/>
    <n v="-1.1627732281796712E-14"/>
    <n v="2.1025101702437859E-2"/>
  </r>
  <r>
    <x v="136"/>
    <x v="6"/>
    <n v="2.2800000000000001E-2"/>
    <n v="0"/>
    <n v="0"/>
    <n v="2.2800000000000001E-2"/>
    <n v="1.4672091466496266E-3"/>
    <n v="1.320488231984664E-3"/>
    <n v="0"/>
    <n v="1.4672091466496266E-3"/>
    <n v="1.5245881494967419E-3"/>
    <n v="1.3721293345470677E-3"/>
    <n v="0"/>
    <n v="1.5245881494967419E-3"/>
    <n v="2.8480547878491384E-3"/>
    <n v="2.5632493090642244E-3"/>
    <n v="0"/>
    <n v="2.8480547878491384E-3"/>
  </r>
  <r>
    <x v="137"/>
    <x v="4"/>
    <n v="1E-4"/>
    <n v="0"/>
    <n v="2.0199999999999999E-2"/>
    <n v="2.0299999999999999E-2"/>
    <n v="8.5211899728198197E-3"/>
    <n v="7.6690709755378372E-3"/>
    <n v="2.1359071549548508E-2"/>
    <n v="2.9880261522368327E-2"/>
    <n v="8.8544331132594297E-3"/>
    <n v="7.9689898019334876E-3"/>
    <n v="2.2422615306856429E-2"/>
    <n v="3.1277048420115861E-2"/>
    <n v="1.4691409827312317E-2"/>
    <n v="1.3222268844581084E-2"/>
    <n v="-1.1627732281796712E-14"/>
    <n v="1.4691409827300689E-2"/>
  </r>
  <r>
    <x v="138"/>
    <x v="1"/>
    <n v="1E-4"/>
    <n v="0"/>
    <n v="2.0199999999999999E-2"/>
    <n v="2.0299999999999999E-2"/>
    <n v="1.7153478804937887E-2"/>
    <n v="1.5438130924444097E-2"/>
    <n v="2.1359071549548508E-2"/>
    <n v="3.8512550354486391E-2"/>
    <n v="1.7824309893630319E-2"/>
    <n v="1.6041878904267289E-2"/>
    <n v="2.2422615306856429E-2"/>
    <n v="4.0246925200486748E-2"/>
    <n v="3.3633940791080966E-2"/>
    <n v="3.0270546711972868E-2"/>
    <n v="-1.1627732281796712E-14"/>
    <n v="3.3633940791069336E-2"/>
  </r>
  <r>
    <x v="139"/>
    <x v="1"/>
    <n v="7.4999999999999997E-3"/>
    <n v="0"/>
    <n v="2.0199999999999999E-2"/>
    <n v="2.7699999999999999E-2"/>
    <n v="8.9966114617229965E-3"/>
    <n v="8.096950315550697E-3"/>
    <n v="2.1359071549548508E-2"/>
    <n v="3.0355683011271506E-2"/>
    <n v="9.3484471872944865E-3"/>
    <n v="8.4136024685650384E-3"/>
    <n v="2.2422615306856429E-2"/>
    <n v="3.1771062494150917E-2"/>
    <n v="1.7938394559522078E-2"/>
    <n v="1.6144555103569869E-2"/>
    <n v="-1.1627732281796712E-14"/>
    <n v="1.7938394559510452E-2"/>
  </r>
  <r>
    <x v="140"/>
    <x v="8"/>
    <n v="7.1000000000000004E-3"/>
    <n v="0"/>
    <n v="2.0199999999999999E-2"/>
    <n v="2.7299999999999998E-2"/>
    <n v="8.9966114617229965E-3"/>
    <n v="8.096950315550697E-3"/>
    <n v="2.1359071549548508E-2"/>
    <n v="3.0355683011271506E-2"/>
    <n v="9.3484471872944831E-3"/>
    <n v="8.4136024685650349E-3"/>
    <n v="2.2422615306856429E-2"/>
    <n v="3.177106249415091E-2"/>
    <n v="1.7938394559522078E-2"/>
    <n v="1.6144555103569869E-2"/>
    <n v="-1.1627732281796712E-14"/>
    <n v="1.7938394559510452E-2"/>
  </r>
  <r>
    <x v="141"/>
    <x v="15"/>
    <n v="1.21E-2"/>
    <n v="0"/>
    <n v="2.0199999999999999E-2"/>
    <n v="3.2299999999999995E-2"/>
    <n v="1.1165286510422237E-2"/>
    <n v="1.0048757859380014E-2"/>
    <n v="2.1359071549548508E-2"/>
    <n v="3.2524358059970747E-2"/>
    <n v="1.1601933874523879E-2"/>
    <n v="1.0441740487071492E-2"/>
    <n v="2.2422615306856429E-2"/>
    <n v="3.4024549181380308E-2"/>
    <n v="2.196510525809563E-2"/>
    <n v="1.9768594732286066E-2"/>
    <n v="-1.1627732281796712E-14"/>
    <n v="2.1965105258084004E-2"/>
  </r>
  <r>
    <x v="142"/>
    <x v="15"/>
    <n v="1.21E-2"/>
    <n v="0"/>
    <n v="2.0199999999999999E-2"/>
    <n v="3.2299999999999995E-2"/>
    <n v="1.1165286510422237E-2"/>
    <n v="1.0048757859380014E-2"/>
    <n v="2.1359071549548508E-2"/>
    <n v="3.2524358059970747E-2"/>
    <n v="1.1601933874523879E-2"/>
    <n v="1.0441740487071492E-2"/>
    <n v="2.2422615306856429E-2"/>
    <n v="3.4024549181380308E-2"/>
    <n v="2.196510525809563E-2"/>
    <n v="1.9768594732286066E-2"/>
    <n v="-1.1627732281796712E-14"/>
    <n v="2.1965105258084004E-2"/>
  </r>
  <r>
    <x v="143"/>
    <x v="10"/>
    <n v="1E-4"/>
    <n v="0"/>
    <n v="2.0199999999999999E-2"/>
    <n v="2.0299999999999999E-2"/>
    <n v="1.0383326725659918E-2"/>
    <n v="9.3449940530939257E-3"/>
    <n v="2.1359071549548508E-2"/>
    <n v="3.1742398275208424E-2"/>
    <n v="1.0789393532914117E-2"/>
    <n v="9.7104541796227059E-3"/>
    <n v="2.2422615306856429E-2"/>
    <n v="3.3212008839770546E-2"/>
    <n v="1.6361371007322739E-2"/>
    <n v="1.4725233906590465E-2"/>
    <n v="-1.1627732281796712E-14"/>
    <n v="1.6361371007311113E-2"/>
  </r>
  <r>
    <x v="144"/>
    <x v="4"/>
    <n v="2.7000000000000001E-3"/>
    <n v="0"/>
    <n v="2.0199999999999999E-2"/>
    <n v="2.29E-2"/>
    <n v="9.5682007651430607E-3"/>
    <n v="8.6113806886287548E-3"/>
    <n v="2.1359071549548508E-2"/>
    <n v="3.092727231469157E-2"/>
    <n v="9.942389966593029E-3"/>
    <n v="8.9481509699337256E-3"/>
    <n v="2.2422615306856429E-2"/>
    <n v="3.236500527344946E-2"/>
    <n v="1.5342042097217842E-2"/>
    <n v="1.3807837887496057E-2"/>
    <n v="-1.1627732281796712E-14"/>
    <n v="1.5342042097206214E-2"/>
  </r>
  <r>
    <x v="145"/>
    <x v="10"/>
    <n v="2.3400000000000001E-2"/>
    <n v="0"/>
    <n v="2.0199999999999999E-2"/>
    <n v="4.36E-2"/>
    <n v="1.0405700268338298E-2"/>
    <n v="9.3651302415044685E-3"/>
    <n v="2.1359071549548508E-2"/>
    <n v="3.1764771817886804E-2"/>
    <n v="1.0812642050760131E-2"/>
    <n v="9.7313778456841176E-3"/>
    <n v="2.2422615306856429E-2"/>
    <n v="3.3235257357616559E-2"/>
    <n v="2.1018376035621199E-2"/>
    <n v="1.891653843205908E-2"/>
    <n v="-1.1627732281796712E-14"/>
    <n v="2.1018376035609573E-2"/>
  </r>
  <r>
    <x v="146"/>
    <x v="0"/>
    <n v="1E-4"/>
    <n v="0"/>
    <n v="2.0199999999999999E-2"/>
    <n v="2.0299999999999999E-2"/>
    <n v="1.5465191101062255E-2"/>
    <n v="1.3918671990956031E-2"/>
    <n v="2.1359071549548508E-2"/>
    <n v="3.6824262650610763E-2"/>
    <n v="1.6069997338976849E-2"/>
    <n v="1.4462997605079164E-2"/>
    <n v="2.2422615306856429E-2"/>
    <n v="3.8492612645833278E-2"/>
    <n v="2.1591625729315552E-2"/>
    <n v="1.9432463156383997E-2"/>
    <n v="-1.1627732281796712E-14"/>
    <n v="2.1591625729303926E-2"/>
  </r>
  <r>
    <x v="147"/>
    <x v="7"/>
    <n v="2.5399999999999999E-2"/>
    <n v="0"/>
    <n v="2.0199999999999999E-2"/>
    <n v="4.5600000000000002E-2"/>
    <n v="1.2927261812047971E-2"/>
    <n v="1.1634535630843174E-2"/>
    <n v="2.1359071549548508E-2"/>
    <n v="3.4286333361596477E-2"/>
    <n v="1.3432815770740705E-2"/>
    <n v="1.2089534193666634E-2"/>
    <n v="2.2422615306856429E-2"/>
    <n v="3.585543107759713E-2"/>
    <n v="2.6152765987933081E-2"/>
    <n v="2.3537489389139771E-2"/>
    <n v="-1.1627732281796712E-14"/>
    <n v="2.6152765987921454E-2"/>
  </r>
  <r>
    <x v="148"/>
    <x v="4"/>
    <n v="1.6000000000000001E-3"/>
    <n v="0"/>
    <n v="2.0199999999999999E-2"/>
    <n v="2.18E-2"/>
    <n v="8.6507782807125674E-3"/>
    <n v="7.7857004526413112E-3"/>
    <n v="2.1359071549548508E-2"/>
    <n v="3.0009849830261073E-2"/>
    <n v="8.9890893066029397E-3"/>
    <n v="8.0901803759426457E-3"/>
    <n v="2.2422615306856429E-2"/>
    <n v="3.1411704613459365E-2"/>
    <n v="1.5184021124127377E-2"/>
    <n v="1.366561901171464E-2"/>
    <n v="-1.1627732281796712E-14"/>
    <n v="1.518402112411575E-2"/>
  </r>
  <r>
    <x v="149"/>
    <x v="10"/>
    <n v="1E-4"/>
    <n v="0"/>
    <n v="2.0199999999999999E-2"/>
    <n v="2.0299999999999999E-2"/>
    <n v="1.678802447796705E-2"/>
    <n v="1.5109222030170344E-2"/>
    <n v="2.1359071549548508E-2"/>
    <n v="3.8147096027515558E-2"/>
    <n v="1.7444563531392638E-2"/>
    <n v="1.5700107178253375E-2"/>
    <n v="2.2422615306856429E-2"/>
    <n v="3.986717883824907E-2"/>
    <n v="2.0854843795121265E-2"/>
    <n v="1.876935941560914E-2"/>
    <n v="-1.1627732281796712E-14"/>
    <n v="2.0854843795109639E-2"/>
  </r>
  <r>
    <x v="150"/>
    <x v="1"/>
    <n v="8.3000000000000001E-3"/>
    <n v="0"/>
    <n v="2.0199999999999999E-2"/>
    <n v="2.8499999999999998E-2"/>
    <n v="1.1392415857912426E-2"/>
    <n v="1.0253174272121184E-2"/>
    <n v="2.1359071549548508E-2"/>
    <n v="3.2751487407460936E-2"/>
    <n v="1.1837945701724653E-2"/>
    <n v="1.0654151131552188E-2"/>
    <n v="2.2422615306856429E-2"/>
    <n v="3.4260561008581082E-2"/>
    <n v="1.985636519553426E-2"/>
    <n v="1.7870728675980833E-2"/>
    <n v="-1.1627732281796712E-14"/>
    <n v="1.9856365195522634E-2"/>
  </r>
  <r>
    <x v="151"/>
    <x v="1"/>
    <n v="1E-4"/>
    <n v="0"/>
    <n v="2.0199999999999999E-2"/>
    <n v="2.0299999999999999E-2"/>
    <n v="8.5308236028580637E-3"/>
    <n v="7.6777412425722566E-3"/>
    <n v="2.1359071549548508E-2"/>
    <n v="2.9889895152406573E-2"/>
    <n v="8.864443491279822E-3"/>
    <n v="7.9779991421518384E-3"/>
    <n v="2.2422615306856429E-2"/>
    <n v="3.1287058798136251E-2"/>
    <n v="1.4703907570908515E-2"/>
    <n v="1.3233516813817663E-2"/>
    <n v="-1.1627732281796712E-14"/>
    <n v="1.4703907570896887E-2"/>
  </r>
  <r>
    <x v="152"/>
    <x v="7"/>
    <n v="1.44E-2"/>
    <n v="0"/>
    <n v="2.0199999999999999E-2"/>
    <n v="3.4599999999999999E-2"/>
    <n v="1.2111771913291255E-2"/>
    <n v="1.0900594721962129E-2"/>
    <n v="2.1359071549548508E-2"/>
    <n v="3.3470843462839767E-2"/>
    <n v="1.2585434033434999E-2"/>
    <n v="1.1326890630091499E-2"/>
    <n v="2.2422615306856429E-2"/>
    <n v="3.5008049340291426E-2"/>
    <n v="2.4792331095324745E-2"/>
    <n v="2.2313097985792271E-2"/>
    <n v="-1.1627732281796712E-14"/>
    <n v="2.4792331095313119E-2"/>
  </r>
  <r>
    <x v="153"/>
    <x v="3"/>
    <n v="1.44E-2"/>
    <n v="0"/>
    <n v="2.0199999999999999E-2"/>
    <n v="3.4599999999999999E-2"/>
    <n v="1.2111771913291259E-2"/>
    <n v="1.0900594721962134E-2"/>
    <n v="2.1359071549548508E-2"/>
    <n v="3.3470843462839767E-2"/>
    <n v="1.2585434033435001E-2"/>
    <n v="1.1326890630091502E-2"/>
    <n v="2.2422615306856429E-2"/>
    <n v="3.5008049340291433E-2"/>
    <n v="2.4792331095324742E-2"/>
    <n v="2.2313097985792268E-2"/>
    <n v="-1.1627732281796712E-14"/>
    <n v="2.4792331095313116E-2"/>
  </r>
  <r>
    <x v="154"/>
    <x v="8"/>
    <n v="2.7000000000000001E-3"/>
    <n v="0"/>
    <n v="2.0199999999999999E-2"/>
    <n v="2.29E-2"/>
    <n v="1.1744385376725603E-2"/>
    <n v="1.0569946839053044E-2"/>
    <n v="2.1359071549548508E-2"/>
    <n v="3.3103456926274109E-2"/>
    <n v="1.2203679897556234E-2"/>
    <n v="1.098331190780061E-2"/>
    <n v="2.2422615306856429E-2"/>
    <n v="3.4626295204412662E-2"/>
    <n v="2.2568707419849406E-2"/>
    <n v="2.0311836677864466E-2"/>
    <n v="-1.1627732281796712E-14"/>
    <n v="2.2568707419837779E-2"/>
  </r>
  <r>
    <x v="155"/>
    <x v="8"/>
    <n v="9.2999999999999992E-3"/>
    <n v="0"/>
    <n v="2.0199999999999999E-2"/>
    <n v="2.9499999999999998E-2"/>
    <n v="1.0890252033443945E-2"/>
    <n v="9.8012268300995513E-3"/>
    <n v="2.1359071549548508E-2"/>
    <n v="3.2249323582992456E-2"/>
    <n v="1.1316143464028114E-2"/>
    <n v="1.0184529117625303E-2"/>
    <n v="2.2422615306856429E-2"/>
    <n v="3.3738758770884544E-2"/>
    <n v="2.1533930989112434E-2"/>
    <n v="1.938053789020119E-2"/>
    <n v="-1.1627732281796712E-14"/>
    <n v="2.1533930989100808E-2"/>
  </r>
  <r>
    <x v="156"/>
    <x v="3"/>
    <n v="1.4200000000000001E-2"/>
    <n v="0"/>
    <n v="2.0199999999999999E-2"/>
    <n v="3.44E-2"/>
    <n v="9.5502097442160452E-3"/>
    <n v="8.5951887697944401E-3"/>
    <n v="2.1359071549548508E-2"/>
    <n v="3.0909281293764551E-2"/>
    <n v="9.9236953603296287E-3"/>
    <n v="8.931325824296666E-3"/>
    <n v="2.2422615306856429E-2"/>
    <n v="3.234631066718606E-2"/>
    <n v="2.0110813527871425E-2"/>
    <n v="1.8099732175084281E-2"/>
    <n v="-1.1627732281796712E-14"/>
    <n v="2.0110813527859799E-2"/>
  </r>
  <r>
    <x v="157"/>
    <x v="1"/>
    <n v="1.3599999999999999E-2"/>
    <n v="0"/>
    <n v="2.0199999999999999E-2"/>
    <n v="3.3799999999999997E-2"/>
    <n v="1.2257893869495594E-2"/>
    <n v="1.1032104482546035E-2"/>
    <n v="2.1359071549548508E-2"/>
    <n v="3.3616965419044104E-2"/>
    <n v="1.2737270466106593E-2"/>
    <n v="1.1463543419495934E-2"/>
    <n v="2.2422615306856429E-2"/>
    <n v="3.5159885772963022E-2"/>
    <n v="2.4019623170885639E-2"/>
    <n v="2.1617660853797075E-2"/>
    <n v="-1.1627732281796712E-14"/>
    <n v="2.4019623170874013E-2"/>
  </r>
  <r>
    <x v="158"/>
    <x v="1"/>
    <n v="3.5000000000000001E-3"/>
    <n v="0"/>
    <n v="2.0199999999999999E-2"/>
    <n v="2.3699999999999999E-2"/>
    <n v="9.1059178743550361E-3"/>
    <n v="0"/>
    <n v="2.1359071549548508E-2"/>
    <n v="3.0464989423903542E-2"/>
    <n v="9.4620283094837415E-3"/>
    <n v="0"/>
    <n v="2.2422615306856429E-2"/>
    <n v="3.1884643616340171E-2"/>
    <n v="1.7635846571266885E-2"/>
    <n v="0"/>
    <n v="-1.1627732281796712E-14"/>
    <n v="1.7635846571255259E-2"/>
  </r>
  <r>
    <x v="159"/>
    <x v="10"/>
    <n v="1E-4"/>
    <n v="0"/>
    <n v="2.0199999999999999E-2"/>
    <n v="2.0299999999999999E-2"/>
    <n v="8.6306175099501344E-3"/>
    <n v="7.7675557589551216E-3"/>
    <n v="2.1359071549548508E-2"/>
    <n v="2.9989689059498642E-2"/>
    <n v="8.9681400968332787E-3"/>
    <n v="8.0713260871499506E-3"/>
    <n v="2.2422615306856429E-2"/>
    <n v="3.1390755403689706E-2"/>
    <n v="1.4869666628654238E-2"/>
    <n v="1.3382699965788813E-2"/>
    <n v="-1.1627732281796712E-14"/>
    <n v="1.486966662864261E-2"/>
  </r>
  <r>
    <x v="160"/>
    <x v="6"/>
    <n v="1E-4"/>
    <n v="0"/>
    <n v="0"/>
    <n v="1E-4"/>
    <n v="1.2896417669425535E-3"/>
    <n v="1.1606775902482981E-3"/>
    <n v="0"/>
    <n v="1.2896417669425535E-3"/>
    <n v="1.3400765388263925E-3"/>
    <n v="1.2060688849437533E-3"/>
    <n v="0"/>
    <n v="1.3400765388263925E-3"/>
    <n v="2.3010292982789042E-3"/>
    <n v="2.0709263684510139E-3"/>
    <n v="0"/>
    <n v="2.3010292982789042E-3"/>
  </r>
  <r>
    <x v="161"/>
    <x v="11"/>
    <n v="1E-4"/>
    <n v="0"/>
    <n v="2.0199999999999999E-2"/>
    <n v="2.0299999999999999E-2"/>
    <n v="1.4775592891695924E-2"/>
    <n v="1.3298033602526332E-2"/>
    <n v="2.1359071549548508E-2"/>
    <n v="3.6134664441244434E-2"/>
    <n v="1.535343061069898E-2"/>
    <n v="1.3818087549629083E-2"/>
    <n v="2.2422615306856429E-2"/>
    <n v="3.7776045917555408E-2"/>
    <n v="2.1046910009690712E-2"/>
    <n v="1.8942219008721641E-2"/>
    <n v="-1.1627732281796712E-14"/>
    <n v="2.1046910009679086E-2"/>
  </r>
  <r>
    <x v="162"/>
    <x v="11"/>
    <n v="1E-4"/>
    <n v="0"/>
    <n v="2.0199999999999999E-2"/>
    <n v="2.0299999999999999E-2"/>
    <n v="1.4775592891695921E-2"/>
    <n v="1.3298033602526328E-2"/>
    <n v="2.1359071549548508E-2"/>
    <n v="3.6134664441244427E-2"/>
    <n v="1.5353430610698975E-2"/>
    <n v="1.3818087549629076E-2"/>
    <n v="2.2422615306856429E-2"/>
    <n v="3.7776045917555401E-2"/>
    <n v="2.1046910009690709E-2"/>
    <n v="1.8942219008721638E-2"/>
    <n v="-1.1627732281796712E-14"/>
    <n v="2.1046910009679082E-2"/>
  </r>
  <r>
    <x v="163"/>
    <x v="5"/>
    <n v="1.77E-2"/>
    <n v="0"/>
    <n v="2.0199999999999999E-2"/>
    <n v="3.7900000000000003E-2"/>
    <n v="1.1331093689141859E-2"/>
    <n v="1.0197984320227673E-2"/>
    <n v="2.1359071549548508E-2"/>
    <n v="3.2690165238690366E-2"/>
    <n v="1.1774225371175645E-2"/>
    <n v="1.0596802834058082E-2"/>
    <n v="2.2422615306856429E-2"/>
    <n v="3.4196840678032074E-2"/>
    <n v="2.0235163388308726E-2"/>
    <n v="1.8211647049477853E-2"/>
    <n v="-1.1627732281796712E-14"/>
    <n v="2.02351633882971E-2"/>
  </r>
  <r>
    <x v="164"/>
    <x v="10"/>
    <n v="1.8200000000000001E-2"/>
    <n v="0"/>
    <n v="2.0199999999999999E-2"/>
    <n v="3.8400000000000004E-2"/>
    <n v="1.1498266628451756E-2"/>
    <n v="1.034843996560658E-2"/>
    <n v="2.1359071549548508E-2"/>
    <n v="3.2857338178000267E-2"/>
    <n v="1.1947936040012739E-2"/>
    <n v="1.0753142436011465E-2"/>
    <n v="2.2422615306856429E-2"/>
    <n v="3.4370551346869171E-2"/>
    <n v="2.050748710328755E-2"/>
    <n v="1.8456738392958794E-2"/>
    <n v="-1.1627732281796712E-14"/>
    <n v="2.0507487103275924E-2"/>
  </r>
  <r>
    <x v="165"/>
    <x v="7"/>
    <n v="2.7699999999999999E-2"/>
    <n v="0"/>
    <n v="2.0199999999999999E-2"/>
    <n v="4.7899999999999998E-2"/>
    <n v="1.3704073656343742E-2"/>
    <n v="1.2333666290709368E-2"/>
    <n v="2.1359071549548508E-2"/>
    <n v="3.5063145205892252E-2"/>
    <n v="1.4240006848377068E-2"/>
    <n v="1.2816006163539362E-2"/>
    <n v="2.2422615306856429E-2"/>
    <n v="3.6662622155233499E-2"/>
    <n v="2.7457474080076837E-2"/>
    <n v="2.4711726672069154E-2"/>
    <n v="-1.1627732281796712E-14"/>
    <n v="2.745747408006521E-2"/>
  </r>
  <r>
    <x v="166"/>
    <x v="1"/>
    <n v="2.75E-2"/>
    <n v="0"/>
    <n v="2.0199999999999999E-2"/>
    <n v="4.7699999999999999E-2"/>
    <n v="1.3651814067371214E-2"/>
    <n v="1.2286632660634093E-2"/>
    <n v="2.1359071549548508E-2"/>
    <n v="3.5010885616919722E-2"/>
    <n v="1.418570351321383E-2"/>
    <n v="1.2767133161892447E-2"/>
    <n v="2.2422615306856429E-2"/>
    <n v="3.6608318820070263E-2"/>
    <n v="2.7372343523235441E-2"/>
    <n v="2.4635109170911895E-2"/>
    <n v="-1.1627732281796712E-14"/>
    <n v="2.7372343523223815E-2"/>
  </r>
  <r>
    <x v="167"/>
    <x v="10"/>
    <n v="1E-4"/>
    <n v="0"/>
    <n v="2.0199999999999999E-2"/>
    <n v="2.0299999999999999E-2"/>
    <n v="1.0383326725659918E-2"/>
    <n v="9.3449940530939257E-3"/>
    <n v="2.1359071549548508E-2"/>
    <n v="3.1742398275208424E-2"/>
    <n v="1.0789393532914117E-2"/>
    <n v="9.7104541796227059E-3"/>
    <n v="2.2422615306856429E-2"/>
    <n v="3.3212008839770546E-2"/>
    <n v="1.5830764609929091E-2"/>
    <n v="1.4247688148936183E-2"/>
    <n v="-1.1627732281796712E-14"/>
    <n v="1.5830764609917464E-2"/>
  </r>
  <r>
    <x v="168"/>
    <x v="1"/>
    <n v="1.3100000000000001E-2"/>
    <n v="0"/>
    <n v="2.0199999999999999E-2"/>
    <n v="3.3299999999999996E-2"/>
    <n v="1.2305322299900575E-2"/>
    <n v="1.1074790069910518E-2"/>
    <n v="2.1359071549548508E-2"/>
    <n v="3.3664393849449081E-2"/>
    <n v="1.2786553707769707E-2"/>
    <n v="1.1507898336992737E-2"/>
    <n v="2.2422615306856429E-2"/>
    <n v="3.5209169014626132E-2"/>
    <n v="2.1973394224464277E-2"/>
    <n v="1.9776054802017849E-2"/>
    <n v="-1.1627732281796712E-14"/>
    <n v="2.1973394224452651E-2"/>
  </r>
  <r>
    <x v="169"/>
    <x v="10"/>
    <n v="2.7199999999999998E-2"/>
    <n v="0"/>
    <n v="2.0199999999999999E-2"/>
    <n v="4.7399999999999998E-2"/>
    <n v="1.139101263757158E-2"/>
    <n v="1.0251911373814421E-2"/>
    <n v="2.1359071549548508E-2"/>
    <n v="3.2750084187120089E-2"/>
    <n v="1.1836487604828467E-2"/>
    <n v="1.0652838844345621E-2"/>
    <n v="2.2422615306856429E-2"/>
    <n v="3.4259102911684894E-2"/>
    <n v="2.2735739019931887E-2"/>
    <n v="2.0462165117938698E-2"/>
    <n v="-1.1627732281796712E-14"/>
    <n v="2.2735739019920261E-2"/>
  </r>
  <r>
    <x v="170"/>
    <x v="14"/>
    <n v="1.21E-2"/>
    <n v="0"/>
    <n v="2.0199999999999999E-2"/>
    <n v="3.2299999999999995E-2"/>
    <n v="1.2844109242473851E-2"/>
    <n v="1.1559698318226466E-2"/>
    <n v="2.1359071549548508E-2"/>
    <n v="3.4203180792022357E-2"/>
    <n v="1.3346411305186223E-2"/>
    <n v="1.20117701746676E-2"/>
    <n v="2.2422615306856429E-2"/>
    <n v="3.5769026612042648E-2"/>
    <n v="2.5223273501917515E-2"/>
    <n v="2.2700946151725764E-2"/>
    <n v="-1.1627732281796712E-14"/>
    <n v="2.5223273501905889E-2"/>
  </r>
  <r>
    <x v="171"/>
    <x v="10"/>
    <n v="2.75E-2"/>
    <n v="0"/>
    <n v="2.0199999999999999E-2"/>
    <n v="4.7699999999999999E-2"/>
    <n v="1.1498043211316634E-2"/>
    <n v="1.034823889018497E-2"/>
    <n v="2.1359071549548508E-2"/>
    <n v="3.2857114760865141E-2"/>
    <n v="1.1947703885573556E-2"/>
    <n v="1.07529334970162E-2"/>
    <n v="2.2422615306856429E-2"/>
    <n v="3.4370319192429985E-2"/>
    <n v="2.2909567671018632E-2"/>
    <n v="2.0618610903916767E-2"/>
    <n v="-1.1627732281796712E-14"/>
    <n v="2.2909567671007006E-2"/>
  </r>
  <r>
    <x v="172"/>
    <x v="3"/>
    <n v="1.7899999999999999E-2"/>
    <n v="0"/>
    <n v="2.0199999999999999E-2"/>
    <n v="3.8099999999999995E-2"/>
    <n v="1.0174856784972482E-2"/>
    <n v="9.1573711064752341E-3"/>
    <n v="2.1359071549548508E-2"/>
    <n v="3.153392833452099E-2"/>
    <n v="1.0572770836808302E-2"/>
    <n v="9.5154937531274717E-3"/>
    <n v="2.2422615306856429E-2"/>
    <n v="3.2995386143664734E-2"/>
    <n v="2.1046710968941482E-2"/>
    <n v="1.8942039872047334E-2"/>
    <n v="-1.1627732281796712E-14"/>
    <n v="2.1046710968929856E-2"/>
  </r>
  <r>
    <x v="173"/>
    <x v="2"/>
    <n v="3.8E-3"/>
    <n v="0"/>
    <n v="2.0199999999999999E-2"/>
    <n v="2.4E-2"/>
    <n v="8.5806839773711549E-3"/>
    <n v="7.7226155796340391E-3"/>
    <n v="2.1359071549548508E-2"/>
    <n v="2.9939755526919663E-2"/>
    <n v="8.9162537845060563E-3"/>
    <n v="8.0246284060554503E-3"/>
    <n v="2.2422615306856429E-2"/>
    <n v="3.1338869091362485E-2"/>
    <n v="1.6433264752668274E-2"/>
    <n v="1.4789938277401446E-2"/>
    <n v="-1.1627732281796712E-14"/>
    <n v="1.6433264752656648E-2"/>
  </r>
  <r>
    <x v="174"/>
    <x v="0"/>
    <n v="1E-4"/>
    <n v="0"/>
    <n v="2.0199999999999999E-2"/>
    <n v="2.0299999999999999E-2"/>
    <n v="1.4097575188994274E-2"/>
    <n v="1.2687817670094848E-2"/>
    <n v="2.1359071549548508E-2"/>
    <n v="3.5456646738542784E-2"/>
    <n v="1.4648897274706363E-2"/>
    <n v="1.3184007547235725E-2"/>
    <n v="2.2422615306856429E-2"/>
    <n v="3.7071512581562792E-2"/>
    <n v="2.0599951881238726E-2"/>
    <n v="1.8539956693114854E-2"/>
    <n v="-1.1627732281796712E-14"/>
    <n v="2.05999518812271E-2"/>
  </r>
  <r>
    <x v="175"/>
    <x v="1"/>
    <n v="5.1999999999999998E-3"/>
    <n v="0"/>
    <n v="2.0199999999999999E-2"/>
    <n v="2.5399999999999999E-2"/>
    <n v="8.7352435108780917E-3"/>
    <n v="7.8617191597902831E-3"/>
    <n v="2.1359071549548508E-2"/>
    <n v="3.0094315060426598E-2"/>
    <n v="9.0768577677312872E-3"/>
    <n v="8.1691719909581587E-3"/>
    <n v="2.2422615306856429E-2"/>
    <n v="3.1499473074587718E-2"/>
    <n v="1.6160077405188003E-2"/>
    <n v="1.4544069664669203E-2"/>
    <n v="-1.1627732281796712E-14"/>
    <n v="1.6160077405176377E-2"/>
  </r>
  <r>
    <x v="176"/>
    <x v="0"/>
    <n v="1E-4"/>
    <n v="0"/>
    <n v="2.0199999999999999E-2"/>
    <n v="2.0299999999999999E-2"/>
    <n v="1.807031255783919E-2"/>
    <n v="1.6263281302055271E-2"/>
    <n v="2.1359071549548508E-2"/>
    <n v="3.9429384107387694E-2"/>
    <n v="1.8776998798224333E-2"/>
    <n v="1.68992989184019E-2"/>
    <n v="2.2422615306856429E-2"/>
    <n v="4.1199614105080759E-2"/>
    <n v="2.2569829471793521E-2"/>
    <n v="2.0312846524614167E-2"/>
    <n v="-1.1627732281796712E-14"/>
    <n v="2.2569829471781894E-2"/>
  </r>
  <r>
    <x v="177"/>
    <x v="1"/>
    <n v="1E-4"/>
    <n v="0"/>
    <n v="2.0199999999999999E-2"/>
    <n v="2.0299999999999999E-2"/>
    <n v="1.807031255783919E-2"/>
    <n v="1.6263281302055271E-2"/>
    <n v="2.1359071549548508E-2"/>
    <n v="3.9429384107387694E-2"/>
    <n v="1.8776998798224333E-2"/>
    <n v="1.68992989184019E-2"/>
    <n v="2.2422615306856429E-2"/>
    <n v="4.1199614105080759E-2"/>
    <n v="2.2569829471793521E-2"/>
    <n v="2.0312846524614167E-2"/>
    <n v="-1.1627732281796712E-14"/>
    <n v="2.2569829471781894E-2"/>
  </r>
  <r>
    <x v="178"/>
    <x v="10"/>
    <n v="1E-4"/>
    <n v="0"/>
    <n v="2.0199999999999999E-2"/>
    <n v="2.0299999999999999E-2"/>
    <n v="1.807031255783919E-2"/>
    <n v="1.6263281302055271E-2"/>
    <n v="2.1359071549548508E-2"/>
    <n v="3.9429384107387694E-2"/>
    <n v="1.8776998798224337E-2"/>
    <n v="1.6899298918401903E-2"/>
    <n v="2.2422615306856429E-2"/>
    <n v="4.1199614105080766E-2"/>
    <n v="2.1837880058724318E-2"/>
    <n v="1.9654092052851888E-2"/>
    <n v="-1.1627732281796712E-14"/>
    <n v="2.1837880058712691E-2"/>
  </r>
  <r>
    <x v="179"/>
    <x v="1"/>
    <n v="1.17E-2"/>
    <n v="0"/>
    <n v="2.0199999999999999E-2"/>
    <n v="3.1899999999999998E-2"/>
    <n v="9.9458509146978791E-3"/>
    <n v="8.9512658232280915E-3"/>
    <n v="2.1359071549548508E-2"/>
    <n v="3.130492246424639E-2"/>
    <n v="1.0334809100553378E-2"/>
    <n v="9.3013281904980403E-3"/>
    <n v="2.2422615306856429E-2"/>
    <n v="3.2757424407409808E-2"/>
    <n v="1.9885883395826462E-2"/>
    <n v="1.7897295056243816E-2"/>
    <n v="-1.1627732281796712E-14"/>
    <n v="1.9885883395814836E-2"/>
  </r>
  <r>
    <x v="180"/>
    <x v="1"/>
    <n v="1E-4"/>
    <n v="0"/>
    <n v="2.0199999999999999E-2"/>
    <n v="2.0299999999999999E-2"/>
    <n v="8.8106281255085992E-3"/>
    <n v="7.9295653129577391E-3"/>
    <n v="2.1359071549548508E-2"/>
    <n v="3.0169699675057109E-2"/>
    <n v="9.1551904924028135E-3"/>
    <n v="8.2396714431625315E-3"/>
    <n v="2.2422615306856429E-2"/>
    <n v="3.1577805799259243E-2"/>
    <n v="1.5444287519430661E-2"/>
    <n v="1.3899858767487594E-2"/>
    <n v="-1.1627732281796712E-14"/>
    <n v="1.5444287519419033E-2"/>
  </r>
  <r>
    <x v="181"/>
    <x v="1"/>
    <n v="1.29E-2"/>
    <n v="0"/>
    <n v="2.0199999999999999E-2"/>
    <n v="3.3099999999999997E-2"/>
    <n v="1.2619963043406688E-2"/>
    <n v="1.1357966739066019E-2"/>
    <n v="2.1359071549548508E-2"/>
    <n v="3.3979034592955197E-2"/>
    <n v="1.3113499290131742E-2"/>
    <n v="1.1802149361118569E-2"/>
    <n v="2.2422615306856429E-2"/>
    <n v="3.5536114596988175E-2"/>
    <n v="2.4804838716991479E-2"/>
    <n v="2.2324354845292334E-2"/>
    <n v="-1.1627732281796712E-14"/>
    <n v="2.4804838716979853E-2"/>
  </r>
  <r>
    <x v="182"/>
    <x v="1"/>
    <n v="7.0000000000000001E-3"/>
    <n v="0"/>
    <n v="2.0199999999999999E-2"/>
    <n v="2.7199999999999998E-2"/>
    <n v="9.6914167882954788E-3"/>
    <n v="8.7222751094659309E-3"/>
    <n v="2.1359071549548508E-2"/>
    <n v="3.1050488337843987E-2"/>
    <n v="1.0070424670544583E-2"/>
    <n v="9.0633822034901241E-3"/>
    <n v="2.2422615306856429E-2"/>
    <n v="3.2493039977401009E-2"/>
    <n v="1.824264183647397E-2"/>
    <n v="1.6418377652826572E-2"/>
    <n v="-1.1627732281796712E-14"/>
    <n v="1.8242641836462344E-2"/>
  </r>
  <r>
    <x v="183"/>
    <x v="0"/>
    <n v="2.9999999999999997E-4"/>
    <n v="0"/>
    <n v="2.0199999999999999E-2"/>
    <n v="2.0500000000000001E-2"/>
    <n v="1.207994737668926E-2"/>
    <n v="0"/>
    <n v="2.1359071549548508E-2"/>
    <n v="3.3439018926237768E-2"/>
    <n v="1.255236491614015E-2"/>
    <n v="0"/>
    <n v="2.2422615306856429E-2"/>
    <n v="3.4974980222996582E-2"/>
    <n v="1.8829494406284838E-2"/>
    <n v="0"/>
    <n v="-1.1627732281796712E-14"/>
    <n v="1.8829494406273212E-2"/>
  </r>
  <r>
    <x v="184"/>
    <x v="3"/>
    <n v="1.72E-2"/>
    <n v="0"/>
    <n v="2.0199999999999999E-2"/>
    <n v="3.7400000000000003E-2"/>
    <n v="1.0329000481410933E-2"/>
    <n v="9.29610043326984E-3"/>
    <n v="2.1359071549548508E-2"/>
    <n v="3.1688072030959441E-2"/>
    <n v="1.0732942720582556E-2"/>
    <n v="9.6596484485243009E-3"/>
    <n v="2.2422615306856429E-2"/>
    <n v="3.3155558027438983E-2"/>
    <n v="2.1577712387976941E-2"/>
    <n v="1.9419941149179248E-2"/>
    <n v="-1.1627732281796712E-14"/>
    <n v="2.1577712387965315E-2"/>
  </r>
  <r>
    <x v="185"/>
    <x v="6"/>
    <n v="2.3400000000000001E-2"/>
    <n v="0"/>
    <n v="0"/>
    <n v="2.3400000000000001E-2"/>
    <n v="1.4450045694352281E-3"/>
    <n v="1.3005041124917053E-3"/>
    <n v="0"/>
    <n v="1.4450045694352281E-3"/>
    <n v="1.5015152049455442E-3"/>
    <n v="1.3513636844509895E-3"/>
    <n v="0"/>
    <n v="1.5015152049455442E-3"/>
    <n v="2.9314960056827516E-3"/>
    <n v="2.6383464051144769E-3"/>
    <n v="0"/>
    <n v="2.9314960056827516E-3"/>
  </r>
  <r>
    <x v="186"/>
    <x v="2"/>
    <n v="5.7000000000000002E-3"/>
    <n v="0"/>
    <n v="2.0199999999999999E-2"/>
    <n v="2.5899999999999999E-2"/>
    <n v="8.7509469892825473E-3"/>
    <n v="7.8758522903542919E-3"/>
    <n v="2.1359071549548508E-2"/>
    <n v="3.0110018538831055E-2"/>
    <n v="9.0931753712140476E-3"/>
    <n v="8.1838578340926432E-3"/>
    <n v="2.2422615306856429E-2"/>
    <n v="3.1515790678070477E-2"/>
    <n v="1.6956865863149633E-2"/>
    <n v="1.5261179276834669E-2"/>
    <n v="-1.1627732281796712E-14"/>
    <n v="1.6956865863138007E-2"/>
  </r>
  <r>
    <x v="187"/>
    <x v="1"/>
    <n v="5.4999999999999997E-3"/>
    <n v="0"/>
    <n v="2.0199999999999999E-2"/>
    <n v="2.5700000000000001E-2"/>
    <n v="8.750946989282549E-3"/>
    <n v="7.8758522903542936E-3"/>
    <n v="2.1359071549548508E-2"/>
    <n v="3.0110018538831058E-2"/>
    <n v="9.0931753712140493E-3"/>
    <n v="8.1838578340926449E-3"/>
    <n v="2.2422615306856429E-2"/>
    <n v="3.1515790678070477E-2"/>
    <n v="1.6956865863149633E-2"/>
    <n v="1.5261179276834669E-2"/>
    <n v="-1.1627732281796712E-14"/>
    <n v="1.6956865863138007E-2"/>
  </r>
  <r>
    <x v="188"/>
    <x v="14"/>
    <n v="1.54E-2"/>
    <n v="0"/>
    <n v="2.0199999999999999E-2"/>
    <n v="3.56E-2"/>
    <n v="1.3986024570575151E-2"/>
    <n v="1.2587422113517637E-2"/>
    <n v="2.1359071549548508E-2"/>
    <n v="3.534509612012366E-2"/>
    <n v="1.4532984181266903E-2"/>
    <n v="1.3079685763140211E-2"/>
    <n v="2.2422615306856429E-2"/>
    <n v="3.6955599488123332E-2"/>
    <n v="2.7083446719087138E-2"/>
    <n v="2.4375102047178424E-2"/>
    <n v="-1.1627732281796712E-14"/>
    <n v="2.7083446719075512E-2"/>
  </r>
  <r>
    <x v="189"/>
    <x v="10"/>
    <n v="1E-4"/>
    <n v="0"/>
    <n v="2.0199999999999999E-2"/>
    <n v="2.0299999999999999E-2"/>
    <n v="1.0396319441150324E-2"/>
    <n v="9.3566874970352921E-3"/>
    <n v="2.1359071549548508E-2"/>
    <n v="3.175539099069883E-2"/>
    <n v="1.0802894362098346E-2"/>
    <n v="9.722604925888511E-3"/>
    <n v="2.2422615306856429E-2"/>
    <n v="3.3225509668954774E-2"/>
    <n v="1.6382536062891039E-2"/>
    <n v="1.4744282456601936E-2"/>
    <n v="-1.1627732281796712E-14"/>
    <n v="1.6382536062879413E-2"/>
  </r>
  <r>
    <x v="190"/>
    <x v="10"/>
    <n v="1E-4"/>
    <n v="0"/>
    <n v="2.0199999999999999E-2"/>
    <n v="2.0299999999999999E-2"/>
    <n v="1.0383326725659918E-2"/>
    <n v="9.3449940530939257E-3"/>
    <n v="2.1359071549548508E-2"/>
    <n v="3.1742398275208424E-2"/>
    <n v="1.0789393532914119E-2"/>
    <n v="9.7104541796227076E-3"/>
    <n v="2.2422615306856429E-2"/>
    <n v="3.3212008839770546E-2"/>
    <n v="1.6361371007322739E-2"/>
    <n v="1.4725233906590465E-2"/>
    <n v="-1.1627732281796712E-14"/>
    <n v="1.6361371007311113E-2"/>
  </r>
  <r>
    <x v="191"/>
    <x v="10"/>
    <n v="2.7400000000000001E-2"/>
    <n v="0"/>
    <n v="2.0199999999999999E-2"/>
    <n v="4.7600000000000003E-2"/>
    <n v="1.3605625210908412E-2"/>
    <n v="1.2245062689817572E-2"/>
    <n v="2.1359071549548508E-2"/>
    <n v="3.4964696760456923E-2"/>
    <n v="1.4137708322233183E-2"/>
    <n v="1.2723937490009864E-2"/>
    <n v="2.2422615306856429E-2"/>
    <n v="3.6560323629089612E-2"/>
    <n v="2.6410013133240599E-2"/>
    <n v="2.3769011819916541E-2"/>
    <n v="-1.1627732281796712E-14"/>
    <n v="2.6410013133228973E-2"/>
  </r>
  <r>
    <x v="192"/>
    <x v="2"/>
    <n v="1E-4"/>
    <n v="0"/>
    <n v="2.0199999999999999E-2"/>
    <n v="2.0299999999999999E-2"/>
    <n v="8.5173710207430437E-3"/>
    <n v="7.6656339186687399E-3"/>
    <n v="2.1359071549548508E-2"/>
    <n v="2.9876442570291553E-2"/>
    <n v="8.8504648111989871E-3"/>
    <n v="7.9654183300790875E-3"/>
    <n v="2.2422615306856429E-2"/>
    <n v="3.1273080118055414E-2"/>
    <n v="1.4917306531257881E-2"/>
    <n v="1.3425575878132092E-2"/>
    <n v="-1.1627732281796712E-14"/>
    <n v="1.4917306531246254E-2"/>
  </r>
  <r>
    <x v="193"/>
    <x v="10"/>
    <n v="1E-4"/>
    <n v="0"/>
    <n v="2.0199999999999999E-2"/>
    <n v="2.0299999999999999E-2"/>
    <n v="8.5173710207430437E-3"/>
    <n v="7.6656339186687399E-3"/>
    <n v="2.1359071549548508E-2"/>
    <n v="2.9876442570291553E-2"/>
    <n v="8.8504648111989871E-3"/>
    <n v="7.9654183300790875E-3"/>
    <n v="2.2422615306856429E-2"/>
    <n v="3.1273080118055414E-2"/>
    <n v="1.4917306531257881E-2"/>
    <n v="1.3425575878132092E-2"/>
    <n v="-1.1627732281796712E-14"/>
    <n v="1.4917306531246254E-2"/>
  </r>
  <r>
    <x v="194"/>
    <x v="1"/>
    <n v="1E-4"/>
    <n v="0"/>
    <n v="2.0199999999999999E-2"/>
    <n v="2.0299999999999999E-2"/>
    <n v="8.517371020743042E-3"/>
    <n v="7.6656339186687373E-3"/>
    <n v="2.1359071549548508E-2"/>
    <n v="2.987644257029155E-2"/>
    <n v="8.8504648111989871E-3"/>
    <n v="7.9654183300790875E-3"/>
    <n v="2.2422615306856429E-2"/>
    <n v="3.1273080118055414E-2"/>
    <n v="1.491730653125788E-2"/>
    <n v="1.3425575878132092E-2"/>
    <n v="-1.1627732281796712E-14"/>
    <n v="1.4917306531246252E-2"/>
  </r>
  <r>
    <x v="195"/>
    <x v="11"/>
    <n v="2.3E-3"/>
    <n v="0"/>
    <n v="2.0199999999999999E-2"/>
    <n v="2.2499999999999999E-2"/>
    <n v="9.7952188359915291E-3"/>
    <n v="8.8156969523923764E-3"/>
    <n v="2.1359071549548508E-2"/>
    <n v="3.1154290385540039E-2"/>
    <n v="1.0178286165391633E-2"/>
    <n v="9.160457548852469E-3"/>
    <n v="2.2422615306856429E-2"/>
    <n v="3.2600901472248062E-2"/>
    <n v="1.6098490268500989E-2"/>
    <n v="1.448864124165089E-2"/>
    <n v="-1.1627732281796712E-14"/>
    <n v="1.6098490268489363E-2"/>
  </r>
  <r>
    <x v="196"/>
    <x v="1"/>
    <n v="1.24E-2"/>
    <n v="0"/>
    <n v="2.0199999999999999E-2"/>
    <n v="3.2599999999999997E-2"/>
    <n v="1.2756213710480097E-2"/>
    <n v="1.1480592339432088E-2"/>
    <n v="2.1359071549548508E-2"/>
    <n v="3.4115285260028605E-2"/>
    <n v="1.3255078391417667E-2"/>
    <n v="1.1929570552275901E-2"/>
    <n v="2.2422615306856429E-2"/>
    <n v="3.5677693698274095E-2"/>
    <n v="2.4246510166361774E-2"/>
    <n v="2.1821859149725596E-2"/>
    <n v="-1.1627732281796712E-14"/>
    <n v="2.4246510166350148E-2"/>
  </r>
  <r>
    <x v="197"/>
    <x v="1"/>
    <n v="6.7999999999999996E-3"/>
    <n v="0"/>
    <n v="2.0199999999999999E-2"/>
    <n v="2.7E-2"/>
    <n v="1.4320151322857027E-2"/>
    <n v="1.2888136190571324E-2"/>
    <n v="2.1359071549548508E-2"/>
    <n v="3.5679222872405533E-2"/>
    <n v="1.4880177823101817E-2"/>
    <n v="1.3392160040791636E-2"/>
    <n v="2.2422615306856429E-2"/>
    <n v="3.7302793129958246E-2"/>
    <n v="2.8682375974099304E-2"/>
    <n v="2.5814138376689374E-2"/>
    <n v="-1.1627732281796712E-14"/>
    <n v="2.8682375974087678E-2"/>
  </r>
  <r>
    <x v="198"/>
    <x v="11"/>
    <n v="3.0999999999999999E-3"/>
    <n v="0"/>
    <n v="2.0199999999999999E-2"/>
    <n v="2.3299999999999998E-2"/>
    <n v="1.0747535805148903E-2"/>
    <n v="9.6727822246340141E-3"/>
    <n v="2.1359071549548508E-2"/>
    <n v="3.2106607354697413E-2"/>
    <n v="1.1167845949051231E-2"/>
    <n v="1.0051061354146107E-2"/>
    <n v="2.2422615306856429E-2"/>
    <n v="3.3590461255907658E-2"/>
    <n v="1.7166140514624277E-2"/>
    <n v="1.5449526463161849E-2"/>
    <n v="-1.1627732281796712E-14"/>
    <n v="1.7166140514612651E-2"/>
  </r>
  <r>
    <x v="199"/>
    <x v="4"/>
    <n v="4.0000000000000001E-3"/>
    <n v="0"/>
    <n v="2.0199999999999999E-2"/>
    <n v="2.4199999999999999E-2"/>
    <n v="8.8278839071882637E-3"/>
    <n v="7.9450955164694376E-3"/>
    <n v="2.1359071549548508E-2"/>
    <n v="3.0186955456736771E-2"/>
    <n v="9.1731211059892896E-3"/>
    <n v="8.2558089953903603E-3"/>
    <n v="2.2422615306856429E-2"/>
    <n v="3.1595736412845715E-2"/>
    <n v="1.5326973507745171E-2"/>
    <n v="1.3794276156970655E-2"/>
    <n v="-1.1627732281796712E-14"/>
    <n v="1.5326973507733543E-2"/>
  </r>
  <r>
    <x v="200"/>
    <x v="1"/>
    <n v="2.2800000000000001E-2"/>
    <n v="0"/>
    <n v="2.0199999999999999E-2"/>
    <n v="4.2999999999999997E-2"/>
    <n v="1.0480065333211615E-2"/>
    <n v="9.4320587998904543E-3"/>
    <n v="2.1359071549548508E-2"/>
    <n v="3.1839136882760119E-2"/>
    <n v="1.0889915353548156E-2"/>
    <n v="9.8009238181933408E-3"/>
    <n v="2.2422615306856429E-2"/>
    <n v="3.3312530660404585E-2"/>
    <n v="2.03432484846367E-2"/>
    <n v="1.8308923636173029E-2"/>
    <n v="-1.1627732281796712E-14"/>
    <n v="2.0343248484625074E-2"/>
  </r>
  <r>
    <x v="201"/>
    <x v="2"/>
    <n v="1.18E-2"/>
    <n v="0"/>
    <n v="2.0199999999999999E-2"/>
    <n v="3.2000000000000001E-2"/>
    <n v="9.5053713187972112E-3"/>
    <n v="8.5548341869174909E-3"/>
    <n v="2.1359071549548508E-2"/>
    <n v="3.0864442868345721E-2"/>
    <n v="9.8771034124865102E-3"/>
    <n v="8.8893930712378583E-3"/>
    <n v="2.2422615306856429E-2"/>
    <n v="3.2299718719342937E-2"/>
    <n v="1.9519507805058945E-2"/>
    <n v="1.7567557024553052E-2"/>
    <n v="-1.1627732281796712E-14"/>
    <n v="1.9519507805047319E-2"/>
  </r>
  <r>
    <x v="202"/>
    <x v="10"/>
    <n v="1E-4"/>
    <n v="0"/>
    <n v="2.0199999999999999E-2"/>
    <n v="2.0299999999999999E-2"/>
    <n v="1.7325823738688354E-2"/>
    <n v="1.5593241364819519E-2"/>
    <n v="2.1359071549548508E-2"/>
    <n v="3.8684895288236862E-2"/>
    <n v="1.8003394821107611E-2"/>
    <n v="1.6203055338996849E-2"/>
    <n v="2.2422615306856429E-2"/>
    <n v="4.042601012796404E-2"/>
    <n v="3.283410508590083E-2"/>
    <n v="2.9550694577310747E-2"/>
    <n v="-1.1627732281796712E-14"/>
    <n v="3.2834105085889201E-2"/>
  </r>
  <r>
    <x v="203"/>
    <x v="2"/>
    <n v="1E-4"/>
    <n v="0"/>
    <n v="2.0199999999999999E-2"/>
    <n v="2.0299999999999999E-2"/>
    <n v="8.4850998975891032E-3"/>
    <n v="7.6365899078301921E-3"/>
    <n v="2.1359071549548508E-2"/>
    <n v="2.9844171447137611E-2"/>
    <n v="8.8169316424317416E-3"/>
    <n v="7.9352384781885676E-3"/>
    <n v="2.2422615306856429E-2"/>
    <n v="3.1239546949288169E-2"/>
    <n v="1.5325408282180489E-2"/>
    <n v="1.3792867453962441E-2"/>
    <n v="-1.1627732281796712E-14"/>
    <n v="1.5325408282168862E-2"/>
  </r>
  <r>
    <x v="204"/>
    <x v="5"/>
    <n v="2.2499999999999999E-2"/>
    <n v="0"/>
    <n v="2.0199999999999999E-2"/>
    <n v="4.2700000000000002E-2"/>
    <n v="1.0384918774018776E-2"/>
    <n v="9.3464268966168985E-3"/>
    <n v="2.1359071549548508E-2"/>
    <n v="3.1743990323567284E-2"/>
    <n v="1.0791047842435619E-2"/>
    <n v="9.7119430581920577E-3"/>
    <n v="2.2422615306856429E-2"/>
    <n v="3.3213663149292048E-2"/>
    <n v="2.0863776945562205E-2"/>
    <n v="1.8777399251005984E-2"/>
    <n v="-1.1627732281796712E-14"/>
    <n v="2.0863776945550579E-2"/>
  </r>
  <r>
    <x v="205"/>
    <x v="1"/>
    <n v="3.5999999999999999E-3"/>
    <n v="0"/>
    <n v="2.0199999999999999E-2"/>
    <n v="2.3799999999999998E-2"/>
    <n v="8.7038420389212966E-3"/>
    <n v="7.8334578350291676E-3"/>
    <n v="2.1359071549548508E-2"/>
    <n v="3.0062913588469804E-2"/>
    <n v="9.0442282601171826E-3"/>
    <n v="8.1398054341054651E-3"/>
    <n v="2.2422615306856429E-2"/>
    <n v="3.1466843566973615E-2"/>
    <n v="1.5738400559916203E-2"/>
    <n v="1.4164560503924584E-2"/>
    <n v="-1.1627732281796712E-14"/>
    <n v="1.5738400559904577E-2"/>
  </r>
  <r>
    <x v="206"/>
    <x v="8"/>
    <n v="3.5999999999999999E-3"/>
    <n v="0"/>
    <n v="2.0199999999999999E-2"/>
    <n v="2.3799999999999998E-2"/>
    <n v="9.0835931363983154E-3"/>
    <n v="8.1752338227584834E-3"/>
    <n v="2.1359071549548508E-2"/>
    <n v="3.0442664685946821E-2"/>
    <n v="9.4388305049940696E-3"/>
    <n v="8.4949474544946616E-3"/>
    <n v="2.2422615306856429E-2"/>
    <n v="3.1861445811850499E-2"/>
    <n v="1.7593418521036967E-2"/>
    <n v="1.5834076668933269E-2"/>
    <n v="-1.1627732281796712E-14"/>
    <n v="1.759341852102534E-2"/>
  </r>
  <r>
    <x v="207"/>
    <x v="5"/>
    <n v="2.76E-2"/>
    <n v="0"/>
    <n v="2.0199999999999999E-2"/>
    <n v="4.7799999999999995E-2"/>
    <n v="1.154721395046736E-2"/>
    <n v="1.0392492555420624E-2"/>
    <n v="2.1359071549548508E-2"/>
    <n v="3.2906285500015869E-2"/>
    <n v="1.1998797573465546E-2"/>
    <n v="1.0798917816118992E-2"/>
    <n v="2.2422615306856429E-2"/>
    <n v="3.4421412880321973E-2"/>
    <n v="2.2990190021319686E-2"/>
    <n v="2.0691171019187719E-2"/>
    <n v="-1.1627732281796712E-14"/>
    <n v="2.299019002130806E-2"/>
  </r>
  <r>
    <x v="208"/>
    <x v="10"/>
    <n v="2.76E-2"/>
    <n v="0"/>
    <n v="2.0199999999999999E-2"/>
    <n v="4.7799999999999995E-2"/>
    <n v="1.154721395046736E-2"/>
    <n v="1.0392492555420624E-2"/>
    <n v="2.1359071549548508E-2"/>
    <n v="3.2906285500015869E-2"/>
    <n v="1.199879757346555E-2"/>
    <n v="1.0798917816118993E-2"/>
    <n v="2.2422615306856429E-2"/>
    <n v="3.442141288032198E-2"/>
    <n v="2.2990190021319686E-2"/>
    <n v="2.0691171019187719E-2"/>
    <n v="-1.1627732281796712E-14"/>
    <n v="2.299019002130806E-2"/>
  </r>
  <r>
    <x v="209"/>
    <x v="1"/>
    <n v="2.76E-2"/>
    <n v="0"/>
    <n v="2.0199999999999999E-2"/>
    <n v="4.7799999999999995E-2"/>
    <n v="1.1547213950467363E-2"/>
    <n v="1.0392492555420628E-2"/>
    <n v="2.1359071549548508E-2"/>
    <n v="3.2906285500015869E-2"/>
    <n v="1.199879757346555E-2"/>
    <n v="1.0798917816118993E-2"/>
    <n v="2.2422615306856429E-2"/>
    <n v="3.442141288032198E-2"/>
    <n v="2.2990190021319693E-2"/>
    <n v="2.0691171019187726E-2"/>
    <n v="-1.1627732281796712E-14"/>
    <n v="2.2990190021308067E-2"/>
  </r>
  <r>
    <x v="210"/>
    <x v="11"/>
    <n v="5.5999999999999999E-3"/>
    <n v="0"/>
    <n v="2.0199999999999999E-2"/>
    <n v="2.58E-2"/>
    <n v="1.1313655914624561E-2"/>
    <n v="1.0182290323162105E-2"/>
    <n v="2.1359071549548508E-2"/>
    <n v="3.2672727464173067E-2"/>
    <n v="1.1756105647451607E-2"/>
    <n v="1.0580495082706446E-2"/>
    <n v="2.2422615306856429E-2"/>
    <n v="3.4178720954308038E-2"/>
    <n v="1.8704698717176248E-2"/>
    <n v="1.6834228845458623E-2"/>
    <n v="-1.1627732281796712E-14"/>
    <n v="1.8704698717164622E-2"/>
  </r>
  <r>
    <x v="211"/>
    <x v="8"/>
    <n v="1.1599999999999999E-2"/>
    <n v="0"/>
    <n v="2.0199999999999999E-2"/>
    <n v="3.1799999999999995E-2"/>
    <n v="1.0987719398720014E-2"/>
    <n v="9.888947458848012E-3"/>
    <n v="2.1359071549548508E-2"/>
    <n v="3.234679094826852E-2"/>
    <n v="1.1417422542339399E-2"/>
    <n v="1.027568028810546E-2"/>
    <n v="2.2422615306856429E-2"/>
    <n v="3.3840037849195828E-2"/>
    <n v="2.1675849498662178E-2"/>
    <n v="1.9508264548795961E-2"/>
    <n v="-1.1627732281796712E-14"/>
    <n v="2.1675849498650552E-2"/>
  </r>
  <r>
    <x v="212"/>
    <x v="1"/>
    <n v="1.84E-2"/>
    <n v="0"/>
    <n v="2.0199999999999999E-2"/>
    <n v="3.8599999999999995E-2"/>
    <n v="1.0136654599738365E-2"/>
    <n v="9.1229891397645278E-3"/>
    <n v="2.1359071549548508E-2"/>
    <n v="3.1495726149286876E-2"/>
    <n v="1.0533074656460863E-2"/>
    <n v="9.4797671908147755E-3"/>
    <n v="2.2422615306856429E-2"/>
    <n v="3.295568996331729E-2"/>
    <n v="1.9474626951440494E-2"/>
    <n v="1.7527164256296447E-2"/>
    <n v="-1.1627732281796712E-14"/>
    <n v="1.9474626951428868E-2"/>
  </r>
  <r>
    <x v="213"/>
    <x v="15"/>
    <n v="2.24E-2"/>
    <n v="0"/>
    <n v="2.0199999999999999E-2"/>
    <n v="4.2599999999999999E-2"/>
    <n v="1.3596258944812959E-2"/>
    <n v="1.2236633050331663E-2"/>
    <n v="2.1359071549548508E-2"/>
    <n v="3.4955330494361468E-2"/>
    <n v="1.4127975764113052E-2"/>
    <n v="1.2715178187701745E-2"/>
    <n v="2.2422615306856429E-2"/>
    <n v="3.6550591070969481E-2"/>
    <n v="2.605751911829416E-2"/>
    <n v="2.3451767206464743E-2"/>
    <n v="-1.1627732281796712E-14"/>
    <n v="2.6057519118282534E-2"/>
  </r>
  <r>
    <x v="214"/>
    <x v="14"/>
    <n v="2.24E-2"/>
    <n v="0"/>
    <n v="2.0199999999999999E-2"/>
    <n v="4.2599999999999999E-2"/>
    <n v="1.3596258944812959E-2"/>
    <n v="1.2236633050331663E-2"/>
    <n v="2.1359071549548508E-2"/>
    <n v="3.4955330494361468E-2"/>
    <n v="1.4127975764113052E-2"/>
    <n v="1.2715178187701745E-2"/>
    <n v="2.2422615306856429E-2"/>
    <n v="3.6550591070969481E-2"/>
    <n v="2.605751911829416E-2"/>
    <n v="2.3451767206464743E-2"/>
    <n v="-1.1627732281796712E-14"/>
    <n v="2.6057519118282534E-2"/>
  </r>
  <r>
    <x v="215"/>
    <x v="12"/>
    <n v="2.24E-2"/>
    <n v="0"/>
    <n v="2.0199999999999999E-2"/>
    <n v="4.2599999999999999E-2"/>
    <n v="1.3596258944812962E-2"/>
    <n v="1.2236633050331666E-2"/>
    <n v="2.1359071549548508E-2"/>
    <n v="3.4955330494361468E-2"/>
    <n v="1.4127975764113053E-2"/>
    <n v="1.2715178187701747E-2"/>
    <n v="2.2422615306856429E-2"/>
    <n v="3.6550591070969481E-2"/>
    <n v="2.605751911829416E-2"/>
    <n v="2.3451767206464743E-2"/>
    <n v="-1.1627732281796712E-14"/>
    <n v="2.6057519118282534E-2"/>
  </r>
  <r>
    <x v="216"/>
    <x v="1"/>
    <n v="5.1999999999999998E-3"/>
    <n v="0"/>
    <n v="2.0199999999999999E-2"/>
    <n v="2.5399999999999999E-2"/>
    <n v="8.7153980604766958E-3"/>
    <n v="7.8438582544290252E-3"/>
    <n v="2.1359071549548508E-2"/>
    <n v="3.0074469610025203E-2"/>
    <n v="9.0562362097397174E-3"/>
    <n v="8.150612588765746E-3"/>
    <n v="2.2422615306856429E-2"/>
    <n v="3.1478851516596143E-2"/>
    <n v="1.6563510485402375E-2"/>
    <n v="1.4907159436862136E-2"/>
    <n v="-1.1627732281796712E-14"/>
    <n v="1.6563510485390748E-2"/>
  </r>
  <r>
    <x v="217"/>
    <x v="1"/>
    <n v="1.6899999999999998E-2"/>
    <n v="0"/>
    <n v="2.0199999999999999E-2"/>
    <n v="3.7099999999999994E-2"/>
    <n v="1.0295734545016809E-2"/>
    <n v="9.2661610905151286E-3"/>
    <n v="2.1359071549548508E-2"/>
    <n v="3.1654806094565315E-2"/>
    <n v="1.0698375833834196E-2"/>
    <n v="9.6285382504507772E-3"/>
    <n v="2.2422615306856429E-2"/>
    <n v="3.3120991140690628E-2"/>
    <n v="1.900476901543894E-2"/>
    <n v="1.7104292113895046E-2"/>
    <n v="-1.1627732281796712E-14"/>
    <n v="1.9004769015427313E-2"/>
  </r>
  <r>
    <x v="218"/>
    <x v="8"/>
    <n v="1E-4"/>
    <n v="0"/>
    <n v="2.0199999999999999E-2"/>
    <n v="2.0299999999999999E-2"/>
    <n v="1.1170999547983871E-2"/>
    <n v="1.0053899593185485E-2"/>
    <n v="2.1359071549548508E-2"/>
    <n v="3.2530071097532379E-2"/>
    <n v="1.1607870335173668E-2"/>
    <n v="1.0447083301656302E-2"/>
    <n v="2.2422615306856429E-2"/>
    <n v="3.4030485642030095E-2"/>
    <n v="2.1242541591708679E-2"/>
    <n v="1.9118287432537809E-2"/>
    <n v="-1.1627732281796712E-14"/>
    <n v="2.1242541591697053E-2"/>
  </r>
  <r>
    <x v="219"/>
    <x v="10"/>
    <n v="1E-4"/>
    <n v="0"/>
    <n v="2.0199999999999999E-2"/>
    <n v="2.0299999999999999E-2"/>
    <n v="1.0320404004150423E-2"/>
    <n v="9.288363603735382E-3"/>
    <n v="2.1359071549548508E-2"/>
    <n v="3.1679475553698933E-2"/>
    <n v="1.0724010055877786E-2"/>
    <n v="9.6516090502900068E-3"/>
    <n v="2.2422615306856429E-2"/>
    <n v="3.3146625362734217E-2"/>
    <n v="1.6271994231491994E-2"/>
    <n v="1.4644794808342793E-2"/>
    <n v="-1.1627732281796712E-14"/>
    <n v="1.6271994231480368E-2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6">
  <r>
    <x v="0"/>
    <s v="STORAGE SITE"/>
    <n v="1E-4"/>
    <n v="0"/>
    <n v="0"/>
    <n v="1E-4"/>
    <n v="1.8643957176542551E-3"/>
    <n v="1.6779561458888294E-3"/>
    <n v="0"/>
    <n v="1.8643957176542551E-3"/>
    <n v="1.7714125389225019E-3"/>
    <n v="1.5942712850302518E-3"/>
    <n v="0"/>
    <n v="1.7714125389225019E-3"/>
    <n v="5.8294988736024783E-3"/>
    <n v="5.2465489862422313E-3"/>
    <n v="0"/>
    <n v="5.8294988736024783E-3"/>
  </r>
  <r>
    <x v="1"/>
    <s v="INTERCONNECTION POINT"/>
    <n v="1.09E-2"/>
    <n v="0"/>
    <n v="4.3400000000000001E-2"/>
    <n v="5.4300000000000001E-2"/>
    <n v="1.0419706598473298E-2"/>
    <n v="9.3777359386259685E-3"/>
    <n v="3.6182358288218766E-2"/>
    <n v="4.6602064886692066E-2"/>
    <n v="9.9000436150175845E-3"/>
    <n v="8.9100392535158262E-3"/>
    <n v="4.1395772032117119E-2"/>
    <n v="5.1295815647134702E-2"/>
    <n v="3.4920919864475056E-2"/>
    <n v="3.1428827878027553E-2"/>
    <n v="3.9801000386896824E-16"/>
    <n v="3.4920919864475451E-2"/>
  </r>
  <r>
    <x v="2"/>
    <s v="BEACH TERMINAL"/>
    <n v="1.09E-2"/>
    <n v="0"/>
    <n v="4.3400000000000001E-2"/>
    <n v="5.4300000000000001E-2"/>
    <n v="1.0419706598473298E-2"/>
    <n v="9.3777359386259685E-3"/>
    <n v="3.6043175976656211E-2"/>
    <n v="4.646288257512951E-2"/>
    <n v="9.9000436150175845E-3"/>
    <n v="8.9100392535158262E-3"/>
    <n v="3.7815070933654167E-2"/>
    <n v="4.771511454867175E-2"/>
    <n v="3.4920919864475056E-2"/>
    <n v="3.1428827878027553E-2"/>
    <n v="4.8649492980272496E-16"/>
    <n v="3.4920919864475541E-2"/>
  </r>
  <r>
    <x v="3"/>
    <s v="ONSHORE FIELD"/>
    <n v="1E-4"/>
    <n v="0"/>
    <n v="4.3400000000000001E-2"/>
    <n v="4.3500000000000004E-2"/>
    <n v="1.1898317381707418E-2"/>
    <n v="1.0708485643536676E-2"/>
    <n v="3.6043175976656211E-2"/>
    <n v="4.7941493358363632E-2"/>
    <n v="1.1304911506959755E-2"/>
    <n v="1.0174420356263779E-2"/>
    <n v="3.7815070933654167E-2"/>
    <n v="4.911998244061392E-2"/>
    <n v="3.9686510316392205E-2"/>
    <n v="3.571785928475299E-2"/>
    <n v="4.8649492980272496E-16"/>
    <n v="3.9686510316392691E-2"/>
  </r>
  <r>
    <x v="4"/>
    <s v="BEACH TERMINAL"/>
    <n v="1.4E-3"/>
    <n v="0"/>
    <n v="4.3400000000000001E-2"/>
    <n v="4.48E-2"/>
    <n v="1.3143647454315338E-2"/>
    <n v="1.1829282708883804E-2"/>
    <n v="3.6043175976656211E-2"/>
    <n v="4.9186823430971548E-2"/>
    <n v="1.2488133118566154E-2"/>
    <n v="1.1239319806709537E-2"/>
    <n v="3.7815070933654167E-2"/>
    <n v="5.0303204052220322E-2"/>
    <n v="4.3722632404832158E-2"/>
    <n v="3.9350369164348947E-2"/>
    <n v="4.8649492980272496E-16"/>
    <n v="4.3722632404832644E-2"/>
  </r>
  <r>
    <x v="5"/>
    <s v="STORAGE SITE"/>
    <n v="1E-4"/>
    <n v="0"/>
    <n v="0"/>
    <n v="1E-4"/>
    <n v="1.8084545667490179E-3"/>
    <n v="1.627609110074116E-3"/>
    <n v="0"/>
    <n v="1.8084545667490179E-3"/>
    <n v="1.7182613461703689E-3"/>
    <n v="1.546435211553332E-3"/>
    <n v="0"/>
    <n v="1.7182613461703689E-3"/>
    <n v="5.8379946010236293E-3"/>
    <n v="5.2541951409212665E-3"/>
    <n v="0"/>
    <n v="5.8379946010236293E-3"/>
  </r>
  <r>
    <x v="6"/>
    <s v="ONSHORE FIELD"/>
    <n v="4.1000000000000003E-3"/>
    <n v="0"/>
    <n v="4.3400000000000001E-2"/>
    <n v="4.7500000000000001E-2"/>
    <n v="1.3090223389258549E-2"/>
    <n v="1.1781201050332694E-2"/>
    <n v="3.6043175976656211E-2"/>
    <n v="4.9133399365914758E-2"/>
    <n v="1.2437373476808945E-2"/>
    <n v="1.119363612912805E-2"/>
    <n v="3.7815070933654167E-2"/>
    <n v="5.0252444410463115E-2"/>
    <n v="4.4526578435171382E-2"/>
    <n v="4.0073920591654238E-2"/>
    <n v="4.8649492980272496E-16"/>
    <n v="4.4526578435171868E-2"/>
  </r>
  <r>
    <x v="7"/>
    <s v="STORAGE SITE"/>
    <n v="1E-4"/>
    <n v="0"/>
    <n v="0"/>
    <n v="1E-4"/>
    <n v="1.4627865124793545E-3"/>
    <n v="1.316507861231419E-3"/>
    <n v="0"/>
    <n v="1.4627865124793545E-3"/>
    <n v="1.3898328264950312E-3"/>
    <n v="1.2508495438455281E-3"/>
    <n v="0"/>
    <n v="1.3898328264950312E-3"/>
    <n v="4.6748156221885131E-3"/>
    <n v="4.2073340599696621E-3"/>
    <n v="0"/>
    <n v="4.6748156221885131E-3"/>
  </r>
  <r>
    <x v="8"/>
    <s v="STORAGE SITE"/>
    <n v="1.35E-2"/>
    <n v="0"/>
    <n v="0"/>
    <n v="1.35E-2"/>
    <n v="1.4144104979094982E-3"/>
    <n v="1.2729694481185482E-3"/>
    <n v="0"/>
    <n v="1.4144104979094982E-3"/>
    <n v="1.3438694733395331E-3"/>
    <n v="1.2094825260055798E-3"/>
    <n v="0"/>
    <n v="1.3438694733395331E-3"/>
    <n v="4.8087909163845068E-3"/>
    <n v="4.3279118247460564E-3"/>
    <n v="0"/>
    <n v="4.8087909163845068E-3"/>
  </r>
  <r>
    <x v="9"/>
    <s v="STORAGE SITE"/>
    <n v="1E-4"/>
    <n v="0"/>
    <n v="0"/>
    <n v="1E-4"/>
    <n v="1.9888724497054591E-3"/>
    <n v="1.7899852047349133E-3"/>
    <n v="0"/>
    <n v="1.9888724497054591E-3"/>
    <n v="1.8896812314922464E-3"/>
    <n v="1.7007131083430218E-3"/>
    <n v="0"/>
    <n v="1.8896812314922464E-3"/>
    <n v="6.2267444496728643E-3"/>
    <n v="5.604070004705578E-3"/>
    <n v="0"/>
    <n v="6.2267444496728643E-3"/>
  </r>
  <r>
    <x v="10"/>
    <s v="BEACH TERMINAL"/>
    <n v="1.4E-2"/>
    <n v="0"/>
    <n v="4.3400000000000001E-2"/>
    <n v="5.74E-2"/>
    <n v="1.0040470378728527E-2"/>
    <n v="9.0364233408556736E-3"/>
    <n v="3.6043175976656211E-2"/>
    <n v="4.6083646355384741E-2"/>
    <n v="9.5397210780646009E-3"/>
    <n v="8.5857489702581419E-3"/>
    <n v="3.7815070933654167E-2"/>
    <n v="4.7354792011718772E-2"/>
    <n v="3.5142257556276528E-2"/>
    <n v="3.1628031800648874E-2"/>
    <n v="4.8649492980272496E-16"/>
    <n v="3.5142257556277014E-2"/>
  </r>
  <r>
    <x v="11"/>
    <s v="STORAGE SITE"/>
    <n v="1E-3"/>
    <n v="0"/>
    <n v="0"/>
    <n v="1E-3"/>
    <n v="1.6087732031098564E-3"/>
    <n v="1.4478958827988707E-3"/>
    <n v="0"/>
    <n v="1.6087732031098564E-3"/>
    <n v="1.5285387095057691E-3"/>
    <n v="1.3756848385551924E-3"/>
    <n v="0"/>
    <n v="1.5285387095057691E-3"/>
    <n v="6.1211685366765025E-3"/>
    <n v="5.5090516830088518E-3"/>
    <n v="0"/>
    <n v="6.1211685366765025E-3"/>
  </r>
  <r>
    <x v="12"/>
    <s v="STORAGE SITE"/>
    <n v="1.4800000000000001E-2"/>
    <n v="0"/>
    <n v="0"/>
    <n v="1.4800000000000001E-2"/>
    <n v="2.4342100979616705E-3"/>
    <n v="2.1907890881655034E-3"/>
    <n v="0"/>
    <n v="2.4342100979616705E-3"/>
    <n v="2.3128085143460501E-3"/>
    <n v="2.081527662911445E-3"/>
    <n v="0"/>
    <n v="2.3128085143460501E-3"/>
    <n v="6.2337209809239938E-3"/>
    <n v="5.6103488828315937E-3"/>
    <n v="0"/>
    <n v="6.2337209809239938E-3"/>
  </r>
  <r>
    <x v="13"/>
    <s v="STORAGE SITE"/>
    <n v="1.5900000000000001E-2"/>
    <n v="0"/>
    <n v="0"/>
    <n v="1.5900000000000001E-2"/>
    <n v="1.4056658530219937E-3"/>
    <n v="1.2650992677197942E-3"/>
    <n v="0"/>
    <n v="1.4056658530219937E-3"/>
    <n v="1.3355609509290442E-3"/>
    <n v="1.2020048558361398E-3"/>
    <n v="0"/>
    <n v="1.3355609509290442E-3"/>
    <n v="4.7289241491795314E-3"/>
    <n v="4.2560317342615782E-3"/>
    <n v="0"/>
    <n v="4.7289241491795314E-3"/>
  </r>
  <r>
    <x v="14"/>
    <s v="STORAGE SITE"/>
    <n v="1E-4"/>
    <n v="0"/>
    <n v="0"/>
    <n v="1E-4"/>
    <n v="1.442427212327188E-3"/>
    <n v="1.2981844910944693E-3"/>
    <n v="0"/>
    <n v="1.442427212327188E-3"/>
    <n v="1.3704889075878319E-3"/>
    <n v="1.2334400168290487E-3"/>
    <n v="0"/>
    <n v="1.3704889075878319E-3"/>
    <n v="4.6748156221885131E-3"/>
    <n v="4.2073340599696621E-3"/>
    <n v="0"/>
    <n v="4.6748156221885131E-3"/>
  </r>
  <r>
    <x v="15"/>
    <s v="ONSHORE FIELD"/>
    <n v="5.3E-3"/>
    <n v="0"/>
    <n v="4.3400000000000001E-2"/>
    <n v="4.87E-2"/>
    <n v="9.2408215139321882E-3"/>
    <n v="8.3167393625389694E-3"/>
    <n v="3.6043175976656211E-2"/>
    <n v="4.5283997490588396E-2"/>
    <n v="8.7799531744901394E-3"/>
    <n v="7.901957857041125E-3"/>
    <n v="3.7815070933654167E-2"/>
    <n v="4.6595024108144305E-2"/>
    <n v="3.4348506545603619E-2"/>
    <n v="3.0913655891043258E-2"/>
    <n v="4.8649492980272496E-16"/>
    <n v="3.4348506545604104E-2"/>
  </r>
  <r>
    <x v="16"/>
    <s v="STORAGE SITE"/>
    <n v="1.26E-2"/>
    <n v="0"/>
    <n v="0"/>
    <n v="1.26E-2"/>
    <n v="1.3887688942914199E-3"/>
    <n v="1.249892004862278E-3"/>
    <n v="0"/>
    <n v="1.3887688942914199E-3"/>
    <n v="1.3195066957719609E-3"/>
    <n v="1.1875560261947649E-3"/>
    <n v="0"/>
    <n v="1.3195066957719609E-3"/>
    <n v="4.8087909163845068E-3"/>
    <n v="4.3279118247460564E-3"/>
    <n v="0"/>
    <n v="4.8087909163845068E-3"/>
  </r>
  <r>
    <x v="17"/>
    <s v="STORAGE SITE"/>
    <n v="5.3E-3"/>
    <n v="0"/>
    <n v="0"/>
    <n v="5.3E-3"/>
    <n v="1.2937150119505063E-3"/>
    <n v="1.1643435107554557E-3"/>
    <n v="0"/>
    <n v="1.2937150119505063E-3"/>
    <n v="1.2291934444286195E-3"/>
    <n v="1.1062740999857575E-3"/>
    <n v="0"/>
    <n v="1.2291934444286195E-3"/>
    <n v="4.8087909163845068E-3"/>
    <n v="4.3279118247460564E-3"/>
    <n v="0"/>
    <n v="4.8087909163845068E-3"/>
  </r>
  <r>
    <x v="18"/>
    <s v="LNG IMPORTATION TERMINAL"/>
    <n v="9.4000000000000004E-3"/>
    <n v="0"/>
    <n v="4.3400000000000001E-2"/>
    <n v="5.28E-2"/>
    <n v="1.2689153439549844E-2"/>
    <n v="1.1420238095594859E-2"/>
    <n v="3.6043175976656211E-2"/>
    <n v="4.8732329416206054E-2"/>
    <n v="1.2056306125510311E-2"/>
    <n v="1.085067551295928E-2"/>
    <n v="3.7815070933654167E-2"/>
    <n v="4.987137705916448E-2"/>
    <n v="3.3565284308911737E-2"/>
    <n v="3.0208755878020566E-2"/>
    <n v="4.8649492980272496E-16"/>
    <n v="3.3565284308912223E-2"/>
  </r>
  <r>
    <x v="19"/>
    <s v="LNG IMPORTATION TERMINAL"/>
    <n v="2.2800000000000001E-2"/>
    <n v="0"/>
    <n v="4.3400000000000001E-2"/>
    <n v="6.6200000000000009E-2"/>
    <n v="1.9220667757551237E-2"/>
    <n v="1.7298600981796114E-2"/>
    <n v="3.6043175976656211E-2"/>
    <n v="5.5263843734207452E-2"/>
    <n v="1.8262073630499365E-2"/>
    <n v="1.6435866267449428E-2"/>
    <n v="3.7815070933654167E-2"/>
    <n v="5.6077144564153532E-2"/>
    <n v="4.4476746069091889E-2"/>
    <n v="4.0029071462182701E-2"/>
    <n v="4.8649492980272496E-16"/>
    <n v="4.4476746069092375E-2"/>
  </r>
  <r>
    <x v="20"/>
    <s v="STORAGE SITE"/>
    <n v="1E-4"/>
    <n v="0"/>
    <n v="0"/>
    <n v="1E-4"/>
    <n v="1.5054562746285908E-3"/>
    <n v="1.3549106471657316E-3"/>
    <n v="0"/>
    <n v="1.5054562746285908E-3"/>
    <n v="1.4303745156805752E-3"/>
    <n v="1.2873370641125175E-3"/>
    <n v="0"/>
    <n v="1.4303745156805752E-3"/>
    <n v="4.6748156221885131E-3"/>
    <n v="4.2073340599696621E-3"/>
    <n v="0"/>
    <n v="4.6748156221885131E-3"/>
  </r>
  <r>
    <x v="21"/>
    <s v="INTERCONNECTION POINT"/>
    <n v="7.7000000000000002E-3"/>
    <n v="0"/>
    <n v="4.3400000000000001E-2"/>
    <n v="5.11E-2"/>
    <n v="1.4264763176596237E-2"/>
    <n v="1.2838286858936614E-2"/>
    <n v="3.6182358288218766E-2"/>
    <n v="5.0447121464815003E-2"/>
    <n v="1.3553335333539184E-2"/>
    <n v="1.2198001800185265E-2"/>
    <n v="4.1395772032117119E-2"/>
    <n v="5.4949107365656301E-2"/>
    <n v="4.862130786957157E-2"/>
    <n v="4.3759177082614412E-2"/>
    <n v="3.9801000386896824E-16"/>
    <n v="4.8621307869571966E-2"/>
  </r>
  <r>
    <x v="22"/>
    <s v="BEACH TERMINAL"/>
    <n v="4.8800000000000003E-2"/>
    <n v="0"/>
    <n v="4.3400000000000001E-2"/>
    <n v="9.2200000000000004E-2"/>
    <n v="2.4216311037351709E-2"/>
    <n v="2.1794679933616536E-2"/>
    <n v="3.6043175976656211E-2"/>
    <n v="6.025948701400792E-2"/>
    <n v="2.3008568734530475E-2"/>
    <n v="2.0707711861077428E-2"/>
    <n v="3.7815070933654167E-2"/>
    <n v="6.0823639668184645E-2"/>
    <n v="8.4348824367638339E-2"/>
    <n v="7.5913941930874501E-2"/>
    <n v="4.8649492980272496E-16"/>
    <n v="8.4348824367638825E-2"/>
  </r>
  <r>
    <x v="23"/>
    <s v="BEACH TERMINAL"/>
    <n v="1.0999999999999999E-2"/>
    <n v="0"/>
    <n v="4.3400000000000001E-2"/>
    <n v="5.4400000000000004E-2"/>
    <n v="1.2041787327918448E-2"/>
    <n v="1.0837608595126603E-2"/>
    <n v="3.6043175976656211E-2"/>
    <n v="4.8084963304574659E-2"/>
    <n v="1.1441226163376426E-2"/>
    <n v="1.0297103547038784E-2"/>
    <n v="3.7815070933654167E-2"/>
    <n v="4.9256297097030596E-2"/>
    <n v="4.2664650365474913E-2"/>
    <n v="3.8398185328927421E-2"/>
    <n v="4.8649492980272496E-16"/>
    <n v="4.2664650365475398E-2"/>
  </r>
  <r>
    <x v="24"/>
    <s v="BEACH TERMINAL"/>
    <n v="1.4200000000000001E-2"/>
    <n v="0"/>
    <n v="4.3400000000000001E-2"/>
    <n v="5.7599999999999998E-2"/>
    <n v="9.6904326276841118E-3"/>
    <n v="8.7213893649156996E-3"/>
    <n v="3.6043175976656211E-2"/>
    <n v="4.5733608604340323E-2"/>
    <n v="9.2071407919027907E-3"/>
    <n v="8.2864267127125118E-3"/>
    <n v="3.7815070933654167E-2"/>
    <n v="4.7022211725556956E-2"/>
    <n v="3.3260944519071155E-2"/>
    <n v="2.9934850067164041E-2"/>
    <n v="4.8649492980272496E-16"/>
    <n v="3.326094451907164E-2"/>
  </r>
  <r>
    <x v="25"/>
    <s v="ONSHORE FIELD"/>
    <n v="1E-4"/>
    <n v="0"/>
    <n v="4.3400000000000001E-2"/>
    <n v="4.3500000000000004E-2"/>
    <n v="1.4169527198449976E-2"/>
    <n v="1.2752574478604979E-2"/>
    <n v="3.6043175976656211E-2"/>
    <n v="5.0212703175106191E-2"/>
    <n v="1.346284906807131E-2"/>
    <n v="1.2116564161264179E-2"/>
    <n v="3.7815070933654167E-2"/>
    <n v="5.1277920001725479E-2"/>
    <n v="4.5423748297569032E-2"/>
    <n v="4.0881373467812135E-2"/>
    <n v="4.8649492980272496E-16"/>
    <n v="4.5423748297569518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233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A1:E27" firstHeaderRow="0" firstDataRow="1" firstDataCol="1"/>
  <pivotFields count="18">
    <pivotField axis="axisRow" subtotalTop="0" showAll="0">
      <items count="27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t="default"/>
      </items>
    </pivotField>
    <pivotField subtotalTop="0" showAll="0"/>
    <pivotField dataField="1" numFmtId="164" subtotalTop="0" showAll="0"/>
    <pivotField numFmtId="164" subtotalTop="0" showAll="0"/>
    <pivotField numFmtId="164" subtotalTop="0" showAll="0"/>
    <pivotField numFmtId="164"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2017/18 Entry Firm Price" fld="2" baseField="0" baseItem="0"/>
    <dataField name="Sum of 2019/20 Entry Firm Price" fld="6" baseField="0" baseItem="0"/>
    <dataField name="Sum of 2020/21 Entry Firm Price" fld="10" baseField="0" baseItem="0"/>
    <dataField name="Sum of 2021/22 Entry Firm Price" fld="14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name="PivotTable1" cacheId="233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chartFormat="1">
  <location ref="H1:L27" firstHeaderRow="0" firstDataRow="1" firstDataCol="1"/>
  <pivotFields count="18">
    <pivotField axis="axisRow" subtotalTop="0" showAll="0">
      <items count="27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t="default"/>
      </items>
    </pivotField>
    <pivotField subtotalTop="0" showAll="0"/>
    <pivotField numFmtId="164" subtotalTop="0" showAll="0"/>
    <pivotField numFmtId="164" subtotalTop="0" showAll="0"/>
    <pivotField numFmtId="164" subtotalTop="0" showAll="0"/>
    <pivotField dataField="1" numFmtId="164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2017/18 Entry Combined Price" fld="5" baseField="0" baseItem="0"/>
    <dataField name="Sum of 2019/20 Entry Combined Price" fld="9" baseField="0" baseItem="0"/>
    <dataField name="Sum of 2020/21 Entry Combined Price" fld="13" baseField="0" baseItem="0"/>
    <dataField name="Sum of 2021/22 Entry Combined Price" fld="17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3.xml><?xml version="1.0" encoding="utf-8"?>
<pivotTableDefinition xmlns="http://schemas.openxmlformats.org/spreadsheetml/2006/main" name="PivotTable2" cacheId="230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chartFormat="1">
  <location ref="A3:E223" firstHeaderRow="0" firstDataRow="1" firstDataCol="1" rowPageCount="1" colPageCount="1"/>
  <pivotFields count="18">
    <pivotField axis="axisRow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subtotalTop="0" showAll="0">
      <items count="18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t="default"/>
      </items>
    </pivotField>
    <pivotField dataField="1" numFmtId="164" subtotalTop="0" showAll="0"/>
    <pivotField numFmtId="164" subtotalTop="0" showAll="0"/>
    <pivotField numFmtId="164" subtotalTop="0" showAll="0"/>
    <pivotField numFmtId="164"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</pivotFields>
  <rowFields count="1">
    <field x="0"/>
  </rowFields>
  <rowItems count="2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xit Firm Price" fld="2" baseField="0" baseItem="0"/>
    <dataField name="Sum of 2019/20 Exit Firm Price" fld="6" baseField="0" baseItem="13"/>
    <dataField name="Sum of 2020/21 Exit Firm Price" fld="10" baseField="0" baseItem="13"/>
    <dataField name="Sum of 2021/22 Exit Firm Price" fld="14" baseField="0" baseItem="13"/>
  </dataFields>
  <chartFormats count="4"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4.xml><?xml version="1.0" encoding="utf-8"?>
<pivotTableDefinition xmlns="http://schemas.openxmlformats.org/spreadsheetml/2006/main" name="PivotTable3" cacheId="230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chartFormat="1">
  <location ref="G3:K223" firstHeaderRow="0" firstDataRow="1" firstDataCol="1" rowPageCount="1" colPageCount="1"/>
  <pivotFields count="18">
    <pivotField axis="axisRow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subtotalTop="0" showAll="0">
      <items count="18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t="default"/>
      </items>
    </pivotField>
    <pivotField numFmtId="164" subtotalTop="0" showAll="0"/>
    <pivotField numFmtId="164" subtotalTop="0" showAll="0"/>
    <pivotField numFmtId="164" subtotalTop="0" showAll="0"/>
    <pivotField dataField="1" numFmtId="164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</pivotFields>
  <rowFields count="1">
    <field x="0"/>
  </rowFields>
  <rowItems count="2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xit Combined Price" fld="5" baseField="0" baseItem="0"/>
    <dataField name="Sum of 2019/20 Exit Combined Price" fld="9" baseField="0" baseItem="13"/>
    <dataField name="Sum of 2020/21 Exit Combined Price" fld="13" baseField="0" baseItem="13"/>
    <dataField name="Sum of 2021/22 Exit Combined Price" fld="17" baseField="0" baseItem="13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5.xml><?xml version="1.0" encoding="utf-8"?>
<pivotTableDefinition xmlns="http://schemas.openxmlformats.org/spreadsheetml/2006/main" name="PivotTable1" cacheId="226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A3:E29" firstHeaderRow="0" firstDataRow="1" firstDataCol="1" rowPageCount="1" colPageCount="1"/>
  <pivotFields count="14">
    <pivotField axis="axisRow" subtotalTop="0" showAll="0">
      <items count="27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t="default"/>
      </items>
    </pivotField>
    <pivotField axis="axisPage" subtotalTop="0" showAll="0">
      <items count="6">
        <item x="2"/>
        <item x="1"/>
        <item x="4"/>
        <item x="3"/>
        <item x="0"/>
        <item t="default"/>
      </items>
    </pivotField>
    <pivotField dataField="1" numFmtId="165" subtotalTop="0" showAll="0"/>
    <pivotField numFmtId="165" subtotalTop="0" showAll="0"/>
    <pivotField numFmtId="165"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ntry Capacity Revenue" fld="2" baseField="0" baseItem="0"/>
    <dataField name="Sum of 2019/20 Entry Capacity Revenue" fld="5" baseField="0" baseItem="0"/>
    <dataField name="Sum of 2020/21 Entry Capacity Revenue" fld="8" baseField="0" baseItem="0"/>
    <dataField name="Sum of 2021/22 Entry Capacity Revenue" fld="11" baseField="0" baseItem="0"/>
  </dataFields>
  <formats count="5">
    <format dxfId="62">
      <pivotArea collapsedLevelsAreSubtotals="1" fieldPosition="0">
        <references count="1">
          <reference field="0" count="0"/>
        </references>
      </pivotArea>
    </format>
    <format dxfId="61">
      <pivotArea collapsedLevelsAreSubtotals="1" fieldPosition="0">
        <references count="1">
          <reference field="0" count="0"/>
        </references>
      </pivotArea>
    </format>
    <format dxfId="60">
      <pivotArea collapsedLevelsAreSubtotals="1" fieldPosition="0">
        <references count="1">
          <reference field="0" count="0"/>
        </references>
      </pivotArea>
    </format>
    <format dxfId="59">
      <pivotArea collapsedLevelsAreSubtotals="1" fieldPosition="0">
        <references count="1">
          <reference field="0" count="0"/>
        </references>
      </pivotArea>
    </format>
    <format dxfId="58">
      <pivotArea collapsedLevelsAreSubtotals="1" fieldPosition="0">
        <references count="1">
          <reference field="0" count="0"/>
        </references>
      </pivotArea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6.xml><?xml version="1.0" encoding="utf-8"?>
<pivotTableDefinition xmlns="http://schemas.openxmlformats.org/spreadsheetml/2006/main" name="PivotTable2" cacheId="226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H3:L29" firstHeaderRow="0" firstDataRow="1" firstDataCol="1" rowPageCount="1" colPageCount="1"/>
  <pivotFields count="14">
    <pivotField axis="axisRow" subtotalTop="0" showAll="0">
      <items count="27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t="default"/>
      </items>
    </pivotField>
    <pivotField axis="axisPage" subtotalTop="0" showAll="0">
      <items count="6">
        <item x="2"/>
        <item x="1"/>
        <item x="4"/>
        <item x="3"/>
        <item x="0"/>
        <item t="default"/>
      </items>
    </pivotField>
    <pivotField numFmtId="165" subtotalTop="0" showAll="0"/>
    <pivotField numFmtId="165" subtotalTop="0" showAll="0"/>
    <pivotField dataField="1" numFmtId="165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ntry Combined Revenue" fld="4" baseField="0" baseItem="0"/>
    <dataField name="Sum of 2019/20 Entry Combined Revenue" fld="7" baseField="0" baseItem="0"/>
    <dataField name="Sum of 2020/21 Entry Combined Revenue" fld="10" baseField="0" baseItem="0"/>
    <dataField name="Sum of 2021/22 Entry Combined Revenue" fld="13" baseField="0" baseItem="0"/>
  </dataFields>
  <formats count="5">
    <format dxfId="67">
      <pivotArea collapsedLevelsAreSubtotals="1" fieldPosition="0">
        <references count="1">
          <reference field="0" count="0"/>
        </references>
      </pivotArea>
    </format>
    <format dxfId="66">
      <pivotArea collapsedLevelsAreSubtotals="1" fieldPosition="0">
        <references count="1">
          <reference field="0" count="0"/>
        </references>
      </pivotArea>
    </format>
    <format dxfId="65">
      <pivotArea collapsedLevelsAreSubtotals="1" fieldPosition="0">
        <references count="1">
          <reference field="0" count="0"/>
        </references>
      </pivotArea>
    </format>
    <format dxfId="64">
      <pivotArea collapsedLevelsAreSubtotals="1" fieldPosition="0">
        <references count="1">
          <reference field="0" count="0"/>
        </references>
      </pivotArea>
    </format>
    <format dxfId="63">
      <pivotArea collapsedLevelsAreSubtotals="1" fieldPosition="0">
        <references count="1">
          <reference field="0" count="0"/>
        </references>
      </pivotArea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7.xml><?xml version="1.0" encoding="utf-8"?>
<pivotTableDefinition xmlns="http://schemas.openxmlformats.org/spreadsheetml/2006/main" name="PivotTable4" cacheId="22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H3:L224" firstHeaderRow="0" firstDataRow="1" firstDataCol="1" rowPageCount="1" colPageCount="1"/>
  <pivotFields count="14">
    <pivotField axis="axisRow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subtotalTop="0" showAll="0">
      <items count="18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t="default"/>
      </items>
    </pivotField>
    <pivotField numFmtId="165" subtotalTop="0" showAll="0"/>
    <pivotField numFmtId="165" subtotalTop="0" showAll="0"/>
    <pivotField dataField="1" numFmtId="165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</pivotFields>
  <rowFields count="1">
    <field x="0"/>
  </rowFields>
  <rowItems count="2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xit Combined Revenue" fld="4" baseField="0" baseItem="0"/>
    <dataField name="Sum of 2019/20 Exit Combined Revenue" fld="7" baseField="0" baseItem="0"/>
    <dataField name="Sum of 2020/21 Exit Combined Revenue" fld="10" baseField="0" baseItem="0"/>
    <dataField name="Sum of 2021/22 Exit Combined Revenue" fld="13" baseField="0" baseItem="0"/>
  </dataFields>
  <formats count="3">
    <format dxfId="39">
      <pivotArea outline="0" collapsedLevelsAreSubtotals="1" fieldPosition="0"/>
    </format>
    <format dxfId="38">
      <pivotArea outline="0" collapsedLevelsAreSubtotals="1" fieldPosition="0"/>
    </format>
    <format dxfId="37">
      <pivotArea outline="0" collapsedLevelsAreSubtotals="1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8.xml><?xml version="1.0" encoding="utf-8"?>
<pivotTableDefinition xmlns="http://schemas.openxmlformats.org/spreadsheetml/2006/main" name="PivotTable3" cacheId="22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E224" firstHeaderRow="0" firstDataRow="1" firstDataCol="1" rowPageCount="1" colPageCount="1"/>
  <pivotFields count="14">
    <pivotField axis="axisRow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subtotalTop="0" showAll="0">
      <items count="18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t="default"/>
      </items>
    </pivotField>
    <pivotField dataField="1" numFmtId="165" subtotalTop="0" showAll="0"/>
    <pivotField numFmtId="165" subtotalTop="0" showAll="0"/>
    <pivotField numFmtId="165"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</pivotFields>
  <rowFields count="1">
    <field x="0"/>
  </rowFields>
  <rowItems count="2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xit Capacity Revenue" fld="2" baseField="0" baseItem="0"/>
    <dataField name="Sum of 2019/20 Exit Capacity Revenue" fld="5" baseField="0" baseItem="0"/>
    <dataField name="Sum of 2020/21 Exit Capacity Revenue" fld="8" baseField="0" baseItem="0"/>
    <dataField name="Sum of 2021/22 Exit Capacity Revenue" fld="11" baseField="0" baseItem="0"/>
  </dataFields>
  <formats count="3">
    <format dxfId="42">
      <pivotArea outline="0" collapsedLevelsAreSubtotals="1" fieldPosition="0"/>
    </format>
    <format dxfId="41">
      <pivotArea outline="0" collapsedLevelsAreSubtotals="1" fieldPosition="0"/>
    </format>
    <format dxfId="40">
      <pivotArea outline="0" collapsedLevelsAreSubtotals="1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ables/table1.xml><?xml version="1.0" encoding="utf-8"?>
<table xmlns="http://schemas.openxmlformats.org/spreadsheetml/2006/main" id="1" name="EntryPrices" displayName="EntryPrices" ref="A1:R27" totalsRowShown="0" headerRowDxfId="105">
  <autoFilter ref="A1:R27"/>
  <tableColumns count="18">
    <tableColumn id="1" name="Entry Point" dataDxfId="104"/>
    <tableColumn id="2" name="Entry Category" dataDxfId="103"/>
    <tableColumn id="3" name="2017/18 Entry Firm Price" dataDxfId="102"/>
    <tableColumn id="4" name="2017/18 Entry Interruptible Price" dataDxfId="101"/>
    <tableColumn id="5" name="2017/18 Entry Revenue Recovery Price" dataDxfId="100"/>
    <tableColumn id="6" name="2017/18 Entry Combined Price" dataDxfId="99">
      <calculatedColumnFormula>EntryPrices[[#This Row],[2017/18 Entry Revenue Recovery Price]]+EntryPrices[[#This Row],[2017/18 Entry Firm Price]]</calculatedColumnFormula>
    </tableColumn>
    <tableColumn id="7" name="2019/20 Entry Firm Price" dataDxfId="98"/>
    <tableColumn id="8" name="2019/20 Entry Interruptible Price" dataDxfId="97"/>
    <tableColumn id="9" name="2019/20 Entry Revenue Recovery Price" dataDxfId="96"/>
    <tableColumn id="10" name="2019/20 Entry Combined Price" dataDxfId="95">
      <calculatedColumnFormula>EntryPrices[[#This Row],[2019/20 Entry Revenue Recovery Price]]+EntryPrices[[#This Row],[2019/20 Entry Firm Price]]</calculatedColumnFormula>
    </tableColumn>
    <tableColumn id="11" name="2020/21 Entry Firm Price" dataDxfId="94"/>
    <tableColumn id="12" name="2020/21 Entry Interruptible Price" dataDxfId="93"/>
    <tableColumn id="13" name="2020/21 Entry Revenue Recovery Price" dataDxfId="92"/>
    <tableColumn id="14" name="2020/21 Entry Combined Price" dataDxfId="91">
      <calculatedColumnFormula>EntryPrices[[#This Row],[2020/21 Entry Revenue Recovery Price]]+EntryPrices[[#This Row],[2020/21 Entry Firm Price]]</calculatedColumnFormula>
    </tableColumn>
    <tableColumn id="15" name="2021/22 Entry Firm Price" dataDxfId="90"/>
    <tableColumn id="16" name="2021/22 Entry Interruptible Price" dataDxfId="89"/>
    <tableColumn id="17" name="2021/22 Entry Revenue Recovery Price" dataDxfId="88"/>
    <tableColumn id="18" name="2021/22 Entry Combined Price" dataDxfId="87">
      <calculatedColumnFormula>EntryPrices[[#This Row],[2021/22 Entry Revenue Recovery Price]]+EntryPrices[[#This Row],[2021/22 Entry Firm Price]]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2" name="ExitPrices" displayName="ExitPrices" ref="A1:R221" totalsRowShown="0" headerRowDxfId="86">
  <autoFilter ref="A1:R221"/>
  <tableColumns count="18">
    <tableColumn id="1" name="Exit Point" dataDxfId="85"/>
    <tableColumn id="2" name="Exit Category" dataDxfId="84"/>
    <tableColumn id="3" name="2017/18 Exit Firm Price" dataDxfId="83"/>
    <tableColumn id="4" name="2017/18 Exit Interruptible Price" dataDxfId="82"/>
    <tableColumn id="5" name="2017/18 Exit Revenue Recovery Price" dataDxfId="81"/>
    <tableColumn id="6" name="2017/18 Exit Combined Price" dataDxfId="80"/>
    <tableColumn id="7" name="2019/20 Exit Firm Price" dataDxfId="79"/>
    <tableColumn id="8" name="2019/20 Exit Interruptible Price" dataDxfId="78"/>
    <tableColumn id="9" name="2019/20 Exit Revenue Recovery Price" dataDxfId="77"/>
    <tableColumn id="10" name="2019/20 Exit Combined Price" dataDxfId="76">
      <calculatedColumnFormula>ExitPrices[[#This Row],[2019/20 Exit Revenue Recovery Price]]+ExitPrices[[#This Row],[2019/20 Exit Firm Price]]</calculatedColumnFormula>
    </tableColumn>
    <tableColumn id="11" name="2020/21 Exit Firm Price" dataDxfId="75"/>
    <tableColumn id="12" name="2020/21 Exit Interruptible Price" dataDxfId="74"/>
    <tableColumn id="13" name="2020/21 Exit Revenue Recovery Price" dataDxfId="73"/>
    <tableColumn id="14" name="2020/21 Exit Combined Price" dataDxfId="72">
      <calculatedColumnFormula>ExitPrices[[#This Row],[2020/21 Exit Revenue Recovery Price]]+ExitPrices[[#This Row],[2020/21 Exit Firm Price]]</calculatedColumnFormula>
    </tableColumn>
    <tableColumn id="15" name="2021/22 Exit Firm Price" dataDxfId="71"/>
    <tableColumn id="16" name="2021/22 Exit Interruptible Price" dataDxfId="70"/>
    <tableColumn id="17" name="2021/22 Exit Revenue Recovery Price" dataDxfId="69"/>
    <tableColumn id="18" name="2021/22 Exit Combined Price" dataDxfId="68">
      <calculatedColumnFormula>ExitPrices[[#This Row],[2021/22 Exit Revenue Recovery Price]]+ExitPrices[[#This Row],[2021/22 Exit Firm Price]]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3" name="EntryRevenues" displayName="EntryRevenues" ref="A1:N27" totalsRowShown="0" headerRowDxfId="57">
  <autoFilter ref="A1:N27"/>
  <tableColumns count="14">
    <tableColumn id="1" name="Entry Point" dataDxfId="56"/>
    <tableColumn id="2" name="Entry Category" dataDxfId="55"/>
    <tableColumn id="3" name="2017/18 Entry Capacity Revenue" dataDxfId="54"/>
    <tableColumn id="4" name="2017/18 Entry Revenue Recovery Revenue" dataDxfId="53"/>
    <tableColumn id="5" name="2017/18 Entry Combined Revenue" dataDxfId="52"/>
    <tableColumn id="6" name="2019/20 Entry Capacity Revenue" dataDxfId="51"/>
    <tableColumn id="7" name="2019/20 Entry Revenue Recovery Revenue" dataDxfId="50"/>
    <tableColumn id="8" name="2019/20 Entry Combined Revenue" dataDxfId="49"/>
    <tableColumn id="9" name="2020/21 Entry Capacity Revenue" dataDxfId="48"/>
    <tableColumn id="10" name="2020/21 Entry Revenue Recovery Revenue" dataDxfId="47"/>
    <tableColumn id="11" name="2020/21 Entry Combined Revenue" dataDxfId="46"/>
    <tableColumn id="12" name="2021/22 Entry Capacity Revenue" dataDxfId="45"/>
    <tableColumn id="13" name="2021/22 Entry Revenue Recovery Revenue" dataDxfId="44"/>
    <tableColumn id="14" name="2021/22 Entry Combined Revenue" dataDxfId="43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4" name="ExitRevenues" displayName="ExitRevenues" ref="A1:N221" totalsRowShown="0" headerRowDxfId="36">
  <autoFilter ref="A1:N221"/>
  <tableColumns count="14">
    <tableColumn id="1" name="Exit Point" dataDxfId="35"/>
    <tableColumn id="2" name="Exit Category" dataDxfId="34"/>
    <tableColumn id="3" name="2017/18 Exit Capacity Revenue" dataDxfId="33"/>
    <tableColumn id="4" name="2017/18 Exit Revenue Recovery Revenue" dataDxfId="32"/>
    <tableColumn id="5" name="2017/18 Exit Combined Revenue" dataDxfId="31"/>
    <tableColumn id="6" name="2019/20 Exit Capacity Revenue" dataDxfId="30"/>
    <tableColumn id="7" name="2019/20 Exit Revenue Recovery Revenue" dataDxfId="29"/>
    <tableColumn id="8" name="2019/20 Exit Combined Revenue" dataDxfId="28"/>
    <tableColumn id="9" name="2020/21 Exit Capacity Revenue" dataDxfId="27"/>
    <tableColumn id="10" name="2020/21 Exit Revenue Recovery Revenue" dataDxfId="26"/>
    <tableColumn id="11" name="2020/21 Exit Combined Revenue" dataDxfId="25"/>
    <tableColumn id="12" name="2021/22 Exit Capacity Revenue" dataDxfId="24"/>
    <tableColumn id="13" name="2021/22 Exit Revenue Recovery Revenue" dataDxfId="23"/>
    <tableColumn id="14" name="2021/22 Exit Combined Revenue" dataDxfId="22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1:D4" totalsRowShown="0" headerRowDxfId="21" dataDxfId="20">
  <autoFilter ref="A1:D4"/>
  <tableColumns count="4">
    <tableColumn id="1" name="Entry or Exit" dataDxfId="19"/>
    <tableColumn id="2" name="2019/20" dataDxfId="18" dataCellStyle="Percent"/>
    <tableColumn id="3" name="2020/21" dataDxfId="17" dataCellStyle="Percent"/>
    <tableColumn id="4" name="2021/22" dataDxfId="16" dataCellStyle="Percent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R27"/>
  <sheetViews>
    <sheetView tabSelected="1" workbookViewId="0">
      <selection activeCell="B6" sqref="B6"/>
    </sheetView>
  </sheetViews>
  <sheetFormatPr defaultColWidth="12.7109375" defaultRowHeight="15" x14ac:dyDescent="0.25"/>
  <cols>
    <col min="1" max="1" width="26.85546875" bestFit="1" customWidth="1"/>
    <col min="2" max="2" width="27.7109375" bestFit="1" customWidth="1"/>
    <col min="3" max="18" width="12.7109375" customWidth="1"/>
  </cols>
  <sheetData>
    <row r="1" spans="1:18" s="3" customFormat="1" ht="75" x14ac:dyDescent="0.25">
      <c r="A1" s="2" t="s">
        <v>0</v>
      </c>
      <c r="B1" s="2" t="s">
        <v>1</v>
      </c>
      <c r="C1" s="2" t="s">
        <v>294</v>
      </c>
      <c r="D1" s="2" t="s">
        <v>295</v>
      </c>
      <c r="E1" s="2" t="s">
        <v>296</v>
      </c>
      <c r="F1" s="2" t="s">
        <v>297</v>
      </c>
      <c r="G1" s="2" t="s">
        <v>2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11</v>
      </c>
      <c r="Q1" s="2" t="s">
        <v>12</v>
      </c>
      <c r="R1" s="2" t="s">
        <v>13</v>
      </c>
    </row>
    <row r="2" spans="1:18" x14ac:dyDescent="0.25">
      <c r="A2" s="1" t="s">
        <v>53</v>
      </c>
      <c r="B2" s="1" t="s">
        <v>298</v>
      </c>
      <c r="C2" s="9">
        <v>1E-4</v>
      </c>
      <c r="D2" s="9">
        <v>0</v>
      </c>
      <c r="E2" s="9">
        <v>0</v>
      </c>
      <c r="F2" s="9">
        <f>EntryPrices[[#This Row],[2017/18 Entry Revenue Recovery Price]]+EntryPrices[[#This Row],[2017/18 Entry Firm Price]]</f>
        <v>1E-4</v>
      </c>
      <c r="G2" s="9">
        <v>1.8643957176542551E-3</v>
      </c>
      <c r="H2" s="9">
        <v>1.6779561458888294E-3</v>
      </c>
      <c r="I2" s="9">
        <v>0</v>
      </c>
      <c r="J2" s="9">
        <f>EntryPrices[[#This Row],[2019/20 Entry Revenue Recovery Price]]+EntryPrices[[#This Row],[2019/20 Entry Firm Price]]</f>
        <v>1.8643957176542551E-3</v>
      </c>
      <c r="K2" s="9">
        <v>1.7714125389225019E-3</v>
      </c>
      <c r="L2" s="9">
        <v>1.5942712850302518E-3</v>
      </c>
      <c r="M2" s="9">
        <v>0</v>
      </c>
      <c r="N2" s="9">
        <f>EntryPrices[[#This Row],[2020/21 Entry Revenue Recovery Price]]+EntryPrices[[#This Row],[2020/21 Entry Firm Price]]</f>
        <v>1.7714125389225019E-3</v>
      </c>
      <c r="O2" s="9">
        <v>5.8294988736024783E-3</v>
      </c>
      <c r="P2" s="9">
        <v>5.2465489862422313E-3</v>
      </c>
      <c r="Q2" s="9">
        <v>0</v>
      </c>
      <c r="R2" s="9">
        <f>EntryPrices[[#This Row],[2021/22 Entry Revenue Recovery Price]]+EntryPrices[[#This Row],[2021/22 Entry Firm Price]]</f>
        <v>5.8294988736024783E-3</v>
      </c>
    </row>
    <row r="3" spans="1:18" x14ac:dyDescent="0.25">
      <c r="A3" s="1" t="s">
        <v>54</v>
      </c>
      <c r="B3" s="1" t="s">
        <v>299</v>
      </c>
      <c r="C3" s="9">
        <v>1.09E-2</v>
      </c>
      <c r="D3" s="9">
        <v>0</v>
      </c>
      <c r="E3" s="9">
        <v>4.3400000000000001E-2</v>
      </c>
      <c r="F3" s="9">
        <f>EntryPrices[[#This Row],[2017/18 Entry Revenue Recovery Price]]+EntryPrices[[#This Row],[2017/18 Entry Firm Price]]</f>
        <v>5.4300000000000001E-2</v>
      </c>
      <c r="G3" s="9">
        <v>1.0419706598473298E-2</v>
      </c>
      <c r="H3" s="9">
        <v>9.3777359386259685E-3</v>
      </c>
      <c r="I3" s="9">
        <v>3.6182358288218766E-2</v>
      </c>
      <c r="J3" s="9">
        <f>EntryPrices[[#This Row],[2019/20 Entry Revenue Recovery Price]]+EntryPrices[[#This Row],[2019/20 Entry Firm Price]]</f>
        <v>4.6602064886692066E-2</v>
      </c>
      <c r="K3" s="9">
        <v>9.9000436150175845E-3</v>
      </c>
      <c r="L3" s="9">
        <v>8.9100392535158262E-3</v>
      </c>
      <c r="M3" s="9">
        <v>4.1395772032117119E-2</v>
      </c>
      <c r="N3" s="9">
        <f>EntryPrices[[#This Row],[2020/21 Entry Revenue Recovery Price]]+EntryPrices[[#This Row],[2020/21 Entry Firm Price]]</f>
        <v>5.1295815647134702E-2</v>
      </c>
      <c r="O3" s="9">
        <v>3.4920919864475056E-2</v>
      </c>
      <c r="P3" s="9">
        <v>3.1428827878027553E-2</v>
      </c>
      <c r="Q3" s="9">
        <v>3.9801000386896824E-16</v>
      </c>
      <c r="R3" s="9">
        <f>EntryPrices[[#This Row],[2021/22 Entry Revenue Recovery Price]]+EntryPrices[[#This Row],[2021/22 Entry Firm Price]]</f>
        <v>3.4920919864475451E-2</v>
      </c>
    </row>
    <row r="4" spans="1:18" x14ac:dyDescent="0.25">
      <c r="A4" s="1" t="s">
        <v>55</v>
      </c>
      <c r="B4" s="1" t="s">
        <v>300</v>
      </c>
      <c r="C4" s="9">
        <v>1.09E-2</v>
      </c>
      <c r="D4" s="9">
        <v>0</v>
      </c>
      <c r="E4" s="9">
        <v>4.3400000000000001E-2</v>
      </c>
      <c r="F4" s="9">
        <f>EntryPrices[[#This Row],[2017/18 Entry Revenue Recovery Price]]+EntryPrices[[#This Row],[2017/18 Entry Firm Price]]</f>
        <v>5.4300000000000001E-2</v>
      </c>
      <c r="G4" s="9">
        <v>1.0419706598473298E-2</v>
      </c>
      <c r="H4" s="9">
        <v>9.3777359386259685E-3</v>
      </c>
      <c r="I4" s="9">
        <v>3.6043175976656211E-2</v>
      </c>
      <c r="J4" s="9">
        <f>EntryPrices[[#This Row],[2019/20 Entry Revenue Recovery Price]]+EntryPrices[[#This Row],[2019/20 Entry Firm Price]]</f>
        <v>4.646288257512951E-2</v>
      </c>
      <c r="K4" s="9">
        <v>9.9000436150175845E-3</v>
      </c>
      <c r="L4" s="9">
        <v>8.9100392535158262E-3</v>
      </c>
      <c r="M4" s="9">
        <v>3.7815070933654167E-2</v>
      </c>
      <c r="N4" s="9">
        <f>EntryPrices[[#This Row],[2020/21 Entry Revenue Recovery Price]]+EntryPrices[[#This Row],[2020/21 Entry Firm Price]]</f>
        <v>4.771511454867175E-2</v>
      </c>
      <c r="O4" s="9">
        <v>3.4920919864475056E-2</v>
      </c>
      <c r="P4" s="9">
        <v>3.1428827878027553E-2</v>
      </c>
      <c r="Q4" s="9">
        <v>4.8649492980272496E-16</v>
      </c>
      <c r="R4" s="9">
        <f>EntryPrices[[#This Row],[2021/22 Entry Revenue Recovery Price]]+EntryPrices[[#This Row],[2021/22 Entry Firm Price]]</f>
        <v>3.4920919864475541E-2</v>
      </c>
    </row>
    <row r="5" spans="1:18" x14ac:dyDescent="0.25">
      <c r="A5" s="1" t="s">
        <v>56</v>
      </c>
      <c r="B5" s="1" t="s">
        <v>301</v>
      </c>
      <c r="C5" s="9">
        <v>1E-4</v>
      </c>
      <c r="D5" s="9">
        <v>0</v>
      </c>
      <c r="E5" s="9">
        <v>4.3400000000000001E-2</v>
      </c>
      <c r="F5" s="9">
        <f>EntryPrices[[#This Row],[2017/18 Entry Revenue Recovery Price]]+EntryPrices[[#This Row],[2017/18 Entry Firm Price]]</f>
        <v>4.3500000000000004E-2</v>
      </c>
      <c r="G5" s="9">
        <v>1.1898317381707418E-2</v>
      </c>
      <c r="H5" s="9">
        <v>1.0708485643536676E-2</v>
      </c>
      <c r="I5" s="9">
        <v>3.6043175976656211E-2</v>
      </c>
      <c r="J5" s="9">
        <f>EntryPrices[[#This Row],[2019/20 Entry Revenue Recovery Price]]+EntryPrices[[#This Row],[2019/20 Entry Firm Price]]</f>
        <v>4.7941493358363632E-2</v>
      </c>
      <c r="K5" s="9">
        <v>1.1304911506959755E-2</v>
      </c>
      <c r="L5" s="9">
        <v>1.0174420356263779E-2</v>
      </c>
      <c r="M5" s="9">
        <v>3.7815070933654167E-2</v>
      </c>
      <c r="N5" s="9">
        <f>EntryPrices[[#This Row],[2020/21 Entry Revenue Recovery Price]]+EntryPrices[[#This Row],[2020/21 Entry Firm Price]]</f>
        <v>4.911998244061392E-2</v>
      </c>
      <c r="O5" s="9">
        <v>3.9686510316392205E-2</v>
      </c>
      <c r="P5" s="9">
        <v>3.571785928475299E-2</v>
      </c>
      <c r="Q5" s="9">
        <v>4.8649492980272496E-16</v>
      </c>
      <c r="R5" s="9">
        <f>EntryPrices[[#This Row],[2021/22 Entry Revenue Recovery Price]]+EntryPrices[[#This Row],[2021/22 Entry Firm Price]]</f>
        <v>3.9686510316392691E-2</v>
      </c>
    </row>
    <row r="6" spans="1:18" x14ac:dyDescent="0.25">
      <c r="A6" s="1" t="s">
        <v>57</v>
      </c>
      <c r="B6" s="1" t="s">
        <v>300</v>
      </c>
      <c r="C6" s="9">
        <v>1.4E-3</v>
      </c>
      <c r="D6" s="9">
        <v>0</v>
      </c>
      <c r="E6" s="9">
        <v>4.3400000000000001E-2</v>
      </c>
      <c r="F6" s="9">
        <f>EntryPrices[[#This Row],[2017/18 Entry Revenue Recovery Price]]+EntryPrices[[#This Row],[2017/18 Entry Firm Price]]</f>
        <v>4.48E-2</v>
      </c>
      <c r="G6" s="9">
        <v>1.3143647454315338E-2</v>
      </c>
      <c r="H6" s="9">
        <v>1.1829282708883804E-2</v>
      </c>
      <c r="I6" s="9">
        <v>3.6043175976656211E-2</v>
      </c>
      <c r="J6" s="9">
        <f>EntryPrices[[#This Row],[2019/20 Entry Revenue Recovery Price]]+EntryPrices[[#This Row],[2019/20 Entry Firm Price]]</f>
        <v>4.9186823430971548E-2</v>
      </c>
      <c r="K6" s="9">
        <v>1.2488133118566154E-2</v>
      </c>
      <c r="L6" s="9">
        <v>1.1239319806709537E-2</v>
      </c>
      <c r="M6" s="9">
        <v>3.7815070933654167E-2</v>
      </c>
      <c r="N6" s="9">
        <f>EntryPrices[[#This Row],[2020/21 Entry Revenue Recovery Price]]+EntryPrices[[#This Row],[2020/21 Entry Firm Price]]</f>
        <v>5.0303204052220322E-2</v>
      </c>
      <c r="O6" s="9">
        <v>4.3722632404832158E-2</v>
      </c>
      <c r="P6" s="9">
        <v>3.9350369164348947E-2</v>
      </c>
      <c r="Q6" s="9">
        <v>4.8649492980272496E-16</v>
      </c>
      <c r="R6" s="9">
        <f>EntryPrices[[#This Row],[2021/22 Entry Revenue Recovery Price]]+EntryPrices[[#This Row],[2021/22 Entry Firm Price]]</f>
        <v>4.3722632404832644E-2</v>
      </c>
    </row>
    <row r="7" spans="1:18" x14ac:dyDescent="0.25">
      <c r="A7" s="1" t="s">
        <v>58</v>
      </c>
      <c r="B7" s="1" t="s">
        <v>298</v>
      </c>
      <c r="C7" s="9">
        <v>1E-4</v>
      </c>
      <c r="D7" s="9">
        <v>0</v>
      </c>
      <c r="E7" s="9">
        <v>0</v>
      </c>
      <c r="F7" s="9">
        <f>EntryPrices[[#This Row],[2017/18 Entry Revenue Recovery Price]]+EntryPrices[[#This Row],[2017/18 Entry Firm Price]]</f>
        <v>1E-4</v>
      </c>
      <c r="G7" s="9">
        <v>1.8084545667490179E-3</v>
      </c>
      <c r="H7" s="9">
        <v>1.627609110074116E-3</v>
      </c>
      <c r="I7" s="9">
        <v>0</v>
      </c>
      <c r="J7" s="9">
        <f>EntryPrices[[#This Row],[2019/20 Entry Revenue Recovery Price]]+EntryPrices[[#This Row],[2019/20 Entry Firm Price]]</f>
        <v>1.8084545667490179E-3</v>
      </c>
      <c r="K7" s="9">
        <v>1.7182613461703689E-3</v>
      </c>
      <c r="L7" s="9">
        <v>1.546435211553332E-3</v>
      </c>
      <c r="M7" s="9">
        <v>0</v>
      </c>
      <c r="N7" s="9">
        <f>EntryPrices[[#This Row],[2020/21 Entry Revenue Recovery Price]]+EntryPrices[[#This Row],[2020/21 Entry Firm Price]]</f>
        <v>1.7182613461703689E-3</v>
      </c>
      <c r="O7" s="9">
        <v>5.8379946010236293E-3</v>
      </c>
      <c r="P7" s="9">
        <v>5.2541951409212665E-3</v>
      </c>
      <c r="Q7" s="9">
        <v>0</v>
      </c>
      <c r="R7" s="9">
        <f>EntryPrices[[#This Row],[2021/22 Entry Revenue Recovery Price]]+EntryPrices[[#This Row],[2021/22 Entry Firm Price]]</f>
        <v>5.8379946010236293E-3</v>
      </c>
    </row>
    <row r="8" spans="1:18" x14ac:dyDescent="0.25">
      <c r="A8" s="1" t="s">
        <v>59</v>
      </c>
      <c r="B8" s="1" t="s">
        <v>301</v>
      </c>
      <c r="C8" s="9">
        <v>4.1000000000000003E-3</v>
      </c>
      <c r="D8" s="9">
        <v>0</v>
      </c>
      <c r="E8" s="9">
        <v>4.3400000000000001E-2</v>
      </c>
      <c r="F8" s="9">
        <f>EntryPrices[[#This Row],[2017/18 Entry Revenue Recovery Price]]+EntryPrices[[#This Row],[2017/18 Entry Firm Price]]</f>
        <v>4.7500000000000001E-2</v>
      </c>
      <c r="G8" s="9">
        <v>1.3090223389258549E-2</v>
      </c>
      <c r="H8" s="9">
        <v>1.1781201050332694E-2</v>
      </c>
      <c r="I8" s="9">
        <v>3.6043175976656211E-2</v>
      </c>
      <c r="J8" s="9">
        <f>EntryPrices[[#This Row],[2019/20 Entry Revenue Recovery Price]]+EntryPrices[[#This Row],[2019/20 Entry Firm Price]]</f>
        <v>4.9133399365914758E-2</v>
      </c>
      <c r="K8" s="9">
        <v>1.2437373476808945E-2</v>
      </c>
      <c r="L8" s="9">
        <v>1.119363612912805E-2</v>
      </c>
      <c r="M8" s="9">
        <v>3.7815070933654167E-2</v>
      </c>
      <c r="N8" s="9">
        <f>EntryPrices[[#This Row],[2020/21 Entry Revenue Recovery Price]]+EntryPrices[[#This Row],[2020/21 Entry Firm Price]]</f>
        <v>5.0252444410463115E-2</v>
      </c>
      <c r="O8" s="9">
        <v>4.4526578435171382E-2</v>
      </c>
      <c r="P8" s="9">
        <v>4.0073920591654238E-2</v>
      </c>
      <c r="Q8" s="9">
        <v>4.8649492980272496E-16</v>
      </c>
      <c r="R8" s="9">
        <f>EntryPrices[[#This Row],[2021/22 Entry Revenue Recovery Price]]+EntryPrices[[#This Row],[2021/22 Entry Firm Price]]</f>
        <v>4.4526578435171868E-2</v>
      </c>
    </row>
    <row r="9" spans="1:18" x14ac:dyDescent="0.25">
      <c r="A9" s="1" t="s">
        <v>60</v>
      </c>
      <c r="B9" s="1" t="s">
        <v>298</v>
      </c>
      <c r="C9" s="9">
        <v>1E-4</v>
      </c>
      <c r="D9" s="9">
        <v>0</v>
      </c>
      <c r="E9" s="9">
        <v>0</v>
      </c>
      <c r="F9" s="9">
        <f>EntryPrices[[#This Row],[2017/18 Entry Revenue Recovery Price]]+EntryPrices[[#This Row],[2017/18 Entry Firm Price]]</f>
        <v>1E-4</v>
      </c>
      <c r="G9" s="9">
        <v>1.4627865124793545E-3</v>
      </c>
      <c r="H9" s="9">
        <v>1.316507861231419E-3</v>
      </c>
      <c r="I9" s="9">
        <v>0</v>
      </c>
      <c r="J9" s="9">
        <f>EntryPrices[[#This Row],[2019/20 Entry Revenue Recovery Price]]+EntryPrices[[#This Row],[2019/20 Entry Firm Price]]</f>
        <v>1.4627865124793545E-3</v>
      </c>
      <c r="K9" s="9">
        <v>1.3898328264950312E-3</v>
      </c>
      <c r="L9" s="9">
        <v>1.2508495438455281E-3</v>
      </c>
      <c r="M9" s="9">
        <v>0</v>
      </c>
      <c r="N9" s="9">
        <f>EntryPrices[[#This Row],[2020/21 Entry Revenue Recovery Price]]+EntryPrices[[#This Row],[2020/21 Entry Firm Price]]</f>
        <v>1.3898328264950312E-3</v>
      </c>
      <c r="O9" s="9">
        <v>4.6748156221885131E-3</v>
      </c>
      <c r="P9" s="9">
        <v>4.2073340599696621E-3</v>
      </c>
      <c r="Q9" s="9">
        <v>0</v>
      </c>
      <c r="R9" s="9">
        <f>EntryPrices[[#This Row],[2021/22 Entry Revenue Recovery Price]]+EntryPrices[[#This Row],[2021/22 Entry Firm Price]]</f>
        <v>4.6748156221885131E-3</v>
      </c>
    </row>
    <row r="10" spans="1:18" x14ac:dyDescent="0.25">
      <c r="A10" s="1" t="s">
        <v>61</v>
      </c>
      <c r="B10" s="1" t="s">
        <v>298</v>
      </c>
      <c r="C10" s="9">
        <v>1.35E-2</v>
      </c>
      <c r="D10" s="9">
        <v>0</v>
      </c>
      <c r="E10" s="9">
        <v>0</v>
      </c>
      <c r="F10" s="9">
        <f>EntryPrices[[#This Row],[2017/18 Entry Revenue Recovery Price]]+EntryPrices[[#This Row],[2017/18 Entry Firm Price]]</f>
        <v>1.35E-2</v>
      </c>
      <c r="G10" s="9">
        <v>1.4144104979094982E-3</v>
      </c>
      <c r="H10" s="9">
        <v>1.2729694481185482E-3</v>
      </c>
      <c r="I10" s="9">
        <v>0</v>
      </c>
      <c r="J10" s="9">
        <f>EntryPrices[[#This Row],[2019/20 Entry Revenue Recovery Price]]+EntryPrices[[#This Row],[2019/20 Entry Firm Price]]</f>
        <v>1.4144104979094982E-3</v>
      </c>
      <c r="K10" s="9">
        <v>1.3438694733395331E-3</v>
      </c>
      <c r="L10" s="9">
        <v>1.2094825260055798E-3</v>
      </c>
      <c r="M10" s="9">
        <v>0</v>
      </c>
      <c r="N10" s="9">
        <f>EntryPrices[[#This Row],[2020/21 Entry Revenue Recovery Price]]+EntryPrices[[#This Row],[2020/21 Entry Firm Price]]</f>
        <v>1.3438694733395331E-3</v>
      </c>
      <c r="O10" s="9">
        <v>4.8087909163845068E-3</v>
      </c>
      <c r="P10" s="9">
        <v>4.3279118247460564E-3</v>
      </c>
      <c r="Q10" s="9">
        <v>0</v>
      </c>
      <c r="R10" s="9">
        <f>EntryPrices[[#This Row],[2021/22 Entry Revenue Recovery Price]]+EntryPrices[[#This Row],[2021/22 Entry Firm Price]]</f>
        <v>4.8087909163845068E-3</v>
      </c>
    </row>
    <row r="11" spans="1:18" x14ac:dyDescent="0.25">
      <c r="A11" s="1" t="s">
        <v>62</v>
      </c>
      <c r="B11" s="1" t="s">
        <v>298</v>
      </c>
      <c r="C11" s="9">
        <v>1E-4</v>
      </c>
      <c r="D11" s="9">
        <v>0</v>
      </c>
      <c r="E11" s="9">
        <v>0</v>
      </c>
      <c r="F11" s="9">
        <f>EntryPrices[[#This Row],[2017/18 Entry Revenue Recovery Price]]+EntryPrices[[#This Row],[2017/18 Entry Firm Price]]</f>
        <v>1E-4</v>
      </c>
      <c r="G11" s="9">
        <v>1.9888724497054591E-3</v>
      </c>
      <c r="H11" s="9">
        <v>1.7899852047349133E-3</v>
      </c>
      <c r="I11" s="9">
        <v>0</v>
      </c>
      <c r="J11" s="9">
        <f>EntryPrices[[#This Row],[2019/20 Entry Revenue Recovery Price]]+EntryPrices[[#This Row],[2019/20 Entry Firm Price]]</f>
        <v>1.9888724497054591E-3</v>
      </c>
      <c r="K11" s="9">
        <v>1.8896812314922464E-3</v>
      </c>
      <c r="L11" s="9">
        <v>1.7007131083430218E-3</v>
      </c>
      <c r="M11" s="9">
        <v>0</v>
      </c>
      <c r="N11" s="9">
        <f>EntryPrices[[#This Row],[2020/21 Entry Revenue Recovery Price]]+EntryPrices[[#This Row],[2020/21 Entry Firm Price]]</f>
        <v>1.8896812314922464E-3</v>
      </c>
      <c r="O11" s="9">
        <v>6.2267444496728643E-3</v>
      </c>
      <c r="P11" s="9">
        <v>5.604070004705578E-3</v>
      </c>
      <c r="Q11" s="9">
        <v>0</v>
      </c>
      <c r="R11" s="9">
        <f>EntryPrices[[#This Row],[2021/22 Entry Revenue Recovery Price]]+EntryPrices[[#This Row],[2021/22 Entry Firm Price]]</f>
        <v>6.2267444496728643E-3</v>
      </c>
    </row>
    <row r="12" spans="1:18" x14ac:dyDescent="0.25">
      <c r="A12" s="1" t="s">
        <v>63</v>
      </c>
      <c r="B12" s="1" t="s">
        <v>300</v>
      </c>
      <c r="C12" s="9">
        <v>1.4E-2</v>
      </c>
      <c r="D12" s="9">
        <v>0</v>
      </c>
      <c r="E12" s="9">
        <v>4.3400000000000001E-2</v>
      </c>
      <c r="F12" s="9">
        <f>EntryPrices[[#This Row],[2017/18 Entry Revenue Recovery Price]]+EntryPrices[[#This Row],[2017/18 Entry Firm Price]]</f>
        <v>5.74E-2</v>
      </c>
      <c r="G12" s="9">
        <v>1.0040470378728527E-2</v>
      </c>
      <c r="H12" s="9">
        <v>9.0364233408556736E-3</v>
      </c>
      <c r="I12" s="9">
        <v>3.6043175976656211E-2</v>
      </c>
      <c r="J12" s="9">
        <f>EntryPrices[[#This Row],[2019/20 Entry Revenue Recovery Price]]+EntryPrices[[#This Row],[2019/20 Entry Firm Price]]</f>
        <v>4.6083646355384741E-2</v>
      </c>
      <c r="K12" s="9">
        <v>9.5397210780646009E-3</v>
      </c>
      <c r="L12" s="9">
        <v>8.5857489702581419E-3</v>
      </c>
      <c r="M12" s="9">
        <v>3.7815070933654167E-2</v>
      </c>
      <c r="N12" s="9">
        <f>EntryPrices[[#This Row],[2020/21 Entry Revenue Recovery Price]]+EntryPrices[[#This Row],[2020/21 Entry Firm Price]]</f>
        <v>4.7354792011718772E-2</v>
      </c>
      <c r="O12" s="9">
        <v>3.5142257556276528E-2</v>
      </c>
      <c r="P12" s="9">
        <v>3.1628031800648874E-2</v>
      </c>
      <c r="Q12" s="9">
        <v>4.8649492980272496E-16</v>
      </c>
      <c r="R12" s="9">
        <f>EntryPrices[[#This Row],[2021/22 Entry Revenue Recovery Price]]+EntryPrices[[#This Row],[2021/22 Entry Firm Price]]</f>
        <v>3.5142257556277014E-2</v>
      </c>
    </row>
    <row r="13" spans="1:18" x14ac:dyDescent="0.25">
      <c r="A13" s="1" t="s">
        <v>64</v>
      </c>
      <c r="B13" s="1" t="s">
        <v>298</v>
      </c>
      <c r="C13" s="9">
        <v>1E-3</v>
      </c>
      <c r="D13" s="9">
        <v>0</v>
      </c>
      <c r="E13" s="9">
        <v>0</v>
      </c>
      <c r="F13" s="9">
        <f>EntryPrices[[#This Row],[2017/18 Entry Revenue Recovery Price]]+EntryPrices[[#This Row],[2017/18 Entry Firm Price]]</f>
        <v>1E-3</v>
      </c>
      <c r="G13" s="9">
        <v>1.6087732031098564E-3</v>
      </c>
      <c r="H13" s="9">
        <v>1.4478958827988707E-3</v>
      </c>
      <c r="I13" s="9">
        <v>0</v>
      </c>
      <c r="J13" s="9">
        <f>EntryPrices[[#This Row],[2019/20 Entry Revenue Recovery Price]]+EntryPrices[[#This Row],[2019/20 Entry Firm Price]]</f>
        <v>1.6087732031098564E-3</v>
      </c>
      <c r="K13" s="9">
        <v>1.5285387095057691E-3</v>
      </c>
      <c r="L13" s="9">
        <v>1.3756848385551924E-3</v>
      </c>
      <c r="M13" s="9">
        <v>0</v>
      </c>
      <c r="N13" s="9">
        <f>EntryPrices[[#This Row],[2020/21 Entry Revenue Recovery Price]]+EntryPrices[[#This Row],[2020/21 Entry Firm Price]]</f>
        <v>1.5285387095057691E-3</v>
      </c>
      <c r="O13" s="9">
        <v>6.1211685366765025E-3</v>
      </c>
      <c r="P13" s="9">
        <v>5.5090516830088518E-3</v>
      </c>
      <c r="Q13" s="9">
        <v>0</v>
      </c>
      <c r="R13" s="9">
        <f>EntryPrices[[#This Row],[2021/22 Entry Revenue Recovery Price]]+EntryPrices[[#This Row],[2021/22 Entry Firm Price]]</f>
        <v>6.1211685366765025E-3</v>
      </c>
    </row>
    <row r="14" spans="1:18" x14ac:dyDescent="0.25">
      <c r="A14" s="1" t="s">
        <v>65</v>
      </c>
      <c r="B14" s="1" t="s">
        <v>298</v>
      </c>
      <c r="C14" s="9">
        <v>1.4800000000000001E-2</v>
      </c>
      <c r="D14" s="9">
        <v>0</v>
      </c>
      <c r="E14" s="9">
        <v>0</v>
      </c>
      <c r="F14" s="9">
        <f>EntryPrices[[#This Row],[2017/18 Entry Revenue Recovery Price]]+EntryPrices[[#This Row],[2017/18 Entry Firm Price]]</f>
        <v>1.4800000000000001E-2</v>
      </c>
      <c r="G14" s="9">
        <v>2.4342100979616705E-3</v>
      </c>
      <c r="H14" s="9">
        <v>2.1907890881655034E-3</v>
      </c>
      <c r="I14" s="9">
        <v>0</v>
      </c>
      <c r="J14" s="9">
        <f>EntryPrices[[#This Row],[2019/20 Entry Revenue Recovery Price]]+EntryPrices[[#This Row],[2019/20 Entry Firm Price]]</f>
        <v>2.4342100979616705E-3</v>
      </c>
      <c r="K14" s="9">
        <v>2.3128085143460501E-3</v>
      </c>
      <c r="L14" s="9">
        <v>2.081527662911445E-3</v>
      </c>
      <c r="M14" s="9">
        <v>0</v>
      </c>
      <c r="N14" s="9">
        <f>EntryPrices[[#This Row],[2020/21 Entry Revenue Recovery Price]]+EntryPrices[[#This Row],[2020/21 Entry Firm Price]]</f>
        <v>2.3128085143460501E-3</v>
      </c>
      <c r="O14" s="9">
        <v>6.2337209809239938E-3</v>
      </c>
      <c r="P14" s="9">
        <v>5.6103488828315937E-3</v>
      </c>
      <c r="Q14" s="9">
        <v>0</v>
      </c>
      <c r="R14" s="9">
        <f>EntryPrices[[#This Row],[2021/22 Entry Revenue Recovery Price]]+EntryPrices[[#This Row],[2021/22 Entry Firm Price]]</f>
        <v>6.2337209809239938E-3</v>
      </c>
    </row>
    <row r="15" spans="1:18" x14ac:dyDescent="0.25">
      <c r="A15" s="1" t="s">
        <v>66</v>
      </c>
      <c r="B15" s="1" t="s">
        <v>298</v>
      </c>
      <c r="C15" s="9">
        <v>1.5900000000000001E-2</v>
      </c>
      <c r="D15" s="9">
        <v>0</v>
      </c>
      <c r="E15" s="9">
        <v>0</v>
      </c>
      <c r="F15" s="9">
        <f>EntryPrices[[#This Row],[2017/18 Entry Revenue Recovery Price]]+EntryPrices[[#This Row],[2017/18 Entry Firm Price]]</f>
        <v>1.5900000000000001E-2</v>
      </c>
      <c r="G15" s="9">
        <v>1.4056658530219937E-3</v>
      </c>
      <c r="H15" s="9">
        <v>1.2650992677197942E-3</v>
      </c>
      <c r="I15" s="9">
        <v>0</v>
      </c>
      <c r="J15" s="9">
        <f>EntryPrices[[#This Row],[2019/20 Entry Revenue Recovery Price]]+EntryPrices[[#This Row],[2019/20 Entry Firm Price]]</f>
        <v>1.4056658530219937E-3</v>
      </c>
      <c r="K15" s="9">
        <v>1.3355609509290442E-3</v>
      </c>
      <c r="L15" s="9">
        <v>1.2020048558361398E-3</v>
      </c>
      <c r="M15" s="9">
        <v>0</v>
      </c>
      <c r="N15" s="9">
        <f>EntryPrices[[#This Row],[2020/21 Entry Revenue Recovery Price]]+EntryPrices[[#This Row],[2020/21 Entry Firm Price]]</f>
        <v>1.3355609509290442E-3</v>
      </c>
      <c r="O15" s="9">
        <v>4.7289241491795314E-3</v>
      </c>
      <c r="P15" s="9">
        <v>4.2560317342615782E-3</v>
      </c>
      <c r="Q15" s="9">
        <v>0</v>
      </c>
      <c r="R15" s="9">
        <f>EntryPrices[[#This Row],[2021/22 Entry Revenue Recovery Price]]+EntryPrices[[#This Row],[2021/22 Entry Firm Price]]</f>
        <v>4.7289241491795314E-3</v>
      </c>
    </row>
    <row r="16" spans="1:18" x14ac:dyDescent="0.25">
      <c r="A16" s="1" t="s">
        <v>67</v>
      </c>
      <c r="B16" s="1" t="s">
        <v>298</v>
      </c>
      <c r="C16" s="9">
        <v>1E-4</v>
      </c>
      <c r="D16" s="9">
        <v>0</v>
      </c>
      <c r="E16" s="9">
        <v>0</v>
      </c>
      <c r="F16" s="9">
        <f>EntryPrices[[#This Row],[2017/18 Entry Revenue Recovery Price]]+EntryPrices[[#This Row],[2017/18 Entry Firm Price]]</f>
        <v>1E-4</v>
      </c>
      <c r="G16" s="9">
        <v>1.442427212327188E-3</v>
      </c>
      <c r="H16" s="9">
        <v>1.2981844910944693E-3</v>
      </c>
      <c r="I16" s="9">
        <v>0</v>
      </c>
      <c r="J16" s="9">
        <f>EntryPrices[[#This Row],[2019/20 Entry Revenue Recovery Price]]+EntryPrices[[#This Row],[2019/20 Entry Firm Price]]</f>
        <v>1.442427212327188E-3</v>
      </c>
      <c r="K16" s="9">
        <v>1.3704889075878319E-3</v>
      </c>
      <c r="L16" s="9">
        <v>1.2334400168290487E-3</v>
      </c>
      <c r="M16" s="9">
        <v>0</v>
      </c>
      <c r="N16" s="9">
        <f>EntryPrices[[#This Row],[2020/21 Entry Revenue Recovery Price]]+EntryPrices[[#This Row],[2020/21 Entry Firm Price]]</f>
        <v>1.3704889075878319E-3</v>
      </c>
      <c r="O16" s="9">
        <v>4.6748156221885131E-3</v>
      </c>
      <c r="P16" s="9">
        <v>4.2073340599696621E-3</v>
      </c>
      <c r="Q16" s="9">
        <v>0</v>
      </c>
      <c r="R16" s="9">
        <f>EntryPrices[[#This Row],[2021/22 Entry Revenue Recovery Price]]+EntryPrices[[#This Row],[2021/22 Entry Firm Price]]</f>
        <v>4.6748156221885131E-3</v>
      </c>
    </row>
    <row r="17" spans="1:18" x14ac:dyDescent="0.25">
      <c r="A17" s="1" t="s">
        <v>68</v>
      </c>
      <c r="B17" s="1" t="s">
        <v>301</v>
      </c>
      <c r="C17" s="9">
        <v>5.3E-3</v>
      </c>
      <c r="D17" s="9">
        <v>0</v>
      </c>
      <c r="E17" s="9">
        <v>4.3400000000000001E-2</v>
      </c>
      <c r="F17" s="9">
        <f>EntryPrices[[#This Row],[2017/18 Entry Revenue Recovery Price]]+EntryPrices[[#This Row],[2017/18 Entry Firm Price]]</f>
        <v>4.87E-2</v>
      </c>
      <c r="G17" s="9">
        <v>9.2408215139321882E-3</v>
      </c>
      <c r="H17" s="9">
        <v>8.3167393625389694E-3</v>
      </c>
      <c r="I17" s="9">
        <v>3.6043175976656211E-2</v>
      </c>
      <c r="J17" s="9">
        <f>EntryPrices[[#This Row],[2019/20 Entry Revenue Recovery Price]]+EntryPrices[[#This Row],[2019/20 Entry Firm Price]]</f>
        <v>4.5283997490588396E-2</v>
      </c>
      <c r="K17" s="9">
        <v>8.7799531744901394E-3</v>
      </c>
      <c r="L17" s="9">
        <v>7.901957857041125E-3</v>
      </c>
      <c r="M17" s="9">
        <v>3.7815070933654167E-2</v>
      </c>
      <c r="N17" s="9">
        <f>EntryPrices[[#This Row],[2020/21 Entry Revenue Recovery Price]]+EntryPrices[[#This Row],[2020/21 Entry Firm Price]]</f>
        <v>4.6595024108144305E-2</v>
      </c>
      <c r="O17" s="9">
        <v>3.4348506545603619E-2</v>
      </c>
      <c r="P17" s="9">
        <v>3.0913655891043258E-2</v>
      </c>
      <c r="Q17" s="9">
        <v>4.8649492980272496E-16</v>
      </c>
      <c r="R17" s="9">
        <f>EntryPrices[[#This Row],[2021/22 Entry Revenue Recovery Price]]+EntryPrices[[#This Row],[2021/22 Entry Firm Price]]</f>
        <v>3.4348506545604104E-2</v>
      </c>
    </row>
    <row r="18" spans="1:18" x14ac:dyDescent="0.25">
      <c r="A18" s="1" t="s">
        <v>69</v>
      </c>
      <c r="B18" s="1" t="s">
        <v>298</v>
      </c>
      <c r="C18" s="9">
        <v>1.26E-2</v>
      </c>
      <c r="D18" s="9">
        <v>0</v>
      </c>
      <c r="E18" s="9">
        <v>0</v>
      </c>
      <c r="F18" s="9">
        <f>EntryPrices[[#This Row],[2017/18 Entry Revenue Recovery Price]]+EntryPrices[[#This Row],[2017/18 Entry Firm Price]]</f>
        <v>1.26E-2</v>
      </c>
      <c r="G18" s="9">
        <v>1.3887688942914199E-3</v>
      </c>
      <c r="H18" s="9">
        <v>1.249892004862278E-3</v>
      </c>
      <c r="I18" s="9">
        <v>0</v>
      </c>
      <c r="J18" s="9">
        <f>EntryPrices[[#This Row],[2019/20 Entry Revenue Recovery Price]]+EntryPrices[[#This Row],[2019/20 Entry Firm Price]]</f>
        <v>1.3887688942914199E-3</v>
      </c>
      <c r="K18" s="9">
        <v>1.3195066957719609E-3</v>
      </c>
      <c r="L18" s="9">
        <v>1.1875560261947649E-3</v>
      </c>
      <c r="M18" s="9">
        <v>0</v>
      </c>
      <c r="N18" s="9">
        <f>EntryPrices[[#This Row],[2020/21 Entry Revenue Recovery Price]]+EntryPrices[[#This Row],[2020/21 Entry Firm Price]]</f>
        <v>1.3195066957719609E-3</v>
      </c>
      <c r="O18" s="9">
        <v>4.8087909163845068E-3</v>
      </c>
      <c r="P18" s="9">
        <v>4.3279118247460564E-3</v>
      </c>
      <c r="Q18" s="9">
        <v>0</v>
      </c>
      <c r="R18" s="9">
        <f>EntryPrices[[#This Row],[2021/22 Entry Revenue Recovery Price]]+EntryPrices[[#This Row],[2021/22 Entry Firm Price]]</f>
        <v>4.8087909163845068E-3</v>
      </c>
    </row>
    <row r="19" spans="1:18" x14ac:dyDescent="0.25">
      <c r="A19" s="1" t="s">
        <v>70</v>
      </c>
      <c r="B19" s="1" t="s">
        <v>298</v>
      </c>
      <c r="C19" s="9">
        <v>5.3E-3</v>
      </c>
      <c r="D19" s="9">
        <v>0</v>
      </c>
      <c r="E19" s="9">
        <v>0</v>
      </c>
      <c r="F19" s="9">
        <f>EntryPrices[[#This Row],[2017/18 Entry Revenue Recovery Price]]+EntryPrices[[#This Row],[2017/18 Entry Firm Price]]</f>
        <v>5.3E-3</v>
      </c>
      <c r="G19" s="9">
        <v>1.2937150119505063E-3</v>
      </c>
      <c r="H19" s="9">
        <v>1.1643435107554557E-3</v>
      </c>
      <c r="I19" s="9">
        <v>0</v>
      </c>
      <c r="J19" s="9">
        <f>EntryPrices[[#This Row],[2019/20 Entry Revenue Recovery Price]]+EntryPrices[[#This Row],[2019/20 Entry Firm Price]]</f>
        <v>1.2937150119505063E-3</v>
      </c>
      <c r="K19" s="9">
        <v>1.2291934444286195E-3</v>
      </c>
      <c r="L19" s="9">
        <v>1.1062740999857575E-3</v>
      </c>
      <c r="M19" s="9">
        <v>0</v>
      </c>
      <c r="N19" s="9">
        <f>EntryPrices[[#This Row],[2020/21 Entry Revenue Recovery Price]]+EntryPrices[[#This Row],[2020/21 Entry Firm Price]]</f>
        <v>1.2291934444286195E-3</v>
      </c>
      <c r="O19" s="9">
        <v>4.8087909163845068E-3</v>
      </c>
      <c r="P19" s="9">
        <v>4.3279118247460564E-3</v>
      </c>
      <c r="Q19" s="9">
        <v>0</v>
      </c>
      <c r="R19" s="9">
        <f>EntryPrices[[#This Row],[2021/22 Entry Revenue Recovery Price]]+EntryPrices[[#This Row],[2021/22 Entry Firm Price]]</f>
        <v>4.8087909163845068E-3</v>
      </c>
    </row>
    <row r="20" spans="1:18" x14ac:dyDescent="0.25">
      <c r="A20" s="1" t="s">
        <v>71</v>
      </c>
      <c r="B20" s="1" t="s">
        <v>302</v>
      </c>
      <c r="C20" s="9">
        <v>9.4000000000000004E-3</v>
      </c>
      <c r="D20" s="9">
        <v>0</v>
      </c>
      <c r="E20" s="9">
        <v>4.3400000000000001E-2</v>
      </c>
      <c r="F20" s="9">
        <f>EntryPrices[[#This Row],[2017/18 Entry Revenue Recovery Price]]+EntryPrices[[#This Row],[2017/18 Entry Firm Price]]</f>
        <v>5.28E-2</v>
      </c>
      <c r="G20" s="9">
        <v>1.2689153439549844E-2</v>
      </c>
      <c r="H20" s="9">
        <v>1.1420238095594859E-2</v>
      </c>
      <c r="I20" s="9">
        <v>3.6043175976656211E-2</v>
      </c>
      <c r="J20" s="9">
        <f>EntryPrices[[#This Row],[2019/20 Entry Revenue Recovery Price]]+EntryPrices[[#This Row],[2019/20 Entry Firm Price]]</f>
        <v>4.8732329416206054E-2</v>
      </c>
      <c r="K20" s="9">
        <v>1.2056306125510311E-2</v>
      </c>
      <c r="L20" s="9">
        <v>1.085067551295928E-2</v>
      </c>
      <c r="M20" s="9">
        <v>3.7815070933654167E-2</v>
      </c>
      <c r="N20" s="9">
        <f>EntryPrices[[#This Row],[2020/21 Entry Revenue Recovery Price]]+EntryPrices[[#This Row],[2020/21 Entry Firm Price]]</f>
        <v>4.987137705916448E-2</v>
      </c>
      <c r="O20" s="9">
        <v>3.3565284308911737E-2</v>
      </c>
      <c r="P20" s="9">
        <v>3.0208755878020566E-2</v>
      </c>
      <c r="Q20" s="9">
        <v>4.8649492980272496E-16</v>
      </c>
      <c r="R20" s="9">
        <f>EntryPrices[[#This Row],[2021/22 Entry Revenue Recovery Price]]+EntryPrices[[#This Row],[2021/22 Entry Firm Price]]</f>
        <v>3.3565284308912223E-2</v>
      </c>
    </row>
    <row r="21" spans="1:18" x14ac:dyDescent="0.25">
      <c r="A21" s="1" t="s">
        <v>72</v>
      </c>
      <c r="B21" s="1" t="s">
        <v>302</v>
      </c>
      <c r="C21" s="9">
        <v>2.2800000000000001E-2</v>
      </c>
      <c r="D21" s="9">
        <v>0</v>
      </c>
      <c r="E21" s="9">
        <v>4.3400000000000001E-2</v>
      </c>
      <c r="F21" s="9">
        <f>EntryPrices[[#This Row],[2017/18 Entry Revenue Recovery Price]]+EntryPrices[[#This Row],[2017/18 Entry Firm Price]]</f>
        <v>6.6200000000000009E-2</v>
      </c>
      <c r="G21" s="9">
        <v>1.9220667757551237E-2</v>
      </c>
      <c r="H21" s="9">
        <v>1.7298600981796114E-2</v>
      </c>
      <c r="I21" s="9">
        <v>3.6043175976656211E-2</v>
      </c>
      <c r="J21" s="9">
        <f>EntryPrices[[#This Row],[2019/20 Entry Revenue Recovery Price]]+EntryPrices[[#This Row],[2019/20 Entry Firm Price]]</f>
        <v>5.5263843734207452E-2</v>
      </c>
      <c r="K21" s="9">
        <v>1.8262073630499365E-2</v>
      </c>
      <c r="L21" s="9">
        <v>1.6435866267449428E-2</v>
      </c>
      <c r="M21" s="9">
        <v>3.7815070933654167E-2</v>
      </c>
      <c r="N21" s="9">
        <f>EntryPrices[[#This Row],[2020/21 Entry Revenue Recovery Price]]+EntryPrices[[#This Row],[2020/21 Entry Firm Price]]</f>
        <v>5.6077144564153532E-2</v>
      </c>
      <c r="O21" s="9">
        <v>4.4476746069091889E-2</v>
      </c>
      <c r="P21" s="9">
        <v>4.0029071462182701E-2</v>
      </c>
      <c r="Q21" s="9">
        <v>4.8649492980272496E-16</v>
      </c>
      <c r="R21" s="9">
        <f>EntryPrices[[#This Row],[2021/22 Entry Revenue Recovery Price]]+EntryPrices[[#This Row],[2021/22 Entry Firm Price]]</f>
        <v>4.4476746069092375E-2</v>
      </c>
    </row>
    <row r="22" spans="1:18" x14ac:dyDescent="0.25">
      <c r="A22" s="1" t="s">
        <v>73</v>
      </c>
      <c r="B22" s="1" t="s">
        <v>298</v>
      </c>
      <c r="C22" s="9">
        <v>1E-4</v>
      </c>
      <c r="D22" s="9">
        <v>0</v>
      </c>
      <c r="E22" s="9">
        <v>0</v>
      </c>
      <c r="F22" s="9">
        <f>EntryPrices[[#This Row],[2017/18 Entry Revenue Recovery Price]]+EntryPrices[[#This Row],[2017/18 Entry Firm Price]]</f>
        <v>1E-4</v>
      </c>
      <c r="G22" s="9">
        <v>1.5054562746285908E-3</v>
      </c>
      <c r="H22" s="9">
        <v>1.3549106471657316E-3</v>
      </c>
      <c r="I22" s="9">
        <v>0</v>
      </c>
      <c r="J22" s="9">
        <f>EntryPrices[[#This Row],[2019/20 Entry Revenue Recovery Price]]+EntryPrices[[#This Row],[2019/20 Entry Firm Price]]</f>
        <v>1.5054562746285908E-3</v>
      </c>
      <c r="K22" s="9">
        <v>1.4303745156805752E-3</v>
      </c>
      <c r="L22" s="9">
        <v>1.2873370641125175E-3</v>
      </c>
      <c r="M22" s="9">
        <v>0</v>
      </c>
      <c r="N22" s="9">
        <f>EntryPrices[[#This Row],[2020/21 Entry Revenue Recovery Price]]+EntryPrices[[#This Row],[2020/21 Entry Firm Price]]</f>
        <v>1.4303745156805752E-3</v>
      </c>
      <c r="O22" s="9">
        <v>4.6748156221885131E-3</v>
      </c>
      <c r="P22" s="9">
        <v>4.2073340599696621E-3</v>
      </c>
      <c r="Q22" s="9">
        <v>0</v>
      </c>
      <c r="R22" s="9">
        <f>EntryPrices[[#This Row],[2021/22 Entry Revenue Recovery Price]]+EntryPrices[[#This Row],[2021/22 Entry Firm Price]]</f>
        <v>4.6748156221885131E-3</v>
      </c>
    </row>
    <row r="23" spans="1:18" x14ac:dyDescent="0.25">
      <c r="A23" s="1" t="s">
        <v>74</v>
      </c>
      <c r="B23" s="1" t="s">
        <v>299</v>
      </c>
      <c r="C23" s="9">
        <v>7.7000000000000002E-3</v>
      </c>
      <c r="D23" s="9">
        <v>0</v>
      </c>
      <c r="E23" s="9">
        <v>4.3400000000000001E-2</v>
      </c>
      <c r="F23" s="9">
        <f>EntryPrices[[#This Row],[2017/18 Entry Revenue Recovery Price]]+EntryPrices[[#This Row],[2017/18 Entry Firm Price]]</f>
        <v>5.11E-2</v>
      </c>
      <c r="G23" s="9">
        <v>1.4264763176596237E-2</v>
      </c>
      <c r="H23" s="9">
        <v>1.2838286858936614E-2</v>
      </c>
      <c r="I23" s="9">
        <v>3.6182358288218766E-2</v>
      </c>
      <c r="J23" s="9">
        <f>EntryPrices[[#This Row],[2019/20 Entry Revenue Recovery Price]]+EntryPrices[[#This Row],[2019/20 Entry Firm Price]]</f>
        <v>5.0447121464815003E-2</v>
      </c>
      <c r="K23" s="9">
        <v>1.3553335333539184E-2</v>
      </c>
      <c r="L23" s="9">
        <v>1.2198001800185265E-2</v>
      </c>
      <c r="M23" s="9">
        <v>4.1395772032117119E-2</v>
      </c>
      <c r="N23" s="9">
        <f>EntryPrices[[#This Row],[2020/21 Entry Revenue Recovery Price]]+EntryPrices[[#This Row],[2020/21 Entry Firm Price]]</f>
        <v>5.4949107365656301E-2</v>
      </c>
      <c r="O23" s="9">
        <v>4.862130786957157E-2</v>
      </c>
      <c r="P23" s="9">
        <v>4.3759177082614412E-2</v>
      </c>
      <c r="Q23" s="9">
        <v>3.9801000386896824E-16</v>
      </c>
      <c r="R23" s="9">
        <f>EntryPrices[[#This Row],[2021/22 Entry Revenue Recovery Price]]+EntryPrices[[#This Row],[2021/22 Entry Firm Price]]</f>
        <v>4.8621307869571966E-2</v>
      </c>
    </row>
    <row r="24" spans="1:18" x14ac:dyDescent="0.25">
      <c r="A24" s="1" t="s">
        <v>75</v>
      </c>
      <c r="B24" s="1" t="s">
        <v>300</v>
      </c>
      <c r="C24" s="9">
        <v>4.8800000000000003E-2</v>
      </c>
      <c r="D24" s="9">
        <v>0</v>
      </c>
      <c r="E24" s="9">
        <v>4.3400000000000001E-2</v>
      </c>
      <c r="F24" s="9">
        <f>EntryPrices[[#This Row],[2017/18 Entry Revenue Recovery Price]]+EntryPrices[[#This Row],[2017/18 Entry Firm Price]]</f>
        <v>9.2200000000000004E-2</v>
      </c>
      <c r="G24" s="9">
        <v>2.4216311037351709E-2</v>
      </c>
      <c r="H24" s="9">
        <v>2.1794679933616536E-2</v>
      </c>
      <c r="I24" s="9">
        <v>3.6043175976656211E-2</v>
      </c>
      <c r="J24" s="9">
        <f>EntryPrices[[#This Row],[2019/20 Entry Revenue Recovery Price]]+EntryPrices[[#This Row],[2019/20 Entry Firm Price]]</f>
        <v>6.025948701400792E-2</v>
      </c>
      <c r="K24" s="9">
        <v>2.3008568734530475E-2</v>
      </c>
      <c r="L24" s="9">
        <v>2.0707711861077428E-2</v>
      </c>
      <c r="M24" s="9">
        <v>3.7815070933654167E-2</v>
      </c>
      <c r="N24" s="9">
        <f>EntryPrices[[#This Row],[2020/21 Entry Revenue Recovery Price]]+EntryPrices[[#This Row],[2020/21 Entry Firm Price]]</f>
        <v>6.0823639668184645E-2</v>
      </c>
      <c r="O24" s="9">
        <v>8.4348824367638339E-2</v>
      </c>
      <c r="P24" s="9">
        <v>7.5913941930874501E-2</v>
      </c>
      <c r="Q24" s="9">
        <v>4.8649492980272496E-16</v>
      </c>
      <c r="R24" s="9">
        <f>EntryPrices[[#This Row],[2021/22 Entry Revenue Recovery Price]]+EntryPrices[[#This Row],[2021/22 Entry Firm Price]]</f>
        <v>8.4348824367638825E-2</v>
      </c>
    </row>
    <row r="25" spans="1:18" x14ac:dyDescent="0.25">
      <c r="A25" s="1" t="s">
        <v>76</v>
      </c>
      <c r="B25" s="1" t="s">
        <v>300</v>
      </c>
      <c r="C25" s="9">
        <v>1.0999999999999999E-2</v>
      </c>
      <c r="D25" s="9">
        <v>0</v>
      </c>
      <c r="E25" s="9">
        <v>4.3400000000000001E-2</v>
      </c>
      <c r="F25" s="9">
        <f>EntryPrices[[#This Row],[2017/18 Entry Revenue Recovery Price]]+EntryPrices[[#This Row],[2017/18 Entry Firm Price]]</f>
        <v>5.4400000000000004E-2</v>
      </c>
      <c r="G25" s="9">
        <v>1.2041787327918448E-2</v>
      </c>
      <c r="H25" s="9">
        <v>1.0837608595126603E-2</v>
      </c>
      <c r="I25" s="9">
        <v>3.6043175976656211E-2</v>
      </c>
      <c r="J25" s="9">
        <f>EntryPrices[[#This Row],[2019/20 Entry Revenue Recovery Price]]+EntryPrices[[#This Row],[2019/20 Entry Firm Price]]</f>
        <v>4.8084963304574659E-2</v>
      </c>
      <c r="K25" s="9">
        <v>1.1441226163376426E-2</v>
      </c>
      <c r="L25" s="9">
        <v>1.0297103547038784E-2</v>
      </c>
      <c r="M25" s="9">
        <v>3.7815070933654167E-2</v>
      </c>
      <c r="N25" s="9">
        <f>EntryPrices[[#This Row],[2020/21 Entry Revenue Recovery Price]]+EntryPrices[[#This Row],[2020/21 Entry Firm Price]]</f>
        <v>4.9256297097030596E-2</v>
      </c>
      <c r="O25" s="9">
        <v>4.2664650365474913E-2</v>
      </c>
      <c r="P25" s="9">
        <v>3.8398185328927421E-2</v>
      </c>
      <c r="Q25" s="9">
        <v>4.8649492980272496E-16</v>
      </c>
      <c r="R25" s="9">
        <f>EntryPrices[[#This Row],[2021/22 Entry Revenue Recovery Price]]+EntryPrices[[#This Row],[2021/22 Entry Firm Price]]</f>
        <v>4.2664650365475398E-2</v>
      </c>
    </row>
    <row r="26" spans="1:18" x14ac:dyDescent="0.25">
      <c r="A26" s="1" t="s">
        <v>77</v>
      </c>
      <c r="B26" s="1" t="s">
        <v>300</v>
      </c>
      <c r="C26" s="9">
        <v>1.4200000000000001E-2</v>
      </c>
      <c r="D26" s="9">
        <v>0</v>
      </c>
      <c r="E26" s="9">
        <v>4.3400000000000001E-2</v>
      </c>
      <c r="F26" s="9">
        <f>EntryPrices[[#This Row],[2017/18 Entry Revenue Recovery Price]]+EntryPrices[[#This Row],[2017/18 Entry Firm Price]]</f>
        <v>5.7599999999999998E-2</v>
      </c>
      <c r="G26" s="9">
        <v>9.6904326276841118E-3</v>
      </c>
      <c r="H26" s="9">
        <v>8.7213893649156996E-3</v>
      </c>
      <c r="I26" s="9">
        <v>3.6043175976656211E-2</v>
      </c>
      <c r="J26" s="9">
        <f>EntryPrices[[#This Row],[2019/20 Entry Revenue Recovery Price]]+EntryPrices[[#This Row],[2019/20 Entry Firm Price]]</f>
        <v>4.5733608604340323E-2</v>
      </c>
      <c r="K26" s="9">
        <v>9.2071407919027907E-3</v>
      </c>
      <c r="L26" s="9">
        <v>8.2864267127125118E-3</v>
      </c>
      <c r="M26" s="9">
        <v>3.7815070933654167E-2</v>
      </c>
      <c r="N26" s="9">
        <f>EntryPrices[[#This Row],[2020/21 Entry Revenue Recovery Price]]+EntryPrices[[#This Row],[2020/21 Entry Firm Price]]</f>
        <v>4.7022211725556956E-2</v>
      </c>
      <c r="O26" s="9">
        <v>3.3260944519071155E-2</v>
      </c>
      <c r="P26" s="9">
        <v>2.9934850067164041E-2</v>
      </c>
      <c r="Q26" s="9">
        <v>4.8649492980272496E-16</v>
      </c>
      <c r="R26" s="9">
        <f>EntryPrices[[#This Row],[2021/22 Entry Revenue Recovery Price]]+EntryPrices[[#This Row],[2021/22 Entry Firm Price]]</f>
        <v>3.326094451907164E-2</v>
      </c>
    </row>
    <row r="27" spans="1:18" x14ac:dyDescent="0.25">
      <c r="A27" s="1" t="s">
        <v>78</v>
      </c>
      <c r="B27" s="1" t="s">
        <v>301</v>
      </c>
      <c r="C27" s="9">
        <v>1E-4</v>
      </c>
      <c r="D27" s="9">
        <v>0</v>
      </c>
      <c r="E27" s="9">
        <v>4.3400000000000001E-2</v>
      </c>
      <c r="F27" s="9">
        <f>EntryPrices[[#This Row],[2017/18 Entry Revenue Recovery Price]]+EntryPrices[[#This Row],[2017/18 Entry Firm Price]]</f>
        <v>4.3500000000000004E-2</v>
      </c>
      <c r="G27" s="9">
        <v>1.4169527198449976E-2</v>
      </c>
      <c r="H27" s="9">
        <v>1.2752574478604979E-2</v>
      </c>
      <c r="I27" s="9">
        <v>3.6043175976656211E-2</v>
      </c>
      <c r="J27" s="9">
        <f>EntryPrices[[#This Row],[2019/20 Entry Revenue Recovery Price]]+EntryPrices[[#This Row],[2019/20 Entry Firm Price]]</f>
        <v>5.0212703175106191E-2</v>
      </c>
      <c r="K27" s="9">
        <v>1.346284906807131E-2</v>
      </c>
      <c r="L27" s="9">
        <v>1.2116564161264179E-2</v>
      </c>
      <c r="M27" s="9">
        <v>3.7815070933654167E-2</v>
      </c>
      <c r="N27" s="9">
        <f>EntryPrices[[#This Row],[2020/21 Entry Revenue Recovery Price]]+EntryPrices[[#This Row],[2020/21 Entry Firm Price]]</f>
        <v>5.1277920001725479E-2</v>
      </c>
      <c r="O27" s="9">
        <v>4.5423748297569032E-2</v>
      </c>
      <c r="P27" s="9">
        <v>4.0881373467812135E-2</v>
      </c>
      <c r="Q27" s="9">
        <v>4.8649492980272496E-16</v>
      </c>
      <c r="R27" s="9">
        <f>EntryPrices[[#This Row],[2021/22 Entry Revenue Recovery Price]]+EntryPrices[[#This Row],[2021/22 Entry Firm Price]]</f>
        <v>4.5423748297569518E-2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D4"/>
  <sheetViews>
    <sheetView workbookViewId="0">
      <selection activeCell="D4" sqref="D4"/>
    </sheetView>
  </sheetViews>
  <sheetFormatPr defaultRowHeight="15" x14ac:dyDescent="0.25"/>
  <cols>
    <col min="1" max="1" width="13.7109375" style="3" customWidth="1"/>
    <col min="2" max="4" width="12.7109375" style="3" customWidth="1"/>
  </cols>
  <sheetData>
    <row r="1" spans="1:4" x14ac:dyDescent="0.25">
      <c r="A1" s="3" t="s">
        <v>52</v>
      </c>
      <c r="B1" s="3" t="s">
        <v>46</v>
      </c>
      <c r="C1" s="3" t="s">
        <v>50</v>
      </c>
      <c r="D1" s="3" t="s">
        <v>51</v>
      </c>
    </row>
    <row r="2" spans="1:4" x14ac:dyDescent="0.25">
      <c r="A2" s="3" t="s">
        <v>47</v>
      </c>
      <c r="B2" s="14">
        <v>0.13449201210976688</v>
      </c>
      <c r="C2" s="14">
        <v>0.15122796600939822</v>
      </c>
      <c r="D2" s="14">
        <v>0.57089771513271725</v>
      </c>
    </row>
    <row r="3" spans="1:4" x14ac:dyDescent="0.25">
      <c r="A3" s="3" t="s">
        <v>48</v>
      </c>
      <c r="B3" s="14">
        <v>1.5839308374930729E-2</v>
      </c>
      <c r="C3" s="14">
        <v>1.5839308374930968E-2</v>
      </c>
      <c r="D3" s="14">
        <v>0.15118807074447935</v>
      </c>
    </row>
    <row r="4" spans="1:4" x14ac:dyDescent="0.25">
      <c r="A4" s="3" t="s">
        <v>366</v>
      </c>
      <c r="B4" s="14">
        <v>7.5165660242348803E-2</v>
      </c>
      <c r="C4" s="14">
        <v>8.3533637192164598E-2</v>
      </c>
      <c r="D4" s="14">
        <v>0.36104289293859831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L27"/>
  <sheetViews>
    <sheetView zoomScale="70" zoomScaleNormal="70" workbookViewId="0">
      <selection activeCell="L1" sqref="L1"/>
    </sheetView>
  </sheetViews>
  <sheetFormatPr defaultRowHeight="15" x14ac:dyDescent="0.25"/>
  <cols>
    <col min="1" max="1" width="27.42578125" bestFit="1" customWidth="1"/>
    <col min="2" max="2" width="37.85546875" bestFit="1" customWidth="1"/>
    <col min="3" max="5" width="38.28515625" bestFit="1" customWidth="1"/>
    <col min="8" max="8" width="27.42578125" customWidth="1"/>
    <col min="9" max="9" width="44.5703125" bestFit="1" customWidth="1"/>
    <col min="10" max="12" width="45" customWidth="1"/>
  </cols>
  <sheetData>
    <row r="1" spans="1:12" x14ac:dyDescent="0.25">
      <c r="A1" s="5" t="s">
        <v>330</v>
      </c>
      <c r="B1" t="s">
        <v>329</v>
      </c>
      <c r="C1" t="s">
        <v>331</v>
      </c>
      <c r="D1" t="s">
        <v>332</v>
      </c>
      <c r="E1" t="s">
        <v>333</v>
      </c>
      <c r="H1" s="5" t="s">
        <v>330</v>
      </c>
      <c r="I1" t="s">
        <v>334</v>
      </c>
      <c r="J1" t="s">
        <v>335</v>
      </c>
      <c r="K1" t="s">
        <v>336</v>
      </c>
      <c r="L1" t="s">
        <v>337</v>
      </c>
    </row>
    <row r="2" spans="1:12" x14ac:dyDescent="0.25">
      <c r="A2" s="6" t="s">
        <v>53</v>
      </c>
      <c r="B2" s="7">
        <v>1E-4</v>
      </c>
      <c r="C2" s="7">
        <v>1.8643957176542551E-3</v>
      </c>
      <c r="D2" s="7">
        <v>1.7714125389225019E-3</v>
      </c>
      <c r="E2" s="7">
        <v>5.8294988736024783E-3</v>
      </c>
      <c r="H2" s="6" t="s">
        <v>53</v>
      </c>
      <c r="I2" s="7">
        <v>1E-4</v>
      </c>
      <c r="J2" s="7">
        <v>1.8643957176542551E-3</v>
      </c>
      <c r="K2" s="7">
        <v>1.7714125389225019E-3</v>
      </c>
      <c r="L2" s="7">
        <v>5.8294988736024783E-3</v>
      </c>
    </row>
    <row r="3" spans="1:12" x14ac:dyDescent="0.25">
      <c r="A3" s="6" t="s">
        <v>54</v>
      </c>
      <c r="B3" s="7">
        <v>1.09E-2</v>
      </c>
      <c r="C3" s="7">
        <v>1.0419706598473298E-2</v>
      </c>
      <c r="D3" s="7">
        <v>9.9000436150175845E-3</v>
      </c>
      <c r="E3" s="7">
        <v>3.4920919864475056E-2</v>
      </c>
      <c r="H3" s="6" t="s">
        <v>54</v>
      </c>
      <c r="I3" s="7">
        <v>5.4300000000000001E-2</v>
      </c>
      <c r="J3" s="7">
        <v>4.6602064886692066E-2</v>
      </c>
      <c r="K3" s="7">
        <v>5.1295815647134702E-2</v>
      </c>
      <c r="L3" s="7">
        <v>3.4920919864475451E-2</v>
      </c>
    </row>
    <row r="4" spans="1:12" x14ac:dyDescent="0.25">
      <c r="A4" s="6" t="s">
        <v>55</v>
      </c>
      <c r="B4" s="7">
        <v>1.09E-2</v>
      </c>
      <c r="C4" s="7">
        <v>1.0419706598473298E-2</v>
      </c>
      <c r="D4" s="7">
        <v>9.9000436150175845E-3</v>
      </c>
      <c r="E4" s="7">
        <v>3.4920919864475056E-2</v>
      </c>
      <c r="H4" s="6" t="s">
        <v>55</v>
      </c>
      <c r="I4" s="7">
        <v>5.4300000000000001E-2</v>
      </c>
      <c r="J4" s="7">
        <v>4.646288257512951E-2</v>
      </c>
      <c r="K4" s="7">
        <v>4.771511454867175E-2</v>
      </c>
      <c r="L4" s="7">
        <v>3.4920919864475541E-2</v>
      </c>
    </row>
    <row r="5" spans="1:12" x14ac:dyDescent="0.25">
      <c r="A5" s="6" t="s">
        <v>57</v>
      </c>
      <c r="B5" s="7">
        <v>1.4E-3</v>
      </c>
      <c r="C5" s="7">
        <v>1.3143647454315338E-2</v>
      </c>
      <c r="D5" s="7">
        <v>1.2488133118566154E-2</v>
      </c>
      <c r="E5" s="7">
        <v>4.3722632404832158E-2</v>
      </c>
      <c r="H5" s="6" t="s">
        <v>57</v>
      </c>
      <c r="I5" s="7">
        <v>4.48E-2</v>
      </c>
      <c r="J5" s="7">
        <v>4.9186823430971548E-2</v>
      </c>
      <c r="K5" s="7">
        <v>5.0303204052220322E-2</v>
      </c>
      <c r="L5" s="7">
        <v>4.3722632404832644E-2</v>
      </c>
    </row>
    <row r="6" spans="1:12" x14ac:dyDescent="0.25">
      <c r="A6" s="6" t="s">
        <v>58</v>
      </c>
      <c r="B6" s="7">
        <v>1E-4</v>
      </c>
      <c r="C6" s="7">
        <v>1.8084545667490179E-3</v>
      </c>
      <c r="D6" s="7">
        <v>1.7182613461703689E-3</v>
      </c>
      <c r="E6" s="7">
        <v>5.8379946010236293E-3</v>
      </c>
      <c r="H6" s="6" t="s">
        <v>58</v>
      </c>
      <c r="I6" s="7">
        <v>1E-4</v>
      </c>
      <c r="J6" s="7">
        <v>1.8084545667490179E-3</v>
      </c>
      <c r="K6" s="7">
        <v>1.7182613461703689E-3</v>
      </c>
      <c r="L6" s="7">
        <v>5.8379946010236293E-3</v>
      </c>
    </row>
    <row r="7" spans="1:12" x14ac:dyDescent="0.25">
      <c r="A7" s="6" t="s">
        <v>56</v>
      </c>
      <c r="B7" s="7">
        <v>1E-4</v>
      </c>
      <c r="C7" s="7">
        <v>1.1898317381707418E-2</v>
      </c>
      <c r="D7" s="7">
        <v>1.1304911506959755E-2</v>
      </c>
      <c r="E7" s="7">
        <v>3.9686510316392205E-2</v>
      </c>
      <c r="H7" s="6" t="s">
        <v>56</v>
      </c>
      <c r="I7" s="7">
        <v>4.3500000000000004E-2</v>
      </c>
      <c r="J7" s="7">
        <v>4.7941493358363632E-2</v>
      </c>
      <c r="K7" s="7">
        <v>4.911998244061392E-2</v>
      </c>
      <c r="L7" s="7">
        <v>3.9686510316392691E-2</v>
      </c>
    </row>
    <row r="8" spans="1:12" x14ac:dyDescent="0.25">
      <c r="A8" s="6" t="s">
        <v>59</v>
      </c>
      <c r="B8" s="7">
        <v>4.1000000000000003E-3</v>
      </c>
      <c r="C8" s="7">
        <v>1.3090223389258549E-2</v>
      </c>
      <c r="D8" s="7">
        <v>1.2437373476808945E-2</v>
      </c>
      <c r="E8" s="7">
        <v>4.4526578435171382E-2</v>
      </c>
      <c r="H8" s="6" t="s">
        <v>59</v>
      </c>
      <c r="I8" s="7">
        <v>4.7500000000000001E-2</v>
      </c>
      <c r="J8" s="7">
        <v>4.9133399365914758E-2</v>
      </c>
      <c r="K8" s="7">
        <v>5.0252444410463115E-2</v>
      </c>
      <c r="L8" s="7">
        <v>4.4526578435171868E-2</v>
      </c>
    </row>
    <row r="9" spans="1:12" x14ac:dyDescent="0.25">
      <c r="A9" s="6" t="s">
        <v>61</v>
      </c>
      <c r="B9" s="7">
        <v>1.35E-2</v>
      </c>
      <c r="C9" s="7">
        <v>1.4144104979094982E-3</v>
      </c>
      <c r="D9" s="7">
        <v>1.3438694733395331E-3</v>
      </c>
      <c r="E9" s="7">
        <v>4.8087909163845068E-3</v>
      </c>
      <c r="H9" s="6" t="s">
        <v>61</v>
      </c>
      <c r="I9" s="7">
        <v>1.35E-2</v>
      </c>
      <c r="J9" s="7">
        <v>1.4144104979094982E-3</v>
      </c>
      <c r="K9" s="7">
        <v>1.3438694733395331E-3</v>
      </c>
      <c r="L9" s="7">
        <v>4.8087909163845068E-3</v>
      </c>
    </row>
    <row r="10" spans="1:12" x14ac:dyDescent="0.25">
      <c r="A10" s="6" t="s">
        <v>60</v>
      </c>
      <c r="B10" s="7">
        <v>1E-4</v>
      </c>
      <c r="C10" s="7">
        <v>1.4627865124793545E-3</v>
      </c>
      <c r="D10" s="7">
        <v>1.3898328264950312E-3</v>
      </c>
      <c r="E10" s="7">
        <v>4.6748156221885131E-3</v>
      </c>
      <c r="H10" s="6" t="s">
        <v>60</v>
      </c>
      <c r="I10" s="7">
        <v>1E-4</v>
      </c>
      <c r="J10" s="7">
        <v>1.4627865124793545E-3</v>
      </c>
      <c r="K10" s="7">
        <v>1.3898328264950312E-3</v>
      </c>
      <c r="L10" s="7">
        <v>4.6748156221885131E-3</v>
      </c>
    </row>
    <row r="11" spans="1:12" x14ac:dyDescent="0.25">
      <c r="A11" s="6" t="s">
        <v>62</v>
      </c>
      <c r="B11" s="7">
        <v>1E-4</v>
      </c>
      <c r="C11" s="7">
        <v>1.9888724497054591E-3</v>
      </c>
      <c r="D11" s="7">
        <v>1.8896812314922464E-3</v>
      </c>
      <c r="E11" s="7">
        <v>6.2267444496728643E-3</v>
      </c>
      <c r="H11" s="6" t="s">
        <v>62</v>
      </c>
      <c r="I11" s="7">
        <v>1E-4</v>
      </c>
      <c r="J11" s="7">
        <v>1.9888724497054591E-3</v>
      </c>
      <c r="K11" s="7">
        <v>1.8896812314922464E-3</v>
      </c>
      <c r="L11" s="7">
        <v>6.2267444496728643E-3</v>
      </c>
    </row>
    <row r="12" spans="1:12" x14ac:dyDescent="0.25">
      <c r="A12" s="6" t="s">
        <v>63</v>
      </c>
      <c r="B12" s="7">
        <v>1.4E-2</v>
      </c>
      <c r="C12" s="7">
        <v>1.0040470378728527E-2</v>
      </c>
      <c r="D12" s="7">
        <v>9.5397210780646009E-3</v>
      </c>
      <c r="E12" s="7">
        <v>3.5142257556276528E-2</v>
      </c>
      <c r="H12" s="6" t="s">
        <v>63</v>
      </c>
      <c r="I12" s="7">
        <v>5.74E-2</v>
      </c>
      <c r="J12" s="7">
        <v>4.6083646355384741E-2</v>
      </c>
      <c r="K12" s="7">
        <v>4.7354792011718772E-2</v>
      </c>
      <c r="L12" s="7">
        <v>3.5142257556277014E-2</v>
      </c>
    </row>
    <row r="13" spans="1:12" x14ac:dyDescent="0.25">
      <c r="A13" s="6" t="s">
        <v>64</v>
      </c>
      <c r="B13" s="7">
        <v>1E-3</v>
      </c>
      <c r="C13" s="7">
        <v>1.6087732031098564E-3</v>
      </c>
      <c r="D13" s="7">
        <v>1.5285387095057691E-3</v>
      </c>
      <c r="E13" s="7">
        <v>6.1211685366765025E-3</v>
      </c>
      <c r="H13" s="6" t="s">
        <v>64</v>
      </c>
      <c r="I13" s="7">
        <v>1E-3</v>
      </c>
      <c r="J13" s="7">
        <v>1.6087732031098564E-3</v>
      </c>
      <c r="K13" s="7">
        <v>1.5285387095057691E-3</v>
      </c>
      <c r="L13" s="7">
        <v>6.1211685366765025E-3</v>
      </c>
    </row>
    <row r="14" spans="1:12" x14ac:dyDescent="0.25">
      <c r="A14" s="6" t="s">
        <v>66</v>
      </c>
      <c r="B14" s="7">
        <v>1.5900000000000001E-2</v>
      </c>
      <c r="C14" s="7">
        <v>1.4056658530219937E-3</v>
      </c>
      <c r="D14" s="7">
        <v>1.3355609509290442E-3</v>
      </c>
      <c r="E14" s="7">
        <v>4.7289241491795314E-3</v>
      </c>
      <c r="H14" s="6" t="s">
        <v>66</v>
      </c>
      <c r="I14" s="7">
        <v>1.5900000000000001E-2</v>
      </c>
      <c r="J14" s="7">
        <v>1.4056658530219937E-3</v>
      </c>
      <c r="K14" s="7">
        <v>1.3355609509290442E-3</v>
      </c>
      <c r="L14" s="7">
        <v>4.7289241491795314E-3</v>
      </c>
    </row>
    <row r="15" spans="1:12" x14ac:dyDescent="0.25">
      <c r="A15" s="6" t="s">
        <v>65</v>
      </c>
      <c r="B15" s="7">
        <v>1.4800000000000001E-2</v>
      </c>
      <c r="C15" s="7">
        <v>2.4342100979616705E-3</v>
      </c>
      <c r="D15" s="7">
        <v>2.3128085143460501E-3</v>
      </c>
      <c r="E15" s="7">
        <v>6.2337209809239938E-3</v>
      </c>
      <c r="H15" s="6" t="s">
        <v>65</v>
      </c>
      <c r="I15" s="7">
        <v>1.4800000000000001E-2</v>
      </c>
      <c r="J15" s="7">
        <v>2.4342100979616705E-3</v>
      </c>
      <c r="K15" s="7">
        <v>2.3128085143460501E-3</v>
      </c>
      <c r="L15" s="7">
        <v>6.2337209809239938E-3</v>
      </c>
    </row>
    <row r="16" spans="1:12" x14ac:dyDescent="0.25">
      <c r="A16" s="6" t="s">
        <v>68</v>
      </c>
      <c r="B16" s="7">
        <v>5.3E-3</v>
      </c>
      <c r="C16" s="7">
        <v>9.2408215139321882E-3</v>
      </c>
      <c r="D16" s="7">
        <v>8.7799531744901394E-3</v>
      </c>
      <c r="E16" s="7">
        <v>3.4348506545603619E-2</v>
      </c>
      <c r="H16" s="6" t="s">
        <v>68</v>
      </c>
      <c r="I16" s="7">
        <v>4.87E-2</v>
      </c>
      <c r="J16" s="7">
        <v>4.5283997490588396E-2</v>
      </c>
      <c r="K16" s="7">
        <v>4.6595024108144305E-2</v>
      </c>
      <c r="L16" s="7">
        <v>3.4348506545604104E-2</v>
      </c>
    </row>
    <row r="17" spans="1:12" x14ac:dyDescent="0.25">
      <c r="A17" s="6" t="s">
        <v>70</v>
      </c>
      <c r="B17" s="7">
        <v>5.3E-3</v>
      </c>
      <c r="C17" s="7">
        <v>1.2937150119505063E-3</v>
      </c>
      <c r="D17" s="7">
        <v>1.2291934444286195E-3</v>
      </c>
      <c r="E17" s="7">
        <v>4.8087909163845068E-3</v>
      </c>
      <c r="H17" s="6" t="s">
        <v>70</v>
      </c>
      <c r="I17" s="7">
        <v>5.3E-3</v>
      </c>
      <c r="J17" s="7">
        <v>1.2937150119505063E-3</v>
      </c>
      <c r="K17" s="7">
        <v>1.2291934444286195E-3</v>
      </c>
      <c r="L17" s="7">
        <v>4.8087909163845068E-3</v>
      </c>
    </row>
    <row r="18" spans="1:12" x14ac:dyDescent="0.25">
      <c r="A18" s="6" t="s">
        <v>67</v>
      </c>
      <c r="B18" s="7">
        <v>1E-4</v>
      </c>
      <c r="C18" s="7">
        <v>1.442427212327188E-3</v>
      </c>
      <c r="D18" s="7">
        <v>1.3704889075878319E-3</v>
      </c>
      <c r="E18" s="7">
        <v>4.6748156221885131E-3</v>
      </c>
      <c r="H18" s="6" t="s">
        <v>67</v>
      </c>
      <c r="I18" s="7">
        <v>1E-4</v>
      </c>
      <c r="J18" s="7">
        <v>1.442427212327188E-3</v>
      </c>
      <c r="K18" s="7">
        <v>1.3704889075878319E-3</v>
      </c>
      <c r="L18" s="7">
        <v>4.6748156221885131E-3</v>
      </c>
    </row>
    <row r="19" spans="1:12" x14ac:dyDescent="0.25">
      <c r="A19" s="6" t="s">
        <v>69</v>
      </c>
      <c r="B19" s="7">
        <v>1.26E-2</v>
      </c>
      <c r="C19" s="7">
        <v>1.3887688942914199E-3</v>
      </c>
      <c r="D19" s="7">
        <v>1.3195066957719609E-3</v>
      </c>
      <c r="E19" s="7">
        <v>4.8087909163845068E-3</v>
      </c>
      <c r="H19" s="6" t="s">
        <v>69</v>
      </c>
      <c r="I19" s="7">
        <v>1.26E-2</v>
      </c>
      <c r="J19" s="7">
        <v>1.3887688942914199E-3</v>
      </c>
      <c r="K19" s="7">
        <v>1.3195066957719609E-3</v>
      </c>
      <c r="L19" s="7">
        <v>4.8087909163845068E-3</v>
      </c>
    </row>
    <row r="20" spans="1:12" x14ac:dyDescent="0.25">
      <c r="A20" s="6" t="s">
        <v>71</v>
      </c>
      <c r="B20" s="7">
        <v>9.4000000000000004E-3</v>
      </c>
      <c r="C20" s="7">
        <v>1.2689153439549844E-2</v>
      </c>
      <c r="D20" s="7">
        <v>1.2056306125510311E-2</v>
      </c>
      <c r="E20" s="7">
        <v>3.3565284308911737E-2</v>
      </c>
      <c r="H20" s="6" t="s">
        <v>71</v>
      </c>
      <c r="I20" s="7">
        <v>5.28E-2</v>
      </c>
      <c r="J20" s="7">
        <v>4.8732329416206054E-2</v>
      </c>
      <c r="K20" s="7">
        <v>4.987137705916448E-2</v>
      </c>
      <c r="L20" s="7">
        <v>3.3565284308912223E-2</v>
      </c>
    </row>
    <row r="21" spans="1:12" x14ac:dyDescent="0.25">
      <c r="A21" s="6" t="s">
        <v>72</v>
      </c>
      <c r="B21" s="7">
        <v>2.2800000000000001E-2</v>
      </c>
      <c r="C21" s="7">
        <v>1.9220667757551237E-2</v>
      </c>
      <c r="D21" s="7">
        <v>1.8262073630499365E-2</v>
      </c>
      <c r="E21" s="7">
        <v>4.4476746069091889E-2</v>
      </c>
      <c r="H21" s="6" t="s">
        <v>72</v>
      </c>
      <c r="I21" s="7">
        <v>6.6200000000000009E-2</v>
      </c>
      <c r="J21" s="7">
        <v>5.5263843734207452E-2</v>
      </c>
      <c r="K21" s="7">
        <v>5.6077144564153532E-2</v>
      </c>
      <c r="L21" s="7">
        <v>4.4476746069092375E-2</v>
      </c>
    </row>
    <row r="22" spans="1:12" x14ac:dyDescent="0.25">
      <c r="A22" s="6" t="s">
        <v>74</v>
      </c>
      <c r="B22" s="7">
        <v>7.7000000000000002E-3</v>
      </c>
      <c r="C22" s="7">
        <v>1.4264763176596237E-2</v>
      </c>
      <c r="D22" s="7">
        <v>1.3553335333539184E-2</v>
      </c>
      <c r="E22" s="7">
        <v>4.862130786957157E-2</v>
      </c>
      <c r="H22" s="6" t="s">
        <v>74</v>
      </c>
      <c r="I22" s="7">
        <v>5.11E-2</v>
      </c>
      <c r="J22" s="7">
        <v>5.0447121464815003E-2</v>
      </c>
      <c r="K22" s="7">
        <v>5.4949107365656301E-2</v>
      </c>
      <c r="L22" s="7">
        <v>4.8621307869571966E-2</v>
      </c>
    </row>
    <row r="23" spans="1:12" x14ac:dyDescent="0.25">
      <c r="A23" s="6" t="s">
        <v>73</v>
      </c>
      <c r="B23" s="7">
        <v>1E-4</v>
      </c>
      <c r="C23" s="7">
        <v>1.5054562746285908E-3</v>
      </c>
      <c r="D23" s="7">
        <v>1.4303745156805752E-3</v>
      </c>
      <c r="E23" s="7">
        <v>4.6748156221885131E-3</v>
      </c>
      <c r="H23" s="6" t="s">
        <v>73</v>
      </c>
      <c r="I23" s="7">
        <v>1E-4</v>
      </c>
      <c r="J23" s="7">
        <v>1.5054562746285908E-3</v>
      </c>
      <c r="K23" s="7">
        <v>1.4303745156805752E-3</v>
      </c>
      <c r="L23" s="7">
        <v>4.6748156221885131E-3</v>
      </c>
    </row>
    <row r="24" spans="1:12" x14ac:dyDescent="0.25">
      <c r="A24" s="6" t="s">
        <v>75</v>
      </c>
      <c r="B24" s="7">
        <v>4.8800000000000003E-2</v>
      </c>
      <c r="C24" s="7">
        <v>2.4216311037351709E-2</v>
      </c>
      <c r="D24" s="7">
        <v>2.3008568734530475E-2</v>
      </c>
      <c r="E24" s="7">
        <v>8.4348824367638339E-2</v>
      </c>
      <c r="H24" s="6" t="s">
        <v>75</v>
      </c>
      <c r="I24" s="7">
        <v>9.2200000000000004E-2</v>
      </c>
      <c r="J24" s="7">
        <v>6.025948701400792E-2</v>
      </c>
      <c r="K24" s="7">
        <v>6.0823639668184645E-2</v>
      </c>
      <c r="L24" s="7">
        <v>8.4348824367638825E-2</v>
      </c>
    </row>
    <row r="25" spans="1:12" x14ac:dyDescent="0.25">
      <c r="A25" s="6" t="s">
        <v>76</v>
      </c>
      <c r="B25" s="7">
        <v>1.0999999999999999E-2</v>
      </c>
      <c r="C25" s="7">
        <v>1.2041787327918448E-2</v>
      </c>
      <c r="D25" s="7">
        <v>1.1441226163376426E-2</v>
      </c>
      <c r="E25" s="7">
        <v>4.2664650365474913E-2</v>
      </c>
      <c r="H25" s="6" t="s">
        <v>76</v>
      </c>
      <c r="I25" s="7">
        <v>5.4400000000000004E-2</v>
      </c>
      <c r="J25" s="7">
        <v>4.8084963304574659E-2</v>
      </c>
      <c r="K25" s="7">
        <v>4.9256297097030596E-2</v>
      </c>
      <c r="L25" s="7">
        <v>4.2664650365475398E-2</v>
      </c>
    </row>
    <row r="26" spans="1:12" x14ac:dyDescent="0.25">
      <c r="A26" s="6" t="s">
        <v>77</v>
      </c>
      <c r="B26" s="7">
        <v>1.4200000000000001E-2</v>
      </c>
      <c r="C26" s="7">
        <v>9.6904326276841118E-3</v>
      </c>
      <c r="D26" s="7">
        <v>9.2071407919027907E-3</v>
      </c>
      <c r="E26" s="7">
        <v>3.3260944519071155E-2</v>
      </c>
      <c r="H26" s="6" t="s">
        <v>77</v>
      </c>
      <c r="I26" s="7">
        <v>5.7599999999999998E-2</v>
      </c>
      <c r="J26" s="7">
        <v>4.5733608604340323E-2</v>
      </c>
      <c r="K26" s="7">
        <v>4.7022211725556956E-2</v>
      </c>
      <c r="L26" s="7">
        <v>3.326094451907164E-2</v>
      </c>
    </row>
    <row r="27" spans="1:12" x14ac:dyDescent="0.25">
      <c r="A27" s="6" t="s">
        <v>78</v>
      </c>
      <c r="B27" s="7">
        <v>1E-4</v>
      </c>
      <c r="C27" s="7">
        <v>1.4169527198449976E-2</v>
      </c>
      <c r="D27" s="7">
        <v>1.346284906807131E-2</v>
      </c>
      <c r="E27" s="7">
        <v>4.5423748297569032E-2</v>
      </c>
      <c r="H27" s="6" t="s">
        <v>78</v>
      </c>
      <c r="I27" s="7">
        <v>4.3500000000000004E-2</v>
      </c>
      <c r="J27" s="7">
        <v>5.0212703175106191E-2</v>
      </c>
      <c r="K27" s="7">
        <v>5.1277920001725479E-2</v>
      </c>
      <c r="L27" s="7">
        <v>4.5423748297569518E-2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K298"/>
  <sheetViews>
    <sheetView topLeftCell="F197" zoomScale="85" zoomScaleNormal="85" workbookViewId="0">
      <selection activeCell="A2" sqref="A2"/>
    </sheetView>
  </sheetViews>
  <sheetFormatPr defaultRowHeight="15" x14ac:dyDescent="0.25"/>
  <cols>
    <col min="1" max="1" width="59.140625" customWidth="1"/>
    <col min="2" max="5" width="28" customWidth="1"/>
    <col min="7" max="7" width="59.140625" customWidth="1"/>
    <col min="8" max="11" width="33.28515625" customWidth="1"/>
  </cols>
  <sheetData>
    <row r="1" spans="1:11" x14ac:dyDescent="0.25">
      <c r="A1" s="5" t="s">
        <v>15</v>
      </c>
      <c r="B1" t="s">
        <v>338</v>
      </c>
      <c r="G1" s="5" t="s">
        <v>15</v>
      </c>
      <c r="H1" t="s">
        <v>338</v>
      </c>
    </row>
    <row r="3" spans="1:11" x14ac:dyDescent="0.25">
      <c r="A3" s="5" t="s">
        <v>330</v>
      </c>
      <c r="B3" t="s">
        <v>339</v>
      </c>
      <c r="C3" t="s">
        <v>340</v>
      </c>
      <c r="D3" t="s">
        <v>341</v>
      </c>
      <c r="E3" t="s">
        <v>342</v>
      </c>
      <c r="G3" s="5" t="s">
        <v>330</v>
      </c>
      <c r="H3" t="s">
        <v>343</v>
      </c>
      <c r="I3" t="s">
        <v>344</v>
      </c>
      <c r="J3" t="s">
        <v>345</v>
      </c>
      <c r="K3" t="s">
        <v>346</v>
      </c>
    </row>
    <row r="4" spans="1:11" x14ac:dyDescent="0.25">
      <c r="A4" s="6" t="s">
        <v>79</v>
      </c>
      <c r="B4" s="7">
        <v>1E-4</v>
      </c>
      <c r="C4" s="7">
        <v>1.678802447796705E-2</v>
      </c>
      <c r="D4" s="7">
        <v>1.7444563531392638E-2</v>
      </c>
      <c r="E4" s="7">
        <v>2.1553844368182414E-2</v>
      </c>
      <c r="G4" s="6" t="s">
        <v>79</v>
      </c>
      <c r="H4" s="7">
        <v>2.0299999999999999E-2</v>
      </c>
      <c r="I4" s="7">
        <v>3.8147096027515558E-2</v>
      </c>
      <c r="J4" s="7">
        <v>3.986717883824907E-2</v>
      </c>
      <c r="K4" s="7">
        <v>2.1553844368170788E-2</v>
      </c>
    </row>
    <row r="5" spans="1:11" x14ac:dyDescent="0.25">
      <c r="A5" s="6" t="s">
        <v>80</v>
      </c>
      <c r="B5" s="7">
        <v>2.5399999999999999E-2</v>
      </c>
      <c r="C5" s="7">
        <v>1.2930056372265374E-2</v>
      </c>
      <c r="D5" s="7">
        <v>1.3435719619452552E-2</v>
      </c>
      <c r="E5" s="7">
        <v>2.6157433929941826E-2</v>
      </c>
      <c r="G5" s="6" t="s">
        <v>80</v>
      </c>
      <c r="H5" s="7">
        <v>4.5600000000000002E-2</v>
      </c>
      <c r="I5" s="7">
        <v>3.4289127921813878E-2</v>
      </c>
      <c r="J5" s="7">
        <v>3.585833492630898E-2</v>
      </c>
      <c r="K5" s="7">
        <v>2.61574339299302E-2</v>
      </c>
    </row>
    <row r="6" spans="1:11" x14ac:dyDescent="0.25">
      <c r="A6" s="6" t="s">
        <v>81</v>
      </c>
      <c r="B6" s="7">
        <v>1.7299999999999999E-2</v>
      </c>
      <c r="C6" s="7">
        <v>9.6944941814094149E-3</v>
      </c>
      <c r="D6" s="7">
        <v>1.0073622413063815E-2</v>
      </c>
      <c r="E6" s="7">
        <v>2.0225888807912137E-2</v>
      </c>
      <c r="G6" s="6" t="s">
        <v>81</v>
      </c>
      <c r="H6" s="7">
        <v>3.7499999999999999E-2</v>
      </c>
      <c r="I6" s="7">
        <v>3.1053565730957924E-2</v>
      </c>
      <c r="J6" s="7">
        <v>3.2496237719920246E-2</v>
      </c>
      <c r="K6" s="7">
        <v>2.0225888807900511E-2</v>
      </c>
    </row>
    <row r="7" spans="1:11" x14ac:dyDescent="0.25">
      <c r="A7" s="6" t="s">
        <v>82</v>
      </c>
      <c r="B7" s="7">
        <v>1.7299999999999999E-2</v>
      </c>
      <c r="C7" s="7">
        <v>9.6944941814094132E-3</v>
      </c>
      <c r="D7" s="7">
        <v>1.0073622413063815E-2</v>
      </c>
      <c r="E7" s="7">
        <v>2.0225888807912137E-2</v>
      </c>
      <c r="G7" s="6" t="s">
        <v>82</v>
      </c>
      <c r="H7" s="7">
        <v>3.7499999999999999E-2</v>
      </c>
      <c r="I7" s="7">
        <v>3.1053565730957921E-2</v>
      </c>
      <c r="J7" s="7">
        <v>3.2496237719920246E-2</v>
      </c>
      <c r="K7" s="7">
        <v>2.0225888807900511E-2</v>
      </c>
    </row>
    <row r="8" spans="1:11" x14ac:dyDescent="0.25">
      <c r="A8" s="6" t="s">
        <v>83</v>
      </c>
      <c r="B8" s="7">
        <v>1E-4</v>
      </c>
      <c r="C8" s="7">
        <v>1.807031255783919E-2</v>
      </c>
      <c r="D8" s="7">
        <v>1.8776998798224333E-2</v>
      </c>
      <c r="E8" s="7">
        <v>2.1837880058724318E-2</v>
      </c>
      <c r="G8" s="6" t="s">
        <v>83</v>
      </c>
      <c r="H8" s="7">
        <v>2.0299999999999999E-2</v>
      </c>
      <c r="I8" s="7">
        <v>3.9429384107387694E-2</v>
      </c>
      <c r="J8" s="7">
        <v>4.1199614105080759E-2</v>
      </c>
      <c r="K8" s="7">
        <v>2.1837880058712691E-2</v>
      </c>
    </row>
    <row r="9" spans="1:11" x14ac:dyDescent="0.25">
      <c r="A9" s="6" t="s">
        <v>84</v>
      </c>
      <c r="B9" s="7">
        <v>1E-4</v>
      </c>
      <c r="C9" s="7">
        <v>1.3931322426981831E-2</v>
      </c>
      <c r="D9" s="7">
        <v>1.4476142769076361E-2</v>
      </c>
      <c r="E9" s="7">
        <v>2.0472814909801674E-2</v>
      </c>
      <c r="G9" s="6" t="s">
        <v>84</v>
      </c>
      <c r="H9" s="7">
        <v>2.0299999999999999E-2</v>
      </c>
      <c r="I9" s="7">
        <v>3.5290393976530339E-2</v>
      </c>
      <c r="J9" s="7">
        <v>3.6898758075932792E-2</v>
      </c>
      <c r="K9" s="7">
        <v>2.0472814909790048E-2</v>
      </c>
    </row>
    <row r="10" spans="1:11" x14ac:dyDescent="0.25">
      <c r="A10" s="6" t="s">
        <v>85</v>
      </c>
      <c r="B10" s="7">
        <v>2.0799999999999999E-2</v>
      </c>
      <c r="C10" s="7">
        <v>9.9870823308106753E-3</v>
      </c>
      <c r="D10" s="7">
        <v>1.0377652977676202E-2</v>
      </c>
      <c r="E10" s="7">
        <v>2.0572715077543859E-2</v>
      </c>
      <c r="G10" s="6" t="s">
        <v>85</v>
      </c>
      <c r="H10" s="7">
        <v>4.0999999999999995E-2</v>
      </c>
      <c r="I10" s="7">
        <v>3.1346153880359183E-2</v>
      </c>
      <c r="J10" s="7">
        <v>3.2800268284532627E-2</v>
      </c>
      <c r="K10" s="7">
        <v>2.0572715077532232E-2</v>
      </c>
    </row>
    <row r="11" spans="1:11" x14ac:dyDescent="0.25">
      <c r="A11" s="6" t="s">
        <v>86</v>
      </c>
      <c r="B11" s="7">
        <v>1.4E-3</v>
      </c>
      <c r="C11" s="7">
        <v>8.6363206867422337E-3</v>
      </c>
      <c r="D11" s="7">
        <v>8.9740663110826745E-3</v>
      </c>
      <c r="E11" s="7">
        <v>1.5130323098221203E-2</v>
      </c>
      <c r="G11" s="6" t="s">
        <v>86</v>
      </c>
      <c r="H11" s="7">
        <v>2.1599999999999998E-2</v>
      </c>
      <c r="I11" s="7">
        <v>2.999539223629074E-2</v>
      </c>
      <c r="J11" s="7">
        <v>3.1396681617939105E-2</v>
      </c>
      <c r="K11" s="7">
        <v>1.5130323098209575E-2</v>
      </c>
    </row>
    <row r="12" spans="1:11" x14ac:dyDescent="0.25">
      <c r="A12" s="6" t="s">
        <v>87</v>
      </c>
      <c r="B12" s="7">
        <v>2.2800000000000001E-2</v>
      </c>
      <c r="C12" s="7">
        <v>1.0130649093565376E-2</v>
      </c>
      <c r="D12" s="7">
        <v>1.0526834289459351E-2</v>
      </c>
      <c r="E12" s="7">
        <v>2.0720094426377136E-2</v>
      </c>
      <c r="G12" s="6" t="s">
        <v>87</v>
      </c>
      <c r="H12" s="7">
        <v>4.2999999999999997E-2</v>
      </c>
      <c r="I12" s="7">
        <v>3.148972064311388E-2</v>
      </c>
      <c r="J12" s="7">
        <v>3.294944959631578E-2</v>
      </c>
      <c r="K12" s="7">
        <v>2.072009442636551E-2</v>
      </c>
    </row>
    <row r="13" spans="1:11" x14ac:dyDescent="0.25">
      <c r="A13" s="6" t="s">
        <v>88</v>
      </c>
      <c r="B13" s="7">
        <v>2.2800000000000001E-2</v>
      </c>
      <c r="C13" s="7">
        <v>1.0130649093565373E-2</v>
      </c>
      <c r="D13" s="7">
        <v>1.0526834289459349E-2</v>
      </c>
      <c r="E13" s="7">
        <v>2.0720094426377143E-2</v>
      </c>
      <c r="G13" s="6" t="s">
        <v>88</v>
      </c>
      <c r="H13" s="7">
        <v>4.2999999999999997E-2</v>
      </c>
      <c r="I13" s="7">
        <v>3.148972064311388E-2</v>
      </c>
      <c r="J13" s="7">
        <v>3.294944959631578E-2</v>
      </c>
      <c r="K13" s="7">
        <v>2.0720094426365517E-2</v>
      </c>
    </row>
    <row r="14" spans="1:11" x14ac:dyDescent="0.25">
      <c r="A14" s="6" t="s">
        <v>89</v>
      </c>
      <c r="B14" s="7">
        <v>1.6500000000000001E-2</v>
      </c>
      <c r="C14" s="7">
        <v>9.6742041480754794E-3</v>
      </c>
      <c r="D14" s="7">
        <v>1.0052538885575968E-2</v>
      </c>
      <c r="E14" s="7">
        <v>2.0231150827709588E-2</v>
      </c>
      <c r="G14" s="6" t="s">
        <v>89</v>
      </c>
      <c r="H14" s="7">
        <v>3.6699999999999997E-2</v>
      </c>
      <c r="I14" s="7">
        <v>3.1033275697623985E-2</v>
      </c>
      <c r="J14" s="7">
        <v>3.2475154192432396E-2</v>
      </c>
      <c r="K14" s="7">
        <v>2.0231150827697962E-2</v>
      </c>
    </row>
    <row r="15" spans="1:11" x14ac:dyDescent="0.25">
      <c r="A15" s="6" t="s">
        <v>90</v>
      </c>
      <c r="B15" s="7">
        <v>2.75E-2</v>
      </c>
      <c r="C15" s="7">
        <v>1.9095966763894162E-3</v>
      </c>
      <c r="D15" s="7">
        <v>1.984276386082881E-3</v>
      </c>
      <c r="E15" s="7">
        <v>3.7052383405857658E-3</v>
      </c>
      <c r="G15" s="6" t="s">
        <v>90</v>
      </c>
      <c r="H15" s="7">
        <v>2.75E-2</v>
      </c>
      <c r="I15" s="7">
        <v>1.9095966763894162E-3</v>
      </c>
      <c r="J15" s="7">
        <v>1.984276386082881E-3</v>
      </c>
      <c r="K15" s="7">
        <v>3.7052383405857658E-3</v>
      </c>
    </row>
    <row r="16" spans="1:11" x14ac:dyDescent="0.25">
      <c r="A16" s="6" t="s">
        <v>91</v>
      </c>
      <c r="B16" s="7">
        <v>3.5499999999999997E-2</v>
      </c>
      <c r="C16" s="7">
        <v>1.6319890423474273E-2</v>
      </c>
      <c r="D16" s="7">
        <v>1.69581218857109E-2</v>
      </c>
      <c r="E16" s="7">
        <v>3.1888766582125153E-2</v>
      </c>
      <c r="G16" s="6" t="s">
        <v>91</v>
      </c>
      <c r="H16" s="7">
        <v>5.57E-2</v>
      </c>
      <c r="I16" s="7">
        <v>3.7678961973022784E-2</v>
      </c>
      <c r="J16" s="7">
        <v>3.9380737192567329E-2</v>
      </c>
      <c r="K16" s="7">
        <v>3.1888766582113523E-2</v>
      </c>
    </row>
    <row r="17" spans="1:11" x14ac:dyDescent="0.25">
      <c r="A17" s="6" t="s">
        <v>92</v>
      </c>
      <c r="B17" s="7">
        <v>1E-4</v>
      </c>
      <c r="C17" s="7">
        <v>1.0330325376651085E-2</v>
      </c>
      <c r="D17" s="7">
        <v>1.0734319429272705E-2</v>
      </c>
      <c r="E17" s="7">
        <v>1.9673176072514134E-2</v>
      </c>
      <c r="G17" s="6" t="s">
        <v>92</v>
      </c>
      <c r="H17" s="7">
        <v>2.0299999999999999E-2</v>
      </c>
      <c r="I17" s="7">
        <v>3.1689396926199591E-2</v>
      </c>
      <c r="J17" s="7">
        <v>3.3156934736129136E-2</v>
      </c>
      <c r="K17" s="7">
        <v>1.9673176072502508E-2</v>
      </c>
    </row>
    <row r="18" spans="1:11" x14ac:dyDescent="0.25">
      <c r="A18" s="6" t="s">
        <v>93</v>
      </c>
      <c r="B18" s="7">
        <v>1E-4</v>
      </c>
      <c r="C18" s="7">
        <v>1.4462455527311519E-3</v>
      </c>
      <c r="D18" s="7">
        <v>1.5028047200981785E-3</v>
      </c>
      <c r="E18" s="7">
        <v>2.6649232949486892E-3</v>
      </c>
      <c r="G18" s="6" t="s">
        <v>93</v>
      </c>
      <c r="H18" s="7">
        <v>1E-4</v>
      </c>
      <c r="I18" s="7">
        <v>1.4462455527311519E-3</v>
      </c>
      <c r="J18" s="7">
        <v>1.5028047200981785E-3</v>
      </c>
      <c r="K18" s="7">
        <v>2.6649232949486892E-3</v>
      </c>
    </row>
    <row r="19" spans="1:11" x14ac:dyDescent="0.25">
      <c r="A19" s="6" t="s">
        <v>94</v>
      </c>
      <c r="B19" s="7">
        <v>1E-4</v>
      </c>
      <c r="C19" s="7">
        <v>1.0330325376651083E-2</v>
      </c>
      <c r="D19" s="7">
        <v>1.0734319429272703E-2</v>
      </c>
      <c r="E19" s="7">
        <v>1.9673176072514131E-2</v>
      </c>
      <c r="G19" s="6" t="s">
        <v>94</v>
      </c>
      <c r="H19" s="7">
        <v>2.0299999999999999E-2</v>
      </c>
      <c r="I19" s="7">
        <v>3.7145248368994049E-2</v>
      </c>
      <c r="J19" s="7">
        <v>4.156746731209976E-2</v>
      </c>
      <c r="K19" s="7">
        <v>1.9673176072503993E-2</v>
      </c>
    </row>
    <row r="20" spans="1:11" x14ac:dyDescent="0.25">
      <c r="A20" s="6" t="s">
        <v>95</v>
      </c>
      <c r="B20" s="7">
        <v>1E-4</v>
      </c>
      <c r="C20" s="7">
        <v>1.0330325376651083E-2</v>
      </c>
      <c r="D20" s="7">
        <v>1.0734319429272703E-2</v>
      </c>
      <c r="E20" s="7">
        <v>1.9673176072514134E-2</v>
      </c>
      <c r="G20" s="6" t="s">
        <v>95</v>
      </c>
      <c r="H20" s="7">
        <v>2.0299999999999999E-2</v>
      </c>
      <c r="I20" s="7">
        <v>3.1689396926199591E-2</v>
      </c>
      <c r="J20" s="7">
        <v>3.3156934736129129E-2</v>
      </c>
      <c r="K20" s="7">
        <v>1.9673176072502508E-2</v>
      </c>
    </row>
    <row r="21" spans="1:11" x14ac:dyDescent="0.25">
      <c r="A21" s="6" t="s">
        <v>96</v>
      </c>
      <c r="B21" s="7">
        <v>1E-4</v>
      </c>
      <c r="C21" s="7">
        <v>1.0330325376651085E-2</v>
      </c>
      <c r="D21" s="7">
        <v>1.0734319429272703E-2</v>
      </c>
      <c r="E21" s="7">
        <v>1.9673176072514134E-2</v>
      </c>
      <c r="G21" s="6" t="s">
        <v>96</v>
      </c>
      <c r="H21" s="7">
        <v>2.0299999999999999E-2</v>
      </c>
      <c r="I21" s="7">
        <v>3.7145248368994049E-2</v>
      </c>
      <c r="J21" s="7">
        <v>4.156746731209976E-2</v>
      </c>
      <c r="K21" s="7">
        <v>1.9673176072503996E-2</v>
      </c>
    </row>
    <row r="22" spans="1:11" x14ac:dyDescent="0.25">
      <c r="A22" s="6" t="s">
        <v>97</v>
      </c>
      <c r="B22" s="7">
        <v>3.0999999999999999E-3</v>
      </c>
      <c r="C22" s="7">
        <v>9.5603013887893083E-3</v>
      </c>
      <c r="D22" s="7">
        <v>9.9341816647262899E-3</v>
      </c>
      <c r="E22" s="7">
        <v>1.5744559879055729E-2</v>
      </c>
      <c r="G22" s="6" t="s">
        <v>97</v>
      </c>
      <c r="H22" s="7">
        <v>2.3299999999999998E-2</v>
      </c>
      <c r="I22" s="7">
        <v>3.0919372938337818E-2</v>
      </c>
      <c r="J22" s="7">
        <v>3.2356796971582717E-2</v>
      </c>
      <c r="K22" s="7">
        <v>1.5744559879044103E-2</v>
      </c>
    </row>
    <row r="23" spans="1:11" x14ac:dyDescent="0.25">
      <c r="A23" s="6" t="s">
        <v>98</v>
      </c>
      <c r="B23" s="7">
        <v>1E-4</v>
      </c>
      <c r="C23" s="7">
        <v>1.6048035951381712E-2</v>
      </c>
      <c r="D23" s="7">
        <v>1.6675635842404501E-2</v>
      </c>
      <c r="E23" s="7">
        <v>2.2009098491107187E-2</v>
      </c>
      <c r="G23" s="6" t="s">
        <v>98</v>
      </c>
      <c r="H23" s="7">
        <v>2.0299999999999999E-2</v>
      </c>
      <c r="I23" s="7">
        <v>3.7407107500930223E-2</v>
      </c>
      <c r="J23" s="7">
        <v>3.9098251149260931E-2</v>
      </c>
      <c r="K23" s="7">
        <v>2.2009098491095561E-2</v>
      </c>
    </row>
    <row r="24" spans="1:11" x14ac:dyDescent="0.25">
      <c r="A24" s="6" t="s">
        <v>99</v>
      </c>
      <c r="B24" s="7">
        <v>1.2500000000000001E-2</v>
      </c>
      <c r="C24" s="7">
        <v>1.2517712080686166E-2</v>
      </c>
      <c r="D24" s="7">
        <v>1.3007249539443972E-2</v>
      </c>
      <c r="E24" s="7">
        <v>2.4613957230834191E-2</v>
      </c>
      <c r="G24" s="6" t="s">
        <v>99</v>
      </c>
      <c r="H24" s="7">
        <v>3.27E-2</v>
      </c>
      <c r="I24" s="7">
        <v>3.3876783630234678E-2</v>
      </c>
      <c r="J24" s="7">
        <v>3.5429864846300403E-2</v>
      </c>
      <c r="K24" s="7">
        <v>2.4613957230822565E-2</v>
      </c>
    </row>
    <row r="25" spans="1:11" x14ac:dyDescent="0.25">
      <c r="A25" s="6" t="s">
        <v>100</v>
      </c>
      <c r="B25" s="7">
        <v>8.3000000000000001E-3</v>
      </c>
      <c r="C25" s="7">
        <v>1.5949382201077395E-3</v>
      </c>
      <c r="D25" s="7">
        <v>1.6573123982414515E-3</v>
      </c>
      <c r="E25" s="7">
        <v>2.7798911273747965E-3</v>
      </c>
      <c r="G25" s="6" t="s">
        <v>100</v>
      </c>
      <c r="H25" s="7">
        <v>8.3000000000000001E-3</v>
      </c>
      <c r="I25" s="7">
        <v>1.5949382201077395E-3</v>
      </c>
      <c r="J25" s="7">
        <v>1.6573123982414515E-3</v>
      </c>
      <c r="K25" s="7">
        <v>2.7798911273747965E-3</v>
      </c>
    </row>
    <row r="26" spans="1:11" x14ac:dyDescent="0.25">
      <c r="A26" s="6" t="s">
        <v>101</v>
      </c>
      <c r="B26" s="7">
        <v>8.3000000000000001E-3</v>
      </c>
      <c r="C26" s="7">
        <v>1.1392415857912423E-2</v>
      </c>
      <c r="D26" s="7">
        <v>1.1837945701724653E-2</v>
      </c>
      <c r="E26" s="7">
        <v>1.985636519553426E-2</v>
      </c>
      <c r="G26" s="6" t="s">
        <v>101</v>
      </c>
      <c r="H26" s="7">
        <v>2.8499999999999998E-2</v>
      </c>
      <c r="I26" s="7">
        <v>3.2751487407460929E-2</v>
      </c>
      <c r="J26" s="7">
        <v>3.4260561008581082E-2</v>
      </c>
      <c r="K26" s="7">
        <v>1.9856365195522634E-2</v>
      </c>
    </row>
    <row r="27" spans="1:11" x14ac:dyDescent="0.25">
      <c r="A27" s="6" t="s">
        <v>102</v>
      </c>
      <c r="B27" s="7">
        <v>8.3000000000000001E-3</v>
      </c>
      <c r="C27" s="7">
        <v>1.5949382201077395E-3</v>
      </c>
      <c r="D27" s="7">
        <v>1.6573123982414515E-3</v>
      </c>
      <c r="E27" s="7">
        <v>2.7798911273747965E-3</v>
      </c>
      <c r="G27" s="6" t="s">
        <v>102</v>
      </c>
      <c r="H27" s="7">
        <v>8.3000000000000001E-3</v>
      </c>
      <c r="I27" s="7">
        <v>1.5949382201077395E-3</v>
      </c>
      <c r="J27" s="7">
        <v>1.6573123982414515E-3</v>
      </c>
      <c r="K27" s="7">
        <v>2.7798911273747965E-3</v>
      </c>
    </row>
    <row r="28" spans="1:11" x14ac:dyDescent="0.25">
      <c r="A28" s="6" t="s">
        <v>103</v>
      </c>
      <c r="B28" s="7">
        <v>2.4799999999999999E-2</v>
      </c>
      <c r="C28" s="7">
        <v>1.9710851385867983E-3</v>
      </c>
      <c r="D28" s="7">
        <v>2.0481695133926269E-3</v>
      </c>
      <c r="E28" s="7">
        <v>3.8034093322771162E-3</v>
      </c>
      <c r="G28" s="6" t="s">
        <v>103</v>
      </c>
      <c r="H28" s="7">
        <v>2.4799999999999999E-2</v>
      </c>
      <c r="I28" s="7">
        <v>1.9710851385867983E-3</v>
      </c>
      <c r="J28" s="7">
        <v>2.0481695133926269E-3</v>
      </c>
      <c r="K28" s="7">
        <v>3.8034093322771162E-3</v>
      </c>
    </row>
    <row r="29" spans="1:11" x14ac:dyDescent="0.25">
      <c r="A29" s="6" t="s">
        <v>104</v>
      </c>
      <c r="B29" s="7">
        <v>1E-4</v>
      </c>
      <c r="C29" s="7">
        <v>1.3762994579628342E-2</v>
      </c>
      <c r="D29" s="7">
        <v>1.4301232026534005E-2</v>
      </c>
      <c r="E29" s="7">
        <v>2.0198609856550129E-2</v>
      </c>
      <c r="G29" s="6" t="s">
        <v>104</v>
      </c>
      <c r="H29" s="7">
        <v>2.0299999999999999E-2</v>
      </c>
      <c r="I29" s="7">
        <v>3.512206612917685E-2</v>
      </c>
      <c r="J29" s="7">
        <v>3.672384733339043E-2</v>
      </c>
      <c r="K29" s="7">
        <v>2.0198609856538503E-2</v>
      </c>
    </row>
    <row r="30" spans="1:11" x14ac:dyDescent="0.25">
      <c r="A30" s="6" t="s">
        <v>105</v>
      </c>
      <c r="B30" s="7">
        <v>1E-4</v>
      </c>
      <c r="C30" s="7">
        <v>1.0320404004150421E-2</v>
      </c>
      <c r="D30" s="7">
        <v>1.0724010055877782E-2</v>
      </c>
      <c r="E30" s="7">
        <v>1.6271994231491994E-2</v>
      </c>
      <c r="G30" s="6" t="s">
        <v>105</v>
      </c>
      <c r="H30" s="7">
        <v>2.0299999999999999E-2</v>
      </c>
      <c r="I30" s="7">
        <v>3.1679475553698933E-2</v>
      </c>
      <c r="J30" s="7">
        <v>3.314662536273421E-2</v>
      </c>
      <c r="K30" s="7">
        <v>1.6271994231480368E-2</v>
      </c>
    </row>
    <row r="31" spans="1:11" x14ac:dyDescent="0.25">
      <c r="A31" s="6" t="s">
        <v>106</v>
      </c>
      <c r="B31" s="7">
        <v>8.0000000000000004E-4</v>
      </c>
      <c r="C31" s="7">
        <v>1.0202583880894985E-2</v>
      </c>
      <c r="D31" s="7">
        <v>1.0601582272423962E-2</v>
      </c>
      <c r="E31" s="7">
        <v>1.5910861385116368E-2</v>
      </c>
      <c r="G31" s="6" t="s">
        <v>106</v>
      </c>
      <c r="H31" s="7">
        <v>2.0999999999999998E-2</v>
      </c>
      <c r="I31" s="7">
        <v>3.1561655430443494E-2</v>
      </c>
      <c r="J31" s="7">
        <v>3.3024197579280393E-2</v>
      </c>
      <c r="K31" s="7">
        <v>1.5910861385104742E-2</v>
      </c>
    </row>
    <row r="32" spans="1:11" x14ac:dyDescent="0.25">
      <c r="A32" s="6" t="s">
        <v>107</v>
      </c>
      <c r="B32" s="7">
        <v>8.0000000000000004E-4</v>
      </c>
      <c r="C32" s="7">
        <v>1.0202583880894985E-2</v>
      </c>
      <c r="D32" s="7">
        <v>1.0601582272423962E-2</v>
      </c>
      <c r="E32" s="7">
        <v>1.5910861385116371E-2</v>
      </c>
      <c r="G32" s="6" t="s">
        <v>107</v>
      </c>
      <c r="H32" s="7">
        <v>2.0999999999999998E-2</v>
      </c>
      <c r="I32" s="7">
        <v>3.1561655430443494E-2</v>
      </c>
      <c r="J32" s="7">
        <v>3.3024197579280393E-2</v>
      </c>
      <c r="K32" s="7">
        <v>1.5910861385104745E-2</v>
      </c>
    </row>
    <row r="33" spans="1:11" x14ac:dyDescent="0.25">
      <c r="A33" s="6" t="s">
        <v>108</v>
      </c>
      <c r="B33" s="7">
        <v>1.3100000000000001E-2</v>
      </c>
      <c r="C33" s="7">
        <v>9.5847823313974928E-3</v>
      </c>
      <c r="D33" s="7">
        <v>9.9596199978188651E-3</v>
      </c>
      <c r="E33" s="7">
        <v>1.9869242727375534E-2</v>
      </c>
      <c r="G33" s="6" t="s">
        <v>108</v>
      </c>
      <c r="H33" s="7">
        <v>3.3299999999999996E-2</v>
      </c>
      <c r="I33" s="7">
        <v>3.0943853880946001E-2</v>
      </c>
      <c r="J33" s="7">
        <v>3.2382235304675294E-2</v>
      </c>
      <c r="K33" s="7">
        <v>1.9869242727363907E-2</v>
      </c>
    </row>
    <row r="34" spans="1:11" x14ac:dyDescent="0.25">
      <c r="A34" s="6" t="s">
        <v>109</v>
      </c>
      <c r="B34" s="7">
        <v>1E-4</v>
      </c>
      <c r="C34" s="7">
        <v>1.4155707846030494E-2</v>
      </c>
      <c r="D34" s="7">
        <v>1.4709303359427524E-2</v>
      </c>
      <c r="E34" s="7">
        <v>2.0509765231787519E-2</v>
      </c>
      <c r="G34" s="6" t="s">
        <v>109</v>
      </c>
      <c r="H34" s="7">
        <v>2.0299999999999999E-2</v>
      </c>
      <c r="I34" s="7">
        <v>3.5514779395579003E-2</v>
      </c>
      <c r="J34" s="7">
        <v>3.7131918666283951E-2</v>
      </c>
      <c r="K34" s="7">
        <v>2.0509765231775893E-2</v>
      </c>
    </row>
    <row r="35" spans="1:11" x14ac:dyDescent="0.25">
      <c r="A35" s="6" t="s">
        <v>110</v>
      </c>
      <c r="B35" s="7">
        <v>1.9400000000000001E-2</v>
      </c>
      <c r="C35" s="7">
        <v>1.1927314966646072E-2</v>
      </c>
      <c r="D35" s="7">
        <v>1.2393763421518648E-2</v>
      </c>
      <c r="E35" s="7">
        <v>2.1206404271609688E-2</v>
      </c>
      <c r="G35" s="6" t="s">
        <v>110</v>
      </c>
      <c r="H35" s="7">
        <v>3.9599999999999996E-2</v>
      </c>
      <c r="I35" s="7">
        <v>3.3286386516194581E-2</v>
      </c>
      <c r="J35" s="7">
        <v>3.4816378728375078E-2</v>
      </c>
      <c r="K35" s="7">
        <v>2.1206404271598062E-2</v>
      </c>
    </row>
    <row r="36" spans="1:11" x14ac:dyDescent="0.25">
      <c r="A36" s="6" t="s">
        <v>111</v>
      </c>
      <c r="B36" s="7">
        <v>3.5000000000000001E-3</v>
      </c>
      <c r="C36" s="7">
        <v>8.6951003813437698E-3</v>
      </c>
      <c r="D36" s="7">
        <v>9.0351447374441615E-3</v>
      </c>
      <c r="E36" s="7">
        <v>1.5730128495870164E-2</v>
      </c>
      <c r="G36" s="6" t="s">
        <v>111</v>
      </c>
      <c r="H36" s="7">
        <v>2.3699999999999999E-2</v>
      </c>
      <c r="I36" s="7">
        <v>3.0054171930892278E-2</v>
      </c>
      <c r="J36" s="7">
        <v>3.1457760044300592E-2</v>
      </c>
      <c r="K36" s="7">
        <v>1.5730128495858538E-2</v>
      </c>
    </row>
    <row r="37" spans="1:11" x14ac:dyDescent="0.25">
      <c r="A37" s="6" t="s">
        <v>112</v>
      </c>
      <c r="B37" s="7">
        <v>4.7000000000000002E-3</v>
      </c>
      <c r="C37" s="7">
        <v>8.6951003813437698E-3</v>
      </c>
      <c r="D37" s="7">
        <v>9.0351447374441632E-3</v>
      </c>
      <c r="E37" s="7">
        <v>1.5730128495870164E-2</v>
      </c>
      <c r="G37" s="6" t="s">
        <v>112</v>
      </c>
      <c r="H37" s="7">
        <v>2.4899999999999999E-2</v>
      </c>
      <c r="I37" s="7">
        <v>3.0054171930892278E-2</v>
      </c>
      <c r="J37" s="7">
        <v>3.1457760044300592E-2</v>
      </c>
      <c r="K37" s="7">
        <v>1.5730128495858538E-2</v>
      </c>
    </row>
    <row r="38" spans="1:11" x14ac:dyDescent="0.25">
      <c r="A38" s="6" t="s">
        <v>113</v>
      </c>
      <c r="B38" s="7">
        <v>3.5000000000000001E-3</v>
      </c>
      <c r="C38" s="7">
        <v>8.6951003813437698E-3</v>
      </c>
      <c r="D38" s="7">
        <v>9.0351447374441632E-3</v>
      </c>
      <c r="E38" s="7">
        <v>1.573012849587016E-2</v>
      </c>
      <c r="G38" s="6" t="s">
        <v>113</v>
      </c>
      <c r="H38" s="7">
        <v>2.3699999999999999E-2</v>
      </c>
      <c r="I38" s="7">
        <v>3.0054171930892278E-2</v>
      </c>
      <c r="J38" s="7">
        <v>3.1457760044300592E-2</v>
      </c>
      <c r="K38" s="7">
        <v>1.5730128495858534E-2</v>
      </c>
    </row>
    <row r="39" spans="1:11" x14ac:dyDescent="0.25">
      <c r="A39" s="6" t="s">
        <v>114</v>
      </c>
      <c r="B39" s="7">
        <v>2.6599999999999999E-2</v>
      </c>
      <c r="C39" s="7">
        <v>1.4597342424026714E-2</v>
      </c>
      <c r="D39" s="7">
        <v>1.5168209198147611E-2</v>
      </c>
      <c r="E39" s="7">
        <v>2.8106305901250406E-2</v>
      </c>
      <c r="G39" s="6" t="s">
        <v>114</v>
      </c>
      <c r="H39" s="7">
        <v>4.6799999999999994E-2</v>
      </c>
      <c r="I39" s="7">
        <v>3.595641397357522E-2</v>
      </c>
      <c r="J39" s="7">
        <v>3.759082450500404E-2</v>
      </c>
      <c r="K39" s="7">
        <v>2.810630590123878E-2</v>
      </c>
    </row>
    <row r="40" spans="1:11" x14ac:dyDescent="0.25">
      <c r="A40" s="6" t="s">
        <v>115</v>
      </c>
      <c r="B40" s="7">
        <v>2.6599999999999999E-2</v>
      </c>
      <c r="C40" s="7">
        <v>1.4597342424026716E-2</v>
      </c>
      <c r="D40" s="7">
        <v>1.5168209198147615E-2</v>
      </c>
      <c r="E40" s="7">
        <v>2.8106305901250402E-2</v>
      </c>
      <c r="G40" s="6" t="s">
        <v>115</v>
      </c>
      <c r="H40" s="7">
        <v>4.6799999999999994E-2</v>
      </c>
      <c r="I40" s="7">
        <v>3.5956413973575227E-2</v>
      </c>
      <c r="J40" s="7">
        <v>3.7590824505004047E-2</v>
      </c>
      <c r="K40" s="7">
        <v>2.8106305901238776E-2</v>
      </c>
    </row>
    <row r="41" spans="1:11" x14ac:dyDescent="0.25">
      <c r="A41" s="6" t="s">
        <v>116</v>
      </c>
      <c r="B41" s="7">
        <v>1E-4</v>
      </c>
      <c r="C41" s="7">
        <v>1.0383326725659918E-2</v>
      </c>
      <c r="D41" s="7">
        <v>1.0789393532914117E-2</v>
      </c>
      <c r="E41" s="7">
        <v>1.5830764609929091E-2</v>
      </c>
      <c r="G41" s="6" t="s">
        <v>116</v>
      </c>
      <c r="H41" s="7">
        <v>2.0299999999999999E-2</v>
      </c>
      <c r="I41" s="7">
        <v>3.1742398275208424E-2</v>
      </c>
      <c r="J41" s="7">
        <v>3.3212008839770546E-2</v>
      </c>
      <c r="K41" s="7">
        <v>1.5830764609917464E-2</v>
      </c>
    </row>
    <row r="42" spans="1:11" x14ac:dyDescent="0.25">
      <c r="A42" s="6" t="s">
        <v>117</v>
      </c>
      <c r="B42" s="7">
        <v>8.0000000000000004E-4</v>
      </c>
      <c r="C42" s="7">
        <v>9.687736908171372E-3</v>
      </c>
      <c r="D42" s="7">
        <v>1.006660087920468E-2</v>
      </c>
      <c r="E42" s="7">
        <v>1.8542820097176237E-2</v>
      </c>
      <c r="G42" s="6" t="s">
        <v>117</v>
      </c>
      <c r="H42" s="7">
        <v>2.0999999999999998E-2</v>
      </c>
      <c r="I42" s="7">
        <v>3.1046808457719878E-2</v>
      </c>
      <c r="J42" s="7">
        <v>3.2489216186061112E-2</v>
      </c>
      <c r="K42" s="7">
        <v>1.8542820097164611E-2</v>
      </c>
    </row>
    <row r="43" spans="1:11" x14ac:dyDescent="0.25">
      <c r="A43" s="6" t="s">
        <v>118</v>
      </c>
      <c r="B43" s="7">
        <v>1E-4</v>
      </c>
      <c r="C43" s="7">
        <v>1.4268944250730994E-2</v>
      </c>
      <c r="D43" s="7">
        <v>1.4826968166174554E-2</v>
      </c>
      <c r="E43" s="7">
        <v>2.1006806456158749E-2</v>
      </c>
      <c r="G43" s="6" t="s">
        <v>118</v>
      </c>
      <c r="H43" s="7">
        <v>2.0299999999999999E-2</v>
      </c>
      <c r="I43" s="7">
        <v>3.5628015800279501E-2</v>
      </c>
      <c r="J43" s="7">
        <v>3.7249583473030985E-2</v>
      </c>
      <c r="K43" s="7">
        <v>2.1006806456147123E-2</v>
      </c>
    </row>
    <row r="44" spans="1:11" x14ac:dyDescent="0.25">
      <c r="A44" s="6" t="s">
        <v>119</v>
      </c>
      <c r="B44" s="7">
        <v>5.4999999999999997E-3</v>
      </c>
      <c r="C44" s="7">
        <v>9.1466574394576897E-3</v>
      </c>
      <c r="D44" s="7">
        <v>9.5043611004924332E-3</v>
      </c>
      <c r="E44" s="7">
        <v>1.5724098423115489E-2</v>
      </c>
      <c r="G44" s="6" t="s">
        <v>119</v>
      </c>
      <c r="H44" s="7">
        <v>2.5700000000000001E-2</v>
      </c>
      <c r="I44" s="7">
        <v>3.0505728989006199E-2</v>
      </c>
      <c r="J44" s="7">
        <v>3.1926976407348859E-2</v>
      </c>
      <c r="K44" s="7">
        <v>1.5724098423103863E-2</v>
      </c>
    </row>
    <row r="45" spans="1:11" x14ac:dyDescent="0.25">
      <c r="A45" s="6" t="s">
        <v>120</v>
      </c>
      <c r="B45" s="7">
        <v>1E-4</v>
      </c>
      <c r="C45" s="7">
        <v>1.7261904606419177E-2</v>
      </c>
      <c r="D45" s="7">
        <v>1.7936975966095538E-2</v>
      </c>
      <c r="E45" s="7">
        <v>2.2104085783399795E-2</v>
      </c>
      <c r="G45" s="6" t="s">
        <v>120</v>
      </c>
      <c r="H45" s="7">
        <v>2.0299999999999999E-2</v>
      </c>
      <c r="I45" s="7">
        <v>3.8620976155967685E-2</v>
      </c>
      <c r="J45" s="7">
        <v>4.0359591272951967E-2</v>
      </c>
      <c r="K45" s="7">
        <v>2.2104085783388169E-2</v>
      </c>
    </row>
    <row r="46" spans="1:11" x14ac:dyDescent="0.25">
      <c r="A46" s="6" t="s">
        <v>121</v>
      </c>
      <c r="B46" s="7">
        <v>2.7900000000000001E-2</v>
      </c>
      <c r="C46" s="7">
        <v>1.1654107855127261E-2</v>
      </c>
      <c r="D46" s="7">
        <v>1.2109871840327949E-2</v>
      </c>
      <c r="E46" s="7">
        <v>2.3163556042755776E-2</v>
      </c>
      <c r="G46" s="6" t="s">
        <v>121</v>
      </c>
      <c r="H46" s="7">
        <v>4.8100000000000004E-2</v>
      </c>
      <c r="I46" s="7">
        <v>3.3013179404675769E-2</v>
      </c>
      <c r="J46" s="7">
        <v>3.4532487147184376E-2</v>
      </c>
      <c r="K46" s="7">
        <v>2.316355604274415E-2</v>
      </c>
    </row>
    <row r="47" spans="1:11" x14ac:dyDescent="0.25">
      <c r="A47" s="6" t="s">
        <v>122</v>
      </c>
      <c r="B47" s="7">
        <v>1.03E-2</v>
      </c>
      <c r="C47" s="7">
        <v>9.0209892618097406E-3</v>
      </c>
      <c r="D47" s="7">
        <v>9.3737783442109472E-3</v>
      </c>
      <c r="E47" s="7">
        <v>1.8548488809290595E-2</v>
      </c>
      <c r="G47" s="6" t="s">
        <v>122</v>
      </c>
      <c r="H47" s="7">
        <v>3.0499999999999999E-2</v>
      </c>
      <c r="I47" s="7">
        <v>3.0380060811358248E-2</v>
      </c>
      <c r="J47" s="7">
        <v>3.1796393651067373E-2</v>
      </c>
      <c r="K47" s="7">
        <v>1.8548488809278969E-2</v>
      </c>
    </row>
    <row r="48" spans="1:11" x14ac:dyDescent="0.25">
      <c r="A48" s="6" t="s">
        <v>123</v>
      </c>
      <c r="B48" s="7">
        <v>1.0699999999999999E-2</v>
      </c>
      <c r="C48" s="7">
        <v>9.0209892618097406E-3</v>
      </c>
      <c r="D48" s="7">
        <v>9.3737783442109472E-3</v>
      </c>
      <c r="E48" s="7">
        <v>1.8548488809290598E-2</v>
      </c>
      <c r="G48" s="6" t="s">
        <v>123</v>
      </c>
      <c r="H48" s="7">
        <v>3.0899999999999997E-2</v>
      </c>
      <c r="I48" s="7">
        <v>3.0380060811358248E-2</v>
      </c>
      <c r="J48" s="7">
        <v>3.1796393651067373E-2</v>
      </c>
      <c r="K48" s="7">
        <v>1.8548488809278972E-2</v>
      </c>
    </row>
    <row r="49" spans="1:11" x14ac:dyDescent="0.25">
      <c r="A49" s="6" t="s">
        <v>124</v>
      </c>
      <c r="B49" s="7">
        <v>8.3000000000000001E-3</v>
      </c>
      <c r="C49" s="7">
        <v>1.0529474309376547E-2</v>
      </c>
      <c r="D49" s="7">
        <v>1.0941256595328058E-2</v>
      </c>
      <c r="E49" s="7">
        <v>2.0252488498604736E-2</v>
      </c>
      <c r="G49" s="6" t="s">
        <v>124</v>
      </c>
      <c r="H49" s="7">
        <v>2.8499999999999998E-2</v>
      </c>
      <c r="I49" s="7">
        <v>3.1888545858925053E-2</v>
      </c>
      <c r="J49" s="7">
        <v>3.3363871902184483E-2</v>
      </c>
      <c r="K49" s="7">
        <v>2.025248849859311E-2</v>
      </c>
    </row>
    <row r="50" spans="1:11" x14ac:dyDescent="0.25">
      <c r="A50" s="6" t="s">
        <v>125</v>
      </c>
      <c r="B50" s="7">
        <v>1E-4</v>
      </c>
      <c r="C50" s="7">
        <v>1.6677352099454774E-2</v>
      </c>
      <c r="D50" s="7">
        <v>1.7329563023699701E-2</v>
      </c>
      <c r="E50" s="7">
        <v>2.2524267074476762E-2</v>
      </c>
      <c r="G50" s="6" t="s">
        <v>125</v>
      </c>
      <c r="H50" s="7">
        <v>2.0299999999999999E-2</v>
      </c>
      <c r="I50" s="7">
        <v>3.8036423649003281E-2</v>
      </c>
      <c r="J50" s="7">
        <v>3.975217833055613E-2</v>
      </c>
      <c r="K50" s="7">
        <v>2.2524267074465136E-2</v>
      </c>
    </row>
    <row r="51" spans="1:11" x14ac:dyDescent="0.25">
      <c r="A51" s="6" t="s">
        <v>126</v>
      </c>
      <c r="B51" s="7">
        <v>2.2800000000000001E-2</v>
      </c>
      <c r="C51" s="7">
        <v>1.0480065333211618E-2</v>
      </c>
      <c r="D51" s="7">
        <v>1.088991535354816E-2</v>
      </c>
      <c r="E51" s="7">
        <v>2.1025101702449488E-2</v>
      </c>
      <c r="G51" s="6" t="s">
        <v>126</v>
      </c>
      <c r="H51" s="7">
        <v>4.2999999999999997E-2</v>
      </c>
      <c r="I51" s="7">
        <v>3.1839136882760126E-2</v>
      </c>
      <c r="J51" s="7">
        <v>3.3312530660404585E-2</v>
      </c>
      <c r="K51" s="7">
        <v>2.1025101702437862E-2</v>
      </c>
    </row>
    <row r="52" spans="1:11" x14ac:dyDescent="0.25">
      <c r="A52" s="6" t="s">
        <v>61</v>
      </c>
      <c r="B52" s="7">
        <v>1E-4</v>
      </c>
      <c r="C52" s="7">
        <v>1.2715419618310345E-3</v>
      </c>
      <c r="D52" s="7">
        <v>1.3212688940920101E-3</v>
      </c>
      <c r="E52" s="7">
        <v>2.0336686603537367E-3</v>
      </c>
      <c r="G52" s="6" t="s">
        <v>61</v>
      </c>
      <c r="H52" s="7">
        <v>1E-4</v>
      </c>
      <c r="I52" s="7">
        <v>1.2715419618310345E-3</v>
      </c>
      <c r="J52" s="7">
        <v>1.3212688940920101E-3</v>
      </c>
      <c r="K52" s="7">
        <v>2.0336686603537367E-3</v>
      </c>
    </row>
    <row r="53" spans="1:11" x14ac:dyDescent="0.25">
      <c r="A53" s="6" t="s">
        <v>127</v>
      </c>
      <c r="B53" s="7">
        <v>3.8399999999999997E-2</v>
      </c>
      <c r="C53" s="7">
        <v>1.7350934579390766E-2</v>
      </c>
      <c r="D53" s="7">
        <v>1.8029487686086143E-2</v>
      </c>
      <c r="E53" s="7">
        <v>3.356833132511193E-2</v>
      </c>
      <c r="G53" s="6" t="s">
        <v>127</v>
      </c>
      <c r="H53" s="7">
        <v>5.8599999999999999E-2</v>
      </c>
      <c r="I53" s="7">
        <v>3.8710006128939274E-2</v>
      </c>
      <c r="J53" s="7">
        <v>4.0452102992942572E-2</v>
      </c>
      <c r="K53" s="7">
        <v>3.3568331325100301E-2</v>
      </c>
    </row>
    <row r="54" spans="1:11" x14ac:dyDescent="0.25">
      <c r="A54" s="6" t="s">
        <v>128</v>
      </c>
      <c r="B54" s="7">
        <v>2.2800000000000001E-2</v>
      </c>
      <c r="C54" s="7">
        <v>1.2099345418324787E-2</v>
      </c>
      <c r="D54" s="7">
        <v>1.2572521568290597E-2</v>
      </c>
      <c r="E54" s="7">
        <v>2.4695784654502725E-2</v>
      </c>
      <c r="G54" s="6" t="s">
        <v>128</v>
      </c>
      <c r="H54" s="7">
        <v>4.2999999999999997E-2</v>
      </c>
      <c r="I54" s="7">
        <v>3.3458416967873293E-2</v>
      </c>
      <c r="J54" s="7">
        <v>3.4995136875147027E-2</v>
      </c>
      <c r="K54" s="7">
        <v>2.4695784654491099E-2</v>
      </c>
    </row>
    <row r="55" spans="1:11" x14ac:dyDescent="0.25">
      <c r="A55" s="6" t="s">
        <v>129</v>
      </c>
      <c r="B55" s="7">
        <v>1E-4</v>
      </c>
      <c r="C55" s="7">
        <v>1.4423007889358299E-2</v>
      </c>
      <c r="D55" s="7">
        <v>1.4987056861270203E-2</v>
      </c>
      <c r="E55" s="7">
        <v>1.8680883144045184E-2</v>
      </c>
      <c r="G55" s="6" t="s">
        <v>129</v>
      </c>
      <c r="H55" s="7">
        <v>2.0299999999999999E-2</v>
      </c>
      <c r="I55" s="7">
        <v>3.5782079438906808E-2</v>
      </c>
      <c r="J55" s="7">
        <v>3.7409672168126629E-2</v>
      </c>
      <c r="K55" s="7">
        <v>1.8680883144033558E-2</v>
      </c>
    </row>
    <row r="56" spans="1:11" x14ac:dyDescent="0.25">
      <c r="A56" s="6" t="s">
        <v>130</v>
      </c>
      <c r="B56" s="7">
        <v>3.8600000000000002E-2</v>
      </c>
      <c r="C56" s="7">
        <v>1.7434376685540268E-2</v>
      </c>
      <c r="D56" s="7">
        <v>1.8116193011291533E-2</v>
      </c>
      <c r="E56" s="7">
        <v>3.3704258015317255E-2</v>
      </c>
      <c r="G56" s="6" t="s">
        <v>130</v>
      </c>
      <c r="H56" s="7">
        <v>5.8800000000000005E-2</v>
      </c>
      <c r="I56" s="7">
        <v>3.8793448235088776E-2</v>
      </c>
      <c r="J56" s="7">
        <v>4.0538808318147962E-2</v>
      </c>
      <c r="K56" s="7">
        <v>3.3704258015305626E-2</v>
      </c>
    </row>
    <row r="57" spans="1:11" x14ac:dyDescent="0.25">
      <c r="A57" s="6" t="s">
        <v>131</v>
      </c>
      <c r="B57" s="7">
        <v>1E-4</v>
      </c>
      <c r="C57" s="7">
        <v>1.3350227455310427E-2</v>
      </c>
      <c r="D57" s="7">
        <v>1.3872322577820471E-2</v>
      </c>
      <c r="E57" s="7">
        <v>1.8741553143401594E-2</v>
      </c>
      <c r="G57" s="6" t="s">
        <v>131</v>
      </c>
      <c r="H57" s="7">
        <v>2.0299999999999999E-2</v>
      </c>
      <c r="I57" s="7">
        <v>3.4709299004858932E-2</v>
      </c>
      <c r="J57" s="7">
        <v>3.6294937884676901E-2</v>
      </c>
      <c r="K57" s="7">
        <v>1.8741553143389968E-2</v>
      </c>
    </row>
    <row r="58" spans="1:11" x14ac:dyDescent="0.25">
      <c r="A58" s="6" t="s">
        <v>132</v>
      </c>
      <c r="B58" s="7">
        <v>1.5E-3</v>
      </c>
      <c r="C58" s="7">
        <v>1.1490755710233115E-2</v>
      </c>
      <c r="D58" s="7">
        <v>1.1940131387939699E-2</v>
      </c>
      <c r="E58" s="7">
        <v>1.6951172892616755E-2</v>
      </c>
      <c r="G58" s="6" t="s">
        <v>132</v>
      </c>
      <c r="H58" s="7">
        <v>2.1700000000000001E-2</v>
      </c>
      <c r="I58" s="7">
        <v>3.2849827259781625E-2</v>
      </c>
      <c r="J58" s="7">
        <v>3.436274669479613E-2</v>
      </c>
      <c r="K58" s="7">
        <v>1.6951172892605129E-2</v>
      </c>
    </row>
    <row r="59" spans="1:11" x14ac:dyDescent="0.25">
      <c r="A59" s="6" t="s">
        <v>133</v>
      </c>
      <c r="B59" s="7">
        <v>1.29E-2</v>
      </c>
      <c r="C59" s="7">
        <v>1.2619963043406688E-2</v>
      </c>
      <c r="D59" s="7">
        <v>1.3113499290131742E-2</v>
      </c>
      <c r="E59" s="7">
        <v>2.4000406979353923E-2</v>
      </c>
      <c r="G59" s="6" t="s">
        <v>133</v>
      </c>
      <c r="H59" s="7">
        <v>3.3099999999999997E-2</v>
      </c>
      <c r="I59" s="7">
        <v>3.3979034592955197E-2</v>
      </c>
      <c r="J59" s="7">
        <v>3.5536114596988175E-2</v>
      </c>
      <c r="K59" s="7">
        <v>2.4000406979342297E-2</v>
      </c>
    </row>
    <row r="60" spans="1:11" x14ac:dyDescent="0.25">
      <c r="A60" s="6" t="s">
        <v>134</v>
      </c>
      <c r="B60" s="7">
        <v>1E-4</v>
      </c>
      <c r="C60" s="7">
        <v>1.0232919719848353E-2</v>
      </c>
      <c r="D60" s="7">
        <v>1.0633104472703971E-2</v>
      </c>
      <c r="E60" s="7">
        <v>1.6129482857332102E-2</v>
      </c>
      <c r="G60" s="6" t="s">
        <v>134</v>
      </c>
      <c r="H60" s="7">
        <v>2.0299999999999999E-2</v>
      </c>
      <c r="I60" s="7">
        <v>3.1591991269396859E-2</v>
      </c>
      <c r="J60" s="7">
        <v>3.30557197795604E-2</v>
      </c>
      <c r="K60" s="7">
        <v>1.6129482857320476E-2</v>
      </c>
    </row>
    <row r="61" spans="1:11" x14ac:dyDescent="0.25">
      <c r="A61" s="6" t="s">
        <v>135</v>
      </c>
      <c r="B61" s="7">
        <v>2.5100000000000001E-2</v>
      </c>
      <c r="C61" s="7">
        <v>1.4262822449248933E-2</v>
      </c>
      <c r="D61" s="7">
        <v>1.4820606955835567E-2</v>
      </c>
      <c r="E61" s="7">
        <v>2.6601326443443752E-2</v>
      </c>
      <c r="G61" s="6" t="s">
        <v>135</v>
      </c>
      <c r="H61" s="7">
        <v>4.53E-2</v>
      </c>
      <c r="I61" s="7">
        <v>3.5621893998797442E-2</v>
      </c>
      <c r="J61" s="7">
        <v>3.7243222262692E-2</v>
      </c>
      <c r="K61" s="7">
        <v>2.6601326443432126E-2</v>
      </c>
    </row>
    <row r="62" spans="1:11" x14ac:dyDescent="0.25">
      <c r="A62" s="6" t="s">
        <v>136</v>
      </c>
      <c r="B62" s="7">
        <v>1E-4</v>
      </c>
      <c r="C62" s="7">
        <v>1.4462455527311519E-3</v>
      </c>
      <c r="D62" s="7">
        <v>1.5028047200981785E-3</v>
      </c>
      <c r="E62" s="7">
        <v>2.6649232949486892E-3</v>
      </c>
      <c r="G62" s="6" t="s">
        <v>136</v>
      </c>
      <c r="H62" s="7">
        <v>1E-4</v>
      </c>
      <c r="I62" s="7">
        <v>1.4462455527311519E-3</v>
      </c>
      <c r="J62" s="7">
        <v>1.5028047200981785E-3</v>
      </c>
      <c r="K62" s="7">
        <v>2.6649232949486892E-3</v>
      </c>
    </row>
    <row r="63" spans="1:11" x14ac:dyDescent="0.25">
      <c r="A63" s="6" t="s">
        <v>137</v>
      </c>
      <c r="B63" s="7">
        <v>2.8000000000000001E-2</v>
      </c>
      <c r="C63" s="7">
        <v>1.1655078631259341E-2</v>
      </c>
      <c r="D63" s="7">
        <v>1.2110880581167773E-2</v>
      </c>
      <c r="E63" s="7">
        <v>2.3165149064833673E-2</v>
      </c>
      <c r="G63" s="6" t="s">
        <v>137</v>
      </c>
      <c r="H63" s="7">
        <v>4.82E-2</v>
      </c>
      <c r="I63" s="7">
        <v>3.3014150180807847E-2</v>
      </c>
      <c r="J63" s="7">
        <v>3.45334958880242E-2</v>
      </c>
      <c r="K63" s="7">
        <v>2.3165149064822046E-2</v>
      </c>
    </row>
    <row r="64" spans="1:11" x14ac:dyDescent="0.25">
      <c r="A64" s="6" t="s">
        <v>138</v>
      </c>
      <c r="B64" s="7">
        <v>2.0400000000000001E-2</v>
      </c>
      <c r="C64" s="7">
        <v>1.2890379598784541E-2</v>
      </c>
      <c r="D64" s="7">
        <v>1.3394491183276786E-2</v>
      </c>
      <c r="E64" s="7">
        <v>2.4885528238347013E-2</v>
      </c>
      <c r="G64" s="6" t="s">
        <v>138</v>
      </c>
      <c r="H64" s="7">
        <v>4.0599999999999997E-2</v>
      </c>
      <c r="I64" s="7">
        <v>3.4249451148333047E-2</v>
      </c>
      <c r="J64" s="7">
        <v>3.5817106490133213E-2</v>
      </c>
      <c r="K64" s="7">
        <v>2.4885528238335387E-2</v>
      </c>
    </row>
    <row r="65" spans="1:11" x14ac:dyDescent="0.25">
      <c r="A65" s="6" t="s">
        <v>139</v>
      </c>
      <c r="B65" s="7">
        <v>9.4999999999999998E-3</v>
      </c>
      <c r="C65" s="7">
        <v>1.3522495664642078E-2</v>
      </c>
      <c r="D65" s="7">
        <v>1.4051327780372403E-2</v>
      </c>
      <c r="E65" s="7">
        <v>2.7284743418362654E-2</v>
      </c>
      <c r="G65" s="6" t="s">
        <v>139</v>
      </c>
      <c r="H65" s="7">
        <v>2.9699999999999997E-2</v>
      </c>
      <c r="I65" s="7">
        <v>3.4881567214190584E-2</v>
      </c>
      <c r="J65" s="7">
        <v>3.647394308722883E-2</v>
      </c>
      <c r="K65" s="7">
        <v>2.7284743418351028E-2</v>
      </c>
    </row>
    <row r="66" spans="1:11" x14ac:dyDescent="0.25">
      <c r="A66" s="6" t="s">
        <v>140</v>
      </c>
      <c r="B66" s="7">
        <v>1.67E-2</v>
      </c>
      <c r="C66" s="7">
        <v>9.6794061077339049E-3</v>
      </c>
      <c r="D66" s="7">
        <v>1.0057944281301249E-2</v>
      </c>
      <c r="E66" s="7">
        <v>1.9522497453137198E-2</v>
      </c>
      <c r="G66" s="6" t="s">
        <v>140</v>
      </c>
      <c r="H66" s="7">
        <v>3.6900000000000002E-2</v>
      </c>
      <c r="I66" s="7">
        <v>3.1038477657282411E-2</v>
      </c>
      <c r="J66" s="7">
        <v>3.2480559588157681E-2</v>
      </c>
      <c r="K66" s="7">
        <v>1.9522497453125572E-2</v>
      </c>
    </row>
    <row r="67" spans="1:11" x14ac:dyDescent="0.25">
      <c r="A67" s="6" t="s">
        <v>141</v>
      </c>
      <c r="B67" s="7">
        <v>1.8599999999999998E-2</v>
      </c>
      <c r="C67" s="7">
        <v>9.8216002043554056E-3</v>
      </c>
      <c r="D67" s="7">
        <v>1.0205699245297057E-2</v>
      </c>
      <c r="E67" s="7">
        <v>2.0402838376470681E-2</v>
      </c>
      <c r="G67" s="6" t="s">
        <v>141</v>
      </c>
      <c r="H67" s="7">
        <v>3.8800000000000001E-2</v>
      </c>
      <c r="I67" s="7">
        <v>3.1180671753903912E-2</v>
      </c>
      <c r="J67" s="7">
        <v>3.2628314552153488E-2</v>
      </c>
      <c r="K67" s="7">
        <v>2.0402838376459054E-2</v>
      </c>
    </row>
    <row r="68" spans="1:11" x14ac:dyDescent="0.25">
      <c r="A68" s="6" t="s">
        <v>142</v>
      </c>
      <c r="B68" s="7">
        <v>1E-4</v>
      </c>
      <c r="C68" s="7">
        <v>1.4569491573839006E-2</v>
      </c>
      <c r="D68" s="7">
        <v>1.51392691685366E-2</v>
      </c>
      <c r="E68" s="7">
        <v>2.0837615197929319E-2</v>
      </c>
      <c r="G68" s="6" t="s">
        <v>142</v>
      </c>
      <c r="H68" s="7">
        <v>2.0299999999999999E-2</v>
      </c>
      <c r="I68" s="7">
        <v>3.5928563123387512E-2</v>
      </c>
      <c r="J68" s="7">
        <v>3.7561884475393027E-2</v>
      </c>
      <c r="K68" s="7">
        <v>2.0837615197917693E-2</v>
      </c>
    </row>
    <row r="69" spans="1:11" x14ac:dyDescent="0.25">
      <c r="A69" s="6" t="s">
        <v>143</v>
      </c>
      <c r="B69" s="7">
        <v>6.7000000000000002E-3</v>
      </c>
      <c r="C69" s="7">
        <v>1.4548161078843316E-2</v>
      </c>
      <c r="D69" s="7">
        <v>1.5117104489446646E-2</v>
      </c>
      <c r="E69" s="7">
        <v>2.9066909834578707E-2</v>
      </c>
      <c r="G69" s="6" t="s">
        <v>143</v>
      </c>
      <c r="H69" s="7">
        <v>2.69E-2</v>
      </c>
      <c r="I69" s="7">
        <v>3.5907232628391822E-2</v>
      </c>
      <c r="J69" s="7">
        <v>3.7539719796303078E-2</v>
      </c>
      <c r="K69" s="7">
        <v>2.9066909834567081E-2</v>
      </c>
    </row>
    <row r="70" spans="1:11" x14ac:dyDescent="0.25">
      <c r="A70" s="6" t="s">
        <v>144</v>
      </c>
      <c r="B70" s="7">
        <v>8.8999999999999999E-3</v>
      </c>
      <c r="C70" s="7">
        <v>1.9197879488568742E-3</v>
      </c>
      <c r="D70" s="7">
        <v>1.9948662145798336E-3</v>
      </c>
      <c r="E70" s="7">
        <v>3.7415211619367815E-3</v>
      </c>
      <c r="G70" s="6" t="s">
        <v>144</v>
      </c>
      <c r="H70" s="7">
        <v>8.8999999999999999E-3</v>
      </c>
      <c r="I70" s="7">
        <v>1.9197879488568742E-3</v>
      </c>
      <c r="J70" s="7">
        <v>1.9948662145798336E-3</v>
      </c>
      <c r="K70" s="7">
        <v>3.7415211619367815E-3</v>
      </c>
    </row>
    <row r="71" spans="1:11" x14ac:dyDescent="0.25">
      <c r="A71" s="6" t="s">
        <v>145</v>
      </c>
      <c r="B71" s="7">
        <v>3.3999999999999998E-3</v>
      </c>
      <c r="C71" s="7">
        <v>8.7427212572445453E-3</v>
      </c>
      <c r="D71" s="7">
        <v>9.0846279506811862E-3</v>
      </c>
      <c r="E71" s="7">
        <v>1.5031794067237796E-2</v>
      </c>
      <c r="G71" s="6" t="s">
        <v>145</v>
      </c>
      <c r="H71" s="7">
        <v>2.3599999999999999E-2</v>
      </c>
      <c r="I71" s="7">
        <v>3.0101792806793051E-2</v>
      </c>
      <c r="J71" s="7">
        <v>3.1507243257537614E-2</v>
      </c>
      <c r="K71" s="7">
        <v>1.5031794067226168E-2</v>
      </c>
    </row>
    <row r="72" spans="1:11" x14ac:dyDescent="0.25">
      <c r="A72" s="6" t="s">
        <v>146</v>
      </c>
      <c r="B72" s="7">
        <v>3.3999999999999998E-3</v>
      </c>
      <c r="C72" s="7">
        <v>8.7427212572445453E-3</v>
      </c>
      <c r="D72" s="7">
        <v>9.0846279506811862E-3</v>
      </c>
      <c r="E72" s="7">
        <v>1.5535621032827173E-2</v>
      </c>
      <c r="G72" s="6" t="s">
        <v>146</v>
      </c>
      <c r="H72" s="7">
        <v>2.3599999999999999E-2</v>
      </c>
      <c r="I72" s="7">
        <v>3.0101792806793051E-2</v>
      </c>
      <c r="J72" s="7">
        <v>3.1507243257537614E-2</v>
      </c>
      <c r="K72" s="7">
        <v>1.5535621032815545E-2</v>
      </c>
    </row>
    <row r="73" spans="1:11" x14ac:dyDescent="0.25">
      <c r="A73" s="6" t="s">
        <v>147</v>
      </c>
      <c r="B73" s="7">
        <v>2.35E-2</v>
      </c>
      <c r="C73" s="7">
        <v>1.2287077984112585E-2</v>
      </c>
      <c r="D73" s="7">
        <v>1.2767595900895642E-2</v>
      </c>
      <c r="E73" s="7">
        <v>2.5045996937659167E-2</v>
      </c>
      <c r="G73" s="6" t="s">
        <v>147</v>
      </c>
      <c r="H73" s="7">
        <v>4.3700000000000003E-2</v>
      </c>
      <c r="I73" s="7">
        <v>3.3646149533661095E-2</v>
      </c>
      <c r="J73" s="7">
        <v>3.5190211207752072E-2</v>
      </c>
      <c r="K73" s="7">
        <v>2.504599693764754E-2</v>
      </c>
    </row>
    <row r="74" spans="1:11" x14ac:dyDescent="0.25">
      <c r="A74" s="6" t="s">
        <v>148</v>
      </c>
      <c r="B74" s="7">
        <v>2.6700000000000002E-2</v>
      </c>
      <c r="C74" s="7">
        <v>1.1297809231324771E-2</v>
      </c>
      <c r="D74" s="7">
        <v>1.1739639238676242E-2</v>
      </c>
      <c r="E74" s="7">
        <v>2.2597532139735733E-2</v>
      </c>
      <c r="G74" s="6" t="s">
        <v>148</v>
      </c>
      <c r="H74" s="7">
        <v>4.6899999999999997E-2</v>
      </c>
      <c r="I74" s="7">
        <v>3.2656880780873282E-2</v>
      </c>
      <c r="J74" s="7">
        <v>3.4162254545532671E-2</v>
      </c>
      <c r="K74" s="7">
        <v>2.2597532139724107E-2</v>
      </c>
    </row>
    <row r="75" spans="1:11" x14ac:dyDescent="0.25">
      <c r="A75" s="6" t="s">
        <v>149</v>
      </c>
      <c r="B75" s="7">
        <v>1E-4</v>
      </c>
      <c r="C75" s="7">
        <v>9.842333643696426E-3</v>
      </c>
      <c r="D75" s="7">
        <v>1.0227243519329025E-2</v>
      </c>
      <c r="E75" s="7">
        <v>1.5610482540614909E-2</v>
      </c>
      <c r="G75" s="6" t="s">
        <v>149</v>
      </c>
      <c r="H75" s="7">
        <v>2.0299999999999999E-2</v>
      </c>
      <c r="I75" s="7">
        <v>3.1201405193244935E-2</v>
      </c>
      <c r="J75" s="7">
        <v>3.2649858826185457E-2</v>
      </c>
      <c r="K75" s="7">
        <v>1.5610482540603281E-2</v>
      </c>
    </row>
    <row r="76" spans="1:11" x14ac:dyDescent="0.25">
      <c r="A76" s="6" t="s">
        <v>150</v>
      </c>
      <c r="B76" s="7">
        <v>1E-4</v>
      </c>
      <c r="C76" s="7">
        <v>1.0323868728281196E-2</v>
      </c>
      <c r="D76" s="7">
        <v>1.0727610276993578E-2</v>
      </c>
      <c r="E76" s="7">
        <v>1.574974733887426E-2</v>
      </c>
      <c r="G76" s="6" t="s">
        <v>150</v>
      </c>
      <c r="H76" s="7">
        <v>2.0299999999999999E-2</v>
      </c>
      <c r="I76" s="7">
        <v>3.1682940277829703E-2</v>
      </c>
      <c r="J76" s="7">
        <v>3.3150225583850008E-2</v>
      </c>
      <c r="K76" s="7">
        <v>1.5749747338862634E-2</v>
      </c>
    </row>
    <row r="77" spans="1:11" x14ac:dyDescent="0.25">
      <c r="A77" s="6" t="s">
        <v>151</v>
      </c>
      <c r="B77" s="7">
        <v>1.3100000000000001E-2</v>
      </c>
      <c r="C77" s="7">
        <v>1.2071376220455532E-2</v>
      </c>
      <c r="D77" s="7">
        <v>1.2543458562706309E-2</v>
      </c>
      <c r="E77" s="7">
        <v>2.3715787039838461E-2</v>
      </c>
      <c r="G77" s="6" t="s">
        <v>151</v>
      </c>
      <c r="H77" s="7">
        <v>3.3299999999999996E-2</v>
      </c>
      <c r="I77" s="7">
        <v>3.3430447770004042E-2</v>
      </c>
      <c r="J77" s="7">
        <v>3.4966073869562742E-2</v>
      </c>
      <c r="K77" s="7">
        <v>2.3715787039826835E-2</v>
      </c>
    </row>
    <row r="78" spans="1:11" x14ac:dyDescent="0.25">
      <c r="A78" s="6" t="s">
        <v>152</v>
      </c>
      <c r="B78" s="7">
        <v>1.8599999999999998E-2</v>
      </c>
      <c r="C78" s="7">
        <v>1.0718061486434763E-2</v>
      </c>
      <c r="D78" s="7">
        <v>1.1137218960984342E-2</v>
      </c>
      <c r="E78" s="7">
        <v>2.2317946982109454E-2</v>
      </c>
      <c r="G78" s="6" t="s">
        <v>152</v>
      </c>
      <c r="H78" s="7">
        <v>3.8800000000000001E-2</v>
      </c>
      <c r="I78" s="7">
        <v>3.2077133035983273E-2</v>
      </c>
      <c r="J78" s="7">
        <v>3.3559834267840774E-2</v>
      </c>
      <c r="K78" s="7">
        <v>2.2317946982097828E-2</v>
      </c>
    </row>
    <row r="79" spans="1:11" x14ac:dyDescent="0.25">
      <c r="A79" s="6" t="s">
        <v>153</v>
      </c>
      <c r="B79" s="7">
        <v>1.3299999999999999E-2</v>
      </c>
      <c r="C79" s="7">
        <v>1.3263340862297641E-2</v>
      </c>
      <c r="D79" s="7">
        <v>1.3782038060197387E-2</v>
      </c>
      <c r="E79" s="7">
        <v>2.5906199294921384E-2</v>
      </c>
      <c r="G79" s="6" t="s">
        <v>153</v>
      </c>
      <c r="H79" s="7">
        <v>3.3500000000000002E-2</v>
      </c>
      <c r="I79" s="7">
        <v>3.4622412411846146E-2</v>
      </c>
      <c r="J79" s="7">
        <v>3.6204653367053814E-2</v>
      </c>
      <c r="K79" s="7">
        <v>2.5906199294909758E-2</v>
      </c>
    </row>
    <row r="80" spans="1:11" x14ac:dyDescent="0.25">
      <c r="A80" s="6" t="s">
        <v>154</v>
      </c>
      <c r="B80" s="7">
        <v>1.3299999999999999E-2</v>
      </c>
      <c r="C80" s="7">
        <v>1.3263340862297641E-2</v>
      </c>
      <c r="D80" s="7">
        <v>1.3782038060197387E-2</v>
      </c>
      <c r="E80" s="7">
        <v>2.5906199294921391E-2</v>
      </c>
      <c r="G80" s="6" t="s">
        <v>154</v>
      </c>
      <c r="H80" s="7">
        <v>3.3500000000000002E-2</v>
      </c>
      <c r="I80" s="7">
        <v>3.4622412411846146E-2</v>
      </c>
      <c r="J80" s="7">
        <v>3.6204653367053814E-2</v>
      </c>
      <c r="K80" s="7">
        <v>2.5906199294909765E-2</v>
      </c>
    </row>
    <row r="81" spans="1:11" x14ac:dyDescent="0.25">
      <c r="A81" s="6" t="s">
        <v>155</v>
      </c>
      <c r="B81" s="7">
        <v>1.9599999999999999E-2</v>
      </c>
      <c r="C81" s="7">
        <v>1.0385174258814939E-2</v>
      </c>
      <c r="D81" s="7">
        <v>1.0791313318624544E-2</v>
      </c>
      <c r="E81" s="7">
        <v>2.0264650992891542E-2</v>
      </c>
      <c r="G81" s="6" t="s">
        <v>155</v>
      </c>
      <c r="H81" s="7">
        <v>3.9800000000000002E-2</v>
      </c>
      <c r="I81" s="7">
        <v>3.174424580836345E-2</v>
      </c>
      <c r="J81" s="7">
        <v>3.3213928625480976E-2</v>
      </c>
      <c r="K81" s="7">
        <v>2.0264650992879916E-2</v>
      </c>
    </row>
    <row r="82" spans="1:11" x14ac:dyDescent="0.25">
      <c r="A82" s="6" t="s">
        <v>156</v>
      </c>
      <c r="B82" s="7">
        <v>1.78E-2</v>
      </c>
      <c r="C82" s="7">
        <v>1.1146312077094527E-2</v>
      </c>
      <c r="D82" s="7">
        <v>1.1582217396978123E-2</v>
      </c>
      <c r="E82" s="7">
        <v>2.3086024568348802E-2</v>
      </c>
      <c r="G82" s="6" t="s">
        <v>156</v>
      </c>
      <c r="H82" s="7">
        <v>3.7999999999999999E-2</v>
      </c>
      <c r="I82" s="7">
        <v>3.2505383626643035E-2</v>
      </c>
      <c r="J82" s="7">
        <v>3.4004832703834552E-2</v>
      </c>
      <c r="K82" s="7">
        <v>2.3086024568337176E-2</v>
      </c>
    </row>
    <row r="83" spans="1:11" x14ac:dyDescent="0.25">
      <c r="A83" s="6" t="s">
        <v>157</v>
      </c>
      <c r="B83" s="7">
        <v>1E-4</v>
      </c>
      <c r="C83" s="7">
        <v>8.6115836619151311E-3</v>
      </c>
      <c r="D83" s="7">
        <v>8.9483618810146607E-3</v>
      </c>
      <c r="E83" s="7">
        <v>1.4738794713125279E-2</v>
      </c>
      <c r="G83" s="6" t="s">
        <v>157</v>
      </c>
      <c r="H83" s="7">
        <v>2.0299999999999999E-2</v>
      </c>
      <c r="I83" s="7">
        <v>2.9970655211463637E-2</v>
      </c>
      <c r="J83" s="7">
        <v>3.1370977187871088E-2</v>
      </c>
      <c r="K83" s="7">
        <v>1.4738794713113651E-2</v>
      </c>
    </row>
    <row r="84" spans="1:11" x14ac:dyDescent="0.25">
      <c r="A84" s="6" t="s">
        <v>158</v>
      </c>
      <c r="B84" s="7">
        <v>1E-4</v>
      </c>
      <c r="C84" s="7">
        <v>1.2297961839189335E-3</v>
      </c>
      <c r="D84" s="7">
        <v>1.2778905397233466E-3</v>
      </c>
      <c r="E84" s="7">
        <v>2.1147420918527669E-3</v>
      </c>
      <c r="G84" s="6" t="s">
        <v>158</v>
      </c>
      <c r="H84" s="7">
        <v>1E-4</v>
      </c>
      <c r="I84" s="7">
        <v>1.2297961839189335E-3</v>
      </c>
      <c r="J84" s="7">
        <v>1.2778905397233466E-3</v>
      </c>
      <c r="K84" s="7">
        <v>2.1147420918527669E-3</v>
      </c>
    </row>
    <row r="85" spans="1:11" x14ac:dyDescent="0.25">
      <c r="A85" s="6" t="s">
        <v>159</v>
      </c>
      <c r="B85" s="7">
        <v>1.09E-2</v>
      </c>
      <c r="C85" s="7">
        <v>1.3126600077188067E-2</v>
      </c>
      <c r="D85" s="7">
        <v>1.363994967354373E-2</v>
      </c>
      <c r="E85" s="7">
        <v>2.6585301521624242E-2</v>
      </c>
      <c r="G85" s="6" t="s">
        <v>159</v>
      </c>
      <c r="H85" s="7">
        <v>3.1099999999999999E-2</v>
      </c>
      <c r="I85" s="7">
        <v>3.4485671626736575E-2</v>
      </c>
      <c r="J85" s="7">
        <v>3.6062564980400155E-2</v>
      </c>
      <c r="K85" s="7">
        <v>2.6585301521612616E-2</v>
      </c>
    </row>
    <row r="86" spans="1:11" x14ac:dyDescent="0.25">
      <c r="A86" s="6" t="s">
        <v>65</v>
      </c>
      <c r="B86" s="7">
        <v>1E-4</v>
      </c>
      <c r="C86" s="7">
        <v>1.4282383277911441E-2</v>
      </c>
      <c r="D86" s="7">
        <v>1.484093276122009E-2</v>
      </c>
      <c r="E86" s="7">
        <v>2.10602627854641E-2</v>
      </c>
      <c r="G86" s="6" t="s">
        <v>65</v>
      </c>
      <c r="H86" s="7">
        <v>2.0299999999999999E-2</v>
      </c>
      <c r="I86" s="7">
        <v>3.5641454827459951E-2</v>
      </c>
      <c r="J86" s="7">
        <v>3.7263548068076517E-2</v>
      </c>
      <c r="K86" s="7">
        <v>2.1060262785452474E-2</v>
      </c>
    </row>
    <row r="87" spans="1:11" x14ac:dyDescent="0.25">
      <c r="A87" s="6" t="s">
        <v>160</v>
      </c>
      <c r="B87" s="7">
        <v>1E-4</v>
      </c>
      <c r="C87" s="7">
        <v>1.999533658907602E-3</v>
      </c>
      <c r="D87" s="7">
        <v>2.077730586570813E-3</v>
      </c>
      <c r="E87" s="7">
        <v>2.8528176989752268E-3</v>
      </c>
      <c r="G87" s="6" t="s">
        <v>160</v>
      </c>
      <c r="H87" s="7">
        <v>1E-4</v>
      </c>
      <c r="I87" s="7">
        <v>1.999533658907602E-3</v>
      </c>
      <c r="J87" s="7">
        <v>2.077730586570813E-3</v>
      </c>
      <c r="K87" s="7">
        <v>2.8528176989752268E-3</v>
      </c>
    </row>
    <row r="88" spans="1:11" x14ac:dyDescent="0.25">
      <c r="A88" s="6" t="s">
        <v>161</v>
      </c>
      <c r="B88" s="7">
        <v>2E-3</v>
      </c>
      <c r="C88" s="7">
        <v>8.6665068719550195E-3</v>
      </c>
      <c r="D88" s="7">
        <v>9.0054330050260839E-3</v>
      </c>
      <c r="E88" s="7">
        <v>1.5242439855607727E-2</v>
      </c>
      <c r="G88" s="6" t="s">
        <v>161</v>
      </c>
      <c r="H88" s="7">
        <v>2.2199999999999998E-2</v>
      </c>
      <c r="I88" s="7">
        <v>3.0025578421503527E-2</v>
      </c>
      <c r="J88" s="7">
        <v>3.1428048311882513E-2</v>
      </c>
      <c r="K88" s="7">
        <v>1.5242439855596099E-2</v>
      </c>
    </row>
    <row r="89" spans="1:11" x14ac:dyDescent="0.25">
      <c r="A89" s="6" t="s">
        <v>162</v>
      </c>
      <c r="B89" s="7">
        <v>4.7999999999999996E-3</v>
      </c>
      <c r="C89" s="7">
        <v>8.7017441743013485E-3</v>
      </c>
      <c r="D89" s="7">
        <v>9.0420483530833928E-3</v>
      </c>
      <c r="E89" s="7">
        <v>1.6468419788531929E-2</v>
      </c>
      <c r="G89" s="6" t="s">
        <v>162</v>
      </c>
      <c r="H89" s="7">
        <v>2.4999999999999998E-2</v>
      </c>
      <c r="I89" s="7">
        <v>3.0060815723849856E-2</v>
      </c>
      <c r="J89" s="7">
        <v>3.1464663659939822E-2</v>
      </c>
      <c r="K89" s="7">
        <v>1.6468419788520303E-2</v>
      </c>
    </row>
    <row r="90" spans="1:11" x14ac:dyDescent="0.25">
      <c r="A90" s="6" t="s">
        <v>163</v>
      </c>
      <c r="B90" s="7">
        <v>1E-4</v>
      </c>
      <c r="C90" s="7">
        <v>1.4350573824740136E-2</v>
      </c>
      <c r="D90" s="7">
        <v>1.4911790075489246E-2</v>
      </c>
      <c r="E90" s="7">
        <v>1.9995650209378858E-2</v>
      </c>
      <c r="G90" s="6" t="s">
        <v>163</v>
      </c>
      <c r="H90" s="7">
        <v>2.0299999999999999E-2</v>
      </c>
      <c r="I90" s="7">
        <v>3.570964537428864E-2</v>
      </c>
      <c r="J90" s="7">
        <v>3.7334405382345677E-2</v>
      </c>
      <c r="K90" s="7">
        <v>1.9995650209367232E-2</v>
      </c>
    </row>
    <row r="91" spans="1:11" x14ac:dyDescent="0.25">
      <c r="A91" s="6" t="s">
        <v>164</v>
      </c>
      <c r="B91" s="7">
        <v>1.0500000000000001E-2</v>
      </c>
      <c r="C91" s="7">
        <v>1.3337986429407226E-2</v>
      </c>
      <c r="D91" s="7">
        <v>1.3859602834986046E-2</v>
      </c>
      <c r="E91" s="7">
        <v>2.6145240483086037E-2</v>
      </c>
      <c r="G91" s="6" t="s">
        <v>164</v>
      </c>
      <c r="H91" s="7">
        <v>3.0699999999999998E-2</v>
      </c>
      <c r="I91" s="7">
        <v>3.4697057978955732E-2</v>
      </c>
      <c r="J91" s="7">
        <v>3.6282218141842473E-2</v>
      </c>
      <c r="K91" s="7">
        <v>2.614524048307441E-2</v>
      </c>
    </row>
    <row r="92" spans="1:11" x14ac:dyDescent="0.25">
      <c r="A92" s="6" t="s">
        <v>165</v>
      </c>
      <c r="B92" s="7">
        <v>7.1000000000000004E-3</v>
      </c>
      <c r="C92" s="7">
        <v>1.0798008485803947E-2</v>
      </c>
      <c r="D92" s="7">
        <v>1.1220292494232419E-2</v>
      </c>
      <c r="E92" s="7">
        <v>2.131356944187519E-2</v>
      </c>
      <c r="G92" s="6" t="s">
        <v>165</v>
      </c>
      <c r="H92" s="7">
        <v>2.7299999999999998E-2</v>
      </c>
      <c r="I92" s="7">
        <v>3.2157080035352455E-2</v>
      </c>
      <c r="J92" s="7">
        <v>3.3642907801088848E-2</v>
      </c>
      <c r="K92" s="7">
        <v>2.1313569441863564E-2</v>
      </c>
    </row>
    <row r="93" spans="1:11" x14ac:dyDescent="0.25">
      <c r="A93" s="6" t="s">
        <v>166</v>
      </c>
      <c r="B93" s="7">
        <v>1E-4</v>
      </c>
      <c r="C93" s="7">
        <v>1.2204355215276729E-2</v>
      </c>
      <c r="D93" s="7">
        <v>1.2681638044547283E-2</v>
      </c>
      <c r="E93" s="7">
        <v>1.753166766777859E-2</v>
      </c>
      <c r="G93" s="6" t="s">
        <v>166</v>
      </c>
      <c r="H93" s="7">
        <v>2.0299999999999999E-2</v>
      </c>
      <c r="I93" s="7">
        <v>3.3563426764825238E-2</v>
      </c>
      <c r="J93" s="7">
        <v>3.5104253351403714E-2</v>
      </c>
      <c r="K93" s="7">
        <v>1.7531667667766964E-2</v>
      </c>
    </row>
    <row r="94" spans="1:11" x14ac:dyDescent="0.25">
      <c r="A94" s="6" t="s">
        <v>167</v>
      </c>
      <c r="B94" s="7">
        <v>1.6199999999999999E-2</v>
      </c>
      <c r="C94" s="7">
        <v>1.149061545028672E-2</v>
      </c>
      <c r="D94" s="7">
        <v>1.193998564276587E-2</v>
      </c>
      <c r="E94" s="7">
        <v>2.2515960637260905E-2</v>
      </c>
      <c r="G94" s="6" t="s">
        <v>167</v>
      </c>
      <c r="H94" s="7">
        <v>3.6400000000000002E-2</v>
      </c>
      <c r="I94" s="7">
        <v>3.2849686999835231E-2</v>
      </c>
      <c r="J94" s="7">
        <v>3.4362600949622298E-2</v>
      </c>
      <c r="K94" s="7">
        <v>2.2515960637249279E-2</v>
      </c>
    </row>
    <row r="95" spans="1:11" x14ac:dyDescent="0.25">
      <c r="A95" s="6" t="s">
        <v>168</v>
      </c>
      <c r="B95" s="7">
        <v>2.7799999999999998E-2</v>
      </c>
      <c r="C95" s="7">
        <v>1.1614513271679665E-2</v>
      </c>
      <c r="D95" s="7">
        <v>1.2068728808438936E-2</v>
      </c>
      <c r="E95" s="7">
        <v>2.2350002170008227E-2</v>
      </c>
      <c r="G95" s="6" t="s">
        <v>168</v>
      </c>
      <c r="H95" s="7">
        <v>4.8000000000000001E-2</v>
      </c>
      <c r="I95" s="7">
        <v>3.2973584821228169E-2</v>
      </c>
      <c r="J95" s="7">
        <v>3.4491344115295364E-2</v>
      </c>
      <c r="K95" s="7">
        <v>2.2350002169996601E-2</v>
      </c>
    </row>
    <row r="96" spans="1:11" x14ac:dyDescent="0.25">
      <c r="A96" s="6" t="s">
        <v>169</v>
      </c>
      <c r="B96" s="7">
        <v>2.5000000000000001E-3</v>
      </c>
      <c r="C96" s="7">
        <v>1.2271140642186873E-3</v>
      </c>
      <c r="D96" s="7">
        <v>1.2751035288054656E-3</v>
      </c>
      <c r="E96" s="7">
        <v>2.192500853990757E-3</v>
      </c>
      <c r="G96" s="6" t="s">
        <v>169</v>
      </c>
      <c r="H96" s="7">
        <v>2.5000000000000001E-3</v>
      </c>
      <c r="I96" s="7">
        <v>1.2271140642186873E-3</v>
      </c>
      <c r="J96" s="7">
        <v>1.2751035288054656E-3</v>
      </c>
      <c r="K96" s="7">
        <v>2.192500853990757E-3</v>
      </c>
    </row>
    <row r="97" spans="1:11" x14ac:dyDescent="0.25">
      <c r="A97" s="6" t="s">
        <v>170</v>
      </c>
      <c r="B97" s="7">
        <v>1.6000000000000001E-3</v>
      </c>
      <c r="C97" s="7">
        <v>8.7651004587049088E-3</v>
      </c>
      <c r="D97" s="7">
        <v>9.1078823486104681E-3</v>
      </c>
      <c r="E97" s="7">
        <v>1.5152836393487763E-2</v>
      </c>
      <c r="G97" s="6" t="s">
        <v>170</v>
      </c>
      <c r="H97" s="7">
        <v>2.18E-2</v>
      </c>
      <c r="I97" s="7">
        <v>3.0124172008253416E-2</v>
      </c>
      <c r="J97" s="7">
        <v>3.1530497655466894E-2</v>
      </c>
      <c r="K97" s="7">
        <v>1.5152836393476135E-2</v>
      </c>
    </row>
    <row r="98" spans="1:11" x14ac:dyDescent="0.25">
      <c r="A98" s="6" t="s">
        <v>171</v>
      </c>
      <c r="B98" s="7">
        <v>2.4E-2</v>
      </c>
      <c r="C98" s="7">
        <v>1.4343741573022931E-3</v>
      </c>
      <c r="D98" s="7">
        <v>1.4904690630923886E-3</v>
      </c>
      <c r="E98" s="7">
        <v>2.9220052649305268E-3</v>
      </c>
      <c r="G98" s="6" t="s">
        <v>171</v>
      </c>
      <c r="H98" s="7">
        <v>2.4E-2</v>
      </c>
      <c r="I98" s="7">
        <v>1.4343741573022931E-3</v>
      </c>
      <c r="J98" s="7">
        <v>1.4904690630923886E-3</v>
      </c>
      <c r="K98" s="7">
        <v>2.9220052649305268E-3</v>
      </c>
    </row>
    <row r="99" spans="1:11" x14ac:dyDescent="0.25">
      <c r="A99" s="6" t="s">
        <v>172</v>
      </c>
      <c r="B99" s="7">
        <v>2.4E-2</v>
      </c>
      <c r="C99" s="7">
        <v>1.4343741573022931E-3</v>
      </c>
      <c r="D99" s="7">
        <v>1.4904690630923886E-3</v>
      </c>
      <c r="E99" s="7">
        <v>2.9220052649305268E-3</v>
      </c>
      <c r="G99" s="6" t="s">
        <v>172</v>
      </c>
      <c r="H99" s="7">
        <v>2.4E-2</v>
      </c>
      <c r="I99" s="7">
        <v>1.4343741573022931E-3</v>
      </c>
      <c r="J99" s="7">
        <v>1.4904690630923886E-3</v>
      </c>
      <c r="K99" s="7">
        <v>2.9220052649305268E-3</v>
      </c>
    </row>
    <row r="100" spans="1:11" x14ac:dyDescent="0.25">
      <c r="A100" s="6" t="s">
        <v>173</v>
      </c>
      <c r="B100" s="7">
        <v>2.3400000000000001E-2</v>
      </c>
      <c r="C100" s="7">
        <v>1.4448545601398301E-3</v>
      </c>
      <c r="D100" s="7">
        <v>1.5013593291492405E-3</v>
      </c>
      <c r="E100" s="7">
        <v>2.9313660490400211E-3</v>
      </c>
      <c r="G100" s="6" t="s">
        <v>173</v>
      </c>
      <c r="H100" s="7">
        <v>2.3400000000000001E-2</v>
      </c>
      <c r="I100" s="7">
        <v>1.4448545601398301E-3</v>
      </c>
      <c r="J100" s="7">
        <v>1.5013593291492405E-3</v>
      </c>
      <c r="K100" s="7">
        <v>2.9313660490400211E-3</v>
      </c>
    </row>
    <row r="101" spans="1:11" x14ac:dyDescent="0.25">
      <c r="A101" s="6" t="s">
        <v>174</v>
      </c>
      <c r="B101" s="7">
        <v>2.41E-2</v>
      </c>
      <c r="C101" s="7">
        <v>1.0257685308703728E-2</v>
      </c>
      <c r="D101" s="7">
        <v>1.0658838583870353E-2</v>
      </c>
      <c r="E101" s="7">
        <v>2.0882048804659124E-2</v>
      </c>
      <c r="G101" s="6" t="s">
        <v>174</v>
      </c>
      <c r="H101" s="7">
        <v>4.4299999999999999E-2</v>
      </c>
      <c r="I101" s="7">
        <v>3.1616756858252236E-2</v>
      </c>
      <c r="J101" s="7">
        <v>3.3081453890726781E-2</v>
      </c>
      <c r="K101" s="7">
        <v>2.0882048804647498E-2</v>
      </c>
    </row>
    <row r="102" spans="1:11" x14ac:dyDescent="0.25">
      <c r="A102" s="6" t="s">
        <v>175</v>
      </c>
      <c r="B102" s="7">
        <v>2.4299999999999999E-2</v>
      </c>
      <c r="C102" s="7">
        <v>1.0325376005065888E-2</v>
      </c>
      <c r="D102" s="7">
        <v>1.0729176499729581E-2</v>
      </c>
      <c r="E102" s="7">
        <v>2.0888657323190511E-2</v>
      </c>
      <c r="G102" s="6" t="s">
        <v>175</v>
      </c>
      <c r="H102" s="7">
        <v>4.4499999999999998E-2</v>
      </c>
      <c r="I102" s="7">
        <v>3.1684447554614394E-2</v>
      </c>
      <c r="J102" s="7">
        <v>3.3151791806586006E-2</v>
      </c>
      <c r="K102" s="7">
        <v>2.0888657323178884E-2</v>
      </c>
    </row>
    <row r="103" spans="1:11" x14ac:dyDescent="0.25">
      <c r="A103" s="6" t="s">
        <v>176</v>
      </c>
      <c r="B103" s="7">
        <v>1.2500000000000001E-2</v>
      </c>
      <c r="C103" s="7">
        <v>1.2517712080686166E-2</v>
      </c>
      <c r="D103" s="7">
        <v>1.3007249539443969E-2</v>
      </c>
      <c r="E103" s="7">
        <v>2.4613957230834198E-2</v>
      </c>
      <c r="G103" s="6" t="s">
        <v>176</v>
      </c>
      <c r="H103" s="7">
        <v>3.27E-2</v>
      </c>
      <c r="I103" s="7">
        <v>3.3876783630234678E-2</v>
      </c>
      <c r="J103" s="7">
        <v>3.5429864846300396E-2</v>
      </c>
      <c r="K103" s="7">
        <v>2.4613957230822572E-2</v>
      </c>
    </row>
    <row r="104" spans="1:11" x14ac:dyDescent="0.25">
      <c r="A104" s="6" t="s">
        <v>177</v>
      </c>
      <c r="B104" s="7">
        <v>1E-4</v>
      </c>
      <c r="C104" s="7">
        <v>1.2523256126299048E-3</v>
      </c>
      <c r="D104" s="7">
        <v>1.3013010399278418E-3</v>
      </c>
      <c r="E104" s="7">
        <v>2.1049190610353398E-3</v>
      </c>
      <c r="G104" s="6" t="s">
        <v>177</v>
      </c>
      <c r="H104" s="7">
        <v>1E-4</v>
      </c>
      <c r="I104" s="7">
        <v>1.2523256126299048E-3</v>
      </c>
      <c r="J104" s="7">
        <v>1.3013010399278418E-3</v>
      </c>
      <c r="K104" s="7">
        <v>2.1049190610353398E-3</v>
      </c>
    </row>
    <row r="105" spans="1:11" x14ac:dyDescent="0.25">
      <c r="A105" s="6" t="s">
        <v>178</v>
      </c>
      <c r="B105" s="7">
        <v>1E-4</v>
      </c>
      <c r="C105" s="7">
        <v>1.3150637274362392E-2</v>
      </c>
      <c r="D105" s="7">
        <v>1.3664926907391255E-2</v>
      </c>
      <c r="E105" s="7">
        <v>1.8399867059948453E-2</v>
      </c>
      <c r="G105" s="6" t="s">
        <v>178</v>
      </c>
      <c r="H105" s="7">
        <v>2.0299999999999999E-2</v>
      </c>
      <c r="I105" s="7">
        <v>3.4509708823910898E-2</v>
      </c>
      <c r="J105" s="7">
        <v>3.6087542214247682E-2</v>
      </c>
      <c r="K105" s="7">
        <v>1.8399867059936827E-2</v>
      </c>
    </row>
    <row r="106" spans="1:11" x14ac:dyDescent="0.25">
      <c r="A106" s="6" t="s">
        <v>179</v>
      </c>
      <c r="B106" s="7">
        <v>1E-4</v>
      </c>
      <c r="C106" s="7">
        <v>1.3589839014619918E-2</v>
      </c>
      <c r="D106" s="7">
        <v>1.4121304765969905E-2</v>
      </c>
      <c r="E106" s="7">
        <v>1.9347490650973131E-2</v>
      </c>
      <c r="G106" s="6" t="s">
        <v>179</v>
      </c>
      <c r="H106" s="7">
        <v>2.0299999999999999E-2</v>
      </c>
      <c r="I106" s="7">
        <v>3.4948910564168427E-2</v>
      </c>
      <c r="J106" s="7">
        <v>3.6543920072826336E-2</v>
      </c>
      <c r="K106" s="7">
        <v>1.9347490650961505E-2</v>
      </c>
    </row>
    <row r="107" spans="1:11" x14ac:dyDescent="0.25">
      <c r="A107" s="6" t="s">
        <v>180</v>
      </c>
      <c r="B107" s="7">
        <v>3.04E-2</v>
      </c>
      <c r="C107" s="7">
        <v>1.4531226590961616E-2</v>
      </c>
      <c r="D107" s="7">
        <v>1.5099507734681869E-2</v>
      </c>
      <c r="E107" s="7">
        <v>2.8975043932222291E-2</v>
      </c>
      <c r="G107" s="6" t="s">
        <v>180</v>
      </c>
      <c r="H107" s="7">
        <v>5.0599999999999999E-2</v>
      </c>
      <c r="I107" s="7">
        <v>3.5890298140510125E-2</v>
      </c>
      <c r="J107" s="7">
        <v>3.7522123041538298E-2</v>
      </c>
      <c r="K107" s="7">
        <v>2.8975043932210665E-2</v>
      </c>
    </row>
    <row r="108" spans="1:11" x14ac:dyDescent="0.25">
      <c r="A108" s="6" t="s">
        <v>181</v>
      </c>
      <c r="B108" s="7">
        <v>0.02</v>
      </c>
      <c r="C108" s="7">
        <v>1.2751480862873022E-2</v>
      </c>
      <c r="D108" s="7">
        <v>1.3250160453582018E-2</v>
      </c>
      <c r="E108" s="7">
        <v>2.4692136264002559E-2</v>
      </c>
      <c r="G108" s="6" t="s">
        <v>181</v>
      </c>
      <c r="H108" s="7">
        <v>4.02E-2</v>
      </c>
      <c r="I108" s="7">
        <v>3.411055241242153E-2</v>
      </c>
      <c r="J108" s="7">
        <v>3.5672775760438445E-2</v>
      </c>
      <c r="K108" s="7">
        <v>2.4692136263990933E-2</v>
      </c>
    </row>
    <row r="109" spans="1:11" x14ac:dyDescent="0.25">
      <c r="A109" s="6" t="s">
        <v>182</v>
      </c>
      <c r="B109" s="7">
        <v>0.02</v>
      </c>
      <c r="C109" s="7">
        <v>1.2751480862873022E-2</v>
      </c>
      <c r="D109" s="7">
        <v>1.3250160453582014E-2</v>
      </c>
      <c r="E109" s="7">
        <v>2.4692136264002563E-2</v>
      </c>
      <c r="G109" s="6" t="s">
        <v>182</v>
      </c>
      <c r="H109" s="7">
        <v>4.02E-2</v>
      </c>
      <c r="I109" s="7">
        <v>3.411055241242153E-2</v>
      </c>
      <c r="J109" s="7">
        <v>3.5672775760438445E-2</v>
      </c>
      <c r="K109" s="7">
        <v>2.4692136263990937E-2</v>
      </c>
    </row>
    <row r="110" spans="1:11" x14ac:dyDescent="0.25">
      <c r="A110" s="6" t="s">
        <v>183</v>
      </c>
      <c r="B110" s="7">
        <v>9.4999999999999998E-3</v>
      </c>
      <c r="C110" s="7">
        <v>1.0712718034299636E-2</v>
      </c>
      <c r="D110" s="7">
        <v>1.1131666539353642E-2</v>
      </c>
      <c r="E110" s="7">
        <v>1.8635129817847561E-2</v>
      </c>
      <c r="G110" s="6" t="s">
        <v>183</v>
      </c>
      <c r="H110" s="7">
        <v>2.9699999999999997E-2</v>
      </c>
      <c r="I110" s="7">
        <v>3.207178958384814E-2</v>
      </c>
      <c r="J110" s="7">
        <v>3.3554281846210073E-2</v>
      </c>
      <c r="K110" s="7">
        <v>1.8635129817835935E-2</v>
      </c>
    </row>
    <row r="111" spans="1:11" x14ac:dyDescent="0.25">
      <c r="A111" s="6" t="s">
        <v>184</v>
      </c>
      <c r="B111" s="7">
        <v>3.6700000000000003E-2</v>
      </c>
      <c r="C111" s="7">
        <v>1.6772614376562221E-2</v>
      </c>
      <c r="D111" s="7">
        <v>1.7428550778174741E-2</v>
      </c>
      <c r="E111" s="7">
        <v>3.2626251185038417E-2</v>
      </c>
      <c r="G111" s="6" t="s">
        <v>184</v>
      </c>
      <c r="H111" s="7">
        <v>5.6900000000000006E-2</v>
      </c>
      <c r="I111" s="7">
        <v>3.8131685926110728E-2</v>
      </c>
      <c r="J111" s="7">
        <v>3.985116608503117E-2</v>
      </c>
      <c r="K111" s="7">
        <v>3.2626251185026788E-2</v>
      </c>
    </row>
    <row r="112" spans="1:11" x14ac:dyDescent="0.25">
      <c r="A112" s="6" t="s">
        <v>185</v>
      </c>
      <c r="B112" s="7">
        <v>1E-4</v>
      </c>
      <c r="C112" s="7">
        <v>1.7758469729025218E-2</v>
      </c>
      <c r="D112" s="7">
        <v>1.8452960550234279E-2</v>
      </c>
      <c r="E112" s="7">
        <v>2.2322749526408291E-2</v>
      </c>
      <c r="G112" s="6" t="s">
        <v>185</v>
      </c>
      <c r="H112" s="7">
        <v>2.0299999999999999E-2</v>
      </c>
      <c r="I112" s="7">
        <v>3.9117541278573725E-2</v>
      </c>
      <c r="J112" s="7">
        <v>4.0875575857090708E-2</v>
      </c>
      <c r="K112" s="7">
        <v>2.2322749526396665E-2</v>
      </c>
    </row>
    <row r="113" spans="1:11" x14ac:dyDescent="0.25">
      <c r="A113" s="6" t="s">
        <v>186</v>
      </c>
      <c r="B113" s="7">
        <v>2.3E-3</v>
      </c>
      <c r="C113" s="7">
        <v>8.6213890263545402E-3</v>
      </c>
      <c r="D113" s="7">
        <v>8.9585507095534915E-3</v>
      </c>
      <c r="E113" s="7">
        <v>1.5908796915068611E-2</v>
      </c>
      <c r="G113" s="6" t="s">
        <v>186</v>
      </c>
      <c r="H113" s="7">
        <v>2.2499999999999999E-2</v>
      </c>
      <c r="I113" s="7">
        <v>2.9980460575903048E-2</v>
      </c>
      <c r="J113" s="7">
        <v>3.1381166016409917E-2</v>
      </c>
      <c r="K113" s="7">
        <v>1.5908796915056984E-2</v>
      </c>
    </row>
    <row r="114" spans="1:11" x14ac:dyDescent="0.25">
      <c r="A114" s="6" t="s">
        <v>187</v>
      </c>
      <c r="B114" s="7">
        <v>4.19E-2</v>
      </c>
      <c r="C114" s="7">
        <v>1.8578890556739648E-2</v>
      </c>
      <c r="D114" s="7">
        <v>1.9305466053209059E-2</v>
      </c>
      <c r="E114" s="7">
        <v>3.5568664243600535E-2</v>
      </c>
      <c r="G114" s="6" t="s">
        <v>187</v>
      </c>
      <c r="H114" s="7">
        <v>6.2100000000000002E-2</v>
      </c>
      <c r="I114" s="7">
        <v>3.9937962106288152E-2</v>
      </c>
      <c r="J114" s="7">
        <v>4.1728081360065492E-2</v>
      </c>
      <c r="K114" s="7">
        <v>3.5568664243588906E-2</v>
      </c>
    </row>
    <row r="115" spans="1:11" x14ac:dyDescent="0.25">
      <c r="A115" s="6" t="s">
        <v>188</v>
      </c>
      <c r="B115" s="7">
        <v>2.7000000000000001E-3</v>
      </c>
      <c r="C115" s="7">
        <v>1.1498083304787084E-2</v>
      </c>
      <c r="D115" s="7">
        <v>1.1947745547002711E-2</v>
      </c>
      <c r="E115" s="7">
        <v>1.8356163005118917E-2</v>
      </c>
      <c r="G115" s="6" t="s">
        <v>188</v>
      </c>
      <c r="H115" s="7">
        <v>2.29E-2</v>
      </c>
      <c r="I115" s="7">
        <v>3.2857154854335588E-2</v>
      </c>
      <c r="J115" s="7">
        <v>3.4370360853859139E-2</v>
      </c>
      <c r="K115" s="7">
        <v>1.8356163005107291E-2</v>
      </c>
    </row>
    <row r="116" spans="1:11" x14ac:dyDescent="0.25">
      <c r="A116" s="6" t="s">
        <v>189</v>
      </c>
      <c r="B116" s="7">
        <v>1E-4</v>
      </c>
      <c r="C116" s="7">
        <v>1.3868297211234957E-2</v>
      </c>
      <c r="D116" s="7">
        <v>1.4410652789500801E-2</v>
      </c>
      <c r="E116" s="7">
        <v>1.9401380564449629E-2</v>
      </c>
      <c r="G116" s="6" t="s">
        <v>189</v>
      </c>
      <c r="H116" s="7">
        <v>2.0299999999999999E-2</v>
      </c>
      <c r="I116" s="7">
        <v>3.5227368760783466E-2</v>
      </c>
      <c r="J116" s="7">
        <v>3.683326809635723E-2</v>
      </c>
      <c r="K116" s="7">
        <v>1.9401380564438003E-2</v>
      </c>
    </row>
    <row r="117" spans="1:11" x14ac:dyDescent="0.25">
      <c r="A117" s="6" t="s">
        <v>190</v>
      </c>
      <c r="B117" s="7">
        <v>1.55E-2</v>
      </c>
      <c r="C117" s="7">
        <v>9.9012507284014922E-3</v>
      </c>
      <c r="D117" s="7">
        <v>1.0288464708788858E-2</v>
      </c>
      <c r="E117" s="7">
        <v>2.0763867873310596E-2</v>
      </c>
      <c r="G117" s="6" t="s">
        <v>190</v>
      </c>
      <c r="H117" s="7">
        <v>3.5699999999999996E-2</v>
      </c>
      <c r="I117" s="7">
        <v>3.1260322277950003E-2</v>
      </c>
      <c r="J117" s="7">
        <v>3.2711080015645287E-2</v>
      </c>
      <c r="K117" s="7">
        <v>2.076386787329897E-2</v>
      </c>
    </row>
    <row r="118" spans="1:11" x14ac:dyDescent="0.25">
      <c r="A118" s="6" t="s">
        <v>191</v>
      </c>
      <c r="B118" s="7">
        <v>2.9999999999999997E-4</v>
      </c>
      <c r="C118" s="7">
        <v>9.9007009268573323E-3</v>
      </c>
      <c r="D118" s="7">
        <v>1.0287893405835415E-2</v>
      </c>
      <c r="E118" s="7">
        <v>1.5711415479167667E-2</v>
      </c>
      <c r="G118" s="6" t="s">
        <v>191</v>
      </c>
      <c r="H118" s="7">
        <v>2.0500000000000001E-2</v>
      </c>
      <c r="I118" s="7">
        <v>3.1259772476405837E-2</v>
      </c>
      <c r="J118" s="7">
        <v>3.2710508712691842E-2</v>
      </c>
      <c r="K118" s="7">
        <v>1.5711415479156041E-2</v>
      </c>
    </row>
    <row r="119" spans="1:11" x14ac:dyDescent="0.25">
      <c r="A119" s="6" t="s">
        <v>192</v>
      </c>
      <c r="B119" s="7">
        <v>2.4400000000000002E-2</v>
      </c>
      <c r="C119" s="7">
        <v>1.2596058261941597E-2</v>
      </c>
      <c r="D119" s="7">
        <v>1.3088659650451735E-2</v>
      </c>
      <c r="E119" s="7">
        <v>2.5580027205296375E-2</v>
      </c>
      <c r="G119" s="6" t="s">
        <v>192</v>
      </c>
      <c r="H119" s="7">
        <v>4.4600000000000001E-2</v>
      </c>
      <c r="I119" s="7">
        <v>3.3955129811490105E-2</v>
      </c>
      <c r="J119" s="7">
        <v>3.5511274957308166E-2</v>
      </c>
      <c r="K119" s="7">
        <v>2.5580027205284749E-2</v>
      </c>
    </row>
    <row r="120" spans="1:11" x14ac:dyDescent="0.25">
      <c r="A120" s="6" t="s">
        <v>193</v>
      </c>
      <c r="B120" s="7">
        <v>1.6000000000000001E-3</v>
      </c>
      <c r="C120" s="7">
        <v>1.1794920185393914E-2</v>
      </c>
      <c r="D120" s="7">
        <v>1.2256191000427101E-2</v>
      </c>
      <c r="E120" s="7">
        <v>1.8618706046961531E-2</v>
      </c>
      <c r="G120" s="6" t="s">
        <v>193</v>
      </c>
      <c r="H120" s="7">
        <v>2.18E-2</v>
      </c>
      <c r="I120" s="7">
        <v>3.315399173494242E-2</v>
      </c>
      <c r="J120" s="7">
        <v>3.4678806307283531E-2</v>
      </c>
      <c r="K120" s="7">
        <v>1.8618706046949905E-2</v>
      </c>
    </row>
    <row r="121" spans="1:11" x14ac:dyDescent="0.25">
      <c r="A121" s="6" t="s">
        <v>194</v>
      </c>
      <c r="B121" s="7">
        <v>1.77E-2</v>
      </c>
      <c r="C121" s="7">
        <v>1.0495065437375117E-2</v>
      </c>
      <c r="D121" s="7">
        <v>1.090550207552376E-2</v>
      </c>
      <c r="E121" s="7">
        <v>2.1875618490772471E-2</v>
      </c>
      <c r="G121" s="6" t="s">
        <v>194</v>
      </c>
      <c r="H121" s="7">
        <v>3.7900000000000003E-2</v>
      </c>
      <c r="I121" s="7">
        <v>3.1854136986923624E-2</v>
      </c>
      <c r="J121" s="7">
        <v>3.3328117382380187E-2</v>
      </c>
      <c r="K121" s="7">
        <v>2.1875618490760845E-2</v>
      </c>
    </row>
    <row r="122" spans="1:11" x14ac:dyDescent="0.25">
      <c r="A122" s="6" t="s">
        <v>195</v>
      </c>
      <c r="B122" s="7">
        <v>1.2500000000000001E-2</v>
      </c>
      <c r="C122" s="7">
        <v>1.0007240934828573E-2</v>
      </c>
      <c r="D122" s="7">
        <v>1.0398599935965185E-2</v>
      </c>
      <c r="E122" s="7">
        <v>1.8135208989880261E-2</v>
      </c>
      <c r="G122" s="6" t="s">
        <v>195</v>
      </c>
      <c r="H122" s="7">
        <v>3.27E-2</v>
      </c>
      <c r="I122" s="7">
        <v>3.136631248437708E-2</v>
      </c>
      <c r="J122" s="7">
        <v>3.2821215242821611E-2</v>
      </c>
      <c r="K122" s="7">
        <v>1.8135208989868635E-2</v>
      </c>
    </row>
    <row r="123" spans="1:11" x14ac:dyDescent="0.25">
      <c r="A123" s="6" t="s">
        <v>196</v>
      </c>
      <c r="B123" s="7">
        <v>1.2800000000000001E-2</v>
      </c>
      <c r="C123" s="7">
        <v>1.227342734278344E-2</v>
      </c>
      <c r="D123" s="7">
        <v>1.2753411415983613E-2</v>
      </c>
      <c r="E123" s="7">
        <v>2.4101620766280685E-2</v>
      </c>
      <c r="G123" s="6" t="s">
        <v>196</v>
      </c>
      <c r="H123" s="7">
        <v>3.3000000000000002E-2</v>
      </c>
      <c r="I123" s="7">
        <v>3.3632498892331948E-2</v>
      </c>
      <c r="J123" s="7">
        <v>3.5176026722840044E-2</v>
      </c>
      <c r="K123" s="7">
        <v>2.4101620766269059E-2</v>
      </c>
    </row>
    <row r="124" spans="1:11" x14ac:dyDescent="0.25">
      <c r="A124" s="6" t="s">
        <v>197</v>
      </c>
      <c r="B124" s="7">
        <v>4.19E-2</v>
      </c>
      <c r="C124" s="7">
        <v>1.8578890556739648E-2</v>
      </c>
      <c r="D124" s="7">
        <v>1.9305466053209056E-2</v>
      </c>
      <c r="E124" s="7">
        <v>3.5568664243600535E-2</v>
      </c>
      <c r="G124" s="6" t="s">
        <v>197</v>
      </c>
      <c r="H124" s="7">
        <v>6.2100000000000002E-2</v>
      </c>
      <c r="I124" s="7">
        <v>3.9937962106288152E-2</v>
      </c>
      <c r="J124" s="7">
        <v>4.1728081360065485E-2</v>
      </c>
      <c r="K124" s="7">
        <v>3.5568664243588906E-2</v>
      </c>
    </row>
    <row r="125" spans="1:11" x14ac:dyDescent="0.25">
      <c r="A125" s="6" t="s">
        <v>198</v>
      </c>
      <c r="B125" s="7">
        <v>2.5999999999999999E-2</v>
      </c>
      <c r="C125" s="7">
        <v>1.125347602948782E-2</v>
      </c>
      <c r="D125" s="7">
        <v>1.169357227248795E-2</v>
      </c>
      <c r="E125" s="7">
        <v>2.2548013071246951E-2</v>
      </c>
      <c r="G125" s="6" t="s">
        <v>198</v>
      </c>
      <c r="H125" s="7">
        <v>4.6199999999999998E-2</v>
      </c>
      <c r="I125" s="7">
        <v>3.2612547579036325E-2</v>
      </c>
      <c r="J125" s="7">
        <v>3.4116187579344377E-2</v>
      </c>
      <c r="K125" s="7">
        <v>2.2548013071235325E-2</v>
      </c>
    </row>
    <row r="126" spans="1:11" x14ac:dyDescent="0.25">
      <c r="A126" s="6" t="s">
        <v>199</v>
      </c>
      <c r="B126" s="7">
        <v>2.5100000000000001E-2</v>
      </c>
      <c r="C126" s="7">
        <v>1.0917429862788401E-2</v>
      </c>
      <c r="D126" s="7">
        <v>1.1344384152577675E-2</v>
      </c>
      <c r="E126" s="7">
        <v>2.2000824245157528E-2</v>
      </c>
      <c r="G126" s="6" t="s">
        <v>199</v>
      </c>
      <c r="H126" s="7">
        <v>4.53E-2</v>
      </c>
      <c r="I126" s="7">
        <v>3.2276501412336907E-2</v>
      </c>
      <c r="J126" s="7">
        <v>3.3766999459434108E-2</v>
      </c>
      <c r="K126" s="7">
        <v>2.2000824245145902E-2</v>
      </c>
    </row>
    <row r="127" spans="1:11" x14ac:dyDescent="0.25">
      <c r="A127" s="6" t="s">
        <v>200</v>
      </c>
      <c r="B127" s="7">
        <v>3.2399999999999998E-2</v>
      </c>
      <c r="C127" s="7">
        <v>1.5241831385989363E-2</v>
      </c>
      <c r="D127" s="7">
        <v>1.5837902565404377E-2</v>
      </c>
      <c r="E127" s="7">
        <v>3.0338597751788671E-2</v>
      </c>
      <c r="G127" s="6" t="s">
        <v>200</v>
      </c>
      <c r="H127" s="7">
        <v>5.2599999999999994E-2</v>
      </c>
      <c r="I127" s="7">
        <v>3.6600902935537874E-2</v>
      </c>
      <c r="J127" s="7">
        <v>3.8260517872260806E-2</v>
      </c>
      <c r="K127" s="7">
        <v>3.0338597751777045E-2</v>
      </c>
    </row>
    <row r="128" spans="1:11" x14ac:dyDescent="0.25">
      <c r="A128" s="6" t="s">
        <v>201</v>
      </c>
      <c r="B128" s="7">
        <v>2.69E-2</v>
      </c>
      <c r="C128" s="7">
        <v>1.4631670549349302E-2</v>
      </c>
      <c r="D128" s="7">
        <v>1.5203879813465658E-2</v>
      </c>
      <c r="E128" s="7">
        <v>2.8233779231536259E-2</v>
      </c>
      <c r="G128" s="6" t="s">
        <v>201</v>
      </c>
      <c r="H128" s="7">
        <v>4.7100000000000003E-2</v>
      </c>
      <c r="I128" s="7">
        <v>3.5990742098897813E-2</v>
      </c>
      <c r="J128" s="7">
        <v>3.7626495120322088E-2</v>
      </c>
      <c r="K128" s="7">
        <v>2.8233779231524633E-2</v>
      </c>
    </row>
    <row r="129" spans="1:11" x14ac:dyDescent="0.25">
      <c r="A129" s="6" t="s">
        <v>202</v>
      </c>
      <c r="B129" s="7">
        <v>1.1599999999999999E-2</v>
      </c>
      <c r="C129" s="7">
        <v>9.2009694414855823E-3</v>
      </c>
      <c r="D129" s="7">
        <v>9.5607971136240644E-3</v>
      </c>
      <c r="E129" s="7">
        <v>1.9174758210994718E-2</v>
      </c>
      <c r="G129" s="6" t="s">
        <v>202</v>
      </c>
      <c r="H129" s="7">
        <v>3.1799999999999995E-2</v>
      </c>
      <c r="I129" s="7">
        <v>3.0560040991034092E-2</v>
      </c>
      <c r="J129" s="7">
        <v>3.1983412420480493E-2</v>
      </c>
      <c r="K129" s="7">
        <v>1.9174758210983092E-2</v>
      </c>
    </row>
    <row r="130" spans="1:11" x14ac:dyDescent="0.25">
      <c r="A130" s="6" t="s">
        <v>203</v>
      </c>
      <c r="B130" s="7">
        <v>1.2E-2</v>
      </c>
      <c r="C130" s="7">
        <v>1.1676397669547168E-2</v>
      </c>
      <c r="D130" s="7">
        <v>1.2133033355505708E-2</v>
      </c>
      <c r="E130" s="7">
        <v>2.3072369350562096E-2</v>
      </c>
      <c r="G130" s="6" t="s">
        <v>203</v>
      </c>
      <c r="H130" s="7">
        <v>3.2199999999999999E-2</v>
      </c>
      <c r="I130" s="7">
        <v>3.3035469219095677E-2</v>
      </c>
      <c r="J130" s="7">
        <v>3.4555648662362139E-2</v>
      </c>
      <c r="K130" s="7">
        <v>2.3072369350550469E-2</v>
      </c>
    </row>
    <row r="131" spans="1:11" x14ac:dyDescent="0.25">
      <c r="A131" s="6" t="s">
        <v>204</v>
      </c>
      <c r="B131" s="7">
        <v>1.06E-2</v>
      </c>
      <c r="C131" s="7">
        <v>1.3375232213813057E-2</v>
      </c>
      <c r="D131" s="7">
        <v>1.3898305211980837E-2</v>
      </c>
      <c r="E131" s="7">
        <v>2.6205913642381829E-2</v>
      </c>
      <c r="G131" s="6" t="s">
        <v>204</v>
      </c>
      <c r="H131" s="7">
        <v>3.0800000000000001E-2</v>
      </c>
      <c r="I131" s="7">
        <v>3.4734303763361563E-2</v>
      </c>
      <c r="J131" s="7">
        <v>3.6320920518837264E-2</v>
      </c>
      <c r="K131" s="7">
        <v>2.6205913642370203E-2</v>
      </c>
    </row>
    <row r="132" spans="1:11" x14ac:dyDescent="0.25">
      <c r="A132" s="6" t="s">
        <v>205</v>
      </c>
      <c r="B132" s="7">
        <v>8.6E-3</v>
      </c>
      <c r="C132" s="7">
        <v>1.0870509932698644E-2</v>
      </c>
      <c r="D132" s="7">
        <v>1.1295629297447853E-2</v>
      </c>
      <c r="E132" s="7">
        <v>1.8707873611745578E-2</v>
      </c>
      <c r="G132" s="6" t="s">
        <v>205</v>
      </c>
      <c r="H132" s="7">
        <v>2.8799999999999999E-2</v>
      </c>
      <c r="I132" s="7">
        <v>3.2229581482247152E-2</v>
      </c>
      <c r="J132" s="7">
        <v>3.3718244604304282E-2</v>
      </c>
      <c r="K132" s="7">
        <v>1.8707873611733952E-2</v>
      </c>
    </row>
    <row r="133" spans="1:11" x14ac:dyDescent="0.25">
      <c r="A133" s="6" t="s">
        <v>206</v>
      </c>
      <c r="B133" s="7">
        <v>2.6499999999999999E-2</v>
      </c>
      <c r="C133" s="7">
        <v>1.1149348129450015E-2</v>
      </c>
      <c r="D133" s="7">
        <v>1.1585372182001787E-2</v>
      </c>
      <c r="E133" s="7">
        <v>2.2342068986361478E-2</v>
      </c>
      <c r="G133" s="6" t="s">
        <v>206</v>
      </c>
      <c r="H133" s="7">
        <v>4.6699999999999998E-2</v>
      </c>
      <c r="I133" s="7">
        <v>3.2508419678998521E-2</v>
      </c>
      <c r="J133" s="7">
        <v>3.4007987488858214E-2</v>
      </c>
      <c r="K133" s="7">
        <v>2.2342068986349852E-2</v>
      </c>
    </row>
    <row r="134" spans="1:11" x14ac:dyDescent="0.25">
      <c r="A134" s="6" t="s">
        <v>207</v>
      </c>
      <c r="B134" s="7">
        <v>1.0500000000000001E-2</v>
      </c>
      <c r="C134" s="7">
        <v>1.3219365238664941E-2</v>
      </c>
      <c r="D134" s="7">
        <v>1.3736342656232492E-2</v>
      </c>
      <c r="E134" s="7">
        <v>2.592379915308585E-2</v>
      </c>
      <c r="G134" s="6" t="s">
        <v>207</v>
      </c>
      <c r="H134" s="7">
        <v>3.0699999999999998E-2</v>
      </c>
      <c r="I134" s="7">
        <v>3.457843678821345E-2</v>
      </c>
      <c r="J134" s="7">
        <v>3.615895796308892E-2</v>
      </c>
      <c r="K134" s="7">
        <v>2.5923799153074224E-2</v>
      </c>
    </row>
    <row r="135" spans="1:11" x14ac:dyDescent="0.25">
      <c r="A135" s="6" t="s">
        <v>208</v>
      </c>
      <c r="B135" s="7">
        <v>1.9400000000000001E-2</v>
      </c>
      <c r="C135" s="7">
        <v>9.877324393599559E-3</v>
      </c>
      <c r="D135" s="7">
        <v>1.0263602672873108E-2</v>
      </c>
      <c r="E135" s="7">
        <v>2.0460042387813456E-2</v>
      </c>
      <c r="G135" s="6" t="s">
        <v>208</v>
      </c>
      <c r="H135" s="7">
        <v>3.9599999999999996E-2</v>
      </c>
      <c r="I135" s="7">
        <v>3.1236395943148067E-2</v>
      </c>
      <c r="J135" s="7">
        <v>3.2686217979729537E-2</v>
      </c>
      <c r="K135" s="7">
        <v>2.046004238780183E-2</v>
      </c>
    </row>
    <row r="136" spans="1:11" x14ac:dyDescent="0.25">
      <c r="A136" s="6" t="s">
        <v>74</v>
      </c>
      <c r="B136" s="7">
        <v>2.9999999999999997E-4</v>
      </c>
      <c r="C136" s="7">
        <v>1.2079947376689257E-2</v>
      </c>
      <c r="D136" s="7">
        <v>1.2552364916140148E-2</v>
      </c>
      <c r="E136" s="7">
        <v>1.8829494406284834E-2</v>
      </c>
      <c r="G136" s="6" t="s">
        <v>74</v>
      </c>
      <c r="H136" s="7">
        <v>2.0500000000000001E-2</v>
      </c>
      <c r="I136" s="7">
        <v>3.889487036903222E-2</v>
      </c>
      <c r="J136" s="7">
        <v>4.3385512798967199E-2</v>
      </c>
      <c r="K136" s="7">
        <v>1.8829494406274697E-2</v>
      </c>
    </row>
    <row r="137" spans="1:11" x14ac:dyDescent="0.25">
      <c r="A137" s="6" t="s">
        <v>209</v>
      </c>
      <c r="B137" s="7">
        <v>1E-4</v>
      </c>
      <c r="C137" s="7">
        <v>1.2295085301607486E-2</v>
      </c>
      <c r="D137" s="7">
        <v>1.2775916365220623E-2</v>
      </c>
      <c r="E137" s="7">
        <v>1.9015217102467757E-2</v>
      </c>
      <c r="G137" s="6" t="s">
        <v>209</v>
      </c>
      <c r="H137" s="7">
        <v>2.0299999999999999E-2</v>
      </c>
      <c r="I137" s="7">
        <v>3.3654156851155997E-2</v>
      </c>
      <c r="J137" s="7">
        <v>3.5198531672077052E-2</v>
      </c>
      <c r="K137" s="7">
        <v>1.9015217102456131E-2</v>
      </c>
    </row>
    <row r="138" spans="1:11" x14ac:dyDescent="0.25">
      <c r="A138" s="6" t="s">
        <v>210</v>
      </c>
      <c r="B138" s="7">
        <v>6.0000000000000001E-3</v>
      </c>
      <c r="C138" s="7">
        <v>9.0384730613331313E-3</v>
      </c>
      <c r="D138" s="7">
        <v>9.3919458928677993E-3</v>
      </c>
      <c r="E138" s="7">
        <v>1.5662685791000847E-2</v>
      </c>
      <c r="G138" s="6" t="s">
        <v>210</v>
      </c>
      <c r="H138" s="7">
        <v>2.6200000000000001E-2</v>
      </c>
      <c r="I138" s="7">
        <v>3.0397544610881639E-2</v>
      </c>
      <c r="J138" s="7">
        <v>3.1814561199724228E-2</v>
      </c>
      <c r="K138" s="7">
        <v>1.5662685790989221E-2</v>
      </c>
    </row>
    <row r="139" spans="1:11" x14ac:dyDescent="0.25">
      <c r="A139" s="6" t="s">
        <v>73</v>
      </c>
      <c r="B139" s="7">
        <v>2.2800000000000001E-2</v>
      </c>
      <c r="C139" s="7">
        <v>1.0480065333211615E-2</v>
      </c>
      <c r="D139" s="7">
        <v>1.0889915353548156E-2</v>
      </c>
      <c r="E139" s="7">
        <v>2.1025101702449485E-2</v>
      </c>
      <c r="G139" s="6" t="s">
        <v>73</v>
      </c>
      <c r="H139" s="7">
        <v>4.2999999999999997E-2</v>
      </c>
      <c r="I139" s="7">
        <v>3.1839136882760119E-2</v>
      </c>
      <c r="J139" s="7">
        <v>3.3312530660404585E-2</v>
      </c>
      <c r="K139" s="7">
        <v>2.1025101702437859E-2</v>
      </c>
    </row>
    <row r="140" spans="1:11" x14ac:dyDescent="0.25">
      <c r="A140" s="6" t="s">
        <v>211</v>
      </c>
      <c r="B140" s="7">
        <v>2.2800000000000001E-2</v>
      </c>
      <c r="C140" s="7">
        <v>1.4672091466496266E-3</v>
      </c>
      <c r="D140" s="7">
        <v>1.5245881494967419E-3</v>
      </c>
      <c r="E140" s="7">
        <v>2.8480547878491384E-3</v>
      </c>
      <c r="G140" s="6" t="s">
        <v>211</v>
      </c>
      <c r="H140" s="7">
        <v>2.2800000000000001E-2</v>
      </c>
      <c r="I140" s="7">
        <v>1.4672091466496266E-3</v>
      </c>
      <c r="J140" s="7">
        <v>1.5245881494967419E-3</v>
      </c>
      <c r="K140" s="7">
        <v>2.8480547878491384E-3</v>
      </c>
    </row>
    <row r="141" spans="1:11" x14ac:dyDescent="0.25">
      <c r="A141" s="6" t="s">
        <v>212</v>
      </c>
      <c r="B141" s="7">
        <v>1E-4</v>
      </c>
      <c r="C141" s="7">
        <v>8.5211899728198197E-3</v>
      </c>
      <c r="D141" s="7">
        <v>8.8544331132594297E-3</v>
      </c>
      <c r="E141" s="7">
        <v>1.4691409827312317E-2</v>
      </c>
      <c r="G141" s="6" t="s">
        <v>212</v>
      </c>
      <c r="H141" s="7">
        <v>2.0299999999999999E-2</v>
      </c>
      <c r="I141" s="7">
        <v>2.9880261522368327E-2</v>
      </c>
      <c r="J141" s="7">
        <v>3.1277048420115861E-2</v>
      </c>
      <c r="K141" s="7">
        <v>1.4691409827300689E-2</v>
      </c>
    </row>
    <row r="142" spans="1:11" x14ac:dyDescent="0.25">
      <c r="A142" s="6" t="s">
        <v>213</v>
      </c>
      <c r="B142" s="7">
        <v>1E-4</v>
      </c>
      <c r="C142" s="7">
        <v>1.7153478804937887E-2</v>
      </c>
      <c r="D142" s="7">
        <v>1.7824309893630319E-2</v>
      </c>
      <c r="E142" s="7">
        <v>3.3633940791080966E-2</v>
      </c>
      <c r="G142" s="6" t="s">
        <v>213</v>
      </c>
      <c r="H142" s="7">
        <v>2.0299999999999999E-2</v>
      </c>
      <c r="I142" s="7">
        <v>3.8512550354486391E-2</v>
      </c>
      <c r="J142" s="7">
        <v>4.0246925200486748E-2</v>
      </c>
      <c r="K142" s="7">
        <v>3.3633940791069336E-2</v>
      </c>
    </row>
    <row r="143" spans="1:11" x14ac:dyDescent="0.25">
      <c r="A143" s="6" t="s">
        <v>214</v>
      </c>
      <c r="B143" s="7">
        <v>7.4999999999999997E-3</v>
      </c>
      <c r="C143" s="7">
        <v>8.9966114617229965E-3</v>
      </c>
      <c r="D143" s="7">
        <v>9.3484471872944865E-3</v>
      </c>
      <c r="E143" s="7">
        <v>1.7938394559522078E-2</v>
      </c>
      <c r="G143" s="6" t="s">
        <v>214</v>
      </c>
      <c r="H143" s="7">
        <v>2.7699999999999999E-2</v>
      </c>
      <c r="I143" s="7">
        <v>3.0355683011271506E-2</v>
      </c>
      <c r="J143" s="7">
        <v>3.1771062494150917E-2</v>
      </c>
      <c r="K143" s="7">
        <v>1.7938394559510452E-2</v>
      </c>
    </row>
    <row r="144" spans="1:11" x14ac:dyDescent="0.25">
      <c r="A144" s="6" t="s">
        <v>215</v>
      </c>
      <c r="B144" s="7">
        <v>7.1000000000000004E-3</v>
      </c>
      <c r="C144" s="7">
        <v>8.9966114617229965E-3</v>
      </c>
      <c r="D144" s="7">
        <v>9.3484471872944831E-3</v>
      </c>
      <c r="E144" s="7">
        <v>1.7938394559522078E-2</v>
      </c>
      <c r="G144" s="6" t="s">
        <v>215</v>
      </c>
      <c r="H144" s="7">
        <v>2.7299999999999998E-2</v>
      </c>
      <c r="I144" s="7">
        <v>3.0355683011271506E-2</v>
      </c>
      <c r="J144" s="7">
        <v>3.177106249415091E-2</v>
      </c>
      <c r="K144" s="7">
        <v>1.7938394559510452E-2</v>
      </c>
    </row>
    <row r="145" spans="1:11" x14ac:dyDescent="0.25">
      <c r="A145" s="6" t="s">
        <v>216</v>
      </c>
      <c r="B145" s="7">
        <v>1.21E-2</v>
      </c>
      <c r="C145" s="7">
        <v>1.1165286510422237E-2</v>
      </c>
      <c r="D145" s="7">
        <v>1.1601933874523879E-2</v>
      </c>
      <c r="E145" s="7">
        <v>2.196510525809563E-2</v>
      </c>
      <c r="G145" s="6" t="s">
        <v>216</v>
      </c>
      <c r="H145" s="7">
        <v>3.2299999999999995E-2</v>
      </c>
      <c r="I145" s="7">
        <v>3.2524358059970747E-2</v>
      </c>
      <c r="J145" s="7">
        <v>3.4024549181380308E-2</v>
      </c>
      <c r="K145" s="7">
        <v>2.1965105258084004E-2</v>
      </c>
    </row>
    <row r="146" spans="1:11" x14ac:dyDescent="0.25">
      <c r="A146" s="6" t="s">
        <v>217</v>
      </c>
      <c r="B146" s="7">
        <v>1.21E-2</v>
      </c>
      <c r="C146" s="7">
        <v>1.1165286510422237E-2</v>
      </c>
      <c r="D146" s="7">
        <v>1.1601933874523879E-2</v>
      </c>
      <c r="E146" s="7">
        <v>2.196510525809563E-2</v>
      </c>
      <c r="G146" s="6" t="s">
        <v>217</v>
      </c>
      <c r="H146" s="7">
        <v>3.2299999999999995E-2</v>
      </c>
      <c r="I146" s="7">
        <v>3.2524358059970747E-2</v>
      </c>
      <c r="J146" s="7">
        <v>3.4024549181380308E-2</v>
      </c>
      <c r="K146" s="7">
        <v>2.1965105258084004E-2</v>
      </c>
    </row>
    <row r="147" spans="1:11" x14ac:dyDescent="0.25">
      <c r="A147" s="6" t="s">
        <v>218</v>
      </c>
      <c r="B147" s="7">
        <v>1E-4</v>
      </c>
      <c r="C147" s="7">
        <v>1.0383326725659918E-2</v>
      </c>
      <c r="D147" s="7">
        <v>1.0789393532914117E-2</v>
      </c>
      <c r="E147" s="7">
        <v>1.6361371007322739E-2</v>
      </c>
      <c r="G147" s="6" t="s">
        <v>218</v>
      </c>
      <c r="H147" s="7">
        <v>2.0299999999999999E-2</v>
      </c>
      <c r="I147" s="7">
        <v>3.1742398275208424E-2</v>
      </c>
      <c r="J147" s="7">
        <v>3.3212008839770546E-2</v>
      </c>
      <c r="K147" s="7">
        <v>1.6361371007311113E-2</v>
      </c>
    </row>
    <row r="148" spans="1:11" x14ac:dyDescent="0.25">
      <c r="A148" s="6" t="s">
        <v>219</v>
      </c>
      <c r="B148" s="7">
        <v>2.7000000000000001E-3</v>
      </c>
      <c r="C148" s="7">
        <v>9.5682007651430607E-3</v>
      </c>
      <c r="D148" s="7">
        <v>9.942389966593029E-3</v>
      </c>
      <c r="E148" s="7">
        <v>1.5342042097217842E-2</v>
      </c>
      <c r="G148" s="6" t="s">
        <v>219</v>
      </c>
      <c r="H148" s="7">
        <v>2.29E-2</v>
      </c>
      <c r="I148" s="7">
        <v>3.092727231469157E-2</v>
      </c>
      <c r="J148" s="7">
        <v>3.236500527344946E-2</v>
      </c>
      <c r="K148" s="7">
        <v>1.5342042097206214E-2</v>
      </c>
    </row>
    <row r="149" spans="1:11" x14ac:dyDescent="0.25">
      <c r="A149" s="6" t="s">
        <v>220</v>
      </c>
      <c r="B149" s="7">
        <v>2.3400000000000001E-2</v>
      </c>
      <c r="C149" s="7">
        <v>1.0405700268338298E-2</v>
      </c>
      <c r="D149" s="7">
        <v>1.0812642050760131E-2</v>
      </c>
      <c r="E149" s="7">
        <v>2.1018376035621199E-2</v>
      </c>
      <c r="G149" s="6" t="s">
        <v>220</v>
      </c>
      <c r="H149" s="7">
        <v>4.36E-2</v>
      </c>
      <c r="I149" s="7">
        <v>3.1764771817886804E-2</v>
      </c>
      <c r="J149" s="7">
        <v>3.3235257357616559E-2</v>
      </c>
      <c r="K149" s="7">
        <v>2.1018376035609573E-2</v>
      </c>
    </row>
    <row r="150" spans="1:11" x14ac:dyDescent="0.25">
      <c r="A150" s="6" t="s">
        <v>221</v>
      </c>
      <c r="B150" s="7">
        <v>1E-4</v>
      </c>
      <c r="C150" s="7">
        <v>1.5465191101062255E-2</v>
      </c>
      <c r="D150" s="7">
        <v>1.6069997338976849E-2</v>
      </c>
      <c r="E150" s="7">
        <v>2.1591625729315552E-2</v>
      </c>
      <c r="G150" s="6" t="s">
        <v>221</v>
      </c>
      <c r="H150" s="7">
        <v>2.0299999999999999E-2</v>
      </c>
      <c r="I150" s="7">
        <v>3.6824262650610763E-2</v>
      </c>
      <c r="J150" s="7">
        <v>3.8492612645833278E-2</v>
      </c>
      <c r="K150" s="7">
        <v>2.1591625729303926E-2</v>
      </c>
    </row>
    <row r="151" spans="1:11" x14ac:dyDescent="0.25">
      <c r="A151" s="6" t="s">
        <v>222</v>
      </c>
      <c r="B151" s="7">
        <v>2.5399999999999999E-2</v>
      </c>
      <c r="C151" s="7">
        <v>1.2927261812047971E-2</v>
      </c>
      <c r="D151" s="7">
        <v>1.3432815770740705E-2</v>
      </c>
      <c r="E151" s="7">
        <v>2.6152765987933081E-2</v>
      </c>
      <c r="G151" s="6" t="s">
        <v>222</v>
      </c>
      <c r="H151" s="7">
        <v>4.5600000000000002E-2</v>
      </c>
      <c r="I151" s="7">
        <v>3.4286333361596477E-2</v>
      </c>
      <c r="J151" s="7">
        <v>3.585543107759713E-2</v>
      </c>
      <c r="K151" s="7">
        <v>2.6152765987921454E-2</v>
      </c>
    </row>
    <row r="152" spans="1:11" x14ac:dyDescent="0.25">
      <c r="A152" s="6" t="s">
        <v>223</v>
      </c>
      <c r="B152" s="7">
        <v>1.6000000000000001E-3</v>
      </c>
      <c r="C152" s="7">
        <v>8.6507782807125674E-3</v>
      </c>
      <c r="D152" s="7">
        <v>8.9890893066029397E-3</v>
      </c>
      <c r="E152" s="7">
        <v>1.5184021124127377E-2</v>
      </c>
      <c r="G152" s="6" t="s">
        <v>223</v>
      </c>
      <c r="H152" s="7">
        <v>2.18E-2</v>
      </c>
      <c r="I152" s="7">
        <v>3.0009849830261073E-2</v>
      </c>
      <c r="J152" s="7">
        <v>3.1411704613459365E-2</v>
      </c>
      <c r="K152" s="7">
        <v>1.518402112411575E-2</v>
      </c>
    </row>
    <row r="153" spans="1:11" x14ac:dyDescent="0.25">
      <c r="A153" s="6" t="s">
        <v>224</v>
      </c>
      <c r="B153" s="7">
        <v>1E-4</v>
      </c>
      <c r="C153" s="7">
        <v>1.678802447796705E-2</v>
      </c>
      <c r="D153" s="7">
        <v>1.7444563531392638E-2</v>
      </c>
      <c r="E153" s="7">
        <v>2.0854843795121265E-2</v>
      </c>
      <c r="G153" s="6" t="s">
        <v>224</v>
      </c>
      <c r="H153" s="7">
        <v>2.0299999999999999E-2</v>
      </c>
      <c r="I153" s="7">
        <v>3.8147096027515558E-2</v>
      </c>
      <c r="J153" s="7">
        <v>3.986717883824907E-2</v>
      </c>
      <c r="K153" s="7">
        <v>2.0854843795109639E-2</v>
      </c>
    </row>
    <row r="154" spans="1:11" x14ac:dyDescent="0.25">
      <c r="A154" s="6" t="s">
        <v>225</v>
      </c>
      <c r="B154" s="7">
        <v>8.3000000000000001E-3</v>
      </c>
      <c r="C154" s="7">
        <v>1.1392415857912426E-2</v>
      </c>
      <c r="D154" s="7">
        <v>1.1837945701724653E-2</v>
      </c>
      <c r="E154" s="7">
        <v>1.985636519553426E-2</v>
      </c>
      <c r="G154" s="6" t="s">
        <v>225</v>
      </c>
      <c r="H154" s="7">
        <v>2.8499999999999998E-2</v>
      </c>
      <c r="I154" s="7">
        <v>3.2751487407460936E-2</v>
      </c>
      <c r="J154" s="7">
        <v>3.4260561008581082E-2</v>
      </c>
      <c r="K154" s="7">
        <v>1.9856365195522634E-2</v>
      </c>
    </row>
    <row r="155" spans="1:11" x14ac:dyDescent="0.25">
      <c r="A155" s="6" t="s">
        <v>226</v>
      </c>
      <c r="B155" s="7">
        <v>1E-4</v>
      </c>
      <c r="C155" s="7">
        <v>8.5308236028580637E-3</v>
      </c>
      <c r="D155" s="7">
        <v>8.864443491279822E-3</v>
      </c>
      <c r="E155" s="7">
        <v>1.4703907570908515E-2</v>
      </c>
      <c r="G155" s="6" t="s">
        <v>226</v>
      </c>
      <c r="H155" s="7">
        <v>2.0299999999999999E-2</v>
      </c>
      <c r="I155" s="7">
        <v>2.9889895152406573E-2</v>
      </c>
      <c r="J155" s="7">
        <v>3.1287058798136251E-2</v>
      </c>
      <c r="K155" s="7">
        <v>1.4703907570896887E-2</v>
      </c>
    </row>
    <row r="156" spans="1:11" x14ac:dyDescent="0.25">
      <c r="A156" s="6" t="s">
        <v>227</v>
      </c>
      <c r="B156" s="7">
        <v>1.44E-2</v>
      </c>
      <c r="C156" s="7">
        <v>1.2111771913291255E-2</v>
      </c>
      <c r="D156" s="7">
        <v>1.2585434033434999E-2</v>
      </c>
      <c r="E156" s="7">
        <v>2.4792331095324745E-2</v>
      </c>
      <c r="G156" s="6" t="s">
        <v>227</v>
      </c>
      <c r="H156" s="7">
        <v>3.4599999999999999E-2</v>
      </c>
      <c r="I156" s="7">
        <v>3.3470843462839767E-2</v>
      </c>
      <c r="J156" s="7">
        <v>3.5008049340291426E-2</v>
      </c>
      <c r="K156" s="7">
        <v>2.4792331095313119E-2</v>
      </c>
    </row>
    <row r="157" spans="1:11" x14ac:dyDescent="0.25">
      <c r="A157" s="6" t="s">
        <v>228</v>
      </c>
      <c r="B157" s="7">
        <v>1.44E-2</v>
      </c>
      <c r="C157" s="7">
        <v>1.2111771913291259E-2</v>
      </c>
      <c r="D157" s="7">
        <v>1.2585434033435001E-2</v>
      </c>
      <c r="E157" s="7">
        <v>2.4792331095324742E-2</v>
      </c>
      <c r="G157" s="6" t="s">
        <v>228</v>
      </c>
      <c r="H157" s="7">
        <v>3.4599999999999999E-2</v>
      </c>
      <c r="I157" s="7">
        <v>3.3470843462839767E-2</v>
      </c>
      <c r="J157" s="7">
        <v>3.5008049340291433E-2</v>
      </c>
      <c r="K157" s="7">
        <v>2.4792331095313116E-2</v>
      </c>
    </row>
    <row r="158" spans="1:11" x14ac:dyDescent="0.25">
      <c r="A158" s="6" t="s">
        <v>229</v>
      </c>
      <c r="B158" s="7">
        <v>2.7000000000000001E-3</v>
      </c>
      <c r="C158" s="7">
        <v>1.1744385376725603E-2</v>
      </c>
      <c r="D158" s="7">
        <v>1.2203679897556234E-2</v>
      </c>
      <c r="E158" s="7">
        <v>2.2568707419849406E-2</v>
      </c>
      <c r="G158" s="6" t="s">
        <v>229</v>
      </c>
      <c r="H158" s="7">
        <v>2.29E-2</v>
      </c>
      <c r="I158" s="7">
        <v>3.3103456926274109E-2</v>
      </c>
      <c r="J158" s="7">
        <v>3.4626295204412662E-2</v>
      </c>
      <c r="K158" s="7">
        <v>2.2568707419837779E-2</v>
      </c>
    </row>
    <row r="159" spans="1:11" x14ac:dyDescent="0.25">
      <c r="A159" s="6" t="s">
        <v>230</v>
      </c>
      <c r="B159" s="7">
        <v>9.2999999999999992E-3</v>
      </c>
      <c r="C159" s="7">
        <v>1.0890252033443945E-2</v>
      </c>
      <c r="D159" s="7">
        <v>1.1316143464028114E-2</v>
      </c>
      <c r="E159" s="7">
        <v>2.1533930989112434E-2</v>
      </c>
      <c r="G159" s="6" t="s">
        <v>230</v>
      </c>
      <c r="H159" s="7">
        <v>2.9499999999999998E-2</v>
      </c>
      <c r="I159" s="7">
        <v>3.2249323582992456E-2</v>
      </c>
      <c r="J159" s="7">
        <v>3.3738758770884544E-2</v>
      </c>
      <c r="K159" s="7">
        <v>2.1533930989100808E-2</v>
      </c>
    </row>
    <row r="160" spans="1:11" x14ac:dyDescent="0.25">
      <c r="A160" s="6" t="s">
        <v>231</v>
      </c>
      <c r="B160" s="7">
        <v>1.4200000000000001E-2</v>
      </c>
      <c r="C160" s="7">
        <v>9.5502097442160452E-3</v>
      </c>
      <c r="D160" s="7">
        <v>9.9236953603296287E-3</v>
      </c>
      <c r="E160" s="7">
        <v>2.0110813527871425E-2</v>
      </c>
      <c r="G160" s="6" t="s">
        <v>231</v>
      </c>
      <c r="H160" s="7">
        <v>3.44E-2</v>
      </c>
      <c r="I160" s="7">
        <v>3.0909281293764551E-2</v>
      </c>
      <c r="J160" s="7">
        <v>3.234631066718606E-2</v>
      </c>
      <c r="K160" s="7">
        <v>2.0110813527859799E-2</v>
      </c>
    </row>
    <row r="161" spans="1:11" x14ac:dyDescent="0.25">
      <c r="A161" s="6" t="s">
        <v>232</v>
      </c>
      <c r="B161" s="7">
        <v>1.3599999999999999E-2</v>
      </c>
      <c r="C161" s="7">
        <v>1.2257893869495594E-2</v>
      </c>
      <c r="D161" s="7">
        <v>1.2737270466106593E-2</v>
      </c>
      <c r="E161" s="7">
        <v>2.4019623170885639E-2</v>
      </c>
      <c r="G161" s="6" t="s">
        <v>232</v>
      </c>
      <c r="H161" s="7">
        <v>3.3799999999999997E-2</v>
      </c>
      <c r="I161" s="7">
        <v>3.3616965419044104E-2</v>
      </c>
      <c r="J161" s="7">
        <v>3.5159885772963022E-2</v>
      </c>
      <c r="K161" s="7">
        <v>2.4019623170874013E-2</v>
      </c>
    </row>
    <row r="162" spans="1:11" x14ac:dyDescent="0.25">
      <c r="A162" s="6" t="s">
        <v>233</v>
      </c>
      <c r="B162" s="7">
        <v>3.5000000000000001E-3</v>
      </c>
      <c r="C162" s="7">
        <v>9.1059178743550361E-3</v>
      </c>
      <c r="D162" s="7">
        <v>9.4620283094837415E-3</v>
      </c>
      <c r="E162" s="7">
        <v>1.7635846571266885E-2</v>
      </c>
      <c r="G162" s="6" t="s">
        <v>233</v>
      </c>
      <c r="H162" s="7">
        <v>2.3699999999999999E-2</v>
      </c>
      <c r="I162" s="7">
        <v>3.0464989423903542E-2</v>
      </c>
      <c r="J162" s="7">
        <v>3.1884643616340171E-2</v>
      </c>
      <c r="K162" s="7">
        <v>1.7635846571255259E-2</v>
      </c>
    </row>
    <row r="163" spans="1:11" x14ac:dyDescent="0.25">
      <c r="A163" s="6" t="s">
        <v>234</v>
      </c>
      <c r="B163" s="7">
        <v>1E-4</v>
      </c>
      <c r="C163" s="7">
        <v>8.6306175099501344E-3</v>
      </c>
      <c r="D163" s="7">
        <v>8.9681400968332787E-3</v>
      </c>
      <c r="E163" s="7">
        <v>1.4869666628654238E-2</v>
      </c>
      <c r="G163" s="6" t="s">
        <v>234</v>
      </c>
      <c r="H163" s="7">
        <v>2.0299999999999999E-2</v>
      </c>
      <c r="I163" s="7">
        <v>2.9989689059498642E-2</v>
      </c>
      <c r="J163" s="7">
        <v>3.1390755403689706E-2</v>
      </c>
      <c r="K163" s="7">
        <v>1.486966662864261E-2</v>
      </c>
    </row>
    <row r="164" spans="1:11" x14ac:dyDescent="0.25">
      <c r="A164" s="6" t="s">
        <v>235</v>
      </c>
      <c r="B164" s="7">
        <v>1E-4</v>
      </c>
      <c r="C164" s="7">
        <v>1.2896417669425535E-3</v>
      </c>
      <c r="D164" s="7">
        <v>1.3400765388263925E-3</v>
      </c>
      <c r="E164" s="7">
        <v>2.3010292982789042E-3</v>
      </c>
      <c r="G164" s="6" t="s">
        <v>235</v>
      </c>
      <c r="H164" s="7">
        <v>1E-4</v>
      </c>
      <c r="I164" s="7">
        <v>1.2896417669425535E-3</v>
      </c>
      <c r="J164" s="7">
        <v>1.3400765388263925E-3</v>
      </c>
      <c r="K164" s="7">
        <v>2.3010292982789042E-3</v>
      </c>
    </row>
    <row r="165" spans="1:11" x14ac:dyDescent="0.25">
      <c r="A165" s="6" t="s">
        <v>236</v>
      </c>
      <c r="B165" s="7">
        <v>1E-4</v>
      </c>
      <c r="C165" s="7">
        <v>1.4775592891695924E-2</v>
      </c>
      <c r="D165" s="7">
        <v>1.535343061069898E-2</v>
      </c>
      <c r="E165" s="7">
        <v>2.1046910009690712E-2</v>
      </c>
      <c r="G165" s="6" t="s">
        <v>236</v>
      </c>
      <c r="H165" s="7">
        <v>2.0299999999999999E-2</v>
      </c>
      <c r="I165" s="7">
        <v>3.6134664441244434E-2</v>
      </c>
      <c r="J165" s="7">
        <v>3.7776045917555408E-2</v>
      </c>
      <c r="K165" s="7">
        <v>2.1046910009679086E-2</v>
      </c>
    </row>
    <row r="166" spans="1:11" x14ac:dyDescent="0.25">
      <c r="A166" s="6" t="s">
        <v>237</v>
      </c>
      <c r="B166" s="7">
        <v>1E-4</v>
      </c>
      <c r="C166" s="7">
        <v>1.4775592891695921E-2</v>
      </c>
      <c r="D166" s="7">
        <v>1.5353430610698975E-2</v>
      </c>
      <c r="E166" s="7">
        <v>2.1046910009690709E-2</v>
      </c>
      <c r="G166" s="6" t="s">
        <v>237</v>
      </c>
      <c r="H166" s="7">
        <v>2.0299999999999999E-2</v>
      </c>
      <c r="I166" s="7">
        <v>3.6134664441244427E-2</v>
      </c>
      <c r="J166" s="7">
        <v>3.7776045917555401E-2</v>
      </c>
      <c r="K166" s="7">
        <v>2.1046910009679082E-2</v>
      </c>
    </row>
    <row r="167" spans="1:11" x14ac:dyDescent="0.25">
      <c r="A167" s="6" t="s">
        <v>238</v>
      </c>
      <c r="B167" s="7">
        <v>1.77E-2</v>
      </c>
      <c r="C167" s="7">
        <v>1.1331093689141859E-2</v>
      </c>
      <c r="D167" s="7">
        <v>1.1774225371175645E-2</v>
      </c>
      <c r="E167" s="7">
        <v>2.0235163388308726E-2</v>
      </c>
      <c r="G167" s="6" t="s">
        <v>238</v>
      </c>
      <c r="H167" s="7">
        <v>3.7900000000000003E-2</v>
      </c>
      <c r="I167" s="7">
        <v>3.2690165238690366E-2</v>
      </c>
      <c r="J167" s="7">
        <v>3.4196840678032074E-2</v>
      </c>
      <c r="K167" s="7">
        <v>2.02351633882971E-2</v>
      </c>
    </row>
    <row r="168" spans="1:11" x14ac:dyDescent="0.25">
      <c r="A168" s="6" t="s">
        <v>239</v>
      </c>
      <c r="B168" s="7">
        <v>1.8200000000000001E-2</v>
      </c>
      <c r="C168" s="7">
        <v>1.1498266628451756E-2</v>
      </c>
      <c r="D168" s="7">
        <v>1.1947936040012739E-2</v>
      </c>
      <c r="E168" s="7">
        <v>2.050748710328755E-2</v>
      </c>
      <c r="G168" s="6" t="s">
        <v>239</v>
      </c>
      <c r="H168" s="7">
        <v>3.8400000000000004E-2</v>
      </c>
      <c r="I168" s="7">
        <v>3.2857338178000267E-2</v>
      </c>
      <c r="J168" s="7">
        <v>3.4370551346869171E-2</v>
      </c>
      <c r="K168" s="7">
        <v>2.0507487103275924E-2</v>
      </c>
    </row>
    <row r="169" spans="1:11" x14ac:dyDescent="0.25">
      <c r="A169" s="6" t="s">
        <v>240</v>
      </c>
      <c r="B169" s="7">
        <v>2.7699999999999999E-2</v>
      </c>
      <c r="C169" s="7">
        <v>1.3704073656343742E-2</v>
      </c>
      <c r="D169" s="7">
        <v>1.4240006848377068E-2</v>
      </c>
      <c r="E169" s="7">
        <v>2.7457474080076837E-2</v>
      </c>
      <c r="G169" s="6" t="s">
        <v>240</v>
      </c>
      <c r="H169" s="7">
        <v>4.7899999999999998E-2</v>
      </c>
      <c r="I169" s="7">
        <v>3.5063145205892252E-2</v>
      </c>
      <c r="J169" s="7">
        <v>3.6662622155233499E-2</v>
      </c>
      <c r="K169" s="7">
        <v>2.745747408006521E-2</v>
      </c>
    </row>
    <row r="170" spans="1:11" x14ac:dyDescent="0.25">
      <c r="A170" s="6" t="s">
        <v>241</v>
      </c>
      <c r="B170" s="7">
        <v>2.75E-2</v>
      </c>
      <c r="C170" s="7">
        <v>1.3651814067371214E-2</v>
      </c>
      <c r="D170" s="7">
        <v>1.418570351321383E-2</v>
      </c>
      <c r="E170" s="7">
        <v>2.7372343523235441E-2</v>
      </c>
      <c r="G170" s="6" t="s">
        <v>241</v>
      </c>
      <c r="H170" s="7">
        <v>4.7699999999999999E-2</v>
      </c>
      <c r="I170" s="7">
        <v>3.5010885616919722E-2</v>
      </c>
      <c r="J170" s="7">
        <v>3.6608318820070263E-2</v>
      </c>
      <c r="K170" s="7">
        <v>2.7372343523223815E-2</v>
      </c>
    </row>
    <row r="171" spans="1:11" x14ac:dyDescent="0.25">
      <c r="A171" s="6" t="s">
        <v>242</v>
      </c>
      <c r="B171" s="7">
        <v>1E-4</v>
      </c>
      <c r="C171" s="7">
        <v>1.0383326725659918E-2</v>
      </c>
      <c r="D171" s="7">
        <v>1.0789393532914117E-2</v>
      </c>
      <c r="E171" s="7">
        <v>1.5830764609929091E-2</v>
      </c>
      <c r="G171" s="6" t="s">
        <v>242</v>
      </c>
      <c r="H171" s="7">
        <v>2.0299999999999999E-2</v>
      </c>
      <c r="I171" s="7">
        <v>3.1742398275208424E-2</v>
      </c>
      <c r="J171" s="7">
        <v>3.3212008839770546E-2</v>
      </c>
      <c r="K171" s="7">
        <v>1.5830764609917464E-2</v>
      </c>
    </row>
    <row r="172" spans="1:11" x14ac:dyDescent="0.25">
      <c r="A172" s="6" t="s">
        <v>243</v>
      </c>
      <c r="B172" s="7">
        <v>1.3100000000000001E-2</v>
      </c>
      <c r="C172" s="7">
        <v>1.2305322299900575E-2</v>
      </c>
      <c r="D172" s="7">
        <v>1.2786553707769707E-2</v>
      </c>
      <c r="E172" s="7">
        <v>2.1973394224464277E-2</v>
      </c>
      <c r="G172" s="6" t="s">
        <v>243</v>
      </c>
      <c r="H172" s="7">
        <v>3.3299999999999996E-2</v>
      </c>
      <c r="I172" s="7">
        <v>3.3664393849449081E-2</v>
      </c>
      <c r="J172" s="7">
        <v>3.5209169014626132E-2</v>
      </c>
      <c r="K172" s="7">
        <v>2.1973394224452651E-2</v>
      </c>
    </row>
    <row r="173" spans="1:11" x14ac:dyDescent="0.25">
      <c r="A173" s="6" t="s">
        <v>244</v>
      </c>
      <c r="B173" s="7">
        <v>2.7199999999999998E-2</v>
      </c>
      <c r="C173" s="7">
        <v>1.139101263757158E-2</v>
      </c>
      <c r="D173" s="7">
        <v>1.1836487604828467E-2</v>
      </c>
      <c r="E173" s="7">
        <v>2.2735739019931887E-2</v>
      </c>
      <c r="G173" s="6" t="s">
        <v>244</v>
      </c>
      <c r="H173" s="7">
        <v>4.7399999999999998E-2</v>
      </c>
      <c r="I173" s="7">
        <v>3.2750084187120089E-2</v>
      </c>
      <c r="J173" s="7">
        <v>3.4259102911684894E-2</v>
      </c>
      <c r="K173" s="7">
        <v>2.2735739019920261E-2</v>
      </c>
    </row>
    <row r="174" spans="1:11" x14ac:dyDescent="0.25">
      <c r="A174" s="6" t="s">
        <v>245</v>
      </c>
      <c r="B174" s="7">
        <v>1.21E-2</v>
      </c>
      <c r="C174" s="7">
        <v>1.2844109242473851E-2</v>
      </c>
      <c r="D174" s="7">
        <v>1.3346411305186223E-2</v>
      </c>
      <c r="E174" s="7">
        <v>2.5223273501917515E-2</v>
      </c>
      <c r="G174" s="6" t="s">
        <v>245</v>
      </c>
      <c r="H174" s="7">
        <v>3.2299999999999995E-2</v>
      </c>
      <c r="I174" s="7">
        <v>3.4203180792022357E-2</v>
      </c>
      <c r="J174" s="7">
        <v>3.5769026612042648E-2</v>
      </c>
      <c r="K174" s="7">
        <v>2.5223273501905889E-2</v>
      </c>
    </row>
    <row r="175" spans="1:11" x14ac:dyDescent="0.25">
      <c r="A175" s="6" t="s">
        <v>246</v>
      </c>
      <c r="B175" s="7">
        <v>2.75E-2</v>
      </c>
      <c r="C175" s="7">
        <v>1.1498043211316634E-2</v>
      </c>
      <c r="D175" s="7">
        <v>1.1947703885573556E-2</v>
      </c>
      <c r="E175" s="7">
        <v>2.2909567671018632E-2</v>
      </c>
      <c r="G175" s="6" t="s">
        <v>246</v>
      </c>
      <c r="H175" s="7">
        <v>4.7699999999999999E-2</v>
      </c>
      <c r="I175" s="7">
        <v>3.2857114760865141E-2</v>
      </c>
      <c r="J175" s="7">
        <v>3.4370319192429985E-2</v>
      </c>
      <c r="K175" s="7">
        <v>2.2909567671007006E-2</v>
      </c>
    </row>
    <row r="176" spans="1:11" x14ac:dyDescent="0.25">
      <c r="A176" s="6" t="s">
        <v>247</v>
      </c>
      <c r="B176" s="7">
        <v>1.7899999999999999E-2</v>
      </c>
      <c r="C176" s="7">
        <v>1.0174856784972482E-2</v>
      </c>
      <c r="D176" s="7">
        <v>1.0572770836808302E-2</v>
      </c>
      <c r="E176" s="7">
        <v>2.1046710968941482E-2</v>
      </c>
      <c r="G176" s="6" t="s">
        <v>247</v>
      </c>
      <c r="H176" s="7">
        <v>3.8099999999999995E-2</v>
      </c>
      <c r="I176" s="7">
        <v>3.153392833452099E-2</v>
      </c>
      <c r="J176" s="7">
        <v>3.2995386143664734E-2</v>
      </c>
      <c r="K176" s="7">
        <v>2.1046710968929856E-2</v>
      </c>
    </row>
    <row r="177" spans="1:11" x14ac:dyDescent="0.25">
      <c r="A177" s="6" t="s">
        <v>248</v>
      </c>
      <c r="B177" s="7">
        <v>3.8E-3</v>
      </c>
      <c r="C177" s="7">
        <v>8.5806839773711549E-3</v>
      </c>
      <c r="D177" s="7">
        <v>8.9162537845060563E-3</v>
      </c>
      <c r="E177" s="7">
        <v>1.6433264752668274E-2</v>
      </c>
      <c r="G177" s="6" t="s">
        <v>248</v>
      </c>
      <c r="H177" s="7">
        <v>2.4E-2</v>
      </c>
      <c r="I177" s="7">
        <v>2.9939755526919663E-2</v>
      </c>
      <c r="J177" s="7">
        <v>3.1338869091362485E-2</v>
      </c>
      <c r="K177" s="7">
        <v>1.6433264752656648E-2</v>
      </c>
    </row>
    <row r="178" spans="1:11" x14ac:dyDescent="0.25">
      <c r="A178" s="6" t="s">
        <v>249</v>
      </c>
      <c r="B178" s="7">
        <v>1E-4</v>
      </c>
      <c r="C178" s="7">
        <v>1.4097575188994274E-2</v>
      </c>
      <c r="D178" s="7">
        <v>1.4648897274706363E-2</v>
      </c>
      <c r="E178" s="7">
        <v>2.0599951881238726E-2</v>
      </c>
      <c r="G178" s="6" t="s">
        <v>249</v>
      </c>
      <c r="H178" s="7">
        <v>2.0299999999999999E-2</v>
      </c>
      <c r="I178" s="7">
        <v>3.5456646738542784E-2</v>
      </c>
      <c r="J178" s="7">
        <v>3.7071512581562792E-2</v>
      </c>
      <c r="K178" s="7">
        <v>2.05999518812271E-2</v>
      </c>
    </row>
    <row r="179" spans="1:11" x14ac:dyDescent="0.25">
      <c r="A179" s="6" t="s">
        <v>250</v>
      </c>
      <c r="B179" s="7">
        <v>5.1999999999999998E-3</v>
      </c>
      <c r="C179" s="7">
        <v>8.7352435108780917E-3</v>
      </c>
      <c r="D179" s="7">
        <v>9.0768577677312872E-3</v>
      </c>
      <c r="E179" s="7">
        <v>1.6160077405188003E-2</v>
      </c>
      <c r="G179" s="6" t="s">
        <v>250</v>
      </c>
      <c r="H179" s="7">
        <v>2.5399999999999999E-2</v>
      </c>
      <c r="I179" s="7">
        <v>3.0094315060426598E-2</v>
      </c>
      <c r="J179" s="7">
        <v>3.1499473074587718E-2</v>
      </c>
      <c r="K179" s="7">
        <v>1.6160077405176377E-2</v>
      </c>
    </row>
    <row r="180" spans="1:11" x14ac:dyDescent="0.25">
      <c r="A180" s="6" t="s">
        <v>75</v>
      </c>
      <c r="B180" s="7">
        <v>1E-4</v>
      </c>
      <c r="C180" s="7">
        <v>1.807031255783919E-2</v>
      </c>
      <c r="D180" s="7">
        <v>1.8776998798224333E-2</v>
      </c>
      <c r="E180" s="7">
        <v>2.2569829471793521E-2</v>
      </c>
      <c r="G180" s="6" t="s">
        <v>75</v>
      </c>
      <c r="H180" s="7">
        <v>2.0299999999999999E-2</v>
      </c>
      <c r="I180" s="7">
        <v>3.9429384107387694E-2</v>
      </c>
      <c r="J180" s="7">
        <v>4.1199614105080759E-2</v>
      </c>
      <c r="K180" s="7">
        <v>2.2569829471781894E-2</v>
      </c>
    </row>
    <row r="181" spans="1:11" x14ac:dyDescent="0.25">
      <c r="A181" s="6" t="s">
        <v>251</v>
      </c>
      <c r="B181" s="7">
        <v>1E-4</v>
      </c>
      <c r="C181" s="7">
        <v>1.807031255783919E-2</v>
      </c>
      <c r="D181" s="7">
        <v>1.8776998798224333E-2</v>
      </c>
      <c r="E181" s="7">
        <v>2.2569829471793521E-2</v>
      </c>
      <c r="G181" s="6" t="s">
        <v>251</v>
      </c>
      <c r="H181" s="7">
        <v>2.0299999999999999E-2</v>
      </c>
      <c r="I181" s="7">
        <v>3.9429384107387694E-2</v>
      </c>
      <c r="J181" s="7">
        <v>4.1199614105080759E-2</v>
      </c>
      <c r="K181" s="7">
        <v>2.2569829471781894E-2</v>
      </c>
    </row>
    <row r="182" spans="1:11" x14ac:dyDescent="0.25">
      <c r="A182" s="6" t="s">
        <v>252</v>
      </c>
      <c r="B182" s="7">
        <v>1E-4</v>
      </c>
      <c r="C182" s="7">
        <v>1.807031255783919E-2</v>
      </c>
      <c r="D182" s="7">
        <v>1.8776998798224337E-2</v>
      </c>
      <c r="E182" s="7">
        <v>2.1837880058724318E-2</v>
      </c>
      <c r="G182" s="6" t="s">
        <v>252</v>
      </c>
      <c r="H182" s="7">
        <v>2.0299999999999999E-2</v>
      </c>
      <c r="I182" s="7">
        <v>3.9429384107387694E-2</v>
      </c>
      <c r="J182" s="7">
        <v>4.1199614105080766E-2</v>
      </c>
      <c r="K182" s="7">
        <v>2.1837880058712691E-2</v>
      </c>
    </row>
    <row r="183" spans="1:11" x14ac:dyDescent="0.25">
      <c r="A183" s="6" t="s">
        <v>253</v>
      </c>
      <c r="B183" s="7">
        <v>1.17E-2</v>
      </c>
      <c r="C183" s="7">
        <v>9.9458509146978791E-3</v>
      </c>
      <c r="D183" s="7">
        <v>1.0334809100553378E-2</v>
      </c>
      <c r="E183" s="7">
        <v>1.9885883395826462E-2</v>
      </c>
      <c r="G183" s="6" t="s">
        <v>253</v>
      </c>
      <c r="H183" s="7">
        <v>3.1899999999999998E-2</v>
      </c>
      <c r="I183" s="7">
        <v>3.130492246424639E-2</v>
      </c>
      <c r="J183" s="7">
        <v>3.2757424407409808E-2</v>
      </c>
      <c r="K183" s="7">
        <v>1.9885883395814836E-2</v>
      </c>
    </row>
    <row r="184" spans="1:11" x14ac:dyDescent="0.25">
      <c r="A184" s="6" t="s">
        <v>254</v>
      </c>
      <c r="B184" s="7">
        <v>1E-4</v>
      </c>
      <c r="C184" s="7">
        <v>8.8106281255085992E-3</v>
      </c>
      <c r="D184" s="7">
        <v>9.1551904924028135E-3</v>
      </c>
      <c r="E184" s="7">
        <v>1.5444287519430661E-2</v>
      </c>
      <c r="G184" s="6" t="s">
        <v>254</v>
      </c>
      <c r="H184" s="7">
        <v>2.0299999999999999E-2</v>
      </c>
      <c r="I184" s="7">
        <v>3.0169699675057109E-2</v>
      </c>
      <c r="J184" s="7">
        <v>3.1577805799259243E-2</v>
      </c>
      <c r="K184" s="7">
        <v>1.5444287519419033E-2</v>
      </c>
    </row>
    <row r="185" spans="1:11" x14ac:dyDescent="0.25">
      <c r="A185" s="6" t="s">
        <v>255</v>
      </c>
      <c r="B185" s="7">
        <v>1.29E-2</v>
      </c>
      <c r="C185" s="7">
        <v>1.2619963043406688E-2</v>
      </c>
      <c r="D185" s="7">
        <v>1.3113499290131742E-2</v>
      </c>
      <c r="E185" s="7">
        <v>2.4804838716991479E-2</v>
      </c>
      <c r="G185" s="6" t="s">
        <v>255</v>
      </c>
      <c r="H185" s="7">
        <v>3.3099999999999997E-2</v>
      </c>
      <c r="I185" s="7">
        <v>3.3979034592955197E-2</v>
      </c>
      <c r="J185" s="7">
        <v>3.5536114596988175E-2</v>
      </c>
      <c r="K185" s="7">
        <v>2.4804838716979853E-2</v>
      </c>
    </row>
    <row r="186" spans="1:11" x14ac:dyDescent="0.25">
      <c r="A186" s="6" t="s">
        <v>256</v>
      </c>
      <c r="B186" s="7">
        <v>7.0000000000000001E-3</v>
      </c>
      <c r="C186" s="7">
        <v>9.6914167882954788E-3</v>
      </c>
      <c r="D186" s="7">
        <v>1.0070424670544583E-2</v>
      </c>
      <c r="E186" s="7">
        <v>1.824264183647397E-2</v>
      </c>
      <c r="G186" s="6" t="s">
        <v>256</v>
      </c>
      <c r="H186" s="7">
        <v>2.7199999999999998E-2</v>
      </c>
      <c r="I186" s="7">
        <v>3.1050488337843987E-2</v>
      </c>
      <c r="J186" s="7">
        <v>3.2493039977401009E-2</v>
      </c>
      <c r="K186" s="7">
        <v>1.8242641836462344E-2</v>
      </c>
    </row>
    <row r="187" spans="1:11" x14ac:dyDescent="0.25">
      <c r="A187" s="6" t="s">
        <v>257</v>
      </c>
      <c r="B187" s="7">
        <v>2.9999999999999997E-4</v>
      </c>
      <c r="C187" s="7">
        <v>1.207994737668926E-2</v>
      </c>
      <c r="D187" s="7">
        <v>1.255236491614015E-2</v>
      </c>
      <c r="E187" s="7">
        <v>1.8829494406284838E-2</v>
      </c>
      <c r="G187" s="6" t="s">
        <v>257</v>
      </c>
      <c r="H187" s="7">
        <v>2.0500000000000001E-2</v>
      </c>
      <c r="I187" s="7">
        <v>3.3439018926237768E-2</v>
      </c>
      <c r="J187" s="7">
        <v>3.4974980222996582E-2</v>
      </c>
      <c r="K187" s="7">
        <v>1.8829494406273212E-2</v>
      </c>
    </row>
    <row r="188" spans="1:11" x14ac:dyDescent="0.25">
      <c r="A188" s="6" t="s">
        <v>258</v>
      </c>
      <c r="B188" s="7">
        <v>1.72E-2</v>
      </c>
      <c r="C188" s="7">
        <v>1.0329000481410933E-2</v>
      </c>
      <c r="D188" s="7">
        <v>1.0732942720582556E-2</v>
      </c>
      <c r="E188" s="7">
        <v>2.1577712387976941E-2</v>
      </c>
      <c r="G188" s="6" t="s">
        <v>258</v>
      </c>
      <c r="H188" s="7">
        <v>3.7400000000000003E-2</v>
      </c>
      <c r="I188" s="7">
        <v>3.1688072030959441E-2</v>
      </c>
      <c r="J188" s="7">
        <v>3.3155558027438983E-2</v>
      </c>
      <c r="K188" s="7">
        <v>2.1577712387965315E-2</v>
      </c>
    </row>
    <row r="189" spans="1:11" x14ac:dyDescent="0.25">
      <c r="A189" s="6" t="s">
        <v>259</v>
      </c>
      <c r="B189" s="7">
        <v>2.3400000000000001E-2</v>
      </c>
      <c r="C189" s="7">
        <v>1.4450045694352281E-3</v>
      </c>
      <c r="D189" s="7">
        <v>1.5015152049455442E-3</v>
      </c>
      <c r="E189" s="7">
        <v>2.9314960056827516E-3</v>
      </c>
      <c r="G189" s="6" t="s">
        <v>259</v>
      </c>
      <c r="H189" s="7">
        <v>2.3400000000000001E-2</v>
      </c>
      <c r="I189" s="7">
        <v>1.4450045694352281E-3</v>
      </c>
      <c r="J189" s="7">
        <v>1.5015152049455442E-3</v>
      </c>
      <c r="K189" s="7">
        <v>2.9314960056827516E-3</v>
      </c>
    </row>
    <row r="190" spans="1:11" x14ac:dyDescent="0.25">
      <c r="A190" s="6" t="s">
        <v>260</v>
      </c>
      <c r="B190" s="7">
        <v>5.7000000000000002E-3</v>
      </c>
      <c r="C190" s="7">
        <v>8.7509469892825473E-3</v>
      </c>
      <c r="D190" s="7">
        <v>9.0931753712140476E-3</v>
      </c>
      <c r="E190" s="7">
        <v>1.6956865863149633E-2</v>
      </c>
      <c r="G190" s="6" t="s">
        <v>260</v>
      </c>
      <c r="H190" s="7">
        <v>2.5899999999999999E-2</v>
      </c>
      <c r="I190" s="7">
        <v>3.0110018538831055E-2</v>
      </c>
      <c r="J190" s="7">
        <v>3.1515790678070477E-2</v>
      </c>
      <c r="K190" s="7">
        <v>1.6956865863138007E-2</v>
      </c>
    </row>
    <row r="191" spans="1:11" x14ac:dyDescent="0.25">
      <c r="A191" s="6" t="s">
        <v>261</v>
      </c>
      <c r="B191" s="7">
        <v>5.4999999999999997E-3</v>
      </c>
      <c r="C191" s="7">
        <v>8.750946989282549E-3</v>
      </c>
      <c r="D191" s="7">
        <v>9.0931753712140493E-3</v>
      </c>
      <c r="E191" s="7">
        <v>1.6956865863149633E-2</v>
      </c>
      <c r="G191" s="6" t="s">
        <v>261</v>
      </c>
      <c r="H191" s="7">
        <v>2.5700000000000001E-2</v>
      </c>
      <c r="I191" s="7">
        <v>3.0110018538831058E-2</v>
      </c>
      <c r="J191" s="7">
        <v>3.1515790678070477E-2</v>
      </c>
      <c r="K191" s="7">
        <v>1.6956865863138007E-2</v>
      </c>
    </row>
    <row r="192" spans="1:11" x14ac:dyDescent="0.25">
      <c r="A192" s="6" t="s">
        <v>262</v>
      </c>
      <c r="B192" s="7">
        <v>1.54E-2</v>
      </c>
      <c r="C192" s="7">
        <v>1.3986024570575151E-2</v>
      </c>
      <c r="D192" s="7">
        <v>1.4532984181266903E-2</v>
      </c>
      <c r="E192" s="7">
        <v>2.7083446719087138E-2</v>
      </c>
      <c r="G192" s="6" t="s">
        <v>262</v>
      </c>
      <c r="H192" s="7">
        <v>3.56E-2</v>
      </c>
      <c r="I192" s="7">
        <v>3.534509612012366E-2</v>
      </c>
      <c r="J192" s="7">
        <v>3.6955599488123332E-2</v>
      </c>
      <c r="K192" s="7">
        <v>2.7083446719075512E-2</v>
      </c>
    </row>
    <row r="193" spans="1:11" x14ac:dyDescent="0.25">
      <c r="A193" s="6" t="s">
        <v>263</v>
      </c>
      <c r="B193" s="7">
        <v>1E-4</v>
      </c>
      <c r="C193" s="7">
        <v>1.0396319441150324E-2</v>
      </c>
      <c r="D193" s="7">
        <v>1.0802894362098346E-2</v>
      </c>
      <c r="E193" s="7">
        <v>1.6382536062891039E-2</v>
      </c>
      <c r="G193" s="6" t="s">
        <v>263</v>
      </c>
      <c r="H193" s="7">
        <v>2.0299999999999999E-2</v>
      </c>
      <c r="I193" s="7">
        <v>3.175539099069883E-2</v>
      </c>
      <c r="J193" s="7">
        <v>3.3225509668954774E-2</v>
      </c>
      <c r="K193" s="7">
        <v>1.6382536062879413E-2</v>
      </c>
    </row>
    <row r="194" spans="1:11" x14ac:dyDescent="0.25">
      <c r="A194" s="6" t="s">
        <v>264</v>
      </c>
      <c r="B194" s="7">
        <v>1E-4</v>
      </c>
      <c r="C194" s="7">
        <v>1.0383326725659918E-2</v>
      </c>
      <c r="D194" s="7">
        <v>1.0789393532914119E-2</v>
      </c>
      <c r="E194" s="7">
        <v>1.6361371007322739E-2</v>
      </c>
      <c r="G194" s="6" t="s">
        <v>264</v>
      </c>
      <c r="H194" s="7">
        <v>2.0299999999999999E-2</v>
      </c>
      <c r="I194" s="7">
        <v>3.1742398275208424E-2</v>
      </c>
      <c r="J194" s="7">
        <v>3.3212008839770546E-2</v>
      </c>
      <c r="K194" s="7">
        <v>1.6361371007311113E-2</v>
      </c>
    </row>
    <row r="195" spans="1:11" x14ac:dyDescent="0.25">
      <c r="A195" s="6" t="s">
        <v>265</v>
      </c>
      <c r="B195" s="7">
        <v>2.7400000000000001E-2</v>
      </c>
      <c r="C195" s="7">
        <v>1.3605625210908412E-2</v>
      </c>
      <c r="D195" s="7">
        <v>1.4137708322233183E-2</v>
      </c>
      <c r="E195" s="7">
        <v>2.6410013133240599E-2</v>
      </c>
      <c r="G195" s="6" t="s">
        <v>265</v>
      </c>
      <c r="H195" s="7">
        <v>4.7600000000000003E-2</v>
      </c>
      <c r="I195" s="7">
        <v>3.4964696760456923E-2</v>
      </c>
      <c r="J195" s="7">
        <v>3.6560323629089612E-2</v>
      </c>
      <c r="K195" s="7">
        <v>2.6410013133228973E-2</v>
      </c>
    </row>
    <row r="196" spans="1:11" x14ac:dyDescent="0.25">
      <c r="A196" s="6" t="s">
        <v>266</v>
      </c>
      <c r="B196" s="7">
        <v>1E-4</v>
      </c>
      <c r="C196" s="7">
        <v>8.5173710207430437E-3</v>
      </c>
      <c r="D196" s="7">
        <v>8.8504648111989871E-3</v>
      </c>
      <c r="E196" s="7">
        <v>1.4917306531257881E-2</v>
      </c>
      <c r="G196" s="6" t="s">
        <v>266</v>
      </c>
      <c r="H196" s="7">
        <v>2.0299999999999999E-2</v>
      </c>
      <c r="I196" s="7">
        <v>2.9876442570291553E-2</v>
      </c>
      <c r="J196" s="7">
        <v>3.1273080118055414E-2</v>
      </c>
      <c r="K196" s="7">
        <v>1.4917306531246254E-2</v>
      </c>
    </row>
    <row r="197" spans="1:11" x14ac:dyDescent="0.25">
      <c r="A197" s="6" t="s">
        <v>267</v>
      </c>
      <c r="B197" s="7">
        <v>1E-4</v>
      </c>
      <c r="C197" s="7">
        <v>8.5173710207430437E-3</v>
      </c>
      <c r="D197" s="7">
        <v>8.8504648111989871E-3</v>
      </c>
      <c r="E197" s="7">
        <v>1.4917306531257881E-2</v>
      </c>
      <c r="G197" s="6" t="s">
        <v>267</v>
      </c>
      <c r="H197" s="7">
        <v>2.0299999999999999E-2</v>
      </c>
      <c r="I197" s="7">
        <v>2.9876442570291553E-2</v>
      </c>
      <c r="J197" s="7">
        <v>3.1273080118055414E-2</v>
      </c>
      <c r="K197" s="7">
        <v>1.4917306531246254E-2</v>
      </c>
    </row>
    <row r="198" spans="1:11" x14ac:dyDescent="0.25">
      <c r="A198" s="6" t="s">
        <v>268</v>
      </c>
      <c r="B198" s="7">
        <v>1E-4</v>
      </c>
      <c r="C198" s="7">
        <v>8.517371020743042E-3</v>
      </c>
      <c r="D198" s="7">
        <v>8.8504648111989871E-3</v>
      </c>
      <c r="E198" s="7">
        <v>1.491730653125788E-2</v>
      </c>
      <c r="G198" s="6" t="s">
        <v>268</v>
      </c>
      <c r="H198" s="7">
        <v>2.0299999999999999E-2</v>
      </c>
      <c r="I198" s="7">
        <v>2.987644257029155E-2</v>
      </c>
      <c r="J198" s="7">
        <v>3.1273080118055414E-2</v>
      </c>
      <c r="K198" s="7">
        <v>1.4917306531246252E-2</v>
      </c>
    </row>
    <row r="199" spans="1:11" x14ac:dyDescent="0.25">
      <c r="A199" s="6" t="s">
        <v>269</v>
      </c>
      <c r="B199" s="7">
        <v>2.3E-3</v>
      </c>
      <c r="C199" s="7">
        <v>9.7952188359915291E-3</v>
      </c>
      <c r="D199" s="7">
        <v>1.0178286165391633E-2</v>
      </c>
      <c r="E199" s="7">
        <v>1.6098490268500989E-2</v>
      </c>
      <c r="G199" s="6" t="s">
        <v>269</v>
      </c>
      <c r="H199" s="7">
        <v>2.2499999999999999E-2</v>
      </c>
      <c r="I199" s="7">
        <v>3.1154290385540039E-2</v>
      </c>
      <c r="J199" s="7">
        <v>3.2600901472248062E-2</v>
      </c>
      <c r="K199" s="7">
        <v>1.6098490268489363E-2</v>
      </c>
    </row>
    <row r="200" spans="1:11" x14ac:dyDescent="0.25">
      <c r="A200" s="6" t="s">
        <v>270</v>
      </c>
      <c r="B200" s="7">
        <v>1.24E-2</v>
      </c>
      <c r="C200" s="7">
        <v>1.2756213710480097E-2</v>
      </c>
      <c r="D200" s="7">
        <v>1.3255078391417667E-2</v>
      </c>
      <c r="E200" s="7">
        <v>2.4246510166361774E-2</v>
      </c>
      <c r="G200" s="6" t="s">
        <v>270</v>
      </c>
      <c r="H200" s="7">
        <v>3.2599999999999997E-2</v>
      </c>
      <c r="I200" s="7">
        <v>3.4115285260028605E-2</v>
      </c>
      <c r="J200" s="7">
        <v>3.5677693698274095E-2</v>
      </c>
      <c r="K200" s="7">
        <v>2.4246510166350148E-2</v>
      </c>
    </row>
    <row r="201" spans="1:11" x14ac:dyDescent="0.25">
      <c r="A201" s="6" t="s">
        <v>271</v>
      </c>
      <c r="B201" s="7">
        <v>6.7999999999999996E-3</v>
      </c>
      <c r="C201" s="7">
        <v>1.4320151322857027E-2</v>
      </c>
      <c r="D201" s="7">
        <v>1.4880177823101817E-2</v>
      </c>
      <c r="E201" s="7">
        <v>2.8682375974099304E-2</v>
      </c>
      <c r="G201" s="6" t="s">
        <v>271</v>
      </c>
      <c r="H201" s="7">
        <v>2.7E-2</v>
      </c>
      <c r="I201" s="7">
        <v>3.5679222872405533E-2</v>
      </c>
      <c r="J201" s="7">
        <v>3.7302793129958246E-2</v>
      </c>
      <c r="K201" s="7">
        <v>2.8682375974087678E-2</v>
      </c>
    </row>
    <row r="202" spans="1:11" x14ac:dyDescent="0.25">
      <c r="A202" s="6" t="s">
        <v>272</v>
      </c>
      <c r="B202" s="7">
        <v>3.0999999999999999E-3</v>
      </c>
      <c r="C202" s="7">
        <v>1.0747535805148903E-2</v>
      </c>
      <c r="D202" s="7">
        <v>1.1167845949051231E-2</v>
      </c>
      <c r="E202" s="7">
        <v>1.7166140514624277E-2</v>
      </c>
      <c r="G202" s="6" t="s">
        <v>272</v>
      </c>
      <c r="H202" s="7">
        <v>2.3299999999999998E-2</v>
      </c>
      <c r="I202" s="7">
        <v>3.2106607354697413E-2</v>
      </c>
      <c r="J202" s="7">
        <v>3.3590461255907658E-2</v>
      </c>
      <c r="K202" s="7">
        <v>1.7166140514612651E-2</v>
      </c>
    </row>
    <row r="203" spans="1:11" x14ac:dyDescent="0.25">
      <c r="A203" s="6" t="s">
        <v>273</v>
      </c>
      <c r="B203" s="7">
        <v>4.0000000000000001E-3</v>
      </c>
      <c r="C203" s="7">
        <v>8.8278839071882637E-3</v>
      </c>
      <c r="D203" s="7">
        <v>9.1731211059892896E-3</v>
      </c>
      <c r="E203" s="7">
        <v>1.5326973507745171E-2</v>
      </c>
      <c r="G203" s="6" t="s">
        <v>273</v>
      </c>
      <c r="H203" s="7">
        <v>2.4199999999999999E-2</v>
      </c>
      <c r="I203" s="7">
        <v>3.0186955456736771E-2</v>
      </c>
      <c r="J203" s="7">
        <v>3.1595736412845715E-2</v>
      </c>
      <c r="K203" s="7">
        <v>1.5326973507733543E-2</v>
      </c>
    </row>
    <row r="204" spans="1:11" x14ac:dyDescent="0.25">
      <c r="A204" s="6" t="s">
        <v>274</v>
      </c>
      <c r="B204" s="7">
        <v>2.2800000000000001E-2</v>
      </c>
      <c r="C204" s="7">
        <v>1.0480065333211615E-2</v>
      </c>
      <c r="D204" s="7">
        <v>1.0889915353548156E-2</v>
      </c>
      <c r="E204" s="7">
        <v>2.03432484846367E-2</v>
      </c>
      <c r="G204" s="6" t="s">
        <v>274</v>
      </c>
      <c r="H204" s="7">
        <v>4.2999999999999997E-2</v>
      </c>
      <c r="I204" s="7">
        <v>3.1839136882760119E-2</v>
      </c>
      <c r="J204" s="7">
        <v>3.3312530660404585E-2</v>
      </c>
      <c r="K204" s="7">
        <v>2.0343248484625074E-2</v>
      </c>
    </row>
    <row r="205" spans="1:11" x14ac:dyDescent="0.25">
      <c r="A205" s="6" t="s">
        <v>275</v>
      </c>
      <c r="B205" s="7">
        <v>1.18E-2</v>
      </c>
      <c r="C205" s="7">
        <v>9.5053713187972112E-3</v>
      </c>
      <c r="D205" s="7">
        <v>9.8771034124865102E-3</v>
      </c>
      <c r="E205" s="7">
        <v>1.9519507805058945E-2</v>
      </c>
      <c r="G205" s="6" t="s">
        <v>275</v>
      </c>
      <c r="H205" s="7">
        <v>3.2000000000000001E-2</v>
      </c>
      <c r="I205" s="7">
        <v>3.0864442868345721E-2</v>
      </c>
      <c r="J205" s="7">
        <v>3.2299718719342937E-2</v>
      </c>
      <c r="K205" s="7">
        <v>1.9519507805047319E-2</v>
      </c>
    </row>
    <row r="206" spans="1:11" x14ac:dyDescent="0.25">
      <c r="A206" s="6" t="s">
        <v>276</v>
      </c>
      <c r="B206" s="7">
        <v>1E-4</v>
      </c>
      <c r="C206" s="7">
        <v>1.7325823738688354E-2</v>
      </c>
      <c r="D206" s="7">
        <v>1.8003394821107611E-2</v>
      </c>
      <c r="E206" s="7">
        <v>3.283410508590083E-2</v>
      </c>
      <c r="G206" s="6" t="s">
        <v>276</v>
      </c>
      <c r="H206" s="7">
        <v>2.0299999999999999E-2</v>
      </c>
      <c r="I206" s="7">
        <v>3.8684895288236862E-2</v>
      </c>
      <c r="J206" s="7">
        <v>4.042601012796404E-2</v>
      </c>
      <c r="K206" s="7">
        <v>3.2834105085889201E-2</v>
      </c>
    </row>
    <row r="207" spans="1:11" x14ac:dyDescent="0.25">
      <c r="A207" s="6" t="s">
        <v>277</v>
      </c>
      <c r="B207" s="7">
        <v>1E-4</v>
      </c>
      <c r="C207" s="7">
        <v>8.4850998975891032E-3</v>
      </c>
      <c r="D207" s="7">
        <v>8.8169316424317416E-3</v>
      </c>
      <c r="E207" s="7">
        <v>1.5325408282180489E-2</v>
      </c>
      <c r="G207" s="6" t="s">
        <v>277</v>
      </c>
      <c r="H207" s="7">
        <v>2.0299999999999999E-2</v>
      </c>
      <c r="I207" s="7">
        <v>2.9844171447137611E-2</v>
      </c>
      <c r="J207" s="7">
        <v>3.1239546949288169E-2</v>
      </c>
      <c r="K207" s="7">
        <v>1.5325408282168862E-2</v>
      </c>
    </row>
    <row r="208" spans="1:11" x14ac:dyDescent="0.25">
      <c r="A208" s="6" t="s">
        <v>278</v>
      </c>
      <c r="B208" s="7">
        <v>2.2499999999999999E-2</v>
      </c>
      <c r="C208" s="7">
        <v>1.0384918774018776E-2</v>
      </c>
      <c r="D208" s="7">
        <v>1.0791047842435619E-2</v>
      </c>
      <c r="E208" s="7">
        <v>2.0863776945562205E-2</v>
      </c>
      <c r="G208" s="6" t="s">
        <v>278</v>
      </c>
      <c r="H208" s="7">
        <v>4.2700000000000002E-2</v>
      </c>
      <c r="I208" s="7">
        <v>3.1743990323567284E-2</v>
      </c>
      <c r="J208" s="7">
        <v>3.3213663149292048E-2</v>
      </c>
      <c r="K208" s="7">
        <v>2.0863776945550579E-2</v>
      </c>
    </row>
    <row r="209" spans="1:11" x14ac:dyDescent="0.25">
      <c r="A209" s="6" t="s">
        <v>279</v>
      </c>
      <c r="B209" s="7">
        <v>3.5999999999999999E-3</v>
      </c>
      <c r="C209" s="7">
        <v>8.7038420389212966E-3</v>
      </c>
      <c r="D209" s="7">
        <v>9.0442282601171826E-3</v>
      </c>
      <c r="E209" s="7">
        <v>1.5738400559916203E-2</v>
      </c>
      <c r="G209" s="6" t="s">
        <v>279</v>
      </c>
      <c r="H209" s="7">
        <v>2.3799999999999998E-2</v>
      </c>
      <c r="I209" s="7">
        <v>3.0062913588469804E-2</v>
      </c>
      <c r="J209" s="7">
        <v>3.1466843566973615E-2</v>
      </c>
      <c r="K209" s="7">
        <v>1.5738400559904577E-2</v>
      </c>
    </row>
    <row r="210" spans="1:11" x14ac:dyDescent="0.25">
      <c r="A210" s="6" t="s">
        <v>280</v>
      </c>
      <c r="B210" s="7">
        <v>3.5999999999999999E-3</v>
      </c>
      <c r="C210" s="7">
        <v>9.0835931363983154E-3</v>
      </c>
      <c r="D210" s="7">
        <v>9.4388305049940696E-3</v>
      </c>
      <c r="E210" s="7">
        <v>1.7593418521036967E-2</v>
      </c>
      <c r="G210" s="6" t="s">
        <v>280</v>
      </c>
      <c r="H210" s="7">
        <v>2.3799999999999998E-2</v>
      </c>
      <c r="I210" s="7">
        <v>3.0442664685946821E-2</v>
      </c>
      <c r="J210" s="7">
        <v>3.1861445811850499E-2</v>
      </c>
      <c r="K210" s="7">
        <v>1.759341852102534E-2</v>
      </c>
    </row>
    <row r="211" spans="1:11" x14ac:dyDescent="0.25">
      <c r="A211" s="6" t="s">
        <v>281</v>
      </c>
      <c r="B211" s="7">
        <v>2.76E-2</v>
      </c>
      <c r="C211" s="7">
        <v>1.154721395046736E-2</v>
      </c>
      <c r="D211" s="7">
        <v>1.1998797573465546E-2</v>
      </c>
      <c r="E211" s="7">
        <v>2.2990190021319686E-2</v>
      </c>
      <c r="G211" s="6" t="s">
        <v>281</v>
      </c>
      <c r="H211" s="7">
        <v>4.7799999999999995E-2</v>
      </c>
      <c r="I211" s="7">
        <v>3.2906285500015869E-2</v>
      </c>
      <c r="J211" s="7">
        <v>3.4421412880321973E-2</v>
      </c>
      <c r="K211" s="7">
        <v>2.299019002130806E-2</v>
      </c>
    </row>
    <row r="212" spans="1:11" x14ac:dyDescent="0.25">
      <c r="A212" s="6" t="s">
        <v>282</v>
      </c>
      <c r="B212" s="7">
        <v>2.76E-2</v>
      </c>
      <c r="C212" s="7">
        <v>1.154721395046736E-2</v>
      </c>
      <c r="D212" s="7">
        <v>1.199879757346555E-2</v>
      </c>
      <c r="E212" s="7">
        <v>2.2990190021319686E-2</v>
      </c>
      <c r="G212" s="6" t="s">
        <v>282</v>
      </c>
      <c r="H212" s="7">
        <v>4.7799999999999995E-2</v>
      </c>
      <c r="I212" s="7">
        <v>3.2906285500015869E-2</v>
      </c>
      <c r="J212" s="7">
        <v>3.442141288032198E-2</v>
      </c>
      <c r="K212" s="7">
        <v>2.299019002130806E-2</v>
      </c>
    </row>
    <row r="213" spans="1:11" x14ac:dyDescent="0.25">
      <c r="A213" s="6" t="s">
        <v>283</v>
      </c>
      <c r="B213" s="7">
        <v>2.76E-2</v>
      </c>
      <c r="C213" s="7">
        <v>1.1547213950467363E-2</v>
      </c>
      <c r="D213" s="7">
        <v>1.199879757346555E-2</v>
      </c>
      <c r="E213" s="7">
        <v>2.2990190021319693E-2</v>
      </c>
      <c r="G213" s="6" t="s">
        <v>283</v>
      </c>
      <c r="H213" s="7">
        <v>4.7799999999999995E-2</v>
      </c>
      <c r="I213" s="7">
        <v>3.2906285500015869E-2</v>
      </c>
      <c r="J213" s="7">
        <v>3.442141288032198E-2</v>
      </c>
      <c r="K213" s="7">
        <v>2.2990190021308067E-2</v>
      </c>
    </row>
    <row r="214" spans="1:11" x14ac:dyDescent="0.25">
      <c r="A214" s="6" t="s">
        <v>284</v>
      </c>
      <c r="B214" s="7">
        <v>5.5999999999999999E-3</v>
      </c>
      <c r="C214" s="7">
        <v>1.1313655914624561E-2</v>
      </c>
      <c r="D214" s="7">
        <v>1.1756105647451607E-2</v>
      </c>
      <c r="E214" s="7">
        <v>1.8704698717176248E-2</v>
      </c>
      <c r="G214" s="6" t="s">
        <v>284</v>
      </c>
      <c r="H214" s="7">
        <v>2.58E-2</v>
      </c>
      <c r="I214" s="7">
        <v>3.2672727464173067E-2</v>
      </c>
      <c r="J214" s="7">
        <v>3.4178720954308038E-2</v>
      </c>
      <c r="K214" s="7">
        <v>1.8704698717164622E-2</v>
      </c>
    </row>
    <row r="215" spans="1:11" x14ac:dyDescent="0.25">
      <c r="A215" s="6" t="s">
        <v>285</v>
      </c>
      <c r="B215" s="7">
        <v>1.1599999999999999E-2</v>
      </c>
      <c r="C215" s="7">
        <v>1.0987719398720014E-2</v>
      </c>
      <c r="D215" s="7">
        <v>1.1417422542339399E-2</v>
      </c>
      <c r="E215" s="7">
        <v>2.1675849498662178E-2</v>
      </c>
      <c r="G215" s="6" t="s">
        <v>285</v>
      </c>
      <c r="H215" s="7">
        <v>3.1799999999999995E-2</v>
      </c>
      <c r="I215" s="7">
        <v>3.234679094826852E-2</v>
      </c>
      <c r="J215" s="7">
        <v>3.3840037849195828E-2</v>
      </c>
      <c r="K215" s="7">
        <v>2.1675849498650552E-2</v>
      </c>
    </row>
    <row r="216" spans="1:11" x14ac:dyDescent="0.25">
      <c r="A216" s="6" t="s">
        <v>286</v>
      </c>
      <c r="B216" s="7">
        <v>1.84E-2</v>
      </c>
      <c r="C216" s="7">
        <v>1.0136654599738365E-2</v>
      </c>
      <c r="D216" s="7">
        <v>1.0533074656460863E-2</v>
      </c>
      <c r="E216" s="7">
        <v>1.9474626951440494E-2</v>
      </c>
      <c r="G216" s="6" t="s">
        <v>286</v>
      </c>
      <c r="H216" s="7">
        <v>3.8599999999999995E-2</v>
      </c>
      <c r="I216" s="7">
        <v>3.1495726149286876E-2</v>
      </c>
      <c r="J216" s="7">
        <v>3.295568996331729E-2</v>
      </c>
      <c r="K216" s="7">
        <v>1.9474626951428868E-2</v>
      </c>
    </row>
    <row r="217" spans="1:11" x14ac:dyDescent="0.25">
      <c r="A217" s="6" t="s">
        <v>287</v>
      </c>
      <c r="B217" s="7">
        <v>2.24E-2</v>
      </c>
      <c r="C217" s="7">
        <v>1.3596258944812959E-2</v>
      </c>
      <c r="D217" s="7">
        <v>1.4127975764113052E-2</v>
      </c>
      <c r="E217" s="7">
        <v>2.605751911829416E-2</v>
      </c>
      <c r="G217" s="6" t="s">
        <v>287</v>
      </c>
      <c r="H217" s="7">
        <v>4.2599999999999999E-2</v>
      </c>
      <c r="I217" s="7">
        <v>3.4955330494361468E-2</v>
      </c>
      <c r="J217" s="7">
        <v>3.6550591070969481E-2</v>
      </c>
      <c r="K217" s="7">
        <v>2.6057519118282534E-2</v>
      </c>
    </row>
    <row r="218" spans="1:11" x14ac:dyDescent="0.25">
      <c r="A218" s="6" t="s">
        <v>288</v>
      </c>
      <c r="B218" s="7">
        <v>2.24E-2</v>
      </c>
      <c r="C218" s="7">
        <v>1.3596258944812959E-2</v>
      </c>
      <c r="D218" s="7">
        <v>1.4127975764113052E-2</v>
      </c>
      <c r="E218" s="7">
        <v>2.605751911829416E-2</v>
      </c>
      <c r="G218" s="6" t="s">
        <v>288</v>
      </c>
      <c r="H218" s="7">
        <v>4.2599999999999999E-2</v>
      </c>
      <c r="I218" s="7">
        <v>3.4955330494361468E-2</v>
      </c>
      <c r="J218" s="7">
        <v>3.6550591070969481E-2</v>
      </c>
      <c r="K218" s="7">
        <v>2.6057519118282534E-2</v>
      </c>
    </row>
    <row r="219" spans="1:11" x14ac:dyDescent="0.25">
      <c r="A219" s="6" t="s">
        <v>289</v>
      </c>
      <c r="B219" s="7">
        <v>2.24E-2</v>
      </c>
      <c r="C219" s="7">
        <v>1.3596258944812962E-2</v>
      </c>
      <c r="D219" s="7">
        <v>1.4127975764113053E-2</v>
      </c>
      <c r="E219" s="7">
        <v>2.605751911829416E-2</v>
      </c>
      <c r="G219" s="6" t="s">
        <v>289</v>
      </c>
      <c r="H219" s="7">
        <v>4.2599999999999999E-2</v>
      </c>
      <c r="I219" s="7">
        <v>3.4955330494361468E-2</v>
      </c>
      <c r="J219" s="7">
        <v>3.6550591070969481E-2</v>
      </c>
      <c r="K219" s="7">
        <v>2.6057519118282534E-2</v>
      </c>
    </row>
    <row r="220" spans="1:11" x14ac:dyDescent="0.25">
      <c r="A220" s="6" t="s">
        <v>290</v>
      </c>
      <c r="B220" s="7">
        <v>5.1999999999999998E-3</v>
      </c>
      <c r="C220" s="7">
        <v>8.7153980604766958E-3</v>
      </c>
      <c r="D220" s="7">
        <v>9.0562362097397174E-3</v>
      </c>
      <c r="E220" s="7">
        <v>1.6563510485402375E-2</v>
      </c>
      <c r="G220" s="6" t="s">
        <v>290</v>
      </c>
      <c r="H220" s="7">
        <v>2.5399999999999999E-2</v>
      </c>
      <c r="I220" s="7">
        <v>3.0074469610025203E-2</v>
      </c>
      <c r="J220" s="7">
        <v>3.1478851516596143E-2</v>
      </c>
      <c r="K220" s="7">
        <v>1.6563510485390748E-2</v>
      </c>
    </row>
    <row r="221" spans="1:11" x14ac:dyDescent="0.25">
      <c r="A221" s="6" t="s">
        <v>291</v>
      </c>
      <c r="B221" s="7">
        <v>1.6899999999999998E-2</v>
      </c>
      <c r="C221" s="7">
        <v>1.0295734545016809E-2</v>
      </c>
      <c r="D221" s="7">
        <v>1.0698375833834196E-2</v>
      </c>
      <c r="E221" s="7">
        <v>1.900476901543894E-2</v>
      </c>
      <c r="G221" s="6" t="s">
        <v>291</v>
      </c>
      <c r="H221" s="7">
        <v>3.7099999999999994E-2</v>
      </c>
      <c r="I221" s="7">
        <v>3.1654806094565315E-2</v>
      </c>
      <c r="J221" s="7">
        <v>3.3120991140690628E-2</v>
      </c>
      <c r="K221" s="7">
        <v>1.9004769015427313E-2</v>
      </c>
    </row>
    <row r="222" spans="1:11" x14ac:dyDescent="0.25">
      <c r="A222" s="6" t="s">
        <v>292</v>
      </c>
      <c r="B222" s="7">
        <v>1E-4</v>
      </c>
      <c r="C222" s="7">
        <v>1.1170999547983871E-2</v>
      </c>
      <c r="D222" s="7">
        <v>1.1607870335173668E-2</v>
      </c>
      <c r="E222" s="7">
        <v>2.1242541591708679E-2</v>
      </c>
      <c r="G222" s="6" t="s">
        <v>292</v>
      </c>
      <c r="H222" s="7">
        <v>2.0299999999999999E-2</v>
      </c>
      <c r="I222" s="7">
        <v>3.2530071097532379E-2</v>
      </c>
      <c r="J222" s="7">
        <v>3.4030485642030095E-2</v>
      </c>
      <c r="K222" s="7">
        <v>2.1242541591697053E-2</v>
      </c>
    </row>
    <row r="223" spans="1:11" x14ac:dyDescent="0.25">
      <c r="A223" s="6" t="s">
        <v>293</v>
      </c>
      <c r="B223" s="7">
        <v>1E-4</v>
      </c>
      <c r="C223" s="7">
        <v>1.0320404004150423E-2</v>
      </c>
      <c r="D223" s="7">
        <v>1.0724010055877786E-2</v>
      </c>
      <c r="E223" s="7">
        <v>1.6271994231491994E-2</v>
      </c>
      <c r="G223" s="6" t="s">
        <v>293</v>
      </c>
      <c r="H223" s="7">
        <v>2.0299999999999999E-2</v>
      </c>
      <c r="I223" s="7">
        <v>3.1679475553698933E-2</v>
      </c>
      <c r="J223" s="7">
        <v>3.3146625362734217E-2</v>
      </c>
      <c r="K223" s="7">
        <v>1.6271994231480368E-2</v>
      </c>
    </row>
    <row r="226" spans="1:11" x14ac:dyDescent="0.25">
      <c r="A226" s="6"/>
      <c r="B226" s="7"/>
      <c r="C226" s="7"/>
      <c r="D226" s="7"/>
      <c r="E226" s="7"/>
      <c r="G226" s="6"/>
      <c r="H226" s="7"/>
      <c r="I226" s="7"/>
      <c r="J226" s="7"/>
      <c r="K226" s="7"/>
    </row>
    <row r="227" spans="1:11" x14ac:dyDescent="0.25">
      <c r="A227" s="6"/>
      <c r="B227" s="7"/>
      <c r="C227" s="7"/>
      <c r="D227" s="7"/>
      <c r="E227" s="7"/>
      <c r="G227" s="6"/>
      <c r="H227" s="7"/>
      <c r="I227" s="7"/>
      <c r="J227" s="7"/>
      <c r="K227" s="7"/>
    </row>
    <row r="228" spans="1:11" x14ac:dyDescent="0.25">
      <c r="A228" s="6"/>
      <c r="B228" s="7"/>
      <c r="C228" s="7"/>
      <c r="D228" s="7"/>
      <c r="E228" s="7"/>
      <c r="G228" s="6"/>
      <c r="H228" s="7"/>
      <c r="I228" s="7"/>
      <c r="J228" s="7"/>
      <c r="K228" s="7"/>
    </row>
    <row r="229" spans="1:11" x14ac:dyDescent="0.25">
      <c r="A229" s="6"/>
      <c r="B229" s="7"/>
      <c r="C229" s="7"/>
      <c r="D229" s="7"/>
      <c r="E229" s="7"/>
      <c r="G229" s="6"/>
      <c r="H229" s="7"/>
      <c r="I229" s="7"/>
      <c r="J229" s="7"/>
      <c r="K229" s="7"/>
    </row>
    <row r="230" spans="1:11" x14ac:dyDescent="0.25">
      <c r="A230" s="6"/>
      <c r="B230" s="7"/>
      <c r="C230" s="7"/>
      <c r="D230" s="7"/>
      <c r="E230" s="7"/>
      <c r="G230" s="6"/>
      <c r="H230" s="7"/>
      <c r="I230" s="7"/>
      <c r="J230" s="7"/>
      <c r="K230" s="7"/>
    </row>
    <row r="231" spans="1:11" x14ac:dyDescent="0.25">
      <c r="A231" s="6"/>
      <c r="B231" s="7"/>
      <c r="C231" s="7"/>
      <c r="D231" s="7"/>
      <c r="E231" s="7"/>
      <c r="G231" s="6"/>
      <c r="H231" s="7"/>
      <c r="I231" s="7"/>
      <c r="J231" s="7"/>
      <c r="K231" s="7"/>
    </row>
    <row r="232" spans="1:11" x14ac:dyDescent="0.25">
      <c r="A232" s="6"/>
      <c r="B232" s="7"/>
      <c r="C232" s="7"/>
      <c r="D232" s="7"/>
      <c r="E232" s="7"/>
      <c r="G232" s="6"/>
      <c r="H232" s="7"/>
      <c r="I232" s="7"/>
      <c r="J232" s="7"/>
      <c r="K232" s="7"/>
    </row>
    <row r="233" spans="1:11" x14ac:dyDescent="0.25">
      <c r="A233" s="6"/>
      <c r="B233" s="7"/>
      <c r="C233" s="7"/>
      <c r="D233" s="7"/>
      <c r="E233" s="7"/>
      <c r="G233" s="6"/>
      <c r="H233" s="7"/>
      <c r="I233" s="7"/>
      <c r="J233" s="7"/>
      <c r="K233" s="7"/>
    </row>
    <row r="234" spans="1:11" x14ac:dyDescent="0.25">
      <c r="A234" s="6"/>
      <c r="B234" s="7"/>
      <c r="C234" s="7"/>
      <c r="D234" s="7"/>
      <c r="E234" s="7"/>
      <c r="G234" s="6"/>
      <c r="H234" s="7"/>
      <c r="I234" s="7"/>
      <c r="J234" s="7"/>
      <c r="K234" s="7"/>
    </row>
    <row r="235" spans="1:11" x14ac:dyDescent="0.25">
      <c r="A235" s="6"/>
      <c r="B235" s="7"/>
      <c r="C235" s="7"/>
      <c r="D235" s="7"/>
      <c r="E235" s="7"/>
      <c r="G235" s="6"/>
      <c r="H235" s="7"/>
      <c r="I235" s="7"/>
      <c r="J235" s="7"/>
      <c r="K235" s="7"/>
    </row>
    <row r="236" spans="1:11" x14ac:dyDescent="0.25">
      <c r="A236" s="6"/>
      <c r="B236" s="7"/>
      <c r="C236" s="7"/>
      <c r="D236" s="7"/>
      <c r="E236" s="7"/>
      <c r="G236" s="6"/>
      <c r="H236" s="7"/>
      <c r="I236" s="7"/>
      <c r="J236" s="7"/>
      <c r="K236" s="7"/>
    </row>
    <row r="237" spans="1:11" x14ac:dyDescent="0.25">
      <c r="A237" s="6"/>
      <c r="B237" s="7"/>
      <c r="C237" s="7"/>
      <c r="D237" s="7"/>
      <c r="E237" s="7"/>
      <c r="G237" s="6"/>
      <c r="H237" s="7"/>
      <c r="I237" s="7"/>
      <c r="J237" s="7"/>
      <c r="K237" s="7"/>
    </row>
    <row r="238" spans="1:11" x14ac:dyDescent="0.25">
      <c r="A238" s="6"/>
      <c r="B238" s="7"/>
      <c r="C238" s="7"/>
      <c r="D238" s="7"/>
      <c r="E238" s="7"/>
      <c r="G238" s="6"/>
      <c r="H238" s="7"/>
      <c r="I238" s="7"/>
      <c r="J238" s="7"/>
      <c r="K238" s="7"/>
    </row>
    <row r="239" spans="1:11" x14ac:dyDescent="0.25">
      <c r="A239" s="6"/>
      <c r="B239" s="7"/>
      <c r="C239" s="7"/>
      <c r="D239" s="7"/>
      <c r="E239" s="7"/>
      <c r="G239" s="6"/>
      <c r="H239" s="7"/>
      <c r="I239" s="7"/>
      <c r="J239" s="7"/>
      <c r="K239" s="7"/>
    </row>
    <row r="240" spans="1:11" x14ac:dyDescent="0.25">
      <c r="A240" s="6"/>
      <c r="B240" s="7"/>
      <c r="C240" s="7"/>
      <c r="D240" s="7"/>
      <c r="E240" s="7"/>
      <c r="G240" s="6"/>
      <c r="H240" s="7"/>
      <c r="I240" s="7"/>
      <c r="J240" s="7"/>
      <c r="K240" s="7"/>
    </row>
    <row r="241" spans="1:11" x14ac:dyDescent="0.25">
      <c r="A241" s="6"/>
      <c r="B241" s="7"/>
      <c r="C241" s="7"/>
      <c r="D241" s="7"/>
      <c r="E241" s="7"/>
      <c r="G241" s="6"/>
      <c r="H241" s="7"/>
      <c r="I241" s="7"/>
      <c r="J241" s="7"/>
      <c r="K241" s="7"/>
    </row>
    <row r="242" spans="1:11" x14ac:dyDescent="0.25">
      <c r="A242" s="6"/>
      <c r="B242" s="7"/>
      <c r="C242" s="7"/>
      <c r="D242" s="7"/>
      <c r="E242" s="7"/>
      <c r="G242" s="6"/>
      <c r="H242" s="7"/>
      <c r="I242" s="7"/>
      <c r="J242" s="7"/>
      <c r="K242" s="7"/>
    </row>
    <row r="243" spans="1:11" x14ac:dyDescent="0.25">
      <c r="A243" s="6"/>
      <c r="B243" s="7"/>
      <c r="C243" s="7"/>
      <c r="D243" s="7"/>
      <c r="E243" s="7"/>
      <c r="G243" s="6"/>
      <c r="H243" s="7"/>
      <c r="I243" s="7"/>
      <c r="J243" s="7"/>
      <c r="K243" s="7"/>
    </row>
    <row r="244" spans="1:11" x14ac:dyDescent="0.25">
      <c r="A244" s="6"/>
      <c r="B244" s="7"/>
      <c r="C244" s="7"/>
      <c r="D244" s="7"/>
      <c r="E244" s="7"/>
      <c r="G244" s="6"/>
      <c r="H244" s="7"/>
      <c r="I244" s="7"/>
      <c r="J244" s="7"/>
      <c r="K244" s="7"/>
    </row>
    <row r="245" spans="1:11" x14ac:dyDescent="0.25">
      <c r="A245" s="6"/>
      <c r="B245" s="7"/>
      <c r="C245" s="7"/>
      <c r="D245" s="7"/>
      <c r="E245" s="7"/>
      <c r="G245" s="6"/>
      <c r="H245" s="7"/>
      <c r="I245" s="7"/>
      <c r="J245" s="7"/>
      <c r="K245" s="7"/>
    </row>
    <row r="246" spans="1:11" x14ac:dyDescent="0.25">
      <c r="A246" s="6"/>
      <c r="B246" s="7"/>
      <c r="C246" s="7"/>
      <c r="D246" s="7"/>
      <c r="E246" s="7"/>
      <c r="G246" s="6"/>
      <c r="H246" s="7"/>
      <c r="I246" s="7"/>
      <c r="J246" s="7"/>
      <c r="K246" s="7"/>
    </row>
    <row r="247" spans="1:11" x14ac:dyDescent="0.25">
      <c r="A247" s="6"/>
      <c r="B247" s="7"/>
      <c r="C247" s="7"/>
      <c r="D247" s="7"/>
      <c r="E247" s="7"/>
      <c r="G247" s="6"/>
      <c r="H247" s="7"/>
      <c r="I247" s="7"/>
      <c r="J247" s="7"/>
      <c r="K247" s="7"/>
    </row>
    <row r="248" spans="1:11" x14ac:dyDescent="0.25">
      <c r="A248" s="6"/>
      <c r="B248" s="7"/>
      <c r="C248" s="7"/>
      <c r="D248" s="7"/>
      <c r="E248" s="7"/>
      <c r="G248" s="6"/>
      <c r="H248" s="7"/>
      <c r="I248" s="7"/>
      <c r="J248" s="7"/>
      <c r="K248" s="7"/>
    </row>
    <row r="249" spans="1:11" x14ac:dyDescent="0.25">
      <c r="A249" s="6"/>
      <c r="B249" s="7"/>
      <c r="C249" s="7"/>
      <c r="D249" s="7"/>
      <c r="E249" s="7"/>
      <c r="G249" s="6"/>
      <c r="H249" s="7"/>
      <c r="I249" s="7"/>
      <c r="J249" s="7"/>
      <c r="K249" s="7"/>
    </row>
    <row r="250" spans="1:11" x14ac:dyDescent="0.25">
      <c r="A250" s="6"/>
      <c r="B250" s="7"/>
      <c r="C250" s="7"/>
      <c r="D250" s="7"/>
      <c r="E250" s="7"/>
      <c r="G250" s="6"/>
      <c r="H250" s="7"/>
      <c r="I250" s="7"/>
      <c r="J250" s="7"/>
      <c r="K250" s="7"/>
    </row>
    <row r="251" spans="1:11" x14ac:dyDescent="0.25">
      <c r="A251" s="6"/>
      <c r="B251" s="7"/>
      <c r="C251" s="7"/>
      <c r="D251" s="7"/>
      <c r="E251" s="7"/>
      <c r="G251" s="6"/>
      <c r="H251" s="7"/>
      <c r="I251" s="7"/>
      <c r="J251" s="7"/>
      <c r="K251" s="7"/>
    </row>
    <row r="252" spans="1:11" x14ac:dyDescent="0.25">
      <c r="A252" s="6"/>
      <c r="B252" s="7"/>
      <c r="C252" s="7"/>
      <c r="D252" s="7"/>
      <c r="E252" s="7"/>
      <c r="G252" s="6"/>
      <c r="H252" s="7"/>
      <c r="I252" s="7"/>
      <c r="J252" s="7"/>
      <c r="K252" s="7"/>
    </row>
    <row r="253" spans="1:11" x14ac:dyDescent="0.25">
      <c r="A253" s="6"/>
      <c r="B253" s="7"/>
      <c r="C253" s="7"/>
      <c r="D253" s="7"/>
      <c r="E253" s="7"/>
      <c r="G253" s="6"/>
      <c r="H253" s="7"/>
      <c r="I253" s="7"/>
      <c r="J253" s="7"/>
      <c r="K253" s="7"/>
    </row>
    <row r="254" spans="1:11" x14ac:dyDescent="0.25">
      <c r="A254" s="6"/>
      <c r="B254" s="7"/>
      <c r="C254" s="7"/>
      <c r="D254" s="7"/>
      <c r="E254" s="7"/>
      <c r="G254" s="6"/>
      <c r="H254" s="7"/>
      <c r="I254" s="7"/>
      <c r="J254" s="7"/>
      <c r="K254" s="7"/>
    </row>
    <row r="255" spans="1:11" x14ac:dyDescent="0.25">
      <c r="A255" s="6"/>
      <c r="B255" s="7"/>
      <c r="C255" s="7"/>
      <c r="D255" s="7"/>
      <c r="E255" s="7"/>
      <c r="G255" s="6"/>
      <c r="H255" s="7"/>
      <c r="I255" s="7"/>
      <c r="J255" s="7"/>
      <c r="K255" s="7"/>
    </row>
    <row r="256" spans="1:11" x14ac:dyDescent="0.25">
      <c r="A256" s="6"/>
      <c r="B256" s="7"/>
      <c r="C256" s="7"/>
      <c r="D256" s="7"/>
      <c r="E256" s="7"/>
      <c r="G256" s="6"/>
      <c r="H256" s="7"/>
      <c r="I256" s="7"/>
      <c r="J256" s="7"/>
      <c r="K256" s="7"/>
    </row>
    <row r="257" spans="1:11" x14ac:dyDescent="0.25">
      <c r="A257" s="6"/>
      <c r="B257" s="7"/>
      <c r="C257" s="7"/>
      <c r="D257" s="7"/>
      <c r="E257" s="7"/>
      <c r="G257" s="6"/>
      <c r="H257" s="7"/>
      <c r="I257" s="7"/>
      <c r="J257" s="7"/>
      <c r="K257" s="7"/>
    </row>
    <row r="258" spans="1:11" x14ac:dyDescent="0.25">
      <c r="A258" s="6"/>
      <c r="B258" s="7"/>
      <c r="C258" s="7"/>
      <c r="D258" s="7"/>
      <c r="E258" s="7"/>
      <c r="G258" s="6"/>
      <c r="H258" s="7"/>
      <c r="I258" s="7"/>
      <c r="J258" s="7"/>
      <c r="K258" s="7"/>
    </row>
    <row r="259" spans="1:11" x14ac:dyDescent="0.25">
      <c r="A259" s="6"/>
      <c r="B259" s="7"/>
      <c r="C259" s="7"/>
      <c r="D259" s="7"/>
      <c r="E259" s="7"/>
      <c r="G259" s="6"/>
      <c r="H259" s="7"/>
      <c r="I259" s="7"/>
      <c r="J259" s="7"/>
      <c r="K259" s="7"/>
    </row>
    <row r="260" spans="1:11" x14ac:dyDescent="0.25">
      <c r="A260" s="6"/>
      <c r="B260" s="7"/>
      <c r="C260" s="7"/>
      <c r="D260" s="7"/>
      <c r="E260" s="7"/>
      <c r="G260" s="6"/>
      <c r="H260" s="7"/>
      <c r="I260" s="7"/>
      <c r="J260" s="7"/>
      <c r="K260" s="7"/>
    </row>
    <row r="261" spans="1:11" x14ac:dyDescent="0.25">
      <c r="A261" s="6"/>
      <c r="B261" s="7"/>
      <c r="C261" s="7"/>
      <c r="D261" s="7"/>
      <c r="E261" s="7"/>
      <c r="G261" s="6"/>
      <c r="H261" s="7"/>
      <c r="I261" s="7"/>
      <c r="J261" s="7"/>
      <c r="K261" s="7"/>
    </row>
    <row r="262" spans="1:11" x14ac:dyDescent="0.25">
      <c r="A262" s="6"/>
      <c r="B262" s="7"/>
      <c r="C262" s="7"/>
      <c r="D262" s="7"/>
      <c r="E262" s="7"/>
      <c r="G262" s="6"/>
      <c r="H262" s="7"/>
      <c r="I262" s="7"/>
      <c r="J262" s="7"/>
      <c r="K262" s="7"/>
    </row>
    <row r="263" spans="1:11" x14ac:dyDescent="0.25">
      <c r="A263" s="6"/>
      <c r="B263" s="7"/>
      <c r="C263" s="7"/>
      <c r="D263" s="7"/>
      <c r="E263" s="7"/>
      <c r="G263" s="6"/>
      <c r="H263" s="7"/>
      <c r="I263" s="7"/>
      <c r="J263" s="7"/>
      <c r="K263" s="7"/>
    </row>
    <row r="264" spans="1:11" x14ac:dyDescent="0.25">
      <c r="A264" s="6"/>
      <c r="B264" s="7"/>
      <c r="C264" s="7"/>
      <c r="D264" s="7"/>
      <c r="E264" s="7"/>
      <c r="G264" s="6"/>
      <c r="H264" s="7"/>
      <c r="I264" s="7"/>
      <c r="J264" s="7"/>
      <c r="K264" s="7"/>
    </row>
    <row r="265" spans="1:11" x14ac:dyDescent="0.25">
      <c r="A265" s="6"/>
      <c r="B265" s="7"/>
      <c r="C265" s="7"/>
      <c r="D265" s="7"/>
      <c r="E265" s="7"/>
      <c r="G265" s="6"/>
      <c r="H265" s="7"/>
      <c r="I265" s="7"/>
      <c r="J265" s="7"/>
      <c r="K265" s="7"/>
    </row>
    <row r="266" spans="1:11" x14ac:dyDescent="0.25">
      <c r="A266" s="6"/>
      <c r="B266" s="7"/>
      <c r="C266" s="7"/>
      <c r="D266" s="7"/>
      <c r="E266" s="7"/>
      <c r="G266" s="6"/>
      <c r="H266" s="7"/>
      <c r="I266" s="7"/>
      <c r="J266" s="7"/>
      <c r="K266" s="7"/>
    </row>
    <row r="267" spans="1:11" x14ac:dyDescent="0.25">
      <c r="A267" s="6"/>
      <c r="B267" s="7"/>
      <c r="C267" s="7"/>
      <c r="D267" s="7"/>
      <c r="E267" s="7"/>
      <c r="G267" s="6"/>
      <c r="H267" s="7"/>
      <c r="I267" s="7"/>
      <c r="J267" s="7"/>
      <c r="K267" s="7"/>
    </row>
    <row r="268" spans="1:11" x14ac:dyDescent="0.25">
      <c r="A268" s="6"/>
      <c r="B268" s="7"/>
      <c r="C268" s="7"/>
      <c r="D268" s="7"/>
      <c r="E268" s="7"/>
      <c r="G268" s="6"/>
      <c r="H268" s="7"/>
      <c r="I268" s="7"/>
      <c r="J268" s="7"/>
      <c r="K268" s="7"/>
    </row>
    <row r="269" spans="1:11" x14ac:dyDescent="0.25">
      <c r="A269" s="6"/>
      <c r="B269" s="7"/>
      <c r="C269" s="7"/>
      <c r="D269" s="7"/>
      <c r="E269" s="7"/>
      <c r="G269" s="6"/>
      <c r="H269" s="7"/>
      <c r="I269" s="7"/>
      <c r="J269" s="7"/>
      <c r="K269" s="7"/>
    </row>
    <row r="270" spans="1:11" x14ac:dyDescent="0.25">
      <c r="A270" s="6"/>
      <c r="B270" s="7"/>
      <c r="C270" s="7"/>
      <c r="D270" s="7"/>
      <c r="E270" s="7"/>
      <c r="G270" s="6"/>
      <c r="H270" s="7"/>
      <c r="I270" s="7"/>
      <c r="J270" s="7"/>
      <c r="K270" s="7"/>
    </row>
    <row r="271" spans="1:11" x14ac:dyDescent="0.25">
      <c r="A271" s="6"/>
      <c r="B271" s="7"/>
      <c r="C271" s="7"/>
      <c r="D271" s="7"/>
      <c r="E271" s="7"/>
      <c r="G271" s="6"/>
      <c r="H271" s="7"/>
      <c r="I271" s="7"/>
      <c r="J271" s="7"/>
      <c r="K271" s="7"/>
    </row>
    <row r="272" spans="1:11" x14ac:dyDescent="0.25">
      <c r="A272" s="6"/>
      <c r="B272" s="7"/>
      <c r="C272" s="7"/>
      <c r="D272" s="7"/>
      <c r="E272" s="7"/>
      <c r="G272" s="6"/>
      <c r="H272" s="7"/>
      <c r="I272" s="7"/>
      <c r="J272" s="7"/>
      <c r="K272" s="7"/>
    </row>
    <row r="273" spans="1:11" x14ac:dyDescent="0.25">
      <c r="A273" s="6"/>
      <c r="B273" s="7"/>
      <c r="C273" s="7"/>
      <c r="D273" s="7"/>
      <c r="E273" s="7"/>
      <c r="G273" s="6"/>
      <c r="H273" s="7"/>
      <c r="I273" s="7"/>
      <c r="J273" s="7"/>
      <c r="K273" s="7"/>
    </row>
    <row r="274" spans="1:11" x14ac:dyDescent="0.25">
      <c r="A274" s="6"/>
      <c r="B274" s="7"/>
      <c r="C274" s="7"/>
      <c r="D274" s="7"/>
      <c r="E274" s="7"/>
      <c r="G274" s="6"/>
      <c r="H274" s="7"/>
      <c r="I274" s="7"/>
      <c r="J274" s="7"/>
      <c r="K274" s="7"/>
    </row>
    <row r="275" spans="1:11" x14ac:dyDescent="0.25">
      <c r="A275" s="6"/>
      <c r="B275" s="7"/>
      <c r="C275" s="7"/>
      <c r="D275" s="7"/>
      <c r="E275" s="7"/>
      <c r="G275" s="6"/>
      <c r="H275" s="7"/>
      <c r="I275" s="7"/>
      <c r="J275" s="7"/>
      <c r="K275" s="7"/>
    </row>
    <row r="281" spans="1:11" x14ac:dyDescent="0.25">
      <c r="A281" s="6"/>
      <c r="B281" s="7"/>
      <c r="C281" s="7"/>
      <c r="D281" s="7"/>
      <c r="E281" s="7"/>
      <c r="G281" s="6"/>
      <c r="H281" s="7"/>
      <c r="I281" s="7"/>
      <c r="J281" s="7"/>
      <c r="K281" s="7"/>
    </row>
    <row r="282" spans="1:11" x14ac:dyDescent="0.25">
      <c r="A282" s="6"/>
      <c r="B282" s="7"/>
      <c r="C282" s="7"/>
      <c r="D282" s="7"/>
      <c r="E282" s="7"/>
      <c r="G282" s="6"/>
      <c r="H282" s="7"/>
      <c r="I282" s="7"/>
      <c r="J282" s="7"/>
      <c r="K282" s="7"/>
    </row>
    <row r="283" spans="1:11" x14ac:dyDescent="0.25">
      <c r="A283" s="6"/>
      <c r="B283" s="7"/>
      <c r="C283" s="7"/>
      <c r="D283" s="7"/>
      <c r="E283" s="7"/>
      <c r="G283" s="6"/>
      <c r="H283" s="7"/>
      <c r="I283" s="7"/>
      <c r="J283" s="7"/>
      <c r="K283" s="7"/>
    </row>
    <row r="284" spans="1:11" x14ac:dyDescent="0.25">
      <c r="A284" s="6"/>
      <c r="B284" s="7"/>
      <c r="C284" s="7"/>
      <c r="D284" s="7"/>
      <c r="E284" s="7"/>
      <c r="G284" s="6"/>
      <c r="H284" s="7"/>
      <c r="I284" s="7"/>
      <c r="J284" s="7"/>
      <c r="K284" s="7"/>
    </row>
    <row r="285" spans="1:11" x14ac:dyDescent="0.25">
      <c r="A285" s="6"/>
      <c r="B285" s="7"/>
      <c r="C285" s="7"/>
      <c r="D285" s="7"/>
      <c r="E285" s="7"/>
      <c r="G285" s="6"/>
      <c r="H285" s="7"/>
      <c r="I285" s="7"/>
      <c r="J285" s="7"/>
      <c r="K285" s="7"/>
    </row>
    <row r="286" spans="1:11" x14ac:dyDescent="0.25">
      <c r="A286" s="6"/>
      <c r="B286" s="7"/>
      <c r="C286" s="7"/>
      <c r="D286" s="7"/>
      <c r="E286" s="7"/>
      <c r="G286" s="6"/>
      <c r="H286" s="7"/>
      <c r="I286" s="7"/>
      <c r="J286" s="7"/>
      <c r="K286" s="7"/>
    </row>
    <row r="287" spans="1:11" x14ac:dyDescent="0.25">
      <c r="A287" s="6"/>
      <c r="B287" s="7"/>
      <c r="C287" s="7"/>
      <c r="D287" s="7"/>
      <c r="E287" s="7"/>
      <c r="G287" s="6"/>
      <c r="H287" s="7"/>
      <c r="I287" s="7"/>
      <c r="J287" s="7"/>
      <c r="K287" s="7"/>
    </row>
    <row r="288" spans="1:11" x14ac:dyDescent="0.25">
      <c r="A288" s="6"/>
      <c r="B288" s="7"/>
      <c r="C288" s="7"/>
      <c r="D288" s="7"/>
      <c r="E288" s="7"/>
      <c r="G288" s="6"/>
      <c r="H288" s="7"/>
      <c r="I288" s="7"/>
      <c r="J288" s="7"/>
      <c r="K288" s="7"/>
    </row>
    <row r="289" spans="1:11" x14ac:dyDescent="0.25">
      <c r="A289" s="6"/>
      <c r="B289" s="7"/>
      <c r="C289" s="7"/>
      <c r="D289" s="7"/>
      <c r="E289" s="7"/>
      <c r="G289" s="6"/>
      <c r="H289" s="7"/>
      <c r="I289" s="7"/>
      <c r="J289" s="7"/>
      <c r="K289" s="7"/>
    </row>
    <row r="290" spans="1:11" x14ac:dyDescent="0.25">
      <c r="A290" s="6"/>
      <c r="B290" s="7"/>
      <c r="C290" s="7"/>
      <c r="D290" s="7"/>
      <c r="E290" s="7"/>
      <c r="G290" s="6"/>
      <c r="H290" s="7"/>
      <c r="I290" s="7"/>
      <c r="J290" s="7"/>
      <c r="K290" s="7"/>
    </row>
    <row r="291" spans="1:11" x14ac:dyDescent="0.25">
      <c r="A291" s="6"/>
      <c r="B291" s="7"/>
      <c r="C291" s="7"/>
      <c r="D291" s="7"/>
      <c r="E291" s="7"/>
      <c r="G291" s="6"/>
      <c r="H291" s="7"/>
      <c r="I291" s="7"/>
      <c r="J291" s="7"/>
      <c r="K291" s="7"/>
    </row>
    <row r="292" spans="1:11" x14ac:dyDescent="0.25">
      <c r="A292" s="6"/>
      <c r="B292" s="7"/>
      <c r="C292" s="7"/>
      <c r="D292" s="7"/>
      <c r="E292" s="7"/>
      <c r="G292" s="6"/>
      <c r="H292" s="7"/>
      <c r="I292" s="7"/>
      <c r="J292" s="7"/>
      <c r="K292" s="7"/>
    </row>
    <row r="293" spans="1:11" x14ac:dyDescent="0.25">
      <c r="A293" s="6"/>
      <c r="B293" s="7"/>
      <c r="C293" s="7"/>
      <c r="D293" s="7"/>
      <c r="E293" s="7"/>
      <c r="G293" s="6"/>
      <c r="H293" s="7"/>
      <c r="I293" s="7"/>
      <c r="J293" s="7"/>
      <c r="K293" s="7"/>
    </row>
    <row r="294" spans="1:11" x14ac:dyDescent="0.25">
      <c r="A294" s="6"/>
      <c r="B294" s="7"/>
      <c r="C294" s="7"/>
      <c r="D294" s="7"/>
      <c r="E294" s="7"/>
      <c r="G294" s="6"/>
      <c r="H294" s="7"/>
      <c r="I294" s="7"/>
      <c r="J294" s="7"/>
      <c r="K294" s="7"/>
    </row>
    <row r="295" spans="1:11" x14ac:dyDescent="0.25">
      <c r="A295" s="6"/>
      <c r="B295" s="7"/>
      <c r="C295" s="7"/>
      <c r="D295" s="7"/>
      <c r="E295" s="7"/>
      <c r="G295" s="6"/>
      <c r="H295" s="7"/>
      <c r="I295" s="7"/>
      <c r="J295" s="7"/>
      <c r="K295" s="7"/>
    </row>
    <row r="296" spans="1:11" x14ac:dyDescent="0.25">
      <c r="A296" s="6"/>
      <c r="B296" s="7"/>
      <c r="C296" s="7"/>
      <c r="D296" s="7"/>
      <c r="E296" s="7"/>
      <c r="G296" s="6"/>
      <c r="H296" s="7"/>
      <c r="I296" s="7"/>
      <c r="J296" s="7"/>
      <c r="K296" s="7"/>
    </row>
    <row r="297" spans="1:11" x14ac:dyDescent="0.25">
      <c r="A297" s="6"/>
      <c r="B297" s="7"/>
      <c r="C297" s="7"/>
      <c r="D297" s="7"/>
      <c r="E297" s="7"/>
      <c r="G297" s="6"/>
      <c r="H297" s="7"/>
      <c r="I297" s="7"/>
      <c r="J297" s="7"/>
      <c r="K297" s="7"/>
    </row>
    <row r="298" spans="1:11" x14ac:dyDescent="0.25">
      <c r="A298" s="6"/>
      <c r="B298" s="7"/>
      <c r="C298" s="7"/>
      <c r="D298" s="7"/>
      <c r="E298" s="7"/>
      <c r="G298" s="6"/>
      <c r="H298" s="7"/>
      <c r="I298" s="7"/>
      <c r="J298" s="7"/>
      <c r="K298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R221"/>
  <sheetViews>
    <sheetView topLeftCell="E1" workbookViewId="0">
      <selection activeCell="M2" sqref="M2:M221"/>
    </sheetView>
  </sheetViews>
  <sheetFormatPr defaultRowHeight="15" x14ac:dyDescent="0.25"/>
  <cols>
    <col min="1" max="1" width="57" bestFit="1" customWidth="1"/>
    <col min="2" max="2" width="17.5703125" bestFit="1" customWidth="1"/>
    <col min="3" max="18" width="12.7109375" customWidth="1"/>
  </cols>
  <sheetData>
    <row r="1" spans="1:18" ht="60" x14ac:dyDescent="0.25">
      <c r="A1" s="2" t="s">
        <v>14</v>
      </c>
      <c r="B1" s="2" t="s">
        <v>15</v>
      </c>
      <c r="C1" s="2" t="s">
        <v>322</v>
      </c>
      <c r="D1" s="2" t="s">
        <v>323</v>
      </c>
      <c r="E1" s="2" t="s">
        <v>324</v>
      </c>
      <c r="F1" s="2" t="s">
        <v>325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</row>
    <row r="2" spans="1:18" x14ac:dyDescent="0.25">
      <c r="A2" s="1" t="s">
        <v>79</v>
      </c>
      <c r="B2" s="1" t="s">
        <v>303</v>
      </c>
      <c r="C2" s="9">
        <v>1E-4</v>
      </c>
      <c r="D2" s="9">
        <v>0</v>
      </c>
      <c r="E2" s="9">
        <v>2.0199999999999999E-2</v>
      </c>
      <c r="F2" s="9">
        <v>2.0299999999999999E-2</v>
      </c>
      <c r="G2" s="9">
        <v>1.678802447796705E-2</v>
      </c>
      <c r="H2" s="9">
        <v>1.5109222030170344E-2</v>
      </c>
      <c r="I2" s="9">
        <v>2.1359071549548508E-2</v>
      </c>
      <c r="J2" s="9">
        <f>ExitPrices[[#This Row],[2019/20 Exit Revenue Recovery Price]]+ExitPrices[[#This Row],[2019/20 Exit Firm Price]]</f>
        <v>3.8147096027515558E-2</v>
      </c>
      <c r="K2" s="9">
        <v>1.7444563531392638E-2</v>
      </c>
      <c r="L2" s="9">
        <v>1.5700107178253375E-2</v>
      </c>
      <c r="M2" s="9">
        <v>2.2422615306856429E-2</v>
      </c>
      <c r="N2" s="9">
        <f>ExitPrices[[#This Row],[2020/21 Exit Revenue Recovery Price]]+ExitPrices[[#This Row],[2020/21 Exit Firm Price]]</f>
        <v>3.986717883824907E-2</v>
      </c>
      <c r="O2" s="9">
        <v>2.1553844368182414E-2</v>
      </c>
      <c r="P2" s="9">
        <v>1.9398459931364173E-2</v>
      </c>
      <c r="Q2" s="9">
        <v>-1.1627732281796712E-14</v>
      </c>
      <c r="R2" s="9">
        <f>ExitPrices[[#This Row],[2021/22 Exit Revenue Recovery Price]]+ExitPrices[[#This Row],[2021/22 Exit Firm Price]]</f>
        <v>2.1553844368170788E-2</v>
      </c>
    </row>
    <row r="3" spans="1:18" x14ac:dyDescent="0.25">
      <c r="A3" s="1" t="s">
        <v>80</v>
      </c>
      <c r="B3" s="1" t="s">
        <v>304</v>
      </c>
      <c r="C3" s="9">
        <v>2.5399999999999999E-2</v>
      </c>
      <c r="D3" s="9">
        <v>0</v>
      </c>
      <c r="E3" s="9">
        <v>2.0199999999999999E-2</v>
      </c>
      <c r="F3" s="9">
        <v>4.5600000000000002E-2</v>
      </c>
      <c r="G3" s="9">
        <v>1.2930056372265374E-2</v>
      </c>
      <c r="H3" s="9">
        <v>1.1637050735038837E-2</v>
      </c>
      <c r="I3" s="9">
        <v>2.1359071549548508E-2</v>
      </c>
      <c r="J3" s="9">
        <f>ExitPrices[[#This Row],[2019/20 Exit Revenue Recovery Price]]+ExitPrices[[#This Row],[2019/20 Exit Firm Price]]</f>
        <v>3.4289127921813878E-2</v>
      </c>
      <c r="K3" s="9">
        <v>1.3435719619452552E-2</v>
      </c>
      <c r="L3" s="9">
        <v>1.2092147657507298E-2</v>
      </c>
      <c r="M3" s="9">
        <v>2.2422615306856429E-2</v>
      </c>
      <c r="N3" s="9">
        <f>ExitPrices[[#This Row],[2020/21 Exit Revenue Recovery Price]]+ExitPrices[[#This Row],[2020/21 Exit Firm Price]]</f>
        <v>3.585833492630898E-2</v>
      </c>
      <c r="O3" s="9">
        <v>2.6157433929941826E-2</v>
      </c>
      <c r="P3" s="9">
        <v>2.3541690536947643E-2</v>
      </c>
      <c r="Q3" s="9">
        <v>-1.1627732281796712E-14</v>
      </c>
      <c r="R3" s="9">
        <f>ExitPrices[[#This Row],[2021/22 Exit Revenue Recovery Price]]+ExitPrices[[#This Row],[2021/22 Exit Firm Price]]</f>
        <v>2.61574339299302E-2</v>
      </c>
    </row>
    <row r="4" spans="1:18" x14ac:dyDescent="0.25">
      <c r="A4" s="1" t="s">
        <v>81</v>
      </c>
      <c r="B4" s="1" t="s">
        <v>305</v>
      </c>
      <c r="C4" s="9">
        <v>1.7299999999999999E-2</v>
      </c>
      <c r="D4" s="9">
        <v>0</v>
      </c>
      <c r="E4" s="9">
        <v>2.0199999999999999E-2</v>
      </c>
      <c r="F4" s="9">
        <v>3.7499999999999999E-2</v>
      </c>
      <c r="G4" s="9">
        <v>9.6944941814094149E-3</v>
      </c>
      <c r="H4" s="9">
        <v>8.725044763268474E-3</v>
      </c>
      <c r="I4" s="9">
        <v>2.1359071549548508E-2</v>
      </c>
      <c r="J4" s="9">
        <f>ExitPrices[[#This Row],[2019/20 Exit Revenue Recovery Price]]+ExitPrices[[#This Row],[2019/20 Exit Firm Price]]</f>
        <v>3.1053565730957924E-2</v>
      </c>
      <c r="K4" s="9">
        <v>1.0073622413063815E-2</v>
      </c>
      <c r="L4" s="9">
        <v>9.0662601717574325E-3</v>
      </c>
      <c r="M4" s="9">
        <v>2.2422615306856429E-2</v>
      </c>
      <c r="N4" s="9">
        <f>ExitPrices[[#This Row],[2020/21 Exit Revenue Recovery Price]]+ExitPrices[[#This Row],[2020/21 Exit Firm Price]]</f>
        <v>3.2496237719920246E-2</v>
      </c>
      <c r="O4" s="9">
        <v>2.0225888807912137E-2</v>
      </c>
      <c r="P4" s="9">
        <v>1.8203299927120924E-2</v>
      </c>
      <c r="Q4" s="9">
        <v>-1.1627732281796712E-14</v>
      </c>
      <c r="R4" s="9">
        <f>ExitPrices[[#This Row],[2021/22 Exit Revenue Recovery Price]]+ExitPrices[[#This Row],[2021/22 Exit Firm Price]]</f>
        <v>2.0225888807900511E-2</v>
      </c>
    </row>
    <row r="5" spans="1:18" x14ac:dyDescent="0.25">
      <c r="A5" s="1" t="s">
        <v>82</v>
      </c>
      <c r="B5" s="1" t="s">
        <v>306</v>
      </c>
      <c r="C5" s="9">
        <v>1.7299999999999999E-2</v>
      </c>
      <c r="D5" s="9">
        <v>0</v>
      </c>
      <c r="E5" s="9">
        <v>2.0199999999999999E-2</v>
      </c>
      <c r="F5" s="9">
        <v>3.7499999999999999E-2</v>
      </c>
      <c r="G5" s="9">
        <v>9.6944941814094132E-3</v>
      </c>
      <c r="H5" s="9">
        <v>8.7250447632684722E-3</v>
      </c>
      <c r="I5" s="9">
        <v>2.1359071549548508E-2</v>
      </c>
      <c r="J5" s="9">
        <f>ExitPrices[[#This Row],[2019/20 Exit Revenue Recovery Price]]+ExitPrices[[#This Row],[2019/20 Exit Firm Price]]</f>
        <v>3.1053565730957921E-2</v>
      </c>
      <c r="K5" s="9">
        <v>1.0073622413063815E-2</v>
      </c>
      <c r="L5" s="9">
        <v>9.0662601717574325E-3</v>
      </c>
      <c r="M5" s="9">
        <v>2.2422615306856429E-2</v>
      </c>
      <c r="N5" s="9">
        <f>ExitPrices[[#This Row],[2020/21 Exit Revenue Recovery Price]]+ExitPrices[[#This Row],[2020/21 Exit Firm Price]]</f>
        <v>3.2496237719920246E-2</v>
      </c>
      <c r="O5" s="9">
        <v>2.0225888807912137E-2</v>
      </c>
      <c r="P5" s="9">
        <v>1.8203299927120924E-2</v>
      </c>
      <c r="Q5" s="9">
        <v>-1.1627732281796712E-14</v>
      </c>
      <c r="R5" s="9">
        <f>ExitPrices[[#This Row],[2021/22 Exit Revenue Recovery Price]]+ExitPrices[[#This Row],[2021/22 Exit Firm Price]]</f>
        <v>2.0225888807900511E-2</v>
      </c>
    </row>
    <row r="6" spans="1:18" x14ac:dyDescent="0.25">
      <c r="A6" s="1" t="s">
        <v>83</v>
      </c>
      <c r="B6" s="1" t="s">
        <v>304</v>
      </c>
      <c r="C6" s="9">
        <v>1E-4</v>
      </c>
      <c r="D6" s="9">
        <v>0</v>
      </c>
      <c r="E6" s="9">
        <v>2.0199999999999999E-2</v>
      </c>
      <c r="F6" s="9">
        <v>2.0299999999999999E-2</v>
      </c>
      <c r="G6" s="9">
        <v>1.807031255783919E-2</v>
      </c>
      <c r="H6" s="9">
        <v>1.6263281302055271E-2</v>
      </c>
      <c r="I6" s="9">
        <v>2.1359071549548508E-2</v>
      </c>
      <c r="J6" s="9">
        <f>ExitPrices[[#This Row],[2019/20 Exit Revenue Recovery Price]]+ExitPrices[[#This Row],[2019/20 Exit Firm Price]]</f>
        <v>3.9429384107387694E-2</v>
      </c>
      <c r="K6" s="9">
        <v>1.8776998798224333E-2</v>
      </c>
      <c r="L6" s="9">
        <v>1.68992989184019E-2</v>
      </c>
      <c r="M6" s="9">
        <v>2.2422615306856429E-2</v>
      </c>
      <c r="N6" s="9">
        <f>ExitPrices[[#This Row],[2020/21 Exit Revenue Recovery Price]]+ExitPrices[[#This Row],[2020/21 Exit Firm Price]]</f>
        <v>4.1199614105080759E-2</v>
      </c>
      <c r="O6" s="9">
        <v>2.1837880058724318E-2</v>
      </c>
      <c r="P6" s="9">
        <v>1.9654092052851888E-2</v>
      </c>
      <c r="Q6" s="9">
        <v>-1.1627732281796712E-14</v>
      </c>
      <c r="R6" s="9">
        <f>ExitPrices[[#This Row],[2021/22 Exit Revenue Recovery Price]]+ExitPrices[[#This Row],[2021/22 Exit Firm Price]]</f>
        <v>2.1837880058712691E-2</v>
      </c>
    </row>
    <row r="7" spans="1:18" x14ac:dyDescent="0.25">
      <c r="A7" s="1" t="s">
        <v>84</v>
      </c>
      <c r="B7" s="1" t="s">
        <v>303</v>
      </c>
      <c r="C7" s="9">
        <v>1E-4</v>
      </c>
      <c r="D7" s="9">
        <v>0</v>
      </c>
      <c r="E7" s="9">
        <v>2.0199999999999999E-2</v>
      </c>
      <c r="F7" s="9">
        <v>2.0299999999999999E-2</v>
      </c>
      <c r="G7" s="9">
        <v>1.3931322426981831E-2</v>
      </c>
      <c r="H7" s="9">
        <v>1.2538190184283649E-2</v>
      </c>
      <c r="I7" s="9">
        <v>2.1359071549548508E-2</v>
      </c>
      <c r="J7" s="9">
        <f>ExitPrices[[#This Row],[2019/20 Exit Revenue Recovery Price]]+ExitPrices[[#This Row],[2019/20 Exit Firm Price]]</f>
        <v>3.5290393976530339E-2</v>
      </c>
      <c r="K7" s="9">
        <v>1.4476142769076361E-2</v>
      </c>
      <c r="L7" s="9">
        <v>1.3028528492168725E-2</v>
      </c>
      <c r="M7" s="9">
        <v>2.2422615306856429E-2</v>
      </c>
      <c r="N7" s="9">
        <f>ExitPrices[[#This Row],[2020/21 Exit Revenue Recovery Price]]+ExitPrices[[#This Row],[2020/21 Exit Firm Price]]</f>
        <v>3.6898758075932792E-2</v>
      </c>
      <c r="O7" s="9">
        <v>2.0472814909801674E-2</v>
      </c>
      <c r="P7" s="9">
        <v>1.8425533418821506E-2</v>
      </c>
      <c r="Q7" s="9">
        <v>-1.1627732281796712E-14</v>
      </c>
      <c r="R7" s="9">
        <f>ExitPrices[[#This Row],[2021/22 Exit Revenue Recovery Price]]+ExitPrices[[#This Row],[2021/22 Exit Firm Price]]</f>
        <v>2.0472814909790048E-2</v>
      </c>
    </row>
    <row r="8" spans="1:18" x14ac:dyDescent="0.25">
      <c r="A8" s="1" t="s">
        <v>85</v>
      </c>
      <c r="B8" s="1" t="s">
        <v>306</v>
      </c>
      <c r="C8" s="9">
        <v>2.0799999999999999E-2</v>
      </c>
      <c r="D8" s="9">
        <v>0</v>
      </c>
      <c r="E8" s="9">
        <v>2.0199999999999999E-2</v>
      </c>
      <c r="F8" s="9">
        <v>4.0999999999999995E-2</v>
      </c>
      <c r="G8" s="9">
        <v>9.9870823308106753E-3</v>
      </c>
      <c r="H8" s="9">
        <v>8.9883740977296078E-3</v>
      </c>
      <c r="I8" s="9">
        <v>2.1359071549548508E-2</v>
      </c>
      <c r="J8" s="9">
        <f>ExitPrices[[#This Row],[2019/20 Exit Revenue Recovery Price]]+ExitPrices[[#This Row],[2019/20 Exit Firm Price]]</f>
        <v>3.1346153880359183E-2</v>
      </c>
      <c r="K8" s="9">
        <v>1.0377652977676202E-2</v>
      </c>
      <c r="L8" s="9">
        <v>9.3398876799085824E-3</v>
      </c>
      <c r="M8" s="9">
        <v>2.2422615306856429E-2</v>
      </c>
      <c r="N8" s="9">
        <f>ExitPrices[[#This Row],[2020/21 Exit Revenue Recovery Price]]+ExitPrices[[#This Row],[2020/21 Exit Firm Price]]</f>
        <v>3.2800268284532627E-2</v>
      </c>
      <c r="O8" s="9">
        <v>2.0572715077543859E-2</v>
      </c>
      <c r="P8" s="9">
        <v>1.8515443569789472E-2</v>
      </c>
      <c r="Q8" s="9">
        <v>-1.1627732281796712E-14</v>
      </c>
      <c r="R8" s="9">
        <f>ExitPrices[[#This Row],[2021/22 Exit Revenue Recovery Price]]+ExitPrices[[#This Row],[2021/22 Exit Firm Price]]</f>
        <v>2.0572715077532232E-2</v>
      </c>
    </row>
    <row r="9" spans="1:18" x14ac:dyDescent="0.25">
      <c r="A9" s="1" t="s">
        <v>86</v>
      </c>
      <c r="B9" s="1" t="s">
        <v>307</v>
      </c>
      <c r="C9" s="9">
        <v>1.4E-3</v>
      </c>
      <c r="D9" s="9">
        <v>0</v>
      </c>
      <c r="E9" s="9">
        <v>2.0199999999999999E-2</v>
      </c>
      <c r="F9" s="9">
        <v>2.1599999999999998E-2</v>
      </c>
      <c r="G9" s="9">
        <v>8.6363206867422337E-3</v>
      </c>
      <c r="H9" s="9">
        <v>7.7726886180680098E-3</v>
      </c>
      <c r="I9" s="9">
        <v>2.1359071549548508E-2</v>
      </c>
      <c r="J9" s="9">
        <f>ExitPrices[[#This Row],[2019/20 Exit Revenue Recovery Price]]+ExitPrices[[#This Row],[2019/20 Exit Firm Price]]</f>
        <v>2.999539223629074E-2</v>
      </c>
      <c r="K9" s="9">
        <v>8.9740663110826745E-3</v>
      </c>
      <c r="L9" s="9">
        <v>8.0766596799744066E-3</v>
      </c>
      <c r="M9" s="9">
        <v>2.2422615306856429E-2</v>
      </c>
      <c r="N9" s="9">
        <f>ExitPrices[[#This Row],[2020/21 Exit Revenue Recovery Price]]+ExitPrices[[#This Row],[2020/21 Exit Firm Price]]</f>
        <v>3.1396681617939105E-2</v>
      </c>
      <c r="O9" s="9">
        <v>1.5130323098221203E-2</v>
      </c>
      <c r="P9" s="9">
        <v>1.3617290788399083E-2</v>
      </c>
      <c r="Q9" s="9">
        <v>-1.1627732281796712E-14</v>
      </c>
      <c r="R9" s="9">
        <f>ExitPrices[[#This Row],[2021/22 Exit Revenue Recovery Price]]+ExitPrices[[#This Row],[2021/22 Exit Firm Price]]</f>
        <v>1.5130323098209575E-2</v>
      </c>
    </row>
    <row r="10" spans="1:18" x14ac:dyDescent="0.25">
      <c r="A10" s="1" t="s">
        <v>87</v>
      </c>
      <c r="B10" s="1" t="s">
        <v>308</v>
      </c>
      <c r="C10" s="9">
        <v>2.2800000000000001E-2</v>
      </c>
      <c r="D10" s="9">
        <v>0</v>
      </c>
      <c r="E10" s="9">
        <v>2.0199999999999999E-2</v>
      </c>
      <c r="F10" s="9">
        <v>4.2999999999999997E-2</v>
      </c>
      <c r="G10" s="9">
        <v>1.0130649093565376E-2</v>
      </c>
      <c r="H10" s="9">
        <v>9.1175841842088389E-3</v>
      </c>
      <c r="I10" s="9">
        <v>2.1359071549548508E-2</v>
      </c>
      <c r="J10" s="9">
        <f>ExitPrices[[#This Row],[2019/20 Exit Revenue Recovery Price]]+ExitPrices[[#This Row],[2019/20 Exit Firm Price]]</f>
        <v>3.148972064311388E-2</v>
      </c>
      <c r="K10" s="9">
        <v>1.0526834289459351E-2</v>
      </c>
      <c r="L10" s="9">
        <v>9.4741508605134164E-3</v>
      </c>
      <c r="M10" s="9">
        <v>2.2422615306856429E-2</v>
      </c>
      <c r="N10" s="9">
        <f>ExitPrices[[#This Row],[2020/21 Exit Revenue Recovery Price]]+ExitPrices[[#This Row],[2020/21 Exit Firm Price]]</f>
        <v>3.294944959631578E-2</v>
      </c>
      <c r="O10" s="9">
        <v>2.0720094426377136E-2</v>
      </c>
      <c r="P10" s="9">
        <v>1.8648084983739422E-2</v>
      </c>
      <c r="Q10" s="9">
        <v>-1.1627732281796712E-14</v>
      </c>
      <c r="R10" s="9">
        <f>ExitPrices[[#This Row],[2021/22 Exit Revenue Recovery Price]]+ExitPrices[[#This Row],[2021/22 Exit Firm Price]]</f>
        <v>2.072009442636551E-2</v>
      </c>
    </row>
    <row r="11" spans="1:18" x14ac:dyDescent="0.25">
      <c r="A11" s="1" t="s">
        <v>88</v>
      </c>
      <c r="B11" s="1" t="s">
        <v>306</v>
      </c>
      <c r="C11" s="9">
        <v>2.2800000000000001E-2</v>
      </c>
      <c r="D11" s="9">
        <v>0</v>
      </c>
      <c r="E11" s="9">
        <v>2.0199999999999999E-2</v>
      </c>
      <c r="F11" s="9">
        <v>4.2999999999999997E-2</v>
      </c>
      <c r="G11" s="9">
        <v>1.0130649093565373E-2</v>
      </c>
      <c r="H11" s="9">
        <v>0</v>
      </c>
      <c r="I11" s="9">
        <v>2.1359071549548508E-2</v>
      </c>
      <c r="J11" s="9">
        <f>ExitPrices[[#This Row],[2019/20 Exit Revenue Recovery Price]]+ExitPrices[[#This Row],[2019/20 Exit Firm Price]]</f>
        <v>3.148972064311388E-2</v>
      </c>
      <c r="K11" s="9">
        <v>1.0526834289459349E-2</v>
      </c>
      <c r="L11" s="9">
        <v>0</v>
      </c>
      <c r="M11" s="9">
        <v>2.2422615306856429E-2</v>
      </c>
      <c r="N11" s="9">
        <f>ExitPrices[[#This Row],[2020/21 Exit Revenue Recovery Price]]+ExitPrices[[#This Row],[2020/21 Exit Firm Price]]</f>
        <v>3.294944959631578E-2</v>
      </c>
      <c r="O11" s="9">
        <v>2.0720094426377143E-2</v>
      </c>
      <c r="P11" s="9">
        <v>0</v>
      </c>
      <c r="Q11" s="9">
        <v>-1.1627732281796712E-14</v>
      </c>
      <c r="R11" s="9">
        <f>ExitPrices[[#This Row],[2021/22 Exit Revenue Recovery Price]]+ExitPrices[[#This Row],[2021/22 Exit Firm Price]]</f>
        <v>2.0720094426365517E-2</v>
      </c>
    </row>
    <row r="12" spans="1:18" x14ac:dyDescent="0.25">
      <c r="A12" s="1" t="s">
        <v>89</v>
      </c>
      <c r="B12" s="1" t="s">
        <v>306</v>
      </c>
      <c r="C12" s="9">
        <v>1.6500000000000001E-2</v>
      </c>
      <c r="D12" s="9">
        <v>0</v>
      </c>
      <c r="E12" s="9">
        <v>2.0199999999999999E-2</v>
      </c>
      <c r="F12" s="9">
        <v>3.6699999999999997E-2</v>
      </c>
      <c r="G12" s="9">
        <v>9.6742041480754794E-3</v>
      </c>
      <c r="H12" s="9">
        <v>8.7067837332679317E-3</v>
      </c>
      <c r="I12" s="9">
        <v>2.1359071549548508E-2</v>
      </c>
      <c r="J12" s="9">
        <f>ExitPrices[[#This Row],[2019/20 Exit Revenue Recovery Price]]+ExitPrices[[#This Row],[2019/20 Exit Firm Price]]</f>
        <v>3.1033275697623985E-2</v>
      </c>
      <c r="K12" s="9">
        <v>1.0052538885575968E-2</v>
      </c>
      <c r="L12" s="9">
        <v>9.0472849970183716E-3</v>
      </c>
      <c r="M12" s="9">
        <v>2.2422615306856429E-2</v>
      </c>
      <c r="N12" s="9">
        <f>ExitPrices[[#This Row],[2020/21 Exit Revenue Recovery Price]]+ExitPrices[[#This Row],[2020/21 Exit Firm Price]]</f>
        <v>3.2475154192432396E-2</v>
      </c>
      <c r="O12" s="9">
        <v>2.0231150827709588E-2</v>
      </c>
      <c r="P12" s="9">
        <v>1.8208035744938629E-2</v>
      </c>
      <c r="Q12" s="9">
        <v>-1.1627732281796712E-14</v>
      </c>
      <c r="R12" s="9">
        <f>ExitPrices[[#This Row],[2021/22 Exit Revenue Recovery Price]]+ExitPrices[[#This Row],[2021/22 Exit Firm Price]]</f>
        <v>2.0231150827697962E-2</v>
      </c>
    </row>
    <row r="13" spans="1:18" x14ac:dyDescent="0.25">
      <c r="A13" s="1" t="s">
        <v>90</v>
      </c>
      <c r="B13" s="1" t="s">
        <v>298</v>
      </c>
      <c r="C13" s="9">
        <v>2.75E-2</v>
      </c>
      <c r="D13" s="9">
        <v>0</v>
      </c>
      <c r="E13" s="9">
        <v>0</v>
      </c>
      <c r="F13" s="9">
        <v>2.75E-2</v>
      </c>
      <c r="G13" s="9">
        <v>1.9095966763894162E-3</v>
      </c>
      <c r="H13" s="9">
        <v>1.7186370087504746E-3</v>
      </c>
      <c r="I13" s="9">
        <v>0</v>
      </c>
      <c r="J13" s="9">
        <f>ExitPrices[[#This Row],[2019/20 Exit Revenue Recovery Price]]+ExitPrices[[#This Row],[2019/20 Exit Firm Price]]</f>
        <v>1.9095966763894162E-3</v>
      </c>
      <c r="K13" s="9">
        <v>1.984276386082881E-3</v>
      </c>
      <c r="L13" s="9">
        <v>1.7858487474745929E-3</v>
      </c>
      <c r="M13" s="9">
        <v>0</v>
      </c>
      <c r="N13" s="9">
        <f>ExitPrices[[#This Row],[2020/21 Exit Revenue Recovery Price]]+ExitPrices[[#This Row],[2020/21 Exit Firm Price]]</f>
        <v>1.984276386082881E-3</v>
      </c>
      <c r="O13" s="9">
        <v>3.7052383405857658E-3</v>
      </c>
      <c r="P13" s="9">
        <v>3.3347145065271895E-3</v>
      </c>
      <c r="Q13" s="9">
        <v>0</v>
      </c>
      <c r="R13" s="9">
        <f>ExitPrices[[#This Row],[2021/22 Exit Revenue Recovery Price]]+ExitPrices[[#This Row],[2021/22 Exit Firm Price]]</f>
        <v>3.7052383405857658E-3</v>
      </c>
    </row>
    <row r="14" spans="1:18" x14ac:dyDescent="0.25">
      <c r="A14" s="1" t="s">
        <v>91</v>
      </c>
      <c r="B14" s="1" t="s">
        <v>309</v>
      </c>
      <c r="C14" s="9">
        <v>3.5499999999999997E-2</v>
      </c>
      <c r="D14" s="9">
        <v>0</v>
      </c>
      <c r="E14" s="9">
        <v>2.0199999999999999E-2</v>
      </c>
      <c r="F14" s="9">
        <v>5.57E-2</v>
      </c>
      <c r="G14" s="9">
        <v>1.6319890423474273E-2</v>
      </c>
      <c r="H14" s="9">
        <v>0</v>
      </c>
      <c r="I14" s="9">
        <v>2.1359071549548508E-2</v>
      </c>
      <c r="J14" s="9">
        <f>ExitPrices[[#This Row],[2019/20 Exit Revenue Recovery Price]]+ExitPrices[[#This Row],[2019/20 Exit Firm Price]]</f>
        <v>3.7678961973022784E-2</v>
      </c>
      <c r="K14" s="9">
        <v>1.69581218857109E-2</v>
      </c>
      <c r="L14" s="9">
        <v>0</v>
      </c>
      <c r="M14" s="9">
        <v>2.2422615306856429E-2</v>
      </c>
      <c r="N14" s="9">
        <f>ExitPrices[[#This Row],[2020/21 Exit Revenue Recovery Price]]+ExitPrices[[#This Row],[2020/21 Exit Firm Price]]</f>
        <v>3.9380737192567329E-2</v>
      </c>
      <c r="O14" s="9">
        <v>3.1888766582125153E-2</v>
      </c>
      <c r="P14" s="9">
        <v>0</v>
      </c>
      <c r="Q14" s="9">
        <v>-1.1627732281796712E-14</v>
      </c>
      <c r="R14" s="9">
        <f>ExitPrices[[#This Row],[2021/22 Exit Revenue Recovery Price]]+ExitPrices[[#This Row],[2021/22 Exit Firm Price]]</f>
        <v>3.1888766582113523E-2</v>
      </c>
    </row>
    <row r="15" spans="1:18" x14ac:dyDescent="0.25">
      <c r="A15" s="1" t="s">
        <v>92</v>
      </c>
      <c r="B15" s="1" t="s">
        <v>310</v>
      </c>
      <c r="C15" s="9">
        <v>1E-4</v>
      </c>
      <c r="D15" s="9">
        <v>0</v>
      </c>
      <c r="E15" s="9">
        <v>2.0199999999999999E-2</v>
      </c>
      <c r="F15" s="9">
        <v>2.0299999999999999E-2</v>
      </c>
      <c r="G15" s="9">
        <v>1.0330325376651085E-2</v>
      </c>
      <c r="H15" s="9">
        <v>9.2972928389859766E-3</v>
      </c>
      <c r="I15" s="9">
        <v>2.1359071549548508E-2</v>
      </c>
      <c r="J15" s="9">
        <f>ExitPrices[[#This Row],[2019/20 Exit Revenue Recovery Price]]+ExitPrices[[#This Row],[2019/20 Exit Firm Price]]</f>
        <v>3.1689396926199591E-2</v>
      </c>
      <c r="K15" s="9">
        <v>1.0734319429272705E-2</v>
      </c>
      <c r="L15" s="9">
        <v>9.6608874863454344E-3</v>
      </c>
      <c r="M15" s="9">
        <v>2.2422615306856429E-2</v>
      </c>
      <c r="N15" s="9">
        <f>ExitPrices[[#This Row],[2020/21 Exit Revenue Recovery Price]]+ExitPrices[[#This Row],[2020/21 Exit Firm Price]]</f>
        <v>3.3156934736129136E-2</v>
      </c>
      <c r="O15" s="9">
        <v>1.9673176072514134E-2</v>
      </c>
      <c r="P15" s="9">
        <v>1.7705858465262722E-2</v>
      </c>
      <c r="Q15" s="9">
        <v>-1.1627732281796712E-14</v>
      </c>
      <c r="R15" s="9">
        <f>ExitPrices[[#This Row],[2021/22 Exit Revenue Recovery Price]]+ExitPrices[[#This Row],[2021/22 Exit Firm Price]]</f>
        <v>1.9673176072502508E-2</v>
      </c>
    </row>
    <row r="16" spans="1:18" x14ac:dyDescent="0.25">
      <c r="A16" s="1" t="s">
        <v>93</v>
      </c>
      <c r="B16" s="1" t="s">
        <v>298</v>
      </c>
      <c r="C16" s="9">
        <v>1E-4</v>
      </c>
      <c r="D16" s="9">
        <v>0</v>
      </c>
      <c r="E16" s="9">
        <v>0</v>
      </c>
      <c r="F16" s="9">
        <v>1E-4</v>
      </c>
      <c r="G16" s="9">
        <v>1.4462455527311519E-3</v>
      </c>
      <c r="H16" s="9">
        <v>1.3016209974580368E-3</v>
      </c>
      <c r="I16" s="9">
        <v>0</v>
      </c>
      <c r="J16" s="9">
        <f>ExitPrices[[#This Row],[2019/20 Exit Revenue Recovery Price]]+ExitPrices[[#This Row],[2019/20 Exit Firm Price]]</f>
        <v>1.4462455527311519E-3</v>
      </c>
      <c r="K16" s="9">
        <v>1.5028047200981785E-3</v>
      </c>
      <c r="L16" s="9">
        <v>1.3525242480883605E-3</v>
      </c>
      <c r="M16" s="9">
        <v>0</v>
      </c>
      <c r="N16" s="9">
        <f>ExitPrices[[#This Row],[2020/21 Exit Revenue Recovery Price]]+ExitPrices[[#This Row],[2020/21 Exit Firm Price]]</f>
        <v>1.5028047200981785E-3</v>
      </c>
      <c r="O16" s="9">
        <v>2.6649232949486892E-3</v>
      </c>
      <c r="P16" s="9">
        <v>2.3984309654538202E-3</v>
      </c>
      <c r="Q16" s="9">
        <v>0</v>
      </c>
      <c r="R16" s="9">
        <f>ExitPrices[[#This Row],[2021/22 Exit Revenue Recovery Price]]+ExitPrices[[#This Row],[2021/22 Exit Firm Price]]</f>
        <v>2.6649232949486892E-3</v>
      </c>
    </row>
    <row r="17" spans="1:18" x14ac:dyDescent="0.25">
      <c r="A17" s="1" t="s">
        <v>94</v>
      </c>
      <c r="B17" s="1" t="s">
        <v>311</v>
      </c>
      <c r="C17" s="9">
        <v>1E-4</v>
      </c>
      <c r="D17" s="9">
        <v>0</v>
      </c>
      <c r="E17" s="9">
        <v>2.0199999999999999E-2</v>
      </c>
      <c r="F17" s="9">
        <v>2.0299999999999999E-2</v>
      </c>
      <c r="G17" s="9">
        <v>1.0330325376651083E-2</v>
      </c>
      <c r="H17" s="9">
        <v>9.2972928389859748E-3</v>
      </c>
      <c r="I17" s="9">
        <v>2.6814922992342963E-2</v>
      </c>
      <c r="J17" s="9">
        <f>ExitPrices[[#This Row],[2019/20 Exit Revenue Recovery Price]]+ExitPrices[[#This Row],[2019/20 Exit Firm Price]]</f>
        <v>3.7145248368994049E-2</v>
      </c>
      <c r="K17" s="9">
        <v>1.0734319429272703E-2</v>
      </c>
      <c r="L17" s="9">
        <v>9.6608874863454326E-3</v>
      </c>
      <c r="M17" s="9">
        <v>3.0833147882827053E-2</v>
      </c>
      <c r="N17" s="9">
        <f>ExitPrices[[#This Row],[2020/21 Exit Revenue Recovery Price]]+ExitPrices[[#This Row],[2020/21 Exit Firm Price]]</f>
        <v>4.156746731209976E-2</v>
      </c>
      <c r="O17" s="9">
        <v>1.9673176072514131E-2</v>
      </c>
      <c r="P17" s="9">
        <v>1.7705858465262719E-2</v>
      </c>
      <c r="Q17" s="9">
        <v>-1.0137237812144277E-14</v>
      </c>
      <c r="R17" s="9">
        <f>ExitPrices[[#This Row],[2021/22 Exit Revenue Recovery Price]]+ExitPrices[[#This Row],[2021/22 Exit Firm Price]]</f>
        <v>1.9673176072503993E-2</v>
      </c>
    </row>
    <row r="18" spans="1:18" x14ac:dyDescent="0.25">
      <c r="A18" s="1" t="s">
        <v>95</v>
      </c>
      <c r="B18" s="1" t="s">
        <v>304</v>
      </c>
      <c r="C18" s="9">
        <v>1E-4</v>
      </c>
      <c r="D18" s="9">
        <v>0</v>
      </c>
      <c r="E18" s="9">
        <v>2.0199999999999999E-2</v>
      </c>
      <c r="F18" s="9">
        <v>2.0299999999999999E-2</v>
      </c>
      <c r="G18" s="9">
        <v>1.0330325376651083E-2</v>
      </c>
      <c r="H18" s="9">
        <v>9.2972928389859748E-3</v>
      </c>
      <c r="I18" s="9">
        <v>2.1359071549548508E-2</v>
      </c>
      <c r="J18" s="9">
        <f>ExitPrices[[#This Row],[2019/20 Exit Revenue Recovery Price]]+ExitPrices[[#This Row],[2019/20 Exit Firm Price]]</f>
        <v>3.1689396926199591E-2</v>
      </c>
      <c r="K18" s="9">
        <v>1.0734319429272703E-2</v>
      </c>
      <c r="L18" s="9">
        <v>9.6608874863454326E-3</v>
      </c>
      <c r="M18" s="9">
        <v>2.2422615306856429E-2</v>
      </c>
      <c r="N18" s="9">
        <f>ExitPrices[[#This Row],[2020/21 Exit Revenue Recovery Price]]+ExitPrices[[#This Row],[2020/21 Exit Firm Price]]</f>
        <v>3.3156934736129129E-2</v>
      </c>
      <c r="O18" s="9">
        <v>1.9673176072514134E-2</v>
      </c>
      <c r="P18" s="9">
        <v>1.7705858465262722E-2</v>
      </c>
      <c r="Q18" s="9">
        <v>-1.1627732281796712E-14</v>
      </c>
      <c r="R18" s="9">
        <f>ExitPrices[[#This Row],[2021/22 Exit Revenue Recovery Price]]+ExitPrices[[#This Row],[2021/22 Exit Firm Price]]</f>
        <v>1.9673176072502508E-2</v>
      </c>
    </row>
    <row r="19" spans="1:18" x14ac:dyDescent="0.25">
      <c r="A19" s="1" t="s">
        <v>96</v>
      </c>
      <c r="B19" s="1" t="s">
        <v>311</v>
      </c>
      <c r="C19" s="9">
        <v>1E-4</v>
      </c>
      <c r="D19" s="9">
        <v>0</v>
      </c>
      <c r="E19" s="9">
        <v>2.0199999999999999E-2</v>
      </c>
      <c r="F19" s="9">
        <v>2.0299999999999999E-2</v>
      </c>
      <c r="G19" s="9">
        <v>1.0330325376651085E-2</v>
      </c>
      <c r="H19" s="9">
        <v>9.2972928389859766E-3</v>
      </c>
      <c r="I19" s="9">
        <v>2.6814922992342963E-2</v>
      </c>
      <c r="J19" s="9">
        <f>ExitPrices[[#This Row],[2019/20 Exit Revenue Recovery Price]]+ExitPrices[[#This Row],[2019/20 Exit Firm Price]]</f>
        <v>3.7145248368994049E-2</v>
      </c>
      <c r="K19" s="9">
        <v>1.0734319429272703E-2</v>
      </c>
      <c r="L19" s="9">
        <v>9.6608874863454326E-3</v>
      </c>
      <c r="M19" s="9">
        <v>3.0833147882827053E-2</v>
      </c>
      <c r="N19" s="9">
        <f>ExitPrices[[#This Row],[2020/21 Exit Revenue Recovery Price]]+ExitPrices[[#This Row],[2020/21 Exit Firm Price]]</f>
        <v>4.156746731209976E-2</v>
      </c>
      <c r="O19" s="9">
        <v>1.9673176072514134E-2</v>
      </c>
      <c r="P19" s="9">
        <v>1.7705858465262722E-2</v>
      </c>
      <c r="Q19" s="9">
        <v>-1.0137237812144277E-14</v>
      </c>
      <c r="R19" s="9">
        <f>ExitPrices[[#This Row],[2021/22 Exit Revenue Recovery Price]]+ExitPrices[[#This Row],[2021/22 Exit Firm Price]]</f>
        <v>1.9673176072503996E-2</v>
      </c>
    </row>
    <row r="20" spans="1:18" x14ac:dyDescent="0.25">
      <c r="A20" s="1" t="s">
        <v>97</v>
      </c>
      <c r="B20" s="1" t="s">
        <v>307</v>
      </c>
      <c r="C20" s="9">
        <v>3.0999999999999999E-3</v>
      </c>
      <c r="D20" s="9">
        <v>0</v>
      </c>
      <c r="E20" s="9">
        <v>2.0199999999999999E-2</v>
      </c>
      <c r="F20" s="9">
        <v>2.3299999999999998E-2</v>
      </c>
      <c r="G20" s="9">
        <v>9.5603013887893083E-3</v>
      </c>
      <c r="H20" s="9">
        <v>8.6042712499103773E-3</v>
      </c>
      <c r="I20" s="9">
        <v>2.1359071549548508E-2</v>
      </c>
      <c r="J20" s="9">
        <f>ExitPrices[[#This Row],[2019/20 Exit Revenue Recovery Price]]+ExitPrices[[#This Row],[2019/20 Exit Firm Price]]</f>
        <v>3.0919372938337818E-2</v>
      </c>
      <c r="K20" s="9">
        <v>9.9341816647262899E-3</v>
      </c>
      <c r="L20" s="9">
        <v>8.9407634982536614E-3</v>
      </c>
      <c r="M20" s="9">
        <v>2.2422615306856429E-2</v>
      </c>
      <c r="N20" s="9">
        <f>ExitPrices[[#This Row],[2020/21 Exit Revenue Recovery Price]]+ExitPrices[[#This Row],[2020/21 Exit Firm Price]]</f>
        <v>3.2356796971582717E-2</v>
      </c>
      <c r="O20" s="9">
        <v>1.5744559879055729E-2</v>
      </c>
      <c r="P20" s="9">
        <v>1.4170103891150157E-2</v>
      </c>
      <c r="Q20" s="9">
        <v>-1.1627732281796712E-14</v>
      </c>
      <c r="R20" s="9">
        <f>ExitPrices[[#This Row],[2021/22 Exit Revenue Recovery Price]]+ExitPrices[[#This Row],[2021/22 Exit Firm Price]]</f>
        <v>1.5744559879044103E-2</v>
      </c>
    </row>
    <row r="21" spans="1:18" x14ac:dyDescent="0.25">
      <c r="A21" s="1" t="s">
        <v>98</v>
      </c>
      <c r="B21" s="1" t="s">
        <v>303</v>
      </c>
      <c r="C21" s="9">
        <v>1E-4</v>
      </c>
      <c r="D21" s="9">
        <v>0</v>
      </c>
      <c r="E21" s="9">
        <v>2.0199999999999999E-2</v>
      </c>
      <c r="F21" s="9">
        <v>2.0299999999999999E-2</v>
      </c>
      <c r="G21" s="9">
        <v>1.6048035951381712E-2</v>
      </c>
      <c r="H21" s="9">
        <v>0</v>
      </c>
      <c r="I21" s="9">
        <v>2.1359071549548508E-2</v>
      </c>
      <c r="J21" s="9">
        <f>ExitPrices[[#This Row],[2019/20 Exit Revenue Recovery Price]]+ExitPrices[[#This Row],[2019/20 Exit Firm Price]]</f>
        <v>3.7407107500930223E-2</v>
      </c>
      <c r="K21" s="9">
        <v>1.6675635842404501E-2</v>
      </c>
      <c r="L21" s="9">
        <v>0</v>
      </c>
      <c r="M21" s="9">
        <v>2.2422615306856429E-2</v>
      </c>
      <c r="N21" s="9">
        <f>ExitPrices[[#This Row],[2020/21 Exit Revenue Recovery Price]]+ExitPrices[[#This Row],[2020/21 Exit Firm Price]]</f>
        <v>3.9098251149260931E-2</v>
      </c>
      <c r="O21" s="9">
        <v>2.2009098491107187E-2</v>
      </c>
      <c r="P21" s="9">
        <v>0</v>
      </c>
      <c r="Q21" s="9">
        <v>-1.1627732281796712E-14</v>
      </c>
      <c r="R21" s="9">
        <f>ExitPrices[[#This Row],[2021/22 Exit Revenue Recovery Price]]+ExitPrices[[#This Row],[2021/22 Exit Firm Price]]</f>
        <v>2.2009098491095561E-2</v>
      </c>
    </row>
    <row r="22" spans="1:18" x14ac:dyDescent="0.25">
      <c r="A22" s="1" t="s">
        <v>99</v>
      </c>
      <c r="B22" s="1" t="s">
        <v>304</v>
      </c>
      <c r="C22" s="9">
        <v>1.2500000000000001E-2</v>
      </c>
      <c r="D22" s="9">
        <v>0</v>
      </c>
      <c r="E22" s="9">
        <v>2.0199999999999999E-2</v>
      </c>
      <c r="F22" s="9">
        <v>3.27E-2</v>
      </c>
      <c r="G22" s="9">
        <v>1.2517712080686166E-2</v>
      </c>
      <c r="H22" s="9">
        <v>1.126594087261755E-2</v>
      </c>
      <c r="I22" s="9">
        <v>2.1359071549548508E-2</v>
      </c>
      <c r="J22" s="9">
        <f>ExitPrices[[#This Row],[2019/20 Exit Revenue Recovery Price]]+ExitPrices[[#This Row],[2019/20 Exit Firm Price]]</f>
        <v>3.3876783630234678E-2</v>
      </c>
      <c r="K22" s="9">
        <v>1.3007249539443972E-2</v>
      </c>
      <c r="L22" s="9">
        <v>1.1706524585499575E-2</v>
      </c>
      <c r="M22" s="9">
        <v>2.2422615306856429E-2</v>
      </c>
      <c r="N22" s="9">
        <f>ExitPrices[[#This Row],[2020/21 Exit Revenue Recovery Price]]+ExitPrices[[#This Row],[2020/21 Exit Firm Price]]</f>
        <v>3.5429864846300403E-2</v>
      </c>
      <c r="O22" s="9">
        <v>2.4613957230834191E-2</v>
      </c>
      <c r="P22" s="9">
        <v>2.215256150775077E-2</v>
      </c>
      <c r="Q22" s="9">
        <v>-1.1627732281796712E-14</v>
      </c>
      <c r="R22" s="9">
        <f>ExitPrices[[#This Row],[2021/22 Exit Revenue Recovery Price]]+ExitPrices[[#This Row],[2021/22 Exit Firm Price]]</f>
        <v>2.4613957230822565E-2</v>
      </c>
    </row>
    <row r="23" spans="1:18" x14ac:dyDescent="0.25">
      <c r="A23" s="1" t="s">
        <v>100</v>
      </c>
      <c r="B23" s="1" t="s">
        <v>298</v>
      </c>
      <c r="C23" s="9">
        <v>8.3000000000000001E-3</v>
      </c>
      <c r="D23" s="9">
        <v>0</v>
      </c>
      <c r="E23" s="9">
        <v>0</v>
      </c>
      <c r="F23" s="9">
        <v>8.3000000000000001E-3</v>
      </c>
      <c r="G23" s="9">
        <v>1.5949382201077395E-3</v>
      </c>
      <c r="H23" s="9">
        <v>0</v>
      </c>
      <c r="I23" s="9">
        <v>0</v>
      </c>
      <c r="J23" s="9">
        <f>ExitPrices[[#This Row],[2019/20 Exit Revenue Recovery Price]]+ExitPrices[[#This Row],[2019/20 Exit Firm Price]]</f>
        <v>1.5949382201077395E-3</v>
      </c>
      <c r="K23" s="9">
        <v>1.6573123982414515E-3</v>
      </c>
      <c r="L23" s="9">
        <v>0</v>
      </c>
      <c r="M23" s="9">
        <v>0</v>
      </c>
      <c r="N23" s="9">
        <f>ExitPrices[[#This Row],[2020/21 Exit Revenue Recovery Price]]+ExitPrices[[#This Row],[2020/21 Exit Firm Price]]</f>
        <v>1.6573123982414515E-3</v>
      </c>
      <c r="O23" s="9">
        <v>2.7798911273747965E-3</v>
      </c>
      <c r="P23" s="9">
        <v>0</v>
      </c>
      <c r="Q23" s="9">
        <v>0</v>
      </c>
      <c r="R23" s="9">
        <f>ExitPrices[[#This Row],[2021/22 Exit Revenue Recovery Price]]+ExitPrices[[#This Row],[2021/22 Exit Firm Price]]</f>
        <v>2.7798911273747965E-3</v>
      </c>
    </row>
    <row r="24" spans="1:18" x14ac:dyDescent="0.25">
      <c r="A24" s="1" t="s">
        <v>101</v>
      </c>
      <c r="B24" s="1" t="s">
        <v>312</v>
      </c>
      <c r="C24" s="9">
        <v>8.3000000000000001E-3</v>
      </c>
      <c r="D24" s="9">
        <v>0</v>
      </c>
      <c r="E24" s="9">
        <v>2.0199999999999999E-2</v>
      </c>
      <c r="F24" s="9">
        <v>2.8499999999999998E-2</v>
      </c>
      <c r="G24" s="9">
        <v>1.1392415857912423E-2</v>
      </c>
      <c r="H24" s="9">
        <v>0</v>
      </c>
      <c r="I24" s="9">
        <v>2.1359071549548508E-2</v>
      </c>
      <c r="J24" s="9">
        <f>ExitPrices[[#This Row],[2019/20 Exit Revenue Recovery Price]]+ExitPrices[[#This Row],[2019/20 Exit Firm Price]]</f>
        <v>3.2751487407460929E-2</v>
      </c>
      <c r="K24" s="9">
        <v>1.1837945701724653E-2</v>
      </c>
      <c r="L24" s="9">
        <v>0</v>
      </c>
      <c r="M24" s="9">
        <v>2.2422615306856429E-2</v>
      </c>
      <c r="N24" s="9">
        <f>ExitPrices[[#This Row],[2020/21 Exit Revenue Recovery Price]]+ExitPrices[[#This Row],[2020/21 Exit Firm Price]]</f>
        <v>3.4260561008581082E-2</v>
      </c>
      <c r="O24" s="9">
        <v>1.985636519553426E-2</v>
      </c>
      <c r="P24" s="9">
        <v>0</v>
      </c>
      <c r="Q24" s="9">
        <v>-1.1627732281796712E-14</v>
      </c>
      <c r="R24" s="9">
        <f>ExitPrices[[#This Row],[2021/22 Exit Revenue Recovery Price]]+ExitPrices[[#This Row],[2021/22 Exit Firm Price]]</f>
        <v>1.9856365195522634E-2</v>
      </c>
    </row>
    <row r="25" spans="1:18" x14ac:dyDescent="0.25">
      <c r="A25" s="1" t="s">
        <v>102</v>
      </c>
      <c r="B25" s="1" t="s">
        <v>298</v>
      </c>
      <c r="C25" s="9">
        <v>8.3000000000000001E-3</v>
      </c>
      <c r="D25" s="9">
        <v>0</v>
      </c>
      <c r="E25" s="9">
        <v>0</v>
      </c>
      <c r="F25" s="9">
        <v>8.3000000000000001E-3</v>
      </c>
      <c r="G25" s="9">
        <v>1.5949382201077395E-3</v>
      </c>
      <c r="H25" s="9">
        <v>1.4354443980969655E-3</v>
      </c>
      <c r="I25" s="9">
        <v>0</v>
      </c>
      <c r="J25" s="9">
        <f>ExitPrices[[#This Row],[2019/20 Exit Revenue Recovery Price]]+ExitPrices[[#This Row],[2019/20 Exit Firm Price]]</f>
        <v>1.5949382201077395E-3</v>
      </c>
      <c r="K25" s="9">
        <v>1.6573123982414515E-3</v>
      </c>
      <c r="L25" s="9">
        <v>1.4915811584173065E-3</v>
      </c>
      <c r="M25" s="9">
        <v>0</v>
      </c>
      <c r="N25" s="9">
        <f>ExitPrices[[#This Row],[2020/21 Exit Revenue Recovery Price]]+ExitPrices[[#This Row],[2020/21 Exit Firm Price]]</f>
        <v>1.6573123982414515E-3</v>
      </c>
      <c r="O25" s="9">
        <v>2.7798911273747965E-3</v>
      </c>
      <c r="P25" s="9">
        <v>2.5019020146373168E-3</v>
      </c>
      <c r="Q25" s="9">
        <v>0</v>
      </c>
      <c r="R25" s="9">
        <f>ExitPrices[[#This Row],[2021/22 Exit Revenue Recovery Price]]+ExitPrices[[#This Row],[2021/22 Exit Firm Price]]</f>
        <v>2.7798911273747965E-3</v>
      </c>
    </row>
    <row r="26" spans="1:18" x14ac:dyDescent="0.25">
      <c r="A26" s="1" t="s">
        <v>103</v>
      </c>
      <c r="B26" s="1" t="s">
        <v>298</v>
      </c>
      <c r="C26" s="9">
        <v>2.4799999999999999E-2</v>
      </c>
      <c r="D26" s="9">
        <v>0</v>
      </c>
      <c r="E26" s="9">
        <v>0</v>
      </c>
      <c r="F26" s="9">
        <v>2.4799999999999999E-2</v>
      </c>
      <c r="G26" s="9">
        <v>1.9710851385867983E-3</v>
      </c>
      <c r="H26" s="9">
        <v>1.7739766247281187E-3</v>
      </c>
      <c r="I26" s="9">
        <v>0</v>
      </c>
      <c r="J26" s="9">
        <f>ExitPrices[[#This Row],[2019/20 Exit Revenue Recovery Price]]+ExitPrices[[#This Row],[2019/20 Exit Firm Price]]</f>
        <v>1.9710851385867983E-3</v>
      </c>
      <c r="K26" s="9">
        <v>2.0481695133926269E-3</v>
      </c>
      <c r="L26" s="9">
        <v>1.8433525620533643E-3</v>
      </c>
      <c r="M26" s="9">
        <v>0</v>
      </c>
      <c r="N26" s="9">
        <f>ExitPrices[[#This Row],[2020/21 Exit Revenue Recovery Price]]+ExitPrices[[#This Row],[2020/21 Exit Firm Price]]</f>
        <v>2.0481695133926269E-3</v>
      </c>
      <c r="O26" s="9">
        <v>3.8034093322771162E-3</v>
      </c>
      <c r="P26" s="9">
        <v>3.4230683990494047E-3</v>
      </c>
      <c r="Q26" s="9">
        <v>0</v>
      </c>
      <c r="R26" s="9">
        <f>ExitPrices[[#This Row],[2021/22 Exit Revenue Recovery Price]]+ExitPrices[[#This Row],[2021/22 Exit Firm Price]]</f>
        <v>3.8034093322771162E-3</v>
      </c>
    </row>
    <row r="27" spans="1:18" x14ac:dyDescent="0.25">
      <c r="A27" s="1" t="s">
        <v>104</v>
      </c>
      <c r="B27" s="1" t="s">
        <v>303</v>
      </c>
      <c r="C27" s="9">
        <v>1E-4</v>
      </c>
      <c r="D27" s="9">
        <v>0</v>
      </c>
      <c r="E27" s="9">
        <v>2.0199999999999999E-2</v>
      </c>
      <c r="F27" s="9">
        <v>2.0299999999999999E-2</v>
      </c>
      <c r="G27" s="9">
        <v>1.3762994579628342E-2</v>
      </c>
      <c r="H27" s="9">
        <v>1.2386695121665507E-2</v>
      </c>
      <c r="I27" s="9">
        <v>2.1359071549548508E-2</v>
      </c>
      <c r="J27" s="9">
        <f>ExitPrices[[#This Row],[2019/20 Exit Revenue Recovery Price]]+ExitPrices[[#This Row],[2019/20 Exit Firm Price]]</f>
        <v>3.512206612917685E-2</v>
      </c>
      <c r="K27" s="9">
        <v>1.4301232026534005E-2</v>
      </c>
      <c r="L27" s="9">
        <v>1.2871108823880604E-2</v>
      </c>
      <c r="M27" s="9">
        <v>2.2422615306856429E-2</v>
      </c>
      <c r="N27" s="9">
        <f>ExitPrices[[#This Row],[2020/21 Exit Revenue Recovery Price]]+ExitPrices[[#This Row],[2020/21 Exit Firm Price]]</f>
        <v>3.672384733339043E-2</v>
      </c>
      <c r="O27" s="9">
        <v>2.0198609856550129E-2</v>
      </c>
      <c r="P27" s="9">
        <v>1.8178748870895114E-2</v>
      </c>
      <c r="Q27" s="9">
        <v>-1.1627732281796712E-14</v>
      </c>
      <c r="R27" s="9">
        <f>ExitPrices[[#This Row],[2021/22 Exit Revenue Recovery Price]]+ExitPrices[[#This Row],[2021/22 Exit Firm Price]]</f>
        <v>2.0198609856538503E-2</v>
      </c>
    </row>
    <row r="28" spans="1:18" x14ac:dyDescent="0.25">
      <c r="A28" s="1" t="s">
        <v>105</v>
      </c>
      <c r="B28" s="1" t="s">
        <v>312</v>
      </c>
      <c r="C28" s="9">
        <v>1E-4</v>
      </c>
      <c r="D28" s="9">
        <v>0</v>
      </c>
      <c r="E28" s="9">
        <v>2.0199999999999999E-2</v>
      </c>
      <c r="F28" s="9">
        <v>2.0299999999999999E-2</v>
      </c>
      <c r="G28" s="9">
        <v>1.0320404004150421E-2</v>
      </c>
      <c r="H28" s="9">
        <v>9.2883636037353785E-3</v>
      </c>
      <c r="I28" s="9">
        <v>2.1359071549548508E-2</v>
      </c>
      <c r="J28" s="9">
        <f>ExitPrices[[#This Row],[2019/20 Exit Revenue Recovery Price]]+ExitPrices[[#This Row],[2019/20 Exit Firm Price]]</f>
        <v>3.1679475553698933E-2</v>
      </c>
      <c r="K28" s="9">
        <v>1.0724010055877782E-2</v>
      </c>
      <c r="L28" s="9">
        <v>9.651609050290005E-3</v>
      </c>
      <c r="M28" s="9">
        <v>2.2422615306856429E-2</v>
      </c>
      <c r="N28" s="9">
        <f>ExitPrices[[#This Row],[2020/21 Exit Revenue Recovery Price]]+ExitPrices[[#This Row],[2020/21 Exit Firm Price]]</f>
        <v>3.314662536273421E-2</v>
      </c>
      <c r="O28" s="9">
        <v>1.6271994231491994E-2</v>
      </c>
      <c r="P28" s="9">
        <v>1.4644794808342793E-2</v>
      </c>
      <c r="Q28" s="9">
        <v>-1.1627732281796712E-14</v>
      </c>
      <c r="R28" s="9">
        <f>ExitPrices[[#This Row],[2021/22 Exit Revenue Recovery Price]]+ExitPrices[[#This Row],[2021/22 Exit Firm Price]]</f>
        <v>1.6271994231480368E-2</v>
      </c>
    </row>
    <row r="29" spans="1:18" x14ac:dyDescent="0.25">
      <c r="A29" s="1" t="s">
        <v>106</v>
      </c>
      <c r="B29" s="1" t="s">
        <v>313</v>
      </c>
      <c r="C29" s="9">
        <v>8.0000000000000004E-4</v>
      </c>
      <c r="D29" s="9">
        <v>0</v>
      </c>
      <c r="E29" s="9">
        <v>2.0199999999999999E-2</v>
      </c>
      <c r="F29" s="9">
        <v>2.0999999999999998E-2</v>
      </c>
      <c r="G29" s="9">
        <v>1.0202583880894985E-2</v>
      </c>
      <c r="H29" s="9">
        <v>9.1823254928054873E-3</v>
      </c>
      <c r="I29" s="9">
        <v>2.1359071549548508E-2</v>
      </c>
      <c r="J29" s="9">
        <f>ExitPrices[[#This Row],[2019/20 Exit Revenue Recovery Price]]+ExitPrices[[#This Row],[2019/20 Exit Firm Price]]</f>
        <v>3.1561655430443494E-2</v>
      </c>
      <c r="K29" s="9">
        <v>1.0601582272423962E-2</v>
      </c>
      <c r="L29" s="9">
        <v>9.5414240451815666E-3</v>
      </c>
      <c r="M29" s="9">
        <v>2.2422615306856429E-2</v>
      </c>
      <c r="N29" s="9">
        <f>ExitPrices[[#This Row],[2020/21 Exit Revenue Recovery Price]]+ExitPrices[[#This Row],[2020/21 Exit Firm Price]]</f>
        <v>3.3024197579280393E-2</v>
      </c>
      <c r="O29" s="9">
        <v>1.5910861385116368E-2</v>
      </c>
      <c r="P29" s="9">
        <v>1.4319775246604731E-2</v>
      </c>
      <c r="Q29" s="9">
        <v>-1.1627732281796712E-14</v>
      </c>
      <c r="R29" s="9">
        <f>ExitPrices[[#This Row],[2021/22 Exit Revenue Recovery Price]]+ExitPrices[[#This Row],[2021/22 Exit Firm Price]]</f>
        <v>1.5910861385104742E-2</v>
      </c>
    </row>
    <row r="30" spans="1:18" x14ac:dyDescent="0.25">
      <c r="A30" s="1" t="s">
        <v>107</v>
      </c>
      <c r="B30" s="1" t="s">
        <v>312</v>
      </c>
      <c r="C30" s="9">
        <v>8.0000000000000004E-4</v>
      </c>
      <c r="D30" s="9">
        <v>0</v>
      </c>
      <c r="E30" s="9">
        <v>2.0199999999999999E-2</v>
      </c>
      <c r="F30" s="9">
        <v>2.0999999999999998E-2</v>
      </c>
      <c r="G30" s="9">
        <v>1.0202583880894985E-2</v>
      </c>
      <c r="H30" s="9">
        <v>9.1823254928054873E-3</v>
      </c>
      <c r="I30" s="9">
        <v>2.1359071549548508E-2</v>
      </c>
      <c r="J30" s="9">
        <f>ExitPrices[[#This Row],[2019/20 Exit Revenue Recovery Price]]+ExitPrices[[#This Row],[2019/20 Exit Firm Price]]</f>
        <v>3.1561655430443494E-2</v>
      </c>
      <c r="K30" s="9">
        <v>1.0601582272423962E-2</v>
      </c>
      <c r="L30" s="9">
        <v>9.5414240451815666E-3</v>
      </c>
      <c r="M30" s="9">
        <v>2.2422615306856429E-2</v>
      </c>
      <c r="N30" s="9">
        <f>ExitPrices[[#This Row],[2020/21 Exit Revenue Recovery Price]]+ExitPrices[[#This Row],[2020/21 Exit Firm Price]]</f>
        <v>3.3024197579280393E-2</v>
      </c>
      <c r="O30" s="9">
        <v>1.5910861385116371E-2</v>
      </c>
      <c r="P30" s="9">
        <v>1.4319775246604733E-2</v>
      </c>
      <c r="Q30" s="9">
        <v>-1.1627732281796712E-14</v>
      </c>
      <c r="R30" s="9">
        <f>ExitPrices[[#This Row],[2021/22 Exit Revenue Recovery Price]]+ExitPrices[[#This Row],[2021/22 Exit Firm Price]]</f>
        <v>1.5910861385104745E-2</v>
      </c>
    </row>
    <row r="31" spans="1:18" x14ac:dyDescent="0.25">
      <c r="A31" s="1" t="s">
        <v>108</v>
      </c>
      <c r="B31" s="1" t="s">
        <v>305</v>
      </c>
      <c r="C31" s="9">
        <v>1.3100000000000001E-2</v>
      </c>
      <c r="D31" s="9">
        <v>0</v>
      </c>
      <c r="E31" s="9">
        <v>2.0199999999999999E-2</v>
      </c>
      <c r="F31" s="9">
        <v>3.3299999999999996E-2</v>
      </c>
      <c r="G31" s="9">
        <v>9.5847823313974928E-3</v>
      </c>
      <c r="H31" s="9">
        <v>8.6263040982577435E-3</v>
      </c>
      <c r="I31" s="9">
        <v>2.1359071549548508E-2</v>
      </c>
      <c r="J31" s="9">
        <f>ExitPrices[[#This Row],[2019/20 Exit Revenue Recovery Price]]+ExitPrices[[#This Row],[2019/20 Exit Firm Price]]</f>
        <v>3.0943853880946001E-2</v>
      </c>
      <c r="K31" s="9">
        <v>9.9596199978188651E-3</v>
      </c>
      <c r="L31" s="9">
        <v>8.9636579980369793E-3</v>
      </c>
      <c r="M31" s="9">
        <v>2.2422615306856429E-2</v>
      </c>
      <c r="N31" s="9">
        <f>ExitPrices[[#This Row],[2020/21 Exit Revenue Recovery Price]]+ExitPrices[[#This Row],[2020/21 Exit Firm Price]]</f>
        <v>3.2382235304675294E-2</v>
      </c>
      <c r="O31" s="9">
        <v>1.9869242727375534E-2</v>
      </c>
      <c r="P31" s="9">
        <v>1.7882318454637981E-2</v>
      </c>
      <c r="Q31" s="9">
        <v>-1.1627732281796712E-14</v>
      </c>
      <c r="R31" s="9">
        <f>ExitPrices[[#This Row],[2021/22 Exit Revenue Recovery Price]]+ExitPrices[[#This Row],[2021/22 Exit Firm Price]]</f>
        <v>1.9869242727363907E-2</v>
      </c>
    </row>
    <row r="32" spans="1:18" x14ac:dyDescent="0.25">
      <c r="A32" s="1" t="s">
        <v>109</v>
      </c>
      <c r="B32" s="1" t="s">
        <v>312</v>
      </c>
      <c r="C32" s="9">
        <v>1E-4</v>
      </c>
      <c r="D32" s="9">
        <v>0</v>
      </c>
      <c r="E32" s="9">
        <v>2.0199999999999999E-2</v>
      </c>
      <c r="F32" s="9">
        <v>2.0299999999999999E-2</v>
      </c>
      <c r="G32" s="9">
        <v>1.4155707846030494E-2</v>
      </c>
      <c r="H32" s="9">
        <v>1.2740137061427445E-2</v>
      </c>
      <c r="I32" s="9">
        <v>2.1359071549548508E-2</v>
      </c>
      <c r="J32" s="9">
        <f>ExitPrices[[#This Row],[2019/20 Exit Revenue Recovery Price]]+ExitPrices[[#This Row],[2019/20 Exit Firm Price]]</f>
        <v>3.5514779395579003E-2</v>
      </c>
      <c r="K32" s="9">
        <v>1.4709303359427524E-2</v>
      </c>
      <c r="L32" s="9">
        <v>1.3238373023484771E-2</v>
      </c>
      <c r="M32" s="9">
        <v>2.2422615306856429E-2</v>
      </c>
      <c r="N32" s="9">
        <f>ExitPrices[[#This Row],[2020/21 Exit Revenue Recovery Price]]+ExitPrices[[#This Row],[2020/21 Exit Firm Price]]</f>
        <v>3.7131918666283951E-2</v>
      </c>
      <c r="O32" s="9">
        <v>2.0509765231787519E-2</v>
      </c>
      <c r="P32" s="9">
        <v>1.8458788708608766E-2</v>
      </c>
      <c r="Q32" s="9">
        <v>-1.1627732281796712E-14</v>
      </c>
      <c r="R32" s="9">
        <f>ExitPrices[[#This Row],[2021/22 Exit Revenue Recovery Price]]+ExitPrices[[#This Row],[2021/22 Exit Firm Price]]</f>
        <v>2.0509765231775893E-2</v>
      </c>
    </row>
    <row r="33" spans="1:18" x14ac:dyDescent="0.25">
      <c r="A33" s="1" t="s">
        <v>110</v>
      </c>
      <c r="B33" s="1" t="s">
        <v>308</v>
      </c>
      <c r="C33" s="9">
        <v>1.9400000000000001E-2</v>
      </c>
      <c r="D33" s="9">
        <v>0</v>
      </c>
      <c r="E33" s="9">
        <v>2.0199999999999999E-2</v>
      </c>
      <c r="F33" s="9">
        <v>3.9599999999999996E-2</v>
      </c>
      <c r="G33" s="9">
        <v>1.1927314966646072E-2</v>
      </c>
      <c r="H33" s="9">
        <v>1.0734583469981464E-2</v>
      </c>
      <c r="I33" s="9">
        <v>2.1359071549548508E-2</v>
      </c>
      <c r="J33" s="9">
        <f>ExitPrices[[#This Row],[2019/20 Exit Revenue Recovery Price]]+ExitPrices[[#This Row],[2019/20 Exit Firm Price]]</f>
        <v>3.3286386516194581E-2</v>
      </c>
      <c r="K33" s="9">
        <v>1.2393763421518648E-2</v>
      </c>
      <c r="L33" s="9">
        <v>1.1154387079366784E-2</v>
      </c>
      <c r="M33" s="9">
        <v>2.2422615306856429E-2</v>
      </c>
      <c r="N33" s="9">
        <f>ExitPrices[[#This Row],[2020/21 Exit Revenue Recovery Price]]+ExitPrices[[#This Row],[2020/21 Exit Firm Price]]</f>
        <v>3.4816378728375078E-2</v>
      </c>
      <c r="O33" s="9">
        <v>2.1206404271609688E-2</v>
      </c>
      <c r="P33" s="9">
        <v>1.9085763844448721E-2</v>
      </c>
      <c r="Q33" s="9">
        <v>-1.1627732281796712E-14</v>
      </c>
      <c r="R33" s="9">
        <f>ExitPrices[[#This Row],[2021/22 Exit Revenue Recovery Price]]+ExitPrices[[#This Row],[2021/22 Exit Firm Price]]</f>
        <v>2.1206404271598062E-2</v>
      </c>
    </row>
    <row r="34" spans="1:18" x14ac:dyDescent="0.25">
      <c r="A34" s="1" t="s">
        <v>111</v>
      </c>
      <c r="B34" s="1" t="s">
        <v>305</v>
      </c>
      <c r="C34" s="9">
        <v>3.5000000000000001E-3</v>
      </c>
      <c r="D34" s="9">
        <v>0</v>
      </c>
      <c r="E34" s="9">
        <v>2.0199999999999999E-2</v>
      </c>
      <c r="F34" s="9">
        <v>2.3699999999999999E-2</v>
      </c>
      <c r="G34" s="9">
        <v>8.6951003813437698E-3</v>
      </c>
      <c r="H34" s="9">
        <v>7.8255903432093935E-3</v>
      </c>
      <c r="I34" s="9">
        <v>2.1359071549548508E-2</v>
      </c>
      <c r="J34" s="9">
        <f>ExitPrices[[#This Row],[2019/20 Exit Revenue Recovery Price]]+ExitPrices[[#This Row],[2019/20 Exit Firm Price]]</f>
        <v>3.0054171930892278E-2</v>
      </c>
      <c r="K34" s="9">
        <v>9.0351447374441615E-3</v>
      </c>
      <c r="L34" s="9">
        <v>8.1316302636997451E-3</v>
      </c>
      <c r="M34" s="9">
        <v>2.2422615306856429E-2</v>
      </c>
      <c r="N34" s="9">
        <f>ExitPrices[[#This Row],[2020/21 Exit Revenue Recovery Price]]+ExitPrices[[#This Row],[2020/21 Exit Firm Price]]</f>
        <v>3.1457760044300592E-2</v>
      </c>
      <c r="O34" s="9">
        <v>1.5730128495870164E-2</v>
      </c>
      <c r="P34" s="9">
        <v>1.4157115646283146E-2</v>
      </c>
      <c r="Q34" s="9">
        <v>-1.1627732281796712E-14</v>
      </c>
      <c r="R34" s="9">
        <f>ExitPrices[[#This Row],[2021/22 Exit Revenue Recovery Price]]+ExitPrices[[#This Row],[2021/22 Exit Firm Price]]</f>
        <v>1.5730128495858538E-2</v>
      </c>
    </row>
    <row r="35" spans="1:18" x14ac:dyDescent="0.25">
      <c r="A35" s="1" t="s">
        <v>112</v>
      </c>
      <c r="B35" s="1" t="s">
        <v>304</v>
      </c>
      <c r="C35" s="9">
        <v>4.7000000000000002E-3</v>
      </c>
      <c r="D35" s="9">
        <v>0</v>
      </c>
      <c r="E35" s="9">
        <v>2.0199999999999999E-2</v>
      </c>
      <c r="F35" s="9">
        <v>2.4899999999999999E-2</v>
      </c>
      <c r="G35" s="9">
        <v>8.6951003813437698E-3</v>
      </c>
      <c r="H35" s="9">
        <v>7.8255903432093935E-3</v>
      </c>
      <c r="I35" s="9">
        <v>2.1359071549548508E-2</v>
      </c>
      <c r="J35" s="9">
        <f>ExitPrices[[#This Row],[2019/20 Exit Revenue Recovery Price]]+ExitPrices[[#This Row],[2019/20 Exit Firm Price]]</f>
        <v>3.0054171930892278E-2</v>
      </c>
      <c r="K35" s="9">
        <v>9.0351447374441632E-3</v>
      </c>
      <c r="L35" s="9">
        <v>8.1316302636997469E-3</v>
      </c>
      <c r="M35" s="9">
        <v>2.2422615306856429E-2</v>
      </c>
      <c r="N35" s="9">
        <f>ExitPrices[[#This Row],[2020/21 Exit Revenue Recovery Price]]+ExitPrices[[#This Row],[2020/21 Exit Firm Price]]</f>
        <v>3.1457760044300592E-2</v>
      </c>
      <c r="O35" s="9">
        <v>1.5730128495870164E-2</v>
      </c>
      <c r="P35" s="9">
        <v>1.4157115646283146E-2</v>
      </c>
      <c r="Q35" s="9">
        <v>-1.1627732281796712E-14</v>
      </c>
      <c r="R35" s="9">
        <f>ExitPrices[[#This Row],[2021/22 Exit Revenue Recovery Price]]+ExitPrices[[#This Row],[2021/22 Exit Firm Price]]</f>
        <v>1.5730128495858538E-2</v>
      </c>
    </row>
    <row r="36" spans="1:18" x14ac:dyDescent="0.25">
      <c r="A36" s="1" t="s">
        <v>113</v>
      </c>
      <c r="B36" s="1" t="s">
        <v>304</v>
      </c>
      <c r="C36" s="9">
        <v>3.5000000000000001E-3</v>
      </c>
      <c r="D36" s="9">
        <v>0</v>
      </c>
      <c r="E36" s="9">
        <v>2.0199999999999999E-2</v>
      </c>
      <c r="F36" s="9">
        <v>2.3699999999999999E-2</v>
      </c>
      <c r="G36" s="9">
        <v>8.6951003813437698E-3</v>
      </c>
      <c r="H36" s="9">
        <v>7.8255903432093935E-3</v>
      </c>
      <c r="I36" s="9">
        <v>2.1359071549548508E-2</v>
      </c>
      <c r="J36" s="9">
        <f>ExitPrices[[#This Row],[2019/20 Exit Revenue Recovery Price]]+ExitPrices[[#This Row],[2019/20 Exit Firm Price]]</f>
        <v>3.0054171930892278E-2</v>
      </c>
      <c r="K36" s="9">
        <v>9.0351447374441632E-3</v>
      </c>
      <c r="L36" s="9">
        <v>8.1316302636997469E-3</v>
      </c>
      <c r="M36" s="9">
        <v>2.2422615306856429E-2</v>
      </c>
      <c r="N36" s="9">
        <f>ExitPrices[[#This Row],[2020/21 Exit Revenue Recovery Price]]+ExitPrices[[#This Row],[2020/21 Exit Firm Price]]</f>
        <v>3.1457760044300592E-2</v>
      </c>
      <c r="O36" s="9">
        <v>1.573012849587016E-2</v>
      </c>
      <c r="P36" s="9">
        <v>1.4157115646283145E-2</v>
      </c>
      <c r="Q36" s="9">
        <v>-1.1627732281796712E-14</v>
      </c>
      <c r="R36" s="9">
        <f>ExitPrices[[#This Row],[2021/22 Exit Revenue Recovery Price]]+ExitPrices[[#This Row],[2021/22 Exit Firm Price]]</f>
        <v>1.5730128495858534E-2</v>
      </c>
    </row>
    <row r="37" spans="1:18" x14ac:dyDescent="0.25">
      <c r="A37" s="1" t="s">
        <v>114</v>
      </c>
      <c r="B37" s="1" t="s">
        <v>314</v>
      </c>
      <c r="C37" s="9">
        <v>2.6599999999999999E-2</v>
      </c>
      <c r="D37" s="9">
        <v>0</v>
      </c>
      <c r="E37" s="9">
        <v>2.0199999999999999E-2</v>
      </c>
      <c r="F37" s="9">
        <v>4.6799999999999994E-2</v>
      </c>
      <c r="G37" s="9">
        <v>1.4597342424026714E-2</v>
      </c>
      <c r="H37" s="9">
        <v>1.3137608181624042E-2</v>
      </c>
      <c r="I37" s="9">
        <v>2.1359071549548508E-2</v>
      </c>
      <c r="J37" s="9">
        <f>ExitPrices[[#This Row],[2019/20 Exit Revenue Recovery Price]]+ExitPrices[[#This Row],[2019/20 Exit Firm Price]]</f>
        <v>3.595641397357522E-2</v>
      </c>
      <c r="K37" s="9">
        <v>1.5168209198147611E-2</v>
      </c>
      <c r="L37" s="9">
        <v>1.365138827833285E-2</v>
      </c>
      <c r="M37" s="9">
        <v>2.2422615306856429E-2</v>
      </c>
      <c r="N37" s="9">
        <f>ExitPrices[[#This Row],[2020/21 Exit Revenue Recovery Price]]+ExitPrices[[#This Row],[2020/21 Exit Firm Price]]</f>
        <v>3.759082450500404E-2</v>
      </c>
      <c r="O37" s="9">
        <v>2.8106305901250406E-2</v>
      </c>
      <c r="P37" s="9">
        <v>2.5295675311125362E-2</v>
      </c>
      <c r="Q37" s="9">
        <v>-1.1627732281796712E-14</v>
      </c>
      <c r="R37" s="9">
        <f>ExitPrices[[#This Row],[2021/22 Exit Revenue Recovery Price]]+ExitPrices[[#This Row],[2021/22 Exit Firm Price]]</f>
        <v>2.810630590123878E-2</v>
      </c>
    </row>
    <row r="38" spans="1:18" x14ac:dyDescent="0.25">
      <c r="A38" s="1" t="s">
        <v>115</v>
      </c>
      <c r="B38" s="1" t="s">
        <v>314</v>
      </c>
      <c r="C38" s="9">
        <v>2.6599999999999999E-2</v>
      </c>
      <c r="D38" s="9">
        <v>0</v>
      </c>
      <c r="E38" s="9">
        <v>2.0199999999999999E-2</v>
      </c>
      <c r="F38" s="9">
        <v>4.6799999999999994E-2</v>
      </c>
      <c r="G38" s="9">
        <v>1.4597342424026716E-2</v>
      </c>
      <c r="H38" s="9">
        <v>1.3137608181624042E-2</v>
      </c>
      <c r="I38" s="9">
        <v>2.1359071549548508E-2</v>
      </c>
      <c r="J38" s="9">
        <f>ExitPrices[[#This Row],[2019/20 Exit Revenue Recovery Price]]+ExitPrices[[#This Row],[2019/20 Exit Firm Price]]</f>
        <v>3.5956413973575227E-2</v>
      </c>
      <c r="K38" s="9">
        <v>1.5168209198147615E-2</v>
      </c>
      <c r="L38" s="9">
        <v>1.3651388278332854E-2</v>
      </c>
      <c r="M38" s="9">
        <v>2.2422615306856429E-2</v>
      </c>
      <c r="N38" s="9">
        <f>ExitPrices[[#This Row],[2020/21 Exit Revenue Recovery Price]]+ExitPrices[[#This Row],[2020/21 Exit Firm Price]]</f>
        <v>3.7590824505004047E-2</v>
      </c>
      <c r="O38" s="9">
        <v>2.8106305901250402E-2</v>
      </c>
      <c r="P38" s="9">
        <v>2.5295675311125362E-2</v>
      </c>
      <c r="Q38" s="9">
        <v>-1.1627732281796712E-14</v>
      </c>
      <c r="R38" s="9">
        <f>ExitPrices[[#This Row],[2021/22 Exit Revenue Recovery Price]]+ExitPrices[[#This Row],[2021/22 Exit Firm Price]]</f>
        <v>2.8106305901238776E-2</v>
      </c>
    </row>
    <row r="39" spans="1:18" x14ac:dyDescent="0.25">
      <c r="A39" s="1" t="s">
        <v>116</v>
      </c>
      <c r="B39" s="1" t="s">
        <v>304</v>
      </c>
      <c r="C39" s="9">
        <v>1E-4</v>
      </c>
      <c r="D39" s="9">
        <v>0</v>
      </c>
      <c r="E39" s="9">
        <v>2.0199999999999999E-2</v>
      </c>
      <c r="F39" s="9">
        <v>2.0299999999999999E-2</v>
      </c>
      <c r="G39" s="9">
        <v>1.0383326725659918E-2</v>
      </c>
      <c r="H39" s="9">
        <v>9.3449940530939257E-3</v>
      </c>
      <c r="I39" s="9">
        <v>2.1359071549548508E-2</v>
      </c>
      <c r="J39" s="9">
        <f>ExitPrices[[#This Row],[2019/20 Exit Revenue Recovery Price]]+ExitPrices[[#This Row],[2019/20 Exit Firm Price]]</f>
        <v>3.1742398275208424E-2</v>
      </c>
      <c r="K39" s="9">
        <v>1.0789393532914117E-2</v>
      </c>
      <c r="L39" s="9">
        <v>9.7104541796227059E-3</v>
      </c>
      <c r="M39" s="9">
        <v>2.2422615306856429E-2</v>
      </c>
      <c r="N39" s="9">
        <f>ExitPrices[[#This Row],[2020/21 Exit Revenue Recovery Price]]+ExitPrices[[#This Row],[2020/21 Exit Firm Price]]</f>
        <v>3.3212008839770546E-2</v>
      </c>
      <c r="O39" s="9">
        <v>1.5830764609929091E-2</v>
      </c>
      <c r="P39" s="9">
        <v>1.4247688148936183E-2</v>
      </c>
      <c r="Q39" s="9">
        <v>-1.1627732281796712E-14</v>
      </c>
      <c r="R39" s="9">
        <f>ExitPrices[[#This Row],[2021/22 Exit Revenue Recovery Price]]+ExitPrices[[#This Row],[2021/22 Exit Firm Price]]</f>
        <v>1.5830764609917464E-2</v>
      </c>
    </row>
    <row r="40" spans="1:18" x14ac:dyDescent="0.25">
      <c r="A40" s="1" t="s">
        <v>117</v>
      </c>
      <c r="B40" s="1" t="s">
        <v>310</v>
      </c>
      <c r="C40" s="9">
        <v>8.0000000000000004E-4</v>
      </c>
      <c r="D40" s="9">
        <v>0</v>
      </c>
      <c r="E40" s="9">
        <v>2.0199999999999999E-2</v>
      </c>
      <c r="F40" s="9">
        <v>2.0999999999999998E-2</v>
      </c>
      <c r="G40" s="9">
        <v>9.687736908171372E-3</v>
      </c>
      <c r="H40" s="9">
        <v>8.718963217354235E-3</v>
      </c>
      <c r="I40" s="9">
        <v>2.1359071549548508E-2</v>
      </c>
      <c r="J40" s="9">
        <f>ExitPrices[[#This Row],[2019/20 Exit Revenue Recovery Price]]+ExitPrices[[#This Row],[2019/20 Exit Firm Price]]</f>
        <v>3.1046808457719878E-2</v>
      </c>
      <c r="K40" s="9">
        <v>1.006660087920468E-2</v>
      </c>
      <c r="L40" s="9">
        <v>9.0599407912842125E-3</v>
      </c>
      <c r="M40" s="9">
        <v>2.2422615306856429E-2</v>
      </c>
      <c r="N40" s="9">
        <f>ExitPrices[[#This Row],[2020/21 Exit Revenue Recovery Price]]+ExitPrices[[#This Row],[2020/21 Exit Firm Price]]</f>
        <v>3.2489216186061112E-2</v>
      </c>
      <c r="O40" s="9">
        <v>1.8542820097176237E-2</v>
      </c>
      <c r="P40" s="9">
        <v>1.6688538087458613E-2</v>
      </c>
      <c r="Q40" s="9">
        <v>-1.1627732281796712E-14</v>
      </c>
      <c r="R40" s="9">
        <f>ExitPrices[[#This Row],[2021/22 Exit Revenue Recovery Price]]+ExitPrices[[#This Row],[2021/22 Exit Firm Price]]</f>
        <v>1.8542820097164611E-2</v>
      </c>
    </row>
    <row r="41" spans="1:18" x14ac:dyDescent="0.25">
      <c r="A41" s="1" t="s">
        <v>118</v>
      </c>
      <c r="B41" s="1" t="s">
        <v>303</v>
      </c>
      <c r="C41" s="9">
        <v>1E-4</v>
      </c>
      <c r="D41" s="9">
        <v>0</v>
      </c>
      <c r="E41" s="9">
        <v>2.0199999999999999E-2</v>
      </c>
      <c r="F41" s="9">
        <v>2.0299999999999999E-2</v>
      </c>
      <c r="G41" s="9">
        <v>1.4268944250730994E-2</v>
      </c>
      <c r="H41" s="9">
        <v>1.2842049825657896E-2</v>
      </c>
      <c r="I41" s="9">
        <v>2.1359071549548508E-2</v>
      </c>
      <c r="J41" s="9">
        <f>ExitPrices[[#This Row],[2019/20 Exit Revenue Recovery Price]]+ExitPrices[[#This Row],[2019/20 Exit Firm Price]]</f>
        <v>3.5628015800279501E-2</v>
      </c>
      <c r="K41" s="9">
        <v>1.4826968166174554E-2</v>
      </c>
      <c r="L41" s="9">
        <v>1.33442713495571E-2</v>
      </c>
      <c r="M41" s="9">
        <v>2.2422615306856429E-2</v>
      </c>
      <c r="N41" s="9">
        <f>ExitPrices[[#This Row],[2020/21 Exit Revenue Recovery Price]]+ExitPrices[[#This Row],[2020/21 Exit Firm Price]]</f>
        <v>3.7249583473030985E-2</v>
      </c>
      <c r="O41" s="9">
        <v>2.1006806456158749E-2</v>
      </c>
      <c r="P41" s="9">
        <v>1.8906125810542872E-2</v>
      </c>
      <c r="Q41" s="9">
        <v>-1.1627732281796712E-14</v>
      </c>
      <c r="R41" s="9">
        <f>ExitPrices[[#This Row],[2021/22 Exit Revenue Recovery Price]]+ExitPrices[[#This Row],[2021/22 Exit Firm Price]]</f>
        <v>2.1006806456147123E-2</v>
      </c>
    </row>
    <row r="42" spans="1:18" x14ac:dyDescent="0.25">
      <c r="A42" s="1" t="s">
        <v>119</v>
      </c>
      <c r="B42" s="1" t="s">
        <v>307</v>
      </c>
      <c r="C42" s="9">
        <v>5.4999999999999997E-3</v>
      </c>
      <c r="D42" s="9">
        <v>0</v>
      </c>
      <c r="E42" s="9">
        <v>2.0199999999999999E-2</v>
      </c>
      <c r="F42" s="9">
        <v>2.5700000000000001E-2</v>
      </c>
      <c r="G42" s="9">
        <v>9.1466574394576897E-3</v>
      </c>
      <c r="H42" s="9">
        <v>8.2319916955119216E-3</v>
      </c>
      <c r="I42" s="9">
        <v>2.1359071549548508E-2</v>
      </c>
      <c r="J42" s="9">
        <f>ExitPrices[[#This Row],[2019/20 Exit Revenue Recovery Price]]+ExitPrices[[#This Row],[2019/20 Exit Firm Price]]</f>
        <v>3.0505728989006199E-2</v>
      </c>
      <c r="K42" s="9">
        <v>9.5043611004924332E-3</v>
      </c>
      <c r="L42" s="9">
        <v>8.5539249904431902E-3</v>
      </c>
      <c r="M42" s="9">
        <v>2.2422615306856429E-2</v>
      </c>
      <c r="N42" s="9">
        <f>ExitPrices[[#This Row],[2020/21 Exit Revenue Recovery Price]]+ExitPrices[[#This Row],[2020/21 Exit Firm Price]]</f>
        <v>3.1926976407348859E-2</v>
      </c>
      <c r="O42" s="9">
        <v>1.5724098423115489E-2</v>
      </c>
      <c r="P42" s="9">
        <v>1.415168858080394E-2</v>
      </c>
      <c r="Q42" s="9">
        <v>-1.1627732281796712E-14</v>
      </c>
      <c r="R42" s="9">
        <f>ExitPrices[[#This Row],[2021/22 Exit Revenue Recovery Price]]+ExitPrices[[#This Row],[2021/22 Exit Firm Price]]</f>
        <v>1.5724098423103863E-2</v>
      </c>
    </row>
    <row r="43" spans="1:18" x14ac:dyDescent="0.25">
      <c r="A43" s="1" t="s">
        <v>120</v>
      </c>
      <c r="B43" s="1" t="s">
        <v>303</v>
      </c>
      <c r="C43" s="9">
        <v>1E-4</v>
      </c>
      <c r="D43" s="9">
        <v>0</v>
      </c>
      <c r="E43" s="9">
        <v>2.0199999999999999E-2</v>
      </c>
      <c r="F43" s="9">
        <v>2.0299999999999999E-2</v>
      </c>
      <c r="G43" s="9">
        <v>1.7261904606419177E-2</v>
      </c>
      <c r="H43" s="9">
        <v>1.5535714145777259E-2</v>
      </c>
      <c r="I43" s="9">
        <v>2.1359071549548508E-2</v>
      </c>
      <c r="J43" s="9">
        <f>ExitPrices[[#This Row],[2019/20 Exit Revenue Recovery Price]]+ExitPrices[[#This Row],[2019/20 Exit Firm Price]]</f>
        <v>3.8620976155967685E-2</v>
      </c>
      <c r="K43" s="9">
        <v>1.7936975966095538E-2</v>
      </c>
      <c r="L43" s="9">
        <v>1.6143278369485984E-2</v>
      </c>
      <c r="M43" s="9">
        <v>2.2422615306856429E-2</v>
      </c>
      <c r="N43" s="9">
        <f>ExitPrices[[#This Row],[2020/21 Exit Revenue Recovery Price]]+ExitPrices[[#This Row],[2020/21 Exit Firm Price]]</f>
        <v>4.0359591272951967E-2</v>
      </c>
      <c r="O43" s="9">
        <v>2.2104085783399795E-2</v>
      </c>
      <c r="P43" s="9">
        <v>1.9893677205059815E-2</v>
      </c>
      <c r="Q43" s="9">
        <v>-1.1627732281796712E-14</v>
      </c>
      <c r="R43" s="9">
        <f>ExitPrices[[#This Row],[2021/22 Exit Revenue Recovery Price]]+ExitPrices[[#This Row],[2021/22 Exit Firm Price]]</f>
        <v>2.2104085783388169E-2</v>
      </c>
    </row>
    <row r="44" spans="1:18" x14ac:dyDescent="0.25">
      <c r="A44" s="1" t="s">
        <v>121</v>
      </c>
      <c r="B44" s="1" t="s">
        <v>304</v>
      </c>
      <c r="C44" s="9">
        <v>2.7900000000000001E-2</v>
      </c>
      <c r="D44" s="9">
        <v>0</v>
      </c>
      <c r="E44" s="9">
        <v>2.0199999999999999E-2</v>
      </c>
      <c r="F44" s="9">
        <v>4.8100000000000004E-2</v>
      </c>
      <c r="G44" s="9">
        <v>1.1654107855127261E-2</v>
      </c>
      <c r="H44" s="9">
        <v>1.0488697069614535E-2</v>
      </c>
      <c r="I44" s="9">
        <v>2.1359071549548508E-2</v>
      </c>
      <c r="J44" s="9">
        <f>ExitPrices[[#This Row],[2019/20 Exit Revenue Recovery Price]]+ExitPrices[[#This Row],[2019/20 Exit Firm Price]]</f>
        <v>3.3013179404675769E-2</v>
      </c>
      <c r="K44" s="9">
        <v>1.2109871840327949E-2</v>
      </c>
      <c r="L44" s="9">
        <v>1.0898884656295153E-2</v>
      </c>
      <c r="M44" s="9">
        <v>2.2422615306856429E-2</v>
      </c>
      <c r="N44" s="9">
        <f>ExitPrices[[#This Row],[2020/21 Exit Revenue Recovery Price]]+ExitPrices[[#This Row],[2020/21 Exit Firm Price]]</f>
        <v>3.4532487147184376E-2</v>
      </c>
      <c r="O44" s="9">
        <v>2.3163556042755776E-2</v>
      </c>
      <c r="P44" s="9">
        <v>2.0847200438480196E-2</v>
      </c>
      <c r="Q44" s="9">
        <v>-1.1627732281796712E-14</v>
      </c>
      <c r="R44" s="9">
        <f>ExitPrices[[#This Row],[2021/22 Exit Revenue Recovery Price]]+ExitPrices[[#This Row],[2021/22 Exit Firm Price]]</f>
        <v>2.316355604274415E-2</v>
      </c>
    </row>
    <row r="45" spans="1:18" x14ac:dyDescent="0.25">
      <c r="A45" s="1" t="s">
        <v>122</v>
      </c>
      <c r="B45" s="1" t="s">
        <v>305</v>
      </c>
      <c r="C45" s="9">
        <v>1.03E-2</v>
      </c>
      <c r="D45" s="9">
        <v>0</v>
      </c>
      <c r="E45" s="9">
        <v>2.0199999999999999E-2</v>
      </c>
      <c r="F45" s="9">
        <v>3.0499999999999999E-2</v>
      </c>
      <c r="G45" s="9">
        <v>9.0209892618097406E-3</v>
      </c>
      <c r="H45" s="9">
        <v>8.1188903356287662E-3</v>
      </c>
      <c r="I45" s="9">
        <v>2.1359071549548508E-2</v>
      </c>
      <c r="J45" s="9">
        <f>ExitPrices[[#This Row],[2019/20 Exit Revenue Recovery Price]]+ExitPrices[[#This Row],[2019/20 Exit Firm Price]]</f>
        <v>3.0380060811358248E-2</v>
      </c>
      <c r="K45" s="9">
        <v>9.3737783442109472E-3</v>
      </c>
      <c r="L45" s="9">
        <v>8.4364005097898528E-3</v>
      </c>
      <c r="M45" s="9">
        <v>2.2422615306856429E-2</v>
      </c>
      <c r="N45" s="9">
        <f>ExitPrices[[#This Row],[2020/21 Exit Revenue Recovery Price]]+ExitPrices[[#This Row],[2020/21 Exit Firm Price]]</f>
        <v>3.1796393651067373E-2</v>
      </c>
      <c r="O45" s="9">
        <v>1.8548488809290595E-2</v>
      </c>
      <c r="P45" s="9">
        <v>1.6693639928361533E-2</v>
      </c>
      <c r="Q45" s="9">
        <v>-1.1627732281796712E-14</v>
      </c>
      <c r="R45" s="9">
        <f>ExitPrices[[#This Row],[2021/22 Exit Revenue Recovery Price]]+ExitPrices[[#This Row],[2021/22 Exit Firm Price]]</f>
        <v>1.8548488809278969E-2</v>
      </c>
    </row>
    <row r="46" spans="1:18" x14ac:dyDescent="0.25">
      <c r="A46" s="1" t="s">
        <v>123</v>
      </c>
      <c r="B46" s="1" t="s">
        <v>304</v>
      </c>
      <c r="C46" s="9">
        <v>1.0699999999999999E-2</v>
      </c>
      <c r="D46" s="9">
        <v>0</v>
      </c>
      <c r="E46" s="9">
        <v>2.0199999999999999E-2</v>
      </c>
      <c r="F46" s="9">
        <v>3.0899999999999997E-2</v>
      </c>
      <c r="G46" s="9">
        <v>9.0209892618097406E-3</v>
      </c>
      <c r="H46" s="9">
        <v>8.1188903356287662E-3</v>
      </c>
      <c r="I46" s="9">
        <v>2.1359071549548508E-2</v>
      </c>
      <c r="J46" s="9">
        <f>ExitPrices[[#This Row],[2019/20 Exit Revenue Recovery Price]]+ExitPrices[[#This Row],[2019/20 Exit Firm Price]]</f>
        <v>3.0380060811358248E-2</v>
      </c>
      <c r="K46" s="9">
        <v>9.3737783442109472E-3</v>
      </c>
      <c r="L46" s="9">
        <v>8.4364005097898528E-3</v>
      </c>
      <c r="M46" s="9">
        <v>2.2422615306856429E-2</v>
      </c>
      <c r="N46" s="9">
        <f>ExitPrices[[#This Row],[2020/21 Exit Revenue Recovery Price]]+ExitPrices[[#This Row],[2020/21 Exit Firm Price]]</f>
        <v>3.1796393651067373E-2</v>
      </c>
      <c r="O46" s="9">
        <v>1.8548488809290598E-2</v>
      </c>
      <c r="P46" s="9">
        <v>1.669363992836154E-2</v>
      </c>
      <c r="Q46" s="9">
        <v>-1.1627732281796712E-14</v>
      </c>
      <c r="R46" s="9">
        <f>ExitPrices[[#This Row],[2021/22 Exit Revenue Recovery Price]]+ExitPrices[[#This Row],[2021/22 Exit Firm Price]]</f>
        <v>1.8548488809278972E-2</v>
      </c>
    </row>
    <row r="47" spans="1:18" x14ac:dyDescent="0.25">
      <c r="A47" s="1" t="s">
        <v>124</v>
      </c>
      <c r="B47" s="1" t="s">
        <v>310</v>
      </c>
      <c r="C47" s="9">
        <v>8.3000000000000001E-3</v>
      </c>
      <c r="D47" s="9">
        <v>0</v>
      </c>
      <c r="E47" s="9">
        <v>2.0199999999999999E-2</v>
      </c>
      <c r="F47" s="9">
        <v>2.8499999999999998E-2</v>
      </c>
      <c r="G47" s="9">
        <v>1.0529474309376547E-2</v>
      </c>
      <c r="H47" s="9">
        <v>9.4765268784388918E-3</v>
      </c>
      <c r="I47" s="9">
        <v>2.1359071549548508E-2</v>
      </c>
      <c r="J47" s="9">
        <f>ExitPrices[[#This Row],[2019/20 Exit Revenue Recovery Price]]+ExitPrices[[#This Row],[2019/20 Exit Firm Price]]</f>
        <v>3.1888545858925053E-2</v>
      </c>
      <c r="K47" s="9">
        <v>1.0941256595328058E-2</v>
      </c>
      <c r="L47" s="9">
        <v>9.8471309357952511E-3</v>
      </c>
      <c r="M47" s="9">
        <v>2.2422615306856429E-2</v>
      </c>
      <c r="N47" s="9">
        <f>ExitPrices[[#This Row],[2020/21 Exit Revenue Recovery Price]]+ExitPrices[[#This Row],[2020/21 Exit Firm Price]]</f>
        <v>3.3363871902184483E-2</v>
      </c>
      <c r="O47" s="9">
        <v>2.0252488498604736E-2</v>
      </c>
      <c r="P47" s="9">
        <v>1.8227239648744262E-2</v>
      </c>
      <c r="Q47" s="9">
        <v>-1.1627732281796712E-14</v>
      </c>
      <c r="R47" s="9">
        <f>ExitPrices[[#This Row],[2021/22 Exit Revenue Recovery Price]]+ExitPrices[[#This Row],[2021/22 Exit Firm Price]]</f>
        <v>2.025248849859311E-2</v>
      </c>
    </row>
    <row r="48" spans="1:18" x14ac:dyDescent="0.25">
      <c r="A48" s="1" t="s">
        <v>125</v>
      </c>
      <c r="B48" s="1" t="s">
        <v>303</v>
      </c>
      <c r="C48" s="9">
        <v>1E-4</v>
      </c>
      <c r="D48" s="9">
        <v>0</v>
      </c>
      <c r="E48" s="9">
        <v>2.0199999999999999E-2</v>
      </c>
      <c r="F48" s="9">
        <v>2.0299999999999999E-2</v>
      </c>
      <c r="G48" s="9">
        <v>1.6677352099454774E-2</v>
      </c>
      <c r="H48" s="9">
        <v>0</v>
      </c>
      <c r="I48" s="9">
        <v>2.1359071549548508E-2</v>
      </c>
      <c r="J48" s="9">
        <f>ExitPrices[[#This Row],[2019/20 Exit Revenue Recovery Price]]+ExitPrices[[#This Row],[2019/20 Exit Firm Price]]</f>
        <v>3.8036423649003281E-2</v>
      </c>
      <c r="K48" s="9">
        <v>1.7329563023699701E-2</v>
      </c>
      <c r="L48" s="9">
        <v>0</v>
      </c>
      <c r="M48" s="9">
        <v>2.2422615306856429E-2</v>
      </c>
      <c r="N48" s="9">
        <f>ExitPrices[[#This Row],[2020/21 Exit Revenue Recovery Price]]+ExitPrices[[#This Row],[2020/21 Exit Firm Price]]</f>
        <v>3.975217833055613E-2</v>
      </c>
      <c r="O48" s="9">
        <v>2.2524267074476762E-2</v>
      </c>
      <c r="P48" s="9">
        <v>0</v>
      </c>
      <c r="Q48" s="9">
        <v>-1.1627732281796712E-14</v>
      </c>
      <c r="R48" s="9">
        <f>ExitPrices[[#This Row],[2021/22 Exit Revenue Recovery Price]]+ExitPrices[[#This Row],[2021/22 Exit Firm Price]]</f>
        <v>2.2524267074465136E-2</v>
      </c>
    </row>
    <row r="49" spans="1:18" x14ac:dyDescent="0.25">
      <c r="A49" s="1" t="s">
        <v>126</v>
      </c>
      <c r="B49" s="1" t="s">
        <v>304</v>
      </c>
      <c r="C49" s="9">
        <v>2.2800000000000001E-2</v>
      </c>
      <c r="D49" s="9">
        <v>0</v>
      </c>
      <c r="E49" s="9">
        <v>2.0199999999999999E-2</v>
      </c>
      <c r="F49" s="9">
        <v>4.2999999999999997E-2</v>
      </c>
      <c r="G49" s="9">
        <v>1.0480065333211618E-2</v>
      </c>
      <c r="H49" s="9">
        <v>9.4320587998904561E-3</v>
      </c>
      <c r="I49" s="9">
        <v>2.1359071549548508E-2</v>
      </c>
      <c r="J49" s="9">
        <f>ExitPrices[[#This Row],[2019/20 Exit Revenue Recovery Price]]+ExitPrices[[#This Row],[2019/20 Exit Firm Price]]</f>
        <v>3.1839136882760126E-2</v>
      </c>
      <c r="K49" s="9">
        <v>1.088991535354816E-2</v>
      </c>
      <c r="L49" s="9">
        <v>9.8009238181933425E-3</v>
      </c>
      <c r="M49" s="9">
        <v>2.2422615306856429E-2</v>
      </c>
      <c r="N49" s="9">
        <f>ExitPrices[[#This Row],[2020/21 Exit Revenue Recovery Price]]+ExitPrices[[#This Row],[2020/21 Exit Firm Price]]</f>
        <v>3.3312530660404585E-2</v>
      </c>
      <c r="O49" s="9">
        <v>2.1025101702449488E-2</v>
      </c>
      <c r="P49" s="9">
        <v>1.892259153220454E-2</v>
      </c>
      <c r="Q49" s="9">
        <v>-1.1627732281796712E-14</v>
      </c>
      <c r="R49" s="9">
        <f>ExitPrices[[#This Row],[2021/22 Exit Revenue Recovery Price]]+ExitPrices[[#This Row],[2021/22 Exit Firm Price]]</f>
        <v>2.1025101702437862E-2</v>
      </c>
    </row>
    <row r="50" spans="1:18" x14ac:dyDescent="0.25">
      <c r="A50" s="1" t="s">
        <v>61</v>
      </c>
      <c r="B50" s="1" t="s">
        <v>298</v>
      </c>
      <c r="C50" s="9">
        <v>1E-4</v>
      </c>
      <c r="D50" s="9">
        <v>0</v>
      </c>
      <c r="E50" s="9">
        <v>0</v>
      </c>
      <c r="F50" s="9">
        <v>1E-4</v>
      </c>
      <c r="G50" s="9">
        <v>1.2715419618310345E-3</v>
      </c>
      <c r="H50" s="9">
        <v>1.1443877656479311E-3</v>
      </c>
      <c r="I50" s="9">
        <v>0</v>
      </c>
      <c r="J50" s="9">
        <f>ExitPrices[[#This Row],[2019/20 Exit Revenue Recovery Price]]+ExitPrices[[#This Row],[2019/20 Exit Firm Price]]</f>
        <v>1.2715419618310345E-3</v>
      </c>
      <c r="K50" s="9">
        <v>1.3212688940920101E-3</v>
      </c>
      <c r="L50" s="9">
        <v>1.1891420046828091E-3</v>
      </c>
      <c r="M50" s="9">
        <v>0</v>
      </c>
      <c r="N50" s="9">
        <f>ExitPrices[[#This Row],[2020/21 Exit Revenue Recovery Price]]+ExitPrices[[#This Row],[2020/21 Exit Firm Price]]</f>
        <v>1.3212688940920101E-3</v>
      </c>
      <c r="O50" s="9">
        <v>2.0336686603537367E-3</v>
      </c>
      <c r="P50" s="9">
        <v>1.8303017943183631E-3</v>
      </c>
      <c r="Q50" s="9">
        <v>0</v>
      </c>
      <c r="R50" s="9">
        <f>ExitPrices[[#This Row],[2021/22 Exit Revenue Recovery Price]]+ExitPrices[[#This Row],[2021/22 Exit Firm Price]]</f>
        <v>2.0336686603537367E-3</v>
      </c>
    </row>
    <row r="51" spans="1:18" x14ac:dyDescent="0.25">
      <c r="A51" s="1" t="s">
        <v>127</v>
      </c>
      <c r="B51" s="1" t="s">
        <v>312</v>
      </c>
      <c r="C51" s="9">
        <v>3.8399999999999997E-2</v>
      </c>
      <c r="D51" s="9">
        <v>0</v>
      </c>
      <c r="E51" s="9">
        <v>2.0199999999999999E-2</v>
      </c>
      <c r="F51" s="9">
        <v>5.8599999999999999E-2</v>
      </c>
      <c r="G51" s="9">
        <v>1.7350934579390766E-2</v>
      </c>
      <c r="H51" s="9">
        <v>1.5615841121451691E-2</v>
      </c>
      <c r="I51" s="9">
        <v>2.1359071549548508E-2</v>
      </c>
      <c r="J51" s="9">
        <f>ExitPrices[[#This Row],[2019/20 Exit Revenue Recovery Price]]+ExitPrices[[#This Row],[2019/20 Exit Firm Price]]</f>
        <v>3.8710006128939274E-2</v>
      </c>
      <c r="K51" s="9">
        <v>1.8029487686086143E-2</v>
      </c>
      <c r="L51" s="9">
        <v>1.622653891747753E-2</v>
      </c>
      <c r="M51" s="9">
        <v>2.2422615306856429E-2</v>
      </c>
      <c r="N51" s="9">
        <f>ExitPrices[[#This Row],[2020/21 Exit Revenue Recovery Price]]+ExitPrices[[#This Row],[2020/21 Exit Firm Price]]</f>
        <v>4.0452102992942572E-2</v>
      </c>
      <c r="O51" s="9">
        <v>3.356833132511193E-2</v>
      </c>
      <c r="P51" s="9">
        <v>3.0211498192600737E-2</v>
      </c>
      <c r="Q51" s="9">
        <v>-1.1627732281796712E-14</v>
      </c>
      <c r="R51" s="9">
        <f>ExitPrices[[#This Row],[2021/22 Exit Revenue Recovery Price]]+ExitPrices[[#This Row],[2021/22 Exit Firm Price]]</f>
        <v>3.3568331325100301E-2</v>
      </c>
    </row>
    <row r="52" spans="1:18" x14ac:dyDescent="0.25">
      <c r="A52" s="1" t="s">
        <v>128</v>
      </c>
      <c r="B52" s="1" t="s">
        <v>309</v>
      </c>
      <c r="C52" s="9">
        <v>2.2800000000000001E-2</v>
      </c>
      <c r="D52" s="9">
        <v>0</v>
      </c>
      <c r="E52" s="9">
        <v>2.0199999999999999E-2</v>
      </c>
      <c r="F52" s="9">
        <v>4.2999999999999997E-2</v>
      </c>
      <c r="G52" s="9">
        <v>1.2099345418324787E-2</v>
      </c>
      <c r="H52" s="9">
        <v>1.088941087649231E-2</v>
      </c>
      <c r="I52" s="9">
        <v>2.1359071549548508E-2</v>
      </c>
      <c r="J52" s="9">
        <f>ExitPrices[[#This Row],[2019/20 Exit Revenue Recovery Price]]+ExitPrices[[#This Row],[2019/20 Exit Firm Price]]</f>
        <v>3.3458416967873293E-2</v>
      </c>
      <c r="K52" s="9">
        <v>1.2572521568290597E-2</v>
      </c>
      <c r="L52" s="9">
        <v>1.1315269411461538E-2</v>
      </c>
      <c r="M52" s="9">
        <v>2.2422615306856429E-2</v>
      </c>
      <c r="N52" s="9">
        <f>ExitPrices[[#This Row],[2020/21 Exit Revenue Recovery Price]]+ExitPrices[[#This Row],[2020/21 Exit Firm Price]]</f>
        <v>3.4995136875147027E-2</v>
      </c>
      <c r="O52" s="9">
        <v>2.4695784654502725E-2</v>
      </c>
      <c r="P52" s="9">
        <v>2.2226206189052453E-2</v>
      </c>
      <c r="Q52" s="9">
        <v>-1.1627732281796712E-14</v>
      </c>
      <c r="R52" s="9">
        <f>ExitPrices[[#This Row],[2021/22 Exit Revenue Recovery Price]]+ExitPrices[[#This Row],[2021/22 Exit Firm Price]]</f>
        <v>2.4695784654491099E-2</v>
      </c>
    </row>
    <row r="53" spans="1:18" x14ac:dyDescent="0.25">
      <c r="A53" s="1" t="s">
        <v>129</v>
      </c>
      <c r="B53" s="1" t="s">
        <v>304</v>
      </c>
      <c r="C53" s="9">
        <v>1E-4</v>
      </c>
      <c r="D53" s="9">
        <v>0</v>
      </c>
      <c r="E53" s="9">
        <v>2.0199999999999999E-2</v>
      </c>
      <c r="F53" s="9">
        <v>2.0299999999999999E-2</v>
      </c>
      <c r="G53" s="9">
        <v>1.4423007889358299E-2</v>
      </c>
      <c r="H53" s="9">
        <v>1.2980707100422468E-2</v>
      </c>
      <c r="I53" s="9">
        <v>2.1359071549548508E-2</v>
      </c>
      <c r="J53" s="9">
        <f>ExitPrices[[#This Row],[2019/20 Exit Revenue Recovery Price]]+ExitPrices[[#This Row],[2019/20 Exit Firm Price]]</f>
        <v>3.5782079438906808E-2</v>
      </c>
      <c r="K53" s="9">
        <v>1.4987056861270203E-2</v>
      </c>
      <c r="L53" s="9">
        <v>1.3488351175143182E-2</v>
      </c>
      <c r="M53" s="9">
        <v>2.2422615306856429E-2</v>
      </c>
      <c r="N53" s="9">
        <f>ExitPrices[[#This Row],[2020/21 Exit Revenue Recovery Price]]+ExitPrices[[#This Row],[2020/21 Exit Firm Price]]</f>
        <v>3.7409672168126629E-2</v>
      </c>
      <c r="O53" s="9">
        <v>1.8680883144045184E-2</v>
      </c>
      <c r="P53" s="9">
        <v>1.6812794829640664E-2</v>
      </c>
      <c r="Q53" s="9">
        <v>-1.1627732281796712E-14</v>
      </c>
      <c r="R53" s="9">
        <f>ExitPrices[[#This Row],[2021/22 Exit Revenue Recovery Price]]+ExitPrices[[#This Row],[2021/22 Exit Firm Price]]</f>
        <v>1.8680883144033558E-2</v>
      </c>
    </row>
    <row r="54" spans="1:18" x14ac:dyDescent="0.25">
      <c r="A54" s="1" t="s">
        <v>130</v>
      </c>
      <c r="B54" s="1" t="s">
        <v>309</v>
      </c>
      <c r="C54" s="9">
        <v>3.8600000000000002E-2</v>
      </c>
      <c r="D54" s="9">
        <v>0</v>
      </c>
      <c r="E54" s="9">
        <v>2.0199999999999999E-2</v>
      </c>
      <c r="F54" s="9">
        <v>5.8800000000000005E-2</v>
      </c>
      <c r="G54" s="9">
        <v>1.7434376685540268E-2</v>
      </c>
      <c r="H54" s="9">
        <v>1.569093901698624E-2</v>
      </c>
      <c r="I54" s="9">
        <v>2.1359071549548508E-2</v>
      </c>
      <c r="J54" s="9">
        <f>ExitPrices[[#This Row],[2019/20 Exit Revenue Recovery Price]]+ExitPrices[[#This Row],[2019/20 Exit Firm Price]]</f>
        <v>3.8793448235088776E-2</v>
      </c>
      <c r="K54" s="9">
        <v>1.8116193011291533E-2</v>
      </c>
      <c r="L54" s="9">
        <v>1.630457371016238E-2</v>
      </c>
      <c r="M54" s="9">
        <v>2.2422615306856429E-2</v>
      </c>
      <c r="N54" s="9">
        <f>ExitPrices[[#This Row],[2020/21 Exit Revenue Recovery Price]]+ExitPrices[[#This Row],[2020/21 Exit Firm Price]]</f>
        <v>4.0538808318147962E-2</v>
      </c>
      <c r="O54" s="9">
        <v>3.3704258015317255E-2</v>
      </c>
      <c r="P54" s="9">
        <v>3.0333832213785529E-2</v>
      </c>
      <c r="Q54" s="9">
        <v>-1.1627732281796712E-14</v>
      </c>
      <c r="R54" s="9">
        <f>ExitPrices[[#This Row],[2021/22 Exit Revenue Recovery Price]]+ExitPrices[[#This Row],[2021/22 Exit Firm Price]]</f>
        <v>3.3704258015305626E-2</v>
      </c>
    </row>
    <row r="55" spans="1:18" x14ac:dyDescent="0.25">
      <c r="A55" s="1" t="s">
        <v>131</v>
      </c>
      <c r="B55" s="1" t="s">
        <v>313</v>
      </c>
      <c r="C55" s="9">
        <v>1E-4</v>
      </c>
      <c r="D55" s="9">
        <v>0</v>
      </c>
      <c r="E55" s="9">
        <v>2.0199999999999999E-2</v>
      </c>
      <c r="F55" s="9">
        <v>2.0299999999999999E-2</v>
      </c>
      <c r="G55" s="9">
        <v>1.3350227455310427E-2</v>
      </c>
      <c r="H55" s="9">
        <v>1.2015204709779386E-2</v>
      </c>
      <c r="I55" s="9">
        <v>2.1359071549548508E-2</v>
      </c>
      <c r="J55" s="9">
        <f>ExitPrices[[#This Row],[2019/20 Exit Revenue Recovery Price]]+ExitPrices[[#This Row],[2019/20 Exit Firm Price]]</f>
        <v>3.4709299004858932E-2</v>
      </c>
      <c r="K55" s="9">
        <v>1.3872322577820471E-2</v>
      </c>
      <c r="L55" s="9">
        <v>1.2485090320038424E-2</v>
      </c>
      <c r="M55" s="9">
        <v>2.2422615306856429E-2</v>
      </c>
      <c r="N55" s="9">
        <f>ExitPrices[[#This Row],[2020/21 Exit Revenue Recovery Price]]+ExitPrices[[#This Row],[2020/21 Exit Firm Price]]</f>
        <v>3.6294937884676901E-2</v>
      </c>
      <c r="O55" s="9">
        <v>1.8741553143401594E-2</v>
      </c>
      <c r="P55" s="9">
        <v>1.6867397829061433E-2</v>
      </c>
      <c r="Q55" s="9">
        <v>-1.1627732281796712E-14</v>
      </c>
      <c r="R55" s="9">
        <f>ExitPrices[[#This Row],[2021/22 Exit Revenue Recovery Price]]+ExitPrices[[#This Row],[2021/22 Exit Firm Price]]</f>
        <v>1.8741553143389968E-2</v>
      </c>
    </row>
    <row r="56" spans="1:18" x14ac:dyDescent="0.25">
      <c r="A56" s="1" t="s">
        <v>132</v>
      </c>
      <c r="B56" s="1" t="s">
        <v>313</v>
      </c>
      <c r="C56" s="9">
        <v>1.5E-3</v>
      </c>
      <c r="D56" s="9">
        <v>0</v>
      </c>
      <c r="E56" s="9">
        <v>2.0199999999999999E-2</v>
      </c>
      <c r="F56" s="9">
        <v>2.1700000000000001E-2</v>
      </c>
      <c r="G56" s="9">
        <v>1.1490755710233115E-2</v>
      </c>
      <c r="H56" s="9">
        <v>1.0341680139209804E-2</v>
      </c>
      <c r="I56" s="9">
        <v>2.1359071549548508E-2</v>
      </c>
      <c r="J56" s="9">
        <f>ExitPrices[[#This Row],[2019/20 Exit Revenue Recovery Price]]+ExitPrices[[#This Row],[2019/20 Exit Firm Price]]</f>
        <v>3.2849827259781625E-2</v>
      </c>
      <c r="K56" s="9">
        <v>1.1940131387939699E-2</v>
      </c>
      <c r="L56" s="9">
        <v>1.0746118249145729E-2</v>
      </c>
      <c r="M56" s="9">
        <v>2.2422615306856429E-2</v>
      </c>
      <c r="N56" s="9">
        <f>ExitPrices[[#This Row],[2020/21 Exit Revenue Recovery Price]]+ExitPrices[[#This Row],[2020/21 Exit Firm Price]]</f>
        <v>3.436274669479613E-2</v>
      </c>
      <c r="O56" s="9">
        <v>1.6951172892616755E-2</v>
      </c>
      <c r="P56" s="9">
        <v>1.5256055603355079E-2</v>
      </c>
      <c r="Q56" s="9">
        <v>-1.1627732281796712E-14</v>
      </c>
      <c r="R56" s="9">
        <f>ExitPrices[[#This Row],[2021/22 Exit Revenue Recovery Price]]+ExitPrices[[#This Row],[2021/22 Exit Firm Price]]</f>
        <v>1.6951172892605129E-2</v>
      </c>
    </row>
    <row r="57" spans="1:18" x14ac:dyDescent="0.25">
      <c r="A57" s="1" t="s">
        <v>133</v>
      </c>
      <c r="B57" s="1" t="s">
        <v>304</v>
      </c>
      <c r="C57" s="9">
        <v>1.29E-2</v>
      </c>
      <c r="D57" s="9">
        <v>0</v>
      </c>
      <c r="E57" s="9">
        <v>2.0199999999999999E-2</v>
      </c>
      <c r="F57" s="9">
        <v>3.3099999999999997E-2</v>
      </c>
      <c r="G57" s="9">
        <v>1.2619963043406688E-2</v>
      </c>
      <c r="H57" s="9">
        <v>1.1357966739066019E-2</v>
      </c>
      <c r="I57" s="9">
        <v>2.1359071549548508E-2</v>
      </c>
      <c r="J57" s="9">
        <f>ExitPrices[[#This Row],[2019/20 Exit Revenue Recovery Price]]+ExitPrices[[#This Row],[2019/20 Exit Firm Price]]</f>
        <v>3.3979034592955197E-2</v>
      </c>
      <c r="K57" s="9">
        <v>1.3113499290131742E-2</v>
      </c>
      <c r="L57" s="9">
        <v>1.1802149361118569E-2</v>
      </c>
      <c r="M57" s="9">
        <v>2.2422615306856429E-2</v>
      </c>
      <c r="N57" s="9">
        <f>ExitPrices[[#This Row],[2020/21 Exit Revenue Recovery Price]]+ExitPrices[[#This Row],[2020/21 Exit Firm Price]]</f>
        <v>3.5536114596988175E-2</v>
      </c>
      <c r="O57" s="9">
        <v>2.4000406979353923E-2</v>
      </c>
      <c r="P57" s="9">
        <v>2.160036628141853E-2</v>
      </c>
      <c r="Q57" s="9">
        <v>-1.1627732281796712E-14</v>
      </c>
      <c r="R57" s="9">
        <f>ExitPrices[[#This Row],[2021/22 Exit Revenue Recovery Price]]+ExitPrices[[#This Row],[2021/22 Exit Firm Price]]</f>
        <v>2.4000406979342297E-2</v>
      </c>
    </row>
    <row r="58" spans="1:18" x14ac:dyDescent="0.25">
      <c r="A58" s="1" t="s">
        <v>134</v>
      </c>
      <c r="B58" s="1" t="s">
        <v>313</v>
      </c>
      <c r="C58" s="9">
        <v>1E-4</v>
      </c>
      <c r="D58" s="9">
        <v>0</v>
      </c>
      <c r="E58" s="9">
        <v>2.0199999999999999E-2</v>
      </c>
      <c r="F58" s="9">
        <v>2.0299999999999999E-2</v>
      </c>
      <c r="G58" s="9">
        <v>1.0232919719848353E-2</v>
      </c>
      <c r="H58" s="9">
        <v>0</v>
      </c>
      <c r="I58" s="9">
        <v>2.1359071549548508E-2</v>
      </c>
      <c r="J58" s="9">
        <f>ExitPrices[[#This Row],[2019/20 Exit Revenue Recovery Price]]+ExitPrices[[#This Row],[2019/20 Exit Firm Price]]</f>
        <v>3.1591991269396859E-2</v>
      </c>
      <c r="K58" s="9">
        <v>1.0633104472703971E-2</v>
      </c>
      <c r="L58" s="9">
        <v>0</v>
      </c>
      <c r="M58" s="9">
        <v>2.2422615306856429E-2</v>
      </c>
      <c r="N58" s="9">
        <f>ExitPrices[[#This Row],[2020/21 Exit Revenue Recovery Price]]+ExitPrices[[#This Row],[2020/21 Exit Firm Price]]</f>
        <v>3.30557197795604E-2</v>
      </c>
      <c r="O58" s="9">
        <v>1.6129482857332102E-2</v>
      </c>
      <c r="P58" s="9">
        <v>0</v>
      </c>
      <c r="Q58" s="9">
        <v>-1.1627732281796712E-14</v>
      </c>
      <c r="R58" s="9">
        <f>ExitPrices[[#This Row],[2021/22 Exit Revenue Recovery Price]]+ExitPrices[[#This Row],[2021/22 Exit Firm Price]]</f>
        <v>1.6129482857320476E-2</v>
      </c>
    </row>
    <row r="59" spans="1:18" x14ac:dyDescent="0.25">
      <c r="A59" s="1" t="s">
        <v>135</v>
      </c>
      <c r="B59" s="1" t="s">
        <v>314</v>
      </c>
      <c r="C59" s="9">
        <v>2.5100000000000001E-2</v>
      </c>
      <c r="D59" s="9">
        <v>0</v>
      </c>
      <c r="E59" s="9">
        <v>2.0199999999999999E-2</v>
      </c>
      <c r="F59" s="9">
        <v>4.53E-2</v>
      </c>
      <c r="G59" s="9">
        <v>1.4262822449248933E-2</v>
      </c>
      <c r="H59" s="9">
        <v>1.2836540204324041E-2</v>
      </c>
      <c r="I59" s="9">
        <v>2.1359071549548508E-2</v>
      </c>
      <c r="J59" s="9">
        <f>ExitPrices[[#This Row],[2019/20 Exit Revenue Recovery Price]]+ExitPrices[[#This Row],[2019/20 Exit Firm Price]]</f>
        <v>3.5621893998797442E-2</v>
      </c>
      <c r="K59" s="9">
        <v>1.4820606955835567E-2</v>
      </c>
      <c r="L59" s="9">
        <v>1.3338546260252011E-2</v>
      </c>
      <c r="M59" s="9">
        <v>2.2422615306856429E-2</v>
      </c>
      <c r="N59" s="9">
        <f>ExitPrices[[#This Row],[2020/21 Exit Revenue Recovery Price]]+ExitPrices[[#This Row],[2020/21 Exit Firm Price]]</f>
        <v>3.7243222262692E-2</v>
      </c>
      <c r="O59" s="9">
        <v>2.6601326443443752E-2</v>
      </c>
      <c r="P59" s="9">
        <v>2.3941193799099376E-2</v>
      </c>
      <c r="Q59" s="9">
        <v>-1.1627732281796712E-14</v>
      </c>
      <c r="R59" s="9">
        <f>ExitPrices[[#This Row],[2021/22 Exit Revenue Recovery Price]]+ExitPrices[[#This Row],[2021/22 Exit Firm Price]]</f>
        <v>2.6601326443432126E-2</v>
      </c>
    </row>
    <row r="60" spans="1:18" x14ac:dyDescent="0.25">
      <c r="A60" s="1" t="s">
        <v>136</v>
      </c>
      <c r="B60" s="1" t="s">
        <v>298</v>
      </c>
      <c r="C60" s="9">
        <v>1E-4</v>
      </c>
      <c r="D60" s="9">
        <v>0</v>
      </c>
      <c r="E60" s="9">
        <v>0</v>
      </c>
      <c r="F60" s="9">
        <v>1E-4</v>
      </c>
      <c r="G60" s="9">
        <v>1.4462455527311519E-3</v>
      </c>
      <c r="H60" s="9">
        <v>1.3016209974580368E-3</v>
      </c>
      <c r="I60" s="9">
        <v>0</v>
      </c>
      <c r="J60" s="9">
        <f>ExitPrices[[#This Row],[2019/20 Exit Revenue Recovery Price]]+ExitPrices[[#This Row],[2019/20 Exit Firm Price]]</f>
        <v>1.4462455527311519E-3</v>
      </c>
      <c r="K60" s="9">
        <v>1.5028047200981785E-3</v>
      </c>
      <c r="L60" s="9">
        <v>1.3525242480883605E-3</v>
      </c>
      <c r="M60" s="9">
        <v>0</v>
      </c>
      <c r="N60" s="9">
        <f>ExitPrices[[#This Row],[2020/21 Exit Revenue Recovery Price]]+ExitPrices[[#This Row],[2020/21 Exit Firm Price]]</f>
        <v>1.5028047200981785E-3</v>
      </c>
      <c r="O60" s="9">
        <v>2.6649232949486892E-3</v>
      </c>
      <c r="P60" s="9">
        <v>2.3984309654538202E-3</v>
      </c>
      <c r="Q60" s="9">
        <v>0</v>
      </c>
      <c r="R60" s="9">
        <f>ExitPrices[[#This Row],[2021/22 Exit Revenue Recovery Price]]+ExitPrices[[#This Row],[2021/22 Exit Firm Price]]</f>
        <v>2.6649232949486892E-3</v>
      </c>
    </row>
    <row r="61" spans="1:18" x14ac:dyDescent="0.25">
      <c r="A61" s="1" t="s">
        <v>137</v>
      </c>
      <c r="B61" s="1" t="s">
        <v>304</v>
      </c>
      <c r="C61" s="9">
        <v>2.8000000000000001E-2</v>
      </c>
      <c r="D61" s="9">
        <v>0</v>
      </c>
      <c r="E61" s="9">
        <v>2.0199999999999999E-2</v>
      </c>
      <c r="F61" s="9">
        <v>4.82E-2</v>
      </c>
      <c r="G61" s="9">
        <v>1.1655078631259341E-2</v>
      </c>
      <c r="H61" s="9">
        <v>1.0489570768133408E-2</v>
      </c>
      <c r="I61" s="9">
        <v>2.1359071549548508E-2</v>
      </c>
      <c r="J61" s="9">
        <f>ExitPrices[[#This Row],[2019/20 Exit Revenue Recovery Price]]+ExitPrices[[#This Row],[2019/20 Exit Firm Price]]</f>
        <v>3.3014150180807847E-2</v>
      </c>
      <c r="K61" s="9">
        <v>1.2110880581167773E-2</v>
      </c>
      <c r="L61" s="9">
        <v>1.0899792523050995E-2</v>
      </c>
      <c r="M61" s="9">
        <v>2.2422615306856429E-2</v>
      </c>
      <c r="N61" s="9">
        <f>ExitPrices[[#This Row],[2020/21 Exit Revenue Recovery Price]]+ExitPrices[[#This Row],[2020/21 Exit Firm Price]]</f>
        <v>3.45334958880242E-2</v>
      </c>
      <c r="O61" s="9">
        <v>2.3165149064833673E-2</v>
      </c>
      <c r="P61" s="9">
        <v>2.0848634158350303E-2</v>
      </c>
      <c r="Q61" s="9">
        <v>-1.1627732281796712E-14</v>
      </c>
      <c r="R61" s="9">
        <f>ExitPrices[[#This Row],[2021/22 Exit Revenue Recovery Price]]+ExitPrices[[#This Row],[2021/22 Exit Firm Price]]</f>
        <v>2.3165149064822046E-2</v>
      </c>
    </row>
    <row r="62" spans="1:18" x14ac:dyDescent="0.25">
      <c r="A62" s="1" t="s">
        <v>138</v>
      </c>
      <c r="B62" s="1" t="s">
        <v>304</v>
      </c>
      <c r="C62" s="9">
        <v>2.0400000000000001E-2</v>
      </c>
      <c r="D62" s="9">
        <v>0</v>
      </c>
      <c r="E62" s="9">
        <v>2.0199999999999999E-2</v>
      </c>
      <c r="F62" s="9">
        <v>4.0599999999999997E-2</v>
      </c>
      <c r="G62" s="9">
        <v>1.2890379598784541E-2</v>
      </c>
      <c r="H62" s="9">
        <v>1.1601341638906087E-2</v>
      </c>
      <c r="I62" s="9">
        <v>2.1359071549548508E-2</v>
      </c>
      <c r="J62" s="9">
        <f>ExitPrices[[#This Row],[2019/20 Exit Revenue Recovery Price]]+ExitPrices[[#This Row],[2019/20 Exit Firm Price]]</f>
        <v>3.4249451148333047E-2</v>
      </c>
      <c r="K62" s="9">
        <v>1.3394491183276786E-2</v>
      </c>
      <c r="L62" s="9">
        <v>1.2055042064949107E-2</v>
      </c>
      <c r="M62" s="9">
        <v>2.2422615306856429E-2</v>
      </c>
      <c r="N62" s="9">
        <f>ExitPrices[[#This Row],[2020/21 Exit Revenue Recovery Price]]+ExitPrices[[#This Row],[2020/21 Exit Firm Price]]</f>
        <v>3.5817106490133213E-2</v>
      </c>
      <c r="O62" s="9">
        <v>2.4885528238347013E-2</v>
      </c>
      <c r="P62" s="9">
        <v>2.2396975414512309E-2</v>
      </c>
      <c r="Q62" s="9">
        <v>-1.1627732281796712E-14</v>
      </c>
      <c r="R62" s="9">
        <f>ExitPrices[[#This Row],[2021/22 Exit Revenue Recovery Price]]+ExitPrices[[#This Row],[2021/22 Exit Firm Price]]</f>
        <v>2.4885528238335387E-2</v>
      </c>
    </row>
    <row r="63" spans="1:18" x14ac:dyDescent="0.25">
      <c r="A63" s="1" t="s">
        <v>139</v>
      </c>
      <c r="B63" s="1" t="s">
        <v>315</v>
      </c>
      <c r="C63" s="9">
        <v>9.4999999999999998E-3</v>
      </c>
      <c r="D63" s="9">
        <v>0</v>
      </c>
      <c r="E63" s="9">
        <v>2.0199999999999999E-2</v>
      </c>
      <c r="F63" s="9">
        <v>2.9699999999999997E-2</v>
      </c>
      <c r="G63" s="9">
        <v>1.3522495664642078E-2</v>
      </c>
      <c r="H63" s="9">
        <v>1.2170246098177871E-2</v>
      </c>
      <c r="I63" s="9">
        <v>2.1359071549548508E-2</v>
      </c>
      <c r="J63" s="9">
        <f>ExitPrices[[#This Row],[2019/20 Exit Revenue Recovery Price]]+ExitPrices[[#This Row],[2019/20 Exit Firm Price]]</f>
        <v>3.4881567214190584E-2</v>
      </c>
      <c r="K63" s="9">
        <v>1.4051327780372403E-2</v>
      </c>
      <c r="L63" s="9">
        <v>1.2646195002335164E-2</v>
      </c>
      <c r="M63" s="9">
        <v>2.2422615306856429E-2</v>
      </c>
      <c r="N63" s="9">
        <f>ExitPrices[[#This Row],[2020/21 Exit Revenue Recovery Price]]+ExitPrices[[#This Row],[2020/21 Exit Firm Price]]</f>
        <v>3.647394308722883E-2</v>
      </c>
      <c r="O63" s="9">
        <v>2.7284743418362654E-2</v>
      </c>
      <c r="P63" s="9">
        <v>2.4556269076526388E-2</v>
      </c>
      <c r="Q63" s="9">
        <v>-1.1627732281796712E-14</v>
      </c>
      <c r="R63" s="9">
        <f>ExitPrices[[#This Row],[2021/22 Exit Revenue Recovery Price]]+ExitPrices[[#This Row],[2021/22 Exit Firm Price]]</f>
        <v>2.7284743418351028E-2</v>
      </c>
    </row>
    <row r="64" spans="1:18" x14ac:dyDescent="0.25">
      <c r="A64" s="1" t="s">
        <v>140</v>
      </c>
      <c r="B64" s="1" t="s">
        <v>304</v>
      </c>
      <c r="C64" s="9">
        <v>1.67E-2</v>
      </c>
      <c r="D64" s="9">
        <v>0</v>
      </c>
      <c r="E64" s="9">
        <v>2.0199999999999999E-2</v>
      </c>
      <c r="F64" s="9">
        <v>3.6900000000000002E-2</v>
      </c>
      <c r="G64" s="9">
        <v>9.6794061077339049E-3</v>
      </c>
      <c r="H64" s="9">
        <v>8.7114654969605142E-3</v>
      </c>
      <c r="I64" s="9">
        <v>2.1359071549548508E-2</v>
      </c>
      <c r="J64" s="9">
        <f>ExitPrices[[#This Row],[2019/20 Exit Revenue Recovery Price]]+ExitPrices[[#This Row],[2019/20 Exit Firm Price]]</f>
        <v>3.1038477657282411E-2</v>
      </c>
      <c r="K64" s="9">
        <v>1.0057944281301249E-2</v>
      </c>
      <c r="L64" s="9">
        <v>9.0521498531711247E-3</v>
      </c>
      <c r="M64" s="9">
        <v>2.2422615306856429E-2</v>
      </c>
      <c r="N64" s="9">
        <f>ExitPrices[[#This Row],[2020/21 Exit Revenue Recovery Price]]+ExitPrices[[#This Row],[2020/21 Exit Firm Price]]</f>
        <v>3.2480559588157681E-2</v>
      </c>
      <c r="O64" s="9">
        <v>1.9522497453137198E-2</v>
      </c>
      <c r="P64" s="9">
        <v>1.7570247707823478E-2</v>
      </c>
      <c r="Q64" s="9">
        <v>-1.1627732281796712E-14</v>
      </c>
      <c r="R64" s="9">
        <f>ExitPrices[[#This Row],[2021/22 Exit Revenue Recovery Price]]+ExitPrices[[#This Row],[2021/22 Exit Firm Price]]</f>
        <v>1.9522497453125572E-2</v>
      </c>
    </row>
    <row r="65" spans="1:18" x14ac:dyDescent="0.25">
      <c r="A65" s="1" t="s">
        <v>141</v>
      </c>
      <c r="B65" s="1" t="s">
        <v>305</v>
      </c>
      <c r="C65" s="9">
        <v>1.8599999999999998E-2</v>
      </c>
      <c r="D65" s="9">
        <v>0</v>
      </c>
      <c r="E65" s="9">
        <v>2.0199999999999999E-2</v>
      </c>
      <c r="F65" s="9">
        <v>3.8800000000000001E-2</v>
      </c>
      <c r="G65" s="9">
        <v>9.8216002043554056E-3</v>
      </c>
      <c r="H65" s="9">
        <v>8.8394401839198659E-3</v>
      </c>
      <c r="I65" s="9">
        <v>2.1359071549548508E-2</v>
      </c>
      <c r="J65" s="9">
        <f>ExitPrices[[#This Row],[2019/20 Exit Revenue Recovery Price]]+ExitPrices[[#This Row],[2019/20 Exit Firm Price]]</f>
        <v>3.1180671753903912E-2</v>
      </c>
      <c r="K65" s="9">
        <v>1.0205699245297057E-2</v>
      </c>
      <c r="L65" s="9">
        <v>9.1851293207673504E-3</v>
      </c>
      <c r="M65" s="9">
        <v>2.2422615306856429E-2</v>
      </c>
      <c r="N65" s="9">
        <f>ExitPrices[[#This Row],[2020/21 Exit Revenue Recovery Price]]+ExitPrices[[#This Row],[2020/21 Exit Firm Price]]</f>
        <v>3.2628314552153488E-2</v>
      </c>
      <c r="O65" s="9">
        <v>2.0402838376470681E-2</v>
      </c>
      <c r="P65" s="9">
        <v>1.8362554538823614E-2</v>
      </c>
      <c r="Q65" s="9">
        <v>-1.1627732281796712E-14</v>
      </c>
      <c r="R65" s="9">
        <f>ExitPrices[[#This Row],[2021/22 Exit Revenue Recovery Price]]+ExitPrices[[#This Row],[2021/22 Exit Firm Price]]</f>
        <v>2.0402838376459054E-2</v>
      </c>
    </row>
    <row r="66" spans="1:18" x14ac:dyDescent="0.25">
      <c r="A66" s="1" t="s">
        <v>142</v>
      </c>
      <c r="B66" s="1" t="s">
        <v>303</v>
      </c>
      <c r="C66" s="9">
        <v>1E-4</v>
      </c>
      <c r="D66" s="9">
        <v>0</v>
      </c>
      <c r="E66" s="9">
        <v>2.0199999999999999E-2</v>
      </c>
      <c r="F66" s="9">
        <v>2.0299999999999999E-2</v>
      </c>
      <c r="G66" s="9">
        <v>1.4569491573839006E-2</v>
      </c>
      <c r="H66" s="9">
        <v>0</v>
      </c>
      <c r="I66" s="9">
        <v>2.1359071549548508E-2</v>
      </c>
      <c r="J66" s="9">
        <f>ExitPrices[[#This Row],[2019/20 Exit Revenue Recovery Price]]+ExitPrices[[#This Row],[2019/20 Exit Firm Price]]</f>
        <v>3.5928563123387512E-2</v>
      </c>
      <c r="K66" s="9">
        <v>1.51392691685366E-2</v>
      </c>
      <c r="L66" s="9">
        <v>0</v>
      </c>
      <c r="M66" s="9">
        <v>2.2422615306856429E-2</v>
      </c>
      <c r="N66" s="9">
        <f>ExitPrices[[#This Row],[2020/21 Exit Revenue Recovery Price]]+ExitPrices[[#This Row],[2020/21 Exit Firm Price]]</f>
        <v>3.7561884475393027E-2</v>
      </c>
      <c r="O66" s="9">
        <v>2.0837615197929319E-2</v>
      </c>
      <c r="P66" s="9">
        <v>0</v>
      </c>
      <c r="Q66" s="9">
        <v>-1.1627732281796712E-14</v>
      </c>
      <c r="R66" s="9">
        <f>ExitPrices[[#This Row],[2021/22 Exit Revenue Recovery Price]]+ExitPrices[[#This Row],[2021/22 Exit Firm Price]]</f>
        <v>2.0837615197917693E-2</v>
      </c>
    </row>
    <row r="67" spans="1:18" x14ac:dyDescent="0.25">
      <c r="A67" s="1" t="s">
        <v>143</v>
      </c>
      <c r="B67" s="1" t="s">
        <v>315</v>
      </c>
      <c r="C67" s="9">
        <v>6.7000000000000002E-3</v>
      </c>
      <c r="D67" s="9">
        <v>0</v>
      </c>
      <c r="E67" s="9">
        <v>2.0199999999999999E-2</v>
      </c>
      <c r="F67" s="9">
        <v>2.69E-2</v>
      </c>
      <c r="G67" s="9">
        <v>1.4548161078843316E-2</v>
      </c>
      <c r="H67" s="9">
        <v>1.3093344970958985E-2</v>
      </c>
      <c r="I67" s="9">
        <v>2.1359071549548508E-2</v>
      </c>
      <c r="J67" s="9">
        <f>ExitPrices[[#This Row],[2019/20 Exit Revenue Recovery Price]]+ExitPrices[[#This Row],[2019/20 Exit Firm Price]]</f>
        <v>3.5907232628391822E-2</v>
      </c>
      <c r="K67" s="9">
        <v>1.5117104489446646E-2</v>
      </c>
      <c r="L67" s="9">
        <v>1.3605394040501982E-2</v>
      </c>
      <c r="M67" s="9">
        <v>2.2422615306856429E-2</v>
      </c>
      <c r="N67" s="9">
        <f>ExitPrices[[#This Row],[2020/21 Exit Revenue Recovery Price]]+ExitPrices[[#This Row],[2020/21 Exit Firm Price]]</f>
        <v>3.7539719796303078E-2</v>
      </c>
      <c r="O67" s="9">
        <v>2.9066909834578707E-2</v>
      </c>
      <c r="P67" s="9">
        <v>2.6160218851120836E-2</v>
      </c>
      <c r="Q67" s="9">
        <v>-1.1627732281796712E-14</v>
      </c>
      <c r="R67" s="9">
        <f>ExitPrices[[#This Row],[2021/22 Exit Revenue Recovery Price]]+ExitPrices[[#This Row],[2021/22 Exit Firm Price]]</f>
        <v>2.9066909834567081E-2</v>
      </c>
    </row>
    <row r="68" spans="1:18" x14ac:dyDescent="0.25">
      <c r="A68" s="1" t="s">
        <v>144</v>
      </c>
      <c r="B68" s="1" t="s">
        <v>298</v>
      </c>
      <c r="C68" s="9">
        <v>8.8999999999999999E-3</v>
      </c>
      <c r="D68" s="9">
        <v>0</v>
      </c>
      <c r="E68" s="9">
        <v>0</v>
      </c>
      <c r="F68" s="9">
        <v>8.8999999999999999E-3</v>
      </c>
      <c r="G68" s="9">
        <v>1.9197879488568742E-3</v>
      </c>
      <c r="H68" s="9">
        <v>1.7278091539711868E-3</v>
      </c>
      <c r="I68" s="9">
        <v>0</v>
      </c>
      <c r="J68" s="9">
        <f>ExitPrices[[#This Row],[2019/20 Exit Revenue Recovery Price]]+ExitPrices[[#This Row],[2019/20 Exit Firm Price]]</f>
        <v>1.9197879488568742E-3</v>
      </c>
      <c r="K68" s="9">
        <v>1.9948662145798336E-3</v>
      </c>
      <c r="L68" s="9">
        <v>1.7953795931218502E-3</v>
      </c>
      <c r="M68" s="9">
        <v>0</v>
      </c>
      <c r="N68" s="9">
        <f>ExitPrices[[#This Row],[2020/21 Exit Revenue Recovery Price]]+ExitPrices[[#This Row],[2020/21 Exit Firm Price]]</f>
        <v>1.9948662145798336E-3</v>
      </c>
      <c r="O68" s="9">
        <v>3.7415211619367815E-3</v>
      </c>
      <c r="P68" s="9">
        <v>3.3673690457431031E-3</v>
      </c>
      <c r="Q68" s="9">
        <v>0</v>
      </c>
      <c r="R68" s="9">
        <f>ExitPrices[[#This Row],[2021/22 Exit Revenue Recovery Price]]+ExitPrices[[#This Row],[2021/22 Exit Firm Price]]</f>
        <v>3.7415211619367815E-3</v>
      </c>
    </row>
    <row r="69" spans="1:18" x14ac:dyDescent="0.25">
      <c r="A69" s="1" t="s">
        <v>145</v>
      </c>
      <c r="B69" s="1" t="s">
        <v>304</v>
      </c>
      <c r="C69" s="9">
        <v>3.3999999999999998E-3</v>
      </c>
      <c r="D69" s="9">
        <v>0</v>
      </c>
      <c r="E69" s="9">
        <v>2.0199999999999999E-2</v>
      </c>
      <c r="F69" s="9">
        <v>2.3599999999999999E-2</v>
      </c>
      <c r="G69" s="9">
        <v>8.7427212572445453E-3</v>
      </c>
      <c r="H69" s="9">
        <v>7.8684491315200913E-3</v>
      </c>
      <c r="I69" s="9">
        <v>2.1359071549548508E-2</v>
      </c>
      <c r="J69" s="9">
        <f>ExitPrices[[#This Row],[2019/20 Exit Revenue Recovery Price]]+ExitPrices[[#This Row],[2019/20 Exit Firm Price]]</f>
        <v>3.0101792806793051E-2</v>
      </c>
      <c r="K69" s="9">
        <v>9.0846279506811862E-3</v>
      </c>
      <c r="L69" s="9">
        <v>8.1761651556130684E-3</v>
      </c>
      <c r="M69" s="9">
        <v>2.2422615306856429E-2</v>
      </c>
      <c r="N69" s="9">
        <f>ExitPrices[[#This Row],[2020/21 Exit Revenue Recovery Price]]+ExitPrices[[#This Row],[2020/21 Exit Firm Price]]</f>
        <v>3.1507243257537614E-2</v>
      </c>
      <c r="O69" s="9">
        <v>1.5031794067237796E-2</v>
      </c>
      <c r="P69" s="9">
        <v>1.3528614660514016E-2</v>
      </c>
      <c r="Q69" s="9">
        <v>-1.1627732281796712E-14</v>
      </c>
      <c r="R69" s="9">
        <f>ExitPrices[[#This Row],[2021/22 Exit Revenue Recovery Price]]+ExitPrices[[#This Row],[2021/22 Exit Firm Price]]</f>
        <v>1.5031794067226168E-2</v>
      </c>
    </row>
    <row r="70" spans="1:18" x14ac:dyDescent="0.25">
      <c r="A70" s="1" t="s">
        <v>146</v>
      </c>
      <c r="B70" s="1" t="s">
        <v>304</v>
      </c>
      <c r="C70" s="9">
        <v>3.3999999999999998E-3</v>
      </c>
      <c r="D70" s="9">
        <v>0</v>
      </c>
      <c r="E70" s="9">
        <v>2.0199999999999999E-2</v>
      </c>
      <c r="F70" s="9">
        <v>2.3599999999999999E-2</v>
      </c>
      <c r="G70" s="9">
        <v>8.7427212572445453E-3</v>
      </c>
      <c r="H70" s="9">
        <v>7.8684491315200913E-3</v>
      </c>
      <c r="I70" s="9">
        <v>2.1359071549548508E-2</v>
      </c>
      <c r="J70" s="9">
        <f>ExitPrices[[#This Row],[2019/20 Exit Revenue Recovery Price]]+ExitPrices[[#This Row],[2019/20 Exit Firm Price]]</f>
        <v>3.0101792806793051E-2</v>
      </c>
      <c r="K70" s="9">
        <v>9.0846279506811862E-3</v>
      </c>
      <c r="L70" s="9">
        <v>8.1761651556130684E-3</v>
      </c>
      <c r="M70" s="9">
        <v>2.2422615306856429E-2</v>
      </c>
      <c r="N70" s="9">
        <f>ExitPrices[[#This Row],[2020/21 Exit Revenue Recovery Price]]+ExitPrices[[#This Row],[2020/21 Exit Firm Price]]</f>
        <v>3.1507243257537614E-2</v>
      </c>
      <c r="O70" s="9">
        <v>1.5535621032827173E-2</v>
      </c>
      <c r="P70" s="9">
        <v>1.3982058929544456E-2</v>
      </c>
      <c r="Q70" s="9">
        <v>-1.1627732281796712E-14</v>
      </c>
      <c r="R70" s="9">
        <f>ExitPrices[[#This Row],[2021/22 Exit Revenue Recovery Price]]+ExitPrices[[#This Row],[2021/22 Exit Firm Price]]</f>
        <v>1.5535621032815545E-2</v>
      </c>
    </row>
    <row r="71" spans="1:18" x14ac:dyDescent="0.25">
      <c r="A71" s="1" t="s">
        <v>147</v>
      </c>
      <c r="B71" s="1" t="s">
        <v>309</v>
      </c>
      <c r="C71" s="9">
        <v>2.35E-2</v>
      </c>
      <c r="D71" s="9">
        <v>0</v>
      </c>
      <c r="E71" s="9">
        <v>2.0199999999999999E-2</v>
      </c>
      <c r="F71" s="9">
        <v>4.3700000000000003E-2</v>
      </c>
      <c r="G71" s="9">
        <v>1.2287077984112585E-2</v>
      </c>
      <c r="H71" s="9">
        <v>1.1058370185701327E-2</v>
      </c>
      <c r="I71" s="9">
        <v>2.1359071549548508E-2</v>
      </c>
      <c r="J71" s="9">
        <f>ExitPrices[[#This Row],[2019/20 Exit Revenue Recovery Price]]+ExitPrices[[#This Row],[2019/20 Exit Firm Price]]</f>
        <v>3.3646149533661095E-2</v>
      </c>
      <c r="K71" s="9">
        <v>1.2767595900895642E-2</v>
      </c>
      <c r="L71" s="9">
        <v>1.1490836310806078E-2</v>
      </c>
      <c r="M71" s="9">
        <v>2.2422615306856429E-2</v>
      </c>
      <c r="N71" s="9">
        <f>ExitPrices[[#This Row],[2020/21 Exit Revenue Recovery Price]]+ExitPrices[[#This Row],[2020/21 Exit Firm Price]]</f>
        <v>3.5190211207752072E-2</v>
      </c>
      <c r="O71" s="9">
        <v>2.5045996937659167E-2</v>
      </c>
      <c r="P71" s="9">
        <v>2.2541397243893247E-2</v>
      </c>
      <c r="Q71" s="9">
        <v>-1.1627732281796712E-14</v>
      </c>
      <c r="R71" s="9">
        <f>ExitPrices[[#This Row],[2021/22 Exit Revenue Recovery Price]]+ExitPrices[[#This Row],[2021/22 Exit Firm Price]]</f>
        <v>2.504599693764754E-2</v>
      </c>
    </row>
    <row r="72" spans="1:18" x14ac:dyDescent="0.25">
      <c r="A72" s="1" t="s">
        <v>148</v>
      </c>
      <c r="B72" s="1" t="s">
        <v>308</v>
      </c>
      <c r="C72" s="9">
        <v>2.6700000000000002E-2</v>
      </c>
      <c r="D72" s="9">
        <v>0</v>
      </c>
      <c r="E72" s="9">
        <v>2.0199999999999999E-2</v>
      </c>
      <c r="F72" s="9">
        <v>4.6899999999999997E-2</v>
      </c>
      <c r="G72" s="9">
        <v>1.1297809231324771E-2</v>
      </c>
      <c r="H72" s="9">
        <v>1.0168028308192294E-2</v>
      </c>
      <c r="I72" s="9">
        <v>2.1359071549548508E-2</v>
      </c>
      <c r="J72" s="9">
        <f>ExitPrices[[#This Row],[2019/20 Exit Revenue Recovery Price]]+ExitPrices[[#This Row],[2019/20 Exit Firm Price]]</f>
        <v>3.2656880780873282E-2</v>
      </c>
      <c r="K72" s="9">
        <v>1.1739639238676242E-2</v>
      </c>
      <c r="L72" s="9">
        <v>1.0565675314808618E-2</v>
      </c>
      <c r="M72" s="9">
        <v>2.2422615306856429E-2</v>
      </c>
      <c r="N72" s="9">
        <f>ExitPrices[[#This Row],[2020/21 Exit Revenue Recovery Price]]+ExitPrices[[#This Row],[2020/21 Exit Firm Price]]</f>
        <v>3.4162254545532671E-2</v>
      </c>
      <c r="O72" s="9">
        <v>2.2597532139735733E-2</v>
      </c>
      <c r="P72" s="9">
        <v>2.0337778925762162E-2</v>
      </c>
      <c r="Q72" s="9">
        <v>-1.1627732281796712E-14</v>
      </c>
      <c r="R72" s="9">
        <f>ExitPrices[[#This Row],[2021/22 Exit Revenue Recovery Price]]+ExitPrices[[#This Row],[2021/22 Exit Firm Price]]</f>
        <v>2.2597532139724107E-2</v>
      </c>
    </row>
    <row r="73" spans="1:18" x14ac:dyDescent="0.25">
      <c r="A73" s="1" t="s">
        <v>149</v>
      </c>
      <c r="B73" s="1" t="s">
        <v>313</v>
      </c>
      <c r="C73" s="9">
        <v>1E-4</v>
      </c>
      <c r="D73" s="9">
        <v>0</v>
      </c>
      <c r="E73" s="9">
        <v>2.0199999999999999E-2</v>
      </c>
      <c r="F73" s="9">
        <v>2.0299999999999999E-2</v>
      </c>
      <c r="G73" s="9">
        <v>9.842333643696426E-3</v>
      </c>
      <c r="H73" s="9">
        <v>8.8581002793267846E-3</v>
      </c>
      <c r="I73" s="9">
        <v>2.1359071549548508E-2</v>
      </c>
      <c r="J73" s="9">
        <f>ExitPrices[[#This Row],[2019/20 Exit Revenue Recovery Price]]+ExitPrices[[#This Row],[2019/20 Exit Firm Price]]</f>
        <v>3.1201405193244935E-2</v>
      </c>
      <c r="K73" s="9">
        <v>1.0227243519329025E-2</v>
      </c>
      <c r="L73" s="9">
        <v>9.2045191673961226E-3</v>
      </c>
      <c r="M73" s="9">
        <v>2.2422615306856429E-2</v>
      </c>
      <c r="N73" s="9">
        <f>ExitPrices[[#This Row],[2020/21 Exit Revenue Recovery Price]]+ExitPrices[[#This Row],[2020/21 Exit Firm Price]]</f>
        <v>3.2649858826185457E-2</v>
      </c>
      <c r="O73" s="9">
        <v>1.5610482540614909E-2</v>
      </c>
      <c r="P73" s="9">
        <v>1.4049434286553418E-2</v>
      </c>
      <c r="Q73" s="9">
        <v>-1.1627732281796712E-14</v>
      </c>
      <c r="R73" s="9">
        <f>ExitPrices[[#This Row],[2021/22 Exit Revenue Recovery Price]]+ExitPrices[[#This Row],[2021/22 Exit Firm Price]]</f>
        <v>1.5610482540603281E-2</v>
      </c>
    </row>
    <row r="74" spans="1:18" x14ac:dyDescent="0.25">
      <c r="A74" s="1" t="s">
        <v>150</v>
      </c>
      <c r="B74" s="1" t="s">
        <v>304</v>
      </c>
      <c r="C74" s="9">
        <v>1E-4</v>
      </c>
      <c r="D74" s="9">
        <v>0</v>
      </c>
      <c r="E74" s="9">
        <v>2.0199999999999999E-2</v>
      </c>
      <c r="F74" s="9">
        <v>2.0299999999999999E-2</v>
      </c>
      <c r="G74" s="9">
        <v>1.0323868728281196E-2</v>
      </c>
      <c r="H74" s="9">
        <v>9.2914818554530772E-3</v>
      </c>
      <c r="I74" s="9">
        <v>2.1359071549548508E-2</v>
      </c>
      <c r="J74" s="9">
        <f>ExitPrices[[#This Row],[2019/20 Exit Revenue Recovery Price]]+ExitPrices[[#This Row],[2019/20 Exit Firm Price]]</f>
        <v>3.1682940277829703E-2</v>
      </c>
      <c r="K74" s="9">
        <v>1.0727610276993578E-2</v>
      </c>
      <c r="L74" s="9">
        <v>9.654849249294219E-3</v>
      </c>
      <c r="M74" s="9">
        <v>2.2422615306856429E-2</v>
      </c>
      <c r="N74" s="9">
        <f>ExitPrices[[#This Row],[2020/21 Exit Revenue Recovery Price]]+ExitPrices[[#This Row],[2020/21 Exit Firm Price]]</f>
        <v>3.3150225583850008E-2</v>
      </c>
      <c r="O74" s="9">
        <v>1.574974733887426E-2</v>
      </c>
      <c r="P74" s="9">
        <v>1.4174772604986834E-2</v>
      </c>
      <c r="Q74" s="9">
        <v>-1.1627732281796712E-14</v>
      </c>
      <c r="R74" s="9">
        <f>ExitPrices[[#This Row],[2021/22 Exit Revenue Recovery Price]]+ExitPrices[[#This Row],[2021/22 Exit Firm Price]]</f>
        <v>1.5749747338862634E-2</v>
      </c>
    </row>
    <row r="75" spans="1:18" x14ac:dyDescent="0.25">
      <c r="A75" s="1" t="s">
        <v>151</v>
      </c>
      <c r="B75" s="1" t="s">
        <v>304</v>
      </c>
      <c r="C75" s="9">
        <v>1.3100000000000001E-2</v>
      </c>
      <c r="D75" s="9">
        <v>0</v>
      </c>
      <c r="E75" s="9">
        <v>2.0199999999999999E-2</v>
      </c>
      <c r="F75" s="9">
        <v>3.3299999999999996E-2</v>
      </c>
      <c r="G75" s="9">
        <v>1.2071376220455532E-2</v>
      </c>
      <c r="H75" s="9">
        <v>1.086423859840998E-2</v>
      </c>
      <c r="I75" s="9">
        <v>2.1359071549548508E-2</v>
      </c>
      <c r="J75" s="9">
        <f>ExitPrices[[#This Row],[2019/20 Exit Revenue Recovery Price]]+ExitPrices[[#This Row],[2019/20 Exit Firm Price]]</f>
        <v>3.3430447770004042E-2</v>
      </c>
      <c r="K75" s="9">
        <v>1.2543458562706309E-2</v>
      </c>
      <c r="L75" s="9">
        <v>1.1289112706435678E-2</v>
      </c>
      <c r="M75" s="9">
        <v>2.2422615306856429E-2</v>
      </c>
      <c r="N75" s="9">
        <f>ExitPrices[[#This Row],[2020/21 Exit Revenue Recovery Price]]+ExitPrices[[#This Row],[2020/21 Exit Firm Price]]</f>
        <v>3.4966073869562742E-2</v>
      </c>
      <c r="O75" s="9">
        <v>2.3715787039838461E-2</v>
      </c>
      <c r="P75" s="9">
        <v>2.1344208335854615E-2</v>
      </c>
      <c r="Q75" s="9">
        <v>-1.1627732281796712E-14</v>
      </c>
      <c r="R75" s="9">
        <f>ExitPrices[[#This Row],[2021/22 Exit Revenue Recovery Price]]+ExitPrices[[#This Row],[2021/22 Exit Firm Price]]</f>
        <v>2.3715787039826835E-2</v>
      </c>
    </row>
    <row r="76" spans="1:18" x14ac:dyDescent="0.25">
      <c r="A76" s="1" t="s">
        <v>152</v>
      </c>
      <c r="B76" s="1" t="s">
        <v>309</v>
      </c>
      <c r="C76" s="9">
        <v>1.8599999999999998E-2</v>
      </c>
      <c r="D76" s="9">
        <v>0</v>
      </c>
      <c r="E76" s="9">
        <v>2.0199999999999999E-2</v>
      </c>
      <c r="F76" s="9">
        <v>3.8800000000000001E-2</v>
      </c>
      <c r="G76" s="9">
        <v>1.0718061486434763E-2</v>
      </c>
      <c r="H76" s="9">
        <v>9.6462553377912874E-3</v>
      </c>
      <c r="I76" s="9">
        <v>2.1359071549548508E-2</v>
      </c>
      <c r="J76" s="9">
        <f>ExitPrices[[#This Row],[2019/20 Exit Revenue Recovery Price]]+ExitPrices[[#This Row],[2019/20 Exit Firm Price]]</f>
        <v>3.2077133035983273E-2</v>
      </c>
      <c r="K76" s="9">
        <v>1.1137218960984342E-2</v>
      </c>
      <c r="L76" s="9">
        <v>1.0023497064885907E-2</v>
      </c>
      <c r="M76" s="9">
        <v>2.2422615306856429E-2</v>
      </c>
      <c r="N76" s="9">
        <f>ExitPrices[[#This Row],[2020/21 Exit Revenue Recovery Price]]+ExitPrices[[#This Row],[2020/21 Exit Firm Price]]</f>
        <v>3.3559834267840774E-2</v>
      </c>
      <c r="O76" s="9">
        <v>2.2317946982109454E-2</v>
      </c>
      <c r="P76" s="9">
        <v>2.0086152283898508E-2</v>
      </c>
      <c r="Q76" s="9">
        <v>-1.1627732281796712E-14</v>
      </c>
      <c r="R76" s="9">
        <f>ExitPrices[[#This Row],[2021/22 Exit Revenue Recovery Price]]+ExitPrices[[#This Row],[2021/22 Exit Firm Price]]</f>
        <v>2.2317946982097828E-2</v>
      </c>
    </row>
    <row r="77" spans="1:18" x14ac:dyDescent="0.25">
      <c r="A77" s="1" t="s">
        <v>153</v>
      </c>
      <c r="B77" s="1" t="s">
        <v>316</v>
      </c>
      <c r="C77" s="9">
        <v>1.3299999999999999E-2</v>
      </c>
      <c r="D77" s="9">
        <v>0</v>
      </c>
      <c r="E77" s="9">
        <v>2.0199999999999999E-2</v>
      </c>
      <c r="F77" s="9">
        <v>3.3500000000000002E-2</v>
      </c>
      <c r="G77" s="9">
        <v>1.3263340862297641E-2</v>
      </c>
      <c r="H77" s="9">
        <v>1.1937006776067878E-2</v>
      </c>
      <c r="I77" s="9">
        <v>2.1359071549548508E-2</v>
      </c>
      <c r="J77" s="9">
        <f>ExitPrices[[#This Row],[2019/20 Exit Revenue Recovery Price]]+ExitPrices[[#This Row],[2019/20 Exit Firm Price]]</f>
        <v>3.4622412411846146E-2</v>
      </c>
      <c r="K77" s="9">
        <v>1.3782038060197387E-2</v>
      </c>
      <c r="L77" s="9">
        <v>1.2403834254177648E-2</v>
      </c>
      <c r="M77" s="9">
        <v>2.2422615306856429E-2</v>
      </c>
      <c r="N77" s="9">
        <f>ExitPrices[[#This Row],[2020/21 Exit Revenue Recovery Price]]+ExitPrices[[#This Row],[2020/21 Exit Firm Price]]</f>
        <v>3.6204653367053814E-2</v>
      </c>
      <c r="O77" s="9">
        <v>2.5906199294921384E-2</v>
      </c>
      <c r="P77" s="9">
        <v>2.3315579365429245E-2</v>
      </c>
      <c r="Q77" s="9">
        <v>-1.1627732281796712E-14</v>
      </c>
      <c r="R77" s="9">
        <f>ExitPrices[[#This Row],[2021/22 Exit Revenue Recovery Price]]+ExitPrices[[#This Row],[2021/22 Exit Firm Price]]</f>
        <v>2.5906199294909758E-2</v>
      </c>
    </row>
    <row r="78" spans="1:18" x14ac:dyDescent="0.25">
      <c r="A78" s="1" t="s">
        <v>154</v>
      </c>
      <c r="B78" s="1" t="s">
        <v>316</v>
      </c>
      <c r="C78" s="9">
        <v>1.3299999999999999E-2</v>
      </c>
      <c r="D78" s="9">
        <v>0</v>
      </c>
      <c r="E78" s="9">
        <v>2.0199999999999999E-2</v>
      </c>
      <c r="F78" s="9">
        <v>3.3500000000000002E-2</v>
      </c>
      <c r="G78" s="9">
        <v>1.3263340862297641E-2</v>
      </c>
      <c r="H78" s="9">
        <v>1.1937006776067878E-2</v>
      </c>
      <c r="I78" s="9">
        <v>2.1359071549548508E-2</v>
      </c>
      <c r="J78" s="9">
        <f>ExitPrices[[#This Row],[2019/20 Exit Revenue Recovery Price]]+ExitPrices[[#This Row],[2019/20 Exit Firm Price]]</f>
        <v>3.4622412411846146E-2</v>
      </c>
      <c r="K78" s="9">
        <v>1.3782038060197387E-2</v>
      </c>
      <c r="L78" s="9">
        <v>1.2403834254177648E-2</v>
      </c>
      <c r="M78" s="9">
        <v>2.2422615306856429E-2</v>
      </c>
      <c r="N78" s="9">
        <f>ExitPrices[[#This Row],[2020/21 Exit Revenue Recovery Price]]+ExitPrices[[#This Row],[2020/21 Exit Firm Price]]</f>
        <v>3.6204653367053814E-2</v>
      </c>
      <c r="O78" s="9">
        <v>2.5906199294921391E-2</v>
      </c>
      <c r="P78" s="9">
        <v>2.3315579365429252E-2</v>
      </c>
      <c r="Q78" s="9">
        <v>-1.1627732281796712E-14</v>
      </c>
      <c r="R78" s="9">
        <f>ExitPrices[[#This Row],[2021/22 Exit Revenue Recovery Price]]+ExitPrices[[#This Row],[2021/22 Exit Firm Price]]</f>
        <v>2.5906199294909765E-2</v>
      </c>
    </row>
    <row r="79" spans="1:18" x14ac:dyDescent="0.25">
      <c r="A79" s="1" t="s">
        <v>155</v>
      </c>
      <c r="B79" s="1" t="s">
        <v>312</v>
      </c>
      <c r="C79" s="9">
        <v>1.9599999999999999E-2</v>
      </c>
      <c r="D79" s="9">
        <v>0</v>
      </c>
      <c r="E79" s="9">
        <v>2.0199999999999999E-2</v>
      </c>
      <c r="F79" s="9">
        <v>3.9800000000000002E-2</v>
      </c>
      <c r="G79" s="9">
        <v>1.0385174258814939E-2</v>
      </c>
      <c r="H79" s="9">
        <v>9.3466568329334445E-3</v>
      </c>
      <c r="I79" s="9">
        <v>2.1359071549548508E-2</v>
      </c>
      <c r="J79" s="9">
        <f>ExitPrices[[#This Row],[2019/20 Exit Revenue Recovery Price]]+ExitPrices[[#This Row],[2019/20 Exit Firm Price]]</f>
        <v>3.174424580836345E-2</v>
      </c>
      <c r="K79" s="9">
        <v>1.0791313318624544E-2</v>
      </c>
      <c r="L79" s="9">
        <v>9.712181986762089E-3</v>
      </c>
      <c r="M79" s="9">
        <v>2.2422615306856429E-2</v>
      </c>
      <c r="N79" s="9">
        <f>ExitPrices[[#This Row],[2020/21 Exit Revenue Recovery Price]]+ExitPrices[[#This Row],[2020/21 Exit Firm Price]]</f>
        <v>3.3213928625480976E-2</v>
      </c>
      <c r="O79" s="9">
        <v>2.0264650992891542E-2</v>
      </c>
      <c r="P79" s="9">
        <v>1.8238185893602387E-2</v>
      </c>
      <c r="Q79" s="9">
        <v>-1.1627732281796712E-14</v>
      </c>
      <c r="R79" s="9">
        <f>ExitPrices[[#This Row],[2021/22 Exit Revenue Recovery Price]]+ExitPrices[[#This Row],[2021/22 Exit Firm Price]]</f>
        <v>2.0264650992879916E-2</v>
      </c>
    </row>
    <row r="80" spans="1:18" x14ac:dyDescent="0.25">
      <c r="A80" s="1" t="s">
        <v>156</v>
      </c>
      <c r="B80" s="1" t="s">
        <v>309</v>
      </c>
      <c r="C80" s="9">
        <v>1.78E-2</v>
      </c>
      <c r="D80" s="9">
        <v>0</v>
      </c>
      <c r="E80" s="9">
        <v>2.0199999999999999E-2</v>
      </c>
      <c r="F80" s="9">
        <v>3.7999999999999999E-2</v>
      </c>
      <c r="G80" s="9">
        <v>1.1146312077094527E-2</v>
      </c>
      <c r="H80" s="9">
        <v>0</v>
      </c>
      <c r="I80" s="9">
        <v>2.1359071549548508E-2</v>
      </c>
      <c r="J80" s="9">
        <f>ExitPrices[[#This Row],[2019/20 Exit Revenue Recovery Price]]+ExitPrices[[#This Row],[2019/20 Exit Firm Price]]</f>
        <v>3.2505383626643035E-2</v>
      </c>
      <c r="K80" s="9">
        <v>1.1582217396978123E-2</v>
      </c>
      <c r="L80" s="9">
        <v>0</v>
      </c>
      <c r="M80" s="9">
        <v>2.2422615306856429E-2</v>
      </c>
      <c r="N80" s="9">
        <f>ExitPrices[[#This Row],[2020/21 Exit Revenue Recovery Price]]+ExitPrices[[#This Row],[2020/21 Exit Firm Price]]</f>
        <v>3.4004832703834552E-2</v>
      </c>
      <c r="O80" s="9">
        <v>2.3086024568348802E-2</v>
      </c>
      <c r="P80" s="9">
        <v>0</v>
      </c>
      <c r="Q80" s="9">
        <v>-1.1627732281796712E-14</v>
      </c>
      <c r="R80" s="9">
        <f>ExitPrices[[#This Row],[2021/22 Exit Revenue Recovery Price]]+ExitPrices[[#This Row],[2021/22 Exit Firm Price]]</f>
        <v>2.3086024568337176E-2</v>
      </c>
    </row>
    <row r="81" spans="1:18" x14ac:dyDescent="0.25">
      <c r="A81" s="1" t="s">
        <v>157</v>
      </c>
      <c r="B81" s="1" t="s">
        <v>307</v>
      </c>
      <c r="C81" s="9">
        <v>1E-4</v>
      </c>
      <c r="D81" s="9">
        <v>0</v>
      </c>
      <c r="E81" s="9">
        <v>2.0199999999999999E-2</v>
      </c>
      <c r="F81" s="9">
        <v>2.0299999999999999E-2</v>
      </c>
      <c r="G81" s="9">
        <v>8.6115836619151311E-3</v>
      </c>
      <c r="H81" s="9">
        <v>7.7504252957236175E-3</v>
      </c>
      <c r="I81" s="9">
        <v>2.1359071549548508E-2</v>
      </c>
      <c r="J81" s="9">
        <f>ExitPrices[[#This Row],[2019/20 Exit Revenue Recovery Price]]+ExitPrices[[#This Row],[2019/20 Exit Firm Price]]</f>
        <v>2.9970655211463637E-2</v>
      </c>
      <c r="K81" s="9">
        <v>8.9483618810146607E-3</v>
      </c>
      <c r="L81" s="9">
        <v>8.0535256929131945E-3</v>
      </c>
      <c r="M81" s="9">
        <v>2.2422615306856429E-2</v>
      </c>
      <c r="N81" s="9">
        <f>ExitPrices[[#This Row],[2020/21 Exit Revenue Recovery Price]]+ExitPrices[[#This Row],[2020/21 Exit Firm Price]]</f>
        <v>3.1370977187871088E-2</v>
      </c>
      <c r="O81" s="9">
        <v>1.4738794713125279E-2</v>
      </c>
      <c r="P81" s="9">
        <v>1.3264915241812751E-2</v>
      </c>
      <c r="Q81" s="9">
        <v>-1.1627732281796712E-14</v>
      </c>
      <c r="R81" s="9">
        <f>ExitPrices[[#This Row],[2021/22 Exit Revenue Recovery Price]]+ExitPrices[[#This Row],[2021/22 Exit Firm Price]]</f>
        <v>1.4738794713113651E-2</v>
      </c>
    </row>
    <row r="82" spans="1:18" x14ac:dyDescent="0.25">
      <c r="A82" s="1" t="s">
        <v>158</v>
      </c>
      <c r="B82" s="1" t="s">
        <v>298</v>
      </c>
      <c r="C82" s="9">
        <v>1E-4</v>
      </c>
      <c r="D82" s="9">
        <v>0</v>
      </c>
      <c r="E82" s="9">
        <v>0</v>
      </c>
      <c r="F82" s="9">
        <v>1E-4</v>
      </c>
      <c r="G82" s="9">
        <v>1.2297961839189335E-3</v>
      </c>
      <c r="H82" s="9">
        <v>1.1068165655270402E-3</v>
      </c>
      <c r="I82" s="9">
        <v>0</v>
      </c>
      <c r="J82" s="9">
        <f>ExitPrices[[#This Row],[2019/20 Exit Revenue Recovery Price]]+ExitPrices[[#This Row],[2019/20 Exit Firm Price]]</f>
        <v>1.2297961839189335E-3</v>
      </c>
      <c r="K82" s="9">
        <v>1.2778905397233466E-3</v>
      </c>
      <c r="L82" s="9">
        <v>1.1501014857510121E-3</v>
      </c>
      <c r="M82" s="9">
        <v>0</v>
      </c>
      <c r="N82" s="9">
        <f>ExitPrices[[#This Row],[2020/21 Exit Revenue Recovery Price]]+ExitPrices[[#This Row],[2020/21 Exit Firm Price]]</f>
        <v>1.2778905397233466E-3</v>
      </c>
      <c r="O82" s="9">
        <v>2.1147420918527669E-3</v>
      </c>
      <c r="P82" s="9">
        <v>1.90326788266749E-3</v>
      </c>
      <c r="Q82" s="9">
        <v>0</v>
      </c>
      <c r="R82" s="9">
        <f>ExitPrices[[#This Row],[2021/22 Exit Revenue Recovery Price]]+ExitPrices[[#This Row],[2021/22 Exit Firm Price]]</f>
        <v>2.1147420918527669E-3</v>
      </c>
    </row>
    <row r="83" spans="1:18" x14ac:dyDescent="0.25">
      <c r="A83" s="1" t="s">
        <v>159</v>
      </c>
      <c r="B83" s="1" t="s">
        <v>315</v>
      </c>
      <c r="C83" s="9">
        <v>1.09E-2</v>
      </c>
      <c r="D83" s="9">
        <v>0</v>
      </c>
      <c r="E83" s="9">
        <v>2.0199999999999999E-2</v>
      </c>
      <c r="F83" s="9">
        <v>3.1099999999999999E-2</v>
      </c>
      <c r="G83" s="9">
        <v>1.3126600077188067E-2</v>
      </c>
      <c r="H83" s="9">
        <v>0</v>
      </c>
      <c r="I83" s="9">
        <v>2.1359071549548508E-2</v>
      </c>
      <c r="J83" s="9">
        <f>ExitPrices[[#This Row],[2019/20 Exit Revenue Recovery Price]]+ExitPrices[[#This Row],[2019/20 Exit Firm Price]]</f>
        <v>3.4485671626736575E-2</v>
      </c>
      <c r="K83" s="9">
        <v>1.363994967354373E-2</v>
      </c>
      <c r="L83" s="9">
        <v>0</v>
      </c>
      <c r="M83" s="9">
        <v>2.2422615306856429E-2</v>
      </c>
      <c r="N83" s="9">
        <f>ExitPrices[[#This Row],[2020/21 Exit Revenue Recovery Price]]+ExitPrices[[#This Row],[2020/21 Exit Firm Price]]</f>
        <v>3.6062564980400155E-2</v>
      </c>
      <c r="O83" s="9">
        <v>2.6585301521624242E-2</v>
      </c>
      <c r="P83" s="9">
        <v>0</v>
      </c>
      <c r="Q83" s="9">
        <v>-1.1627732281796712E-14</v>
      </c>
      <c r="R83" s="9">
        <f>ExitPrices[[#This Row],[2021/22 Exit Revenue Recovery Price]]+ExitPrices[[#This Row],[2021/22 Exit Firm Price]]</f>
        <v>2.6585301521612616E-2</v>
      </c>
    </row>
    <row r="84" spans="1:18" x14ac:dyDescent="0.25">
      <c r="A84" s="1" t="s">
        <v>65</v>
      </c>
      <c r="B84" s="1" t="s">
        <v>303</v>
      </c>
      <c r="C84" s="9">
        <v>1E-4</v>
      </c>
      <c r="D84" s="9">
        <v>0</v>
      </c>
      <c r="E84" s="9">
        <v>2.0199999999999999E-2</v>
      </c>
      <c r="F84" s="9">
        <v>2.0299999999999999E-2</v>
      </c>
      <c r="G84" s="9">
        <v>1.4282383277911441E-2</v>
      </c>
      <c r="H84" s="9">
        <v>1.2854144950120296E-2</v>
      </c>
      <c r="I84" s="9">
        <v>2.1359071549548508E-2</v>
      </c>
      <c r="J84" s="9">
        <f>ExitPrices[[#This Row],[2019/20 Exit Revenue Recovery Price]]+ExitPrices[[#This Row],[2019/20 Exit Firm Price]]</f>
        <v>3.5641454827459951E-2</v>
      </c>
      <c r="K84" s="9">
        <v>1.484093276122009E-2</v>
      </c>
      <c r="L84" s="9">
        <v>1.335683948509808E-2</v>
      </c>
      <c r="M84" s="9">
        <v>2.2422615306856429E-2</v>
      </c>
      <c r="N84" s="9">
        <f>ExitPrices[[#This Row],[2020/21 Exit Revenue Recovery Price]]+ExitPrices[[#This Row],[2020/21 Exit Firm Price]]</f>
        <v>3.7263548068076517E-2</v>
      </c>
      <c r="O84" s="9">
        <v>2.10602627854641E-2</v>
      </c>
      <c r="P84" s="9">
        <v>1.8954236506917691E-2</v>
      </c>
      <c r="Q84" s="9">
        <v>-1.1627732281796712E-14</v>
      </c>
      <c r="R84" s="9">
        <f>ExitPrices[[#This Row],[2021/22 Exit Revenue Recovery Price]]+ExitPrices[[#This Row],[2021/22 Exit Firm Price]]</f>
        <v>2.1060262785452474E-2</v>
      </c>
    </row>
    <row r="85" spans="1:18" x14ac:dyDescent="0.25">
      <c r="A85" s="1" t="s">
        <v>160</v>
      </c>
      <c r="B85" s="1" t="s">
        <v>298</v>
      </c>
      <c r="C85" s="9">
        <v>1E-4</v>
      </c>
      <c r="D85" s="9">
        <v>0</v>
      </c>
      <c r="E85" s="9">
        <v>0</v>
      </c>
      <c r="F85" s="9">
        <v>1E-4</v>
      </c>
      <c r="G85" s="9">
        <v>1.999533658907602E-3</v>
      </c>
      <c r="H85" s="9">
        <v>1.799580293016842E-3</v>
      </c>
      <c r="I85" s="9">
        <v>0</v>
      </c>
      <c r="J85" s="9">
        <f>ExitPrices[[#This Row],[2019/20 Exit Revenue Recovery Price]]+ExitPrices[[#This Row],[2019/20 Exit Firm Price]]</f>
        <v>1.999533658907602E-3</v>
      </c>
      <c r="K85" s="9">
        <v>2.077730586570813E-3</v>
      </c>
      <c r="L85" s="9">
        <v>1.8699575279137318E-3</v>
      </c>
      <c r="M85" s="9">
        <v>0</v>
      </c>
      <c r="N85" s="9">
        <f>ExitPrices[[#This Row],[2020/21 Exit Revenue Recovery Price]]+ExitPrices[[#This Row],[2020/21 Exit Firm Price]]</f>
        <v>2.077730586570813E-3</v>
      </c>
      <c r="O85" s="9">
        <v>2.8528176989752268E-3</v>
      </c>
      <c r="P85" s="9">
        <v>2.5675359290777038E-3</v>
      </c>
      <c r="Q85" s="9">
        <v>0</v>
      </c>
      <c r="R85" s="9">
        <f>ExitPrices[[#This Row],[2021/22 Exit Revenue Recovery Price]]+ExitPrices[[#This Row],[2021/22 Exit Firm Price]]</f>
        <v>2.8528176989752268E-3</v>
      </c>
    </row>
    <row r="86" spans="1:18" x14ac:dyDescent="0.25">
      <c r="A86" s="1" t="s">
        <v>161</v>
      </c>
      <c r="B86" s="1" t="s">
        <v>312</v>
      </c>
      <c r="C86" s="9">
        <v>2E-3</v>
      </c>
      <c r="D86" s="9">
        <v>0</v>
      </c>
      <c r="E86" s="9">
        <v>2.0199999999999999E-2</v>
      </c>
      <c r="F86" s="9">
        <v>2.2199999999999998E-2</v>
      </c>
      <c r="G86" s="9">
        <v>8.6665068719550195E-3</v>
      </c>
      <c r="H86" s="9">
        <v>7.7998561847595176E-3</v>
      </c>
      <c r="I86" s="9">
        <v>2.1359071549548508E-2</v>
      </c>
      <c r="J86" s="9">
        <f>ExitPrices[[#This Row],[2019/20 Exit Revenue Recovery Price]]+ExitPrices[[#This Row],[2019/20 Exit Firm Price]]</f>
        <v>3.0025578421503527E-2</v>
      </c>
      <c r="K86" s="9">
        <v>9.0054330050260839E-3</v>
      </c>
      <c r="L86" s="9">
        <v>8.1048897045234766E-3</v>
      </c>
      <c r="M86" s="9">
        <v>2.2422615306856429E-2</v>
      </c>
      <c r="N86" s="9">
        <f>ExitPrices[[#This Row],[2020/21 Exit Revenue Recovery Price]]+ExitPrices[[#This Row],[2020/21 Exit Firm Price]]</f>
        <v>3.1428048311882513E-2</v>
      </c>
      <c r="O86" s="9">
        <v>1.5242439855607727E-2</v>
      </c>
      <c r="P86" s="9">
        <v>1.3718195870046954E-2</v>
      </c>
      <c r="Q86" s="9">
        <v>-1.1627732281796712E-14</v>
      </c>
      <c r="R86" s="9">
        <f>ExitPrices[[#This Row],[2021/22 Exit Revenue Recovery Price]]+ExitPrices[[#This Row],[2021/22 Exit Firm Price]]</f>
        <v>1.5242439855596099E-2</v>
      </c>
    </row>
    <row r="87" spans="1:18" x14ac:dyDescent="0.25">
      <c r="A87" s="1" t="s">
        <v>162</v>
      </c>
      <c r="B87" s="1" t="s">
        <v>305</v>
      </c>
      <c r="C87" s="9">
        <v>4.7999999999999996E-3</v>
      </c>
      <c r="D87" s="9">
        <v>0</v>
      </c>
      <c r="E87" s="9">
        <v>2.0199999999999999E-2</v>
      </c>
      <c r="F87" s="9">
        <v>2.4999999999999998E-2</v>
      </c>
      <c r="G87" s="9">
        <v>8.7017441743013485E-3</v>
      </c>
      <c r="H87" s="9">
        <v>7.8315697568712133E-3</v>
      </c>
      <c r="I87" s="9">
        <v>2.1359071549548508E-2</v>
      </c>
      <c r="J87" s="9">
        <f>ExitPrices[[#This Row],[2019/20 Exit Revenue Recovery Price]]+ExitPrices[[#This Row],[2019/20 Exit Firm Price]]</f>
        <v>3.0060815723849856E-2</v>
      </c>
      <c r="K87" s="9">
        <v>9.0420483530833928E-3</v>
      </c>
      <c r="L87" s="9">
        <v>8.1378435177750542E-3</v>
      </c>
      <c r="M87" s="9">
        <v>2.2422615306856429E-2</v>
      </c>
      <c r="N87" s="9">
        <f>ExitPrices[[#This Row],[2020/21 Exit Revenue Recovery Price]]+ExitPrices[[#This Row],[2020/21 Exit Firm Price]]</f>
        <v>3.1464663659939822E-2</v>
      </c>
      <c r="O87" s="9">
        <v>1.6468419788531929E-2</v>
      </c>
      <c r="P87" s="9">
        <v>1.4821577809678736E-2</v>
      </c>
      <c r="Q87" s="9">
        <v>-1.1627732281796712E-14</v>
      </c>
      <c r="R87" s="9">
        <f>ExitPrices[[#This Row],[2021/22 Exit Revenue Recovery Price]]+ExitPrices[[#This Row],[2021/22 Exit Firm Price]]</f>
        <v>1.6468419788520303E-2</v>
      </c>
    </row>
    <row r="88" spans="1:18" x14ac:dyDescent="0.25">
      <c r="A88" s="1" t="s">
        <v>163</v>
      </c>
      <c r="B88" s="1" t="s">
        <v>304</v>
      </c>
      <c r="C88" s="9">
        <v>1E-4</v>
      </c>
      <c r="D88" s="9">
        <v>0</v>
      </c>
      <c r="E88" s="9">
        <v>2.0199999999999999E-2</v>
      </c>
      <c r="F88" s="9">
        <v>2.0299999999999999E-2</v>
      </c>
      <c r="G88" s="9">
        <v>1.4350573824740136E-2</v>
      </c>
      <c r="H88" s="9">
        <v>1.2915516442266121E-2</v>
      </c>
      <c r="I88" s="9">
        <v>2.1359071549548508E-2</v>
      </c>
      <c r="J88" s="9">
        <f>ExitPrices[[#This Row],[2019/20 Exit Revenue Recovery Price]]+ExitPrices[[#This Row],[2019/20 Exit Firm Price]]</f>
        <v>3.570964537428864E-2</v>
      </c>
      <c r="K88" s="9">
        <v>1.4911790075489246E-2</v>
      </c>
      <c r="L88" s="9">
        <v>1.3420611067940322E-2</v>
      </c>
      <c r="M88" s="9">
        <v>2.2422615306856429E-2</v>
      </c>
      <c r="N88" s="9">
        <f>ExitPrices[[#This Row],[2020/21 Exit Revenue Recovery Price]]+ExitPrices[[#This Row],[2020/21 Exit Firm Price]]</f>
        <v>3.7334405382345677E-2</v>
      </c>
      <c r="O88" s="9">
        <v>1.9995650209378858E-2</v>
      </c>
      <c r="P88" s="9">
        <v>1.7996085188440973E-2</v>
      </c>
      <c r="Q88" s="9">
        <v>-1.1627732281796712E-14</v>
      </c>
      <c r="R88" s="9">
        <f>ExitPrices[[#This Row],[2021/22 Exit Revenue Recovery Price]]+ExitPrices[[#This Row],[2021/22 Exit Firm Price]]</f>
        <v>1.9995650209367232E-2</v>
      </c>
    </row>
    <row r="89" spans="1:18" x14ac:dyDescent="0.25">
      <c r="A89" s="1" t="s">
        <v>164</v>
      </c>
      <c r="B89" s="1" t="s">
        <v>304</v>
      </c>
      <c r="C89" s="9">
        <v>1.0500000000000001E-2</v>
      </c>
      <c r="D89" s="9">
        <v>0</v>
      </c>
      <c r="E89" s="9">
        <v>2.0199999999999999E-2</v>
      </c>
      <c r="F89" s="9">
        <v>3.0699999999999998E-2</v>
      </c>
      <c r="G89" s="9">
        <v>1.3337986429407226E-2</v>
      </c>
      <c r="H89" s="9">
        <v>1.2004187786466504E-2</v>
      </c>
      <c r="I89" s="9">
        <v>2.1359071549548508E-2</v>
      </c>
      <c r="J89" s="9">
        <f>ExitPrices[[#This Row],[2019/20 Exit Revenue Recovery Price]]+ExitPrices[[#This Row],[2019/20 Exit Firm Price]]</f>
        <v>3.4697057978955732E-2</v>
      </c>
      <c r="K89" s="9">
        <v>1.3859602834986046E-2</v>
      </c>
      <c r="L89" s="9">
        <v>1.2473642551487441E-2</v>
      </c>
      <c r="M89" s="9">
        <v>2.2422615306856429E-2</v>
      </c>
      <c r="N89" s="9">
        <f>ExitPrices[[#This Row],[2020/21 Exit Revenue Recovery Price]]+ExitPrices[[#This Row],[2020/21 Exit Firm Price]]</f>
        <v>3.6282218141842473E-2</v>
      </c>
      <c r="O89" s="9">
        <v>2.6145240483086037E-2</v>
      </c>
      <c r="P89" s="9">
        <v>2.3530716434777433E-2</v>
      </c>
      <c r="Q89" s="9">
        <v>-1.1627732281796712E-14</v>
      </c>
      <c r="R89" s="9">
        <f>ExitPrices[[#This Row],[2021/22 Exit Revenue Recovery Price]]+ExitPrices[[#This Row],[2021/22 Exit Firm Price]]</f>
        <v>2.614524048307441E-2</v>
      </c>
    </row>
    <row r="90" spans="1:18" x14ac:dyDescent="0.25">
      <c r="A90" s="1" t="s">
        <v>165</v>
      </c>
      <c r="B90" s="1" t="s">
        <v>310</v>
      </c>
      <c r="C90" s="9">
        <v>7.1000000000000004E-3</v>
      </c>
      <c r="D90" s="9">
        <v>0</v>
      </c>
      <c r="E90" s="9">
        <v>2.0199999999999999E-2</v>
      </c>
      <c r="F90" s="9">
        <v>2.7299999999999998E-2</v>
      </c>
      <c r="G90" s="9">
        <v>1.0798008485803947E-2</v>
      </c>
      <c r="H90" s="9">
        <v>9.718207637223553E-3</v>
      </c>
      <c r="I90" s="9">
        <v>2.1359071549548508E-2</v>
      </c>
      <c r="J90" s="9">
        <f>ExitPrices[[#This Row],[2019/20 Exit Revenue Recovery Price]]+ExitPrices[[#This Row],[2019/20 Exit Firm Price]]</f>
        <v>3.2157080035352455E-2</v>
      </c>
      <c r="K90" s="9">
        <v>1.1220292494232419E-2</v>
      </c>
      <c r="L90" s="9">
        <v>1.0098263244809176E-2</v>
      </c>
      <c r="M90" s="9">
        <v>2.2422615306856429E-2</v>
      </c>
      <c r="N90" s="9">
        <f>ExitPrices[[#This Row],[2020/21 Exit Revenue Recovery Price]]+ExitPrices[[#This Row],[2020/21 Exit Firm Price]]</f>
        <v>3.3642907801088848E-2</v>
      </c>
      <c r="O90" s="9">
        <v>2.131356944187519E-2</v>
      </c>
      <c r="P90" s="9">
        <v>1.9182212497687673E-2</v>
      </c>
      <c r="Q90" s="9">
        <v>-1.1627732281796712E-14</v>
      </c>
      <c r="R90" s="9">
        <f>ExitPrices[[#This Row],[2021/22 Exit Revenue Recovery Price]]+ExitPrices[[#This Row],[2021/22 Exit Firm Price]]</f>
        <v>2.1313569441863564E-2</v>
      </c>
    </row>
    <row r="91" spans="1:18" x14ac:dyDescent="0.25">
      <c r="A91" s="1" t="s">
        <v>166</v>
      </c>
      <c r="B91" s="1" t="s">
        <v>313</v>
      </c>
      <c r="C91" s="9">
        <v>1E-4</v>
      </c>
      <c r="D91" s="9">
        <v>0</v>
      </c>
      <c r="E91" s="9">
        <v>2.0199999999999999E-2</v>
      </c>
      <c r="F91" s="9">
        <v>2.0299999999999999E-2</v>
      </c>
      <c r="G91" s="9">
        <v>1.2204355215276729E-2</v>
      </c>
      <c r="H91" s="9">
        <v>1.0983919693749056E-2</v>
      </c>
      <c r="I91" s="9">
        <v>2.1359071549548508E-2</v>
      </c>
      <c r="J91" s="9">
        <f>ExitPrices[[#This Row],[2019/20 Exit Revenue Recovery Price]]+ExitPrices[[#This Row],[2019/20 Exit Firm Price]]</f>
        <v>3.3563426764825238E-2</v>
      </c>
      <c r="K91" s="9">
        <v>1.2681638044547283E-2</v>
      </c>
      <c r="L91" s="9">
        <v>1.1413474240092553E-2</v>
      </c>
      <c r="M91" s="9">
        <v>2.2422615306856429E-2</v>
      </c>
      <c r="N91" s="9">
        <f>ExitPrices[[#This Row],[2020/21 Exit Revenue Recovery Price]]+ExitPrices[[#This Row],[2020/21 Exit Firm Price]]</f>
        <v>3.5104253351403714E-2</v>
      </c>
      <c r="O91" s="9">
        <v>1.753166766777859E-2</v>
      </c>
      <c r="P91" s="9">
        <v>1.5778500901000733E-2</v>
      </c>
      <c r="Q91" s="9">
        <v>-1.1627732281796712E-14</v>
      </c>
      <c r="R91" s="9">
        <f>ExitPrices[[#This Row],[2021/22 Exit Revenue Recovery Price]]+ExitPrices[[#This Row],[2021/22 Exit Firm Price]]</f>
        <v>1.7531667667766964E-2</v>
      </c>
    </row>
    <row r="92" spans="1:18" x14ac:dyDescent="0.25">
      <c r="A92" s="1" t="s">
        <v>167</v>
      </c>
      <c r="B92" s="1" t="s">
        <v>314</v>
      </c>
      <c r="C92" s="9">
        <v>1.6199999999999999E-2</v>
      </c>
      <c r="D92" s="9">
        <v>0</v>
      </c>
      <c r="E92" s="9">
        <v>2.0199999999999999E-2</v>
      </c>
      <c r="F92" s="9">
        <v>3.6400000000000002E-2</v>
      </c>
      <c r="G92" s="9">
        <v>1.149061545028672E-2</v>
      </c>
      <c r="H92" s="9">
        <v>0</v>
      </c>
      <c r="I92" s="9">
        <v>2.1359071549548508E-2</v>
      </c>
      <c r="J92" s="9">
        <f>ExitPrices[[#This Row],[2019/20 Exit Revenue Recovery Price]]+ExitPrices[[#This Row],[2019/20 Exit Firm Price]]</f>
        <v>3.2849686999835231E-2</v>
      </c>
      <c r="K92" s="9">
        <v>1.193998564276587E-2</v>
      </c>
      <c r="L92" s="9">
        <v>0</v>
      </c>
      <c r="M92" s="9">
        <v>2.2422615306856429E-2</v>
      </c>
      <c r="N92" s="9">
        <f>ExitPrices[[#This Row],[2020/21 Exit Revenue Recovery Price]]+ExitPrices[[#This Row],[2020/21 Exit Firm Price]]</f>
        <v>3.4362600949622298E-2</v>
      </c>
      <c r="O92" s="9">
        <v>2.2515960637260905E-2</v>
      </c>
      <c r="P92" s="9">
        <v>0</v>
      </c>
      <c r="Q92" s="9">
        <v>-1.1627732281796712E-14</v>
      </c>
      <c r="R92" s="9">
        <f>ExitPrices[[#This Row],[2021/22 Exit Revenue Recovery Price]]+ExitPrices[[#This Row],[2021/22 Exit Firm Price]]</f>
        <v>2.2515960637249279E-2</v>
      </c>
    </row>
    <row r="93" spans="1:18" x14ac:dyDescent="0.25">
      <c r="A93" s="1" t="s">
        <v>168</v>
      </c>
      <c r="B93" s="1" t="s">
        <v>312</v>
      </c>
      <c r="C93" s="9">
        <v>2.7799999999999998E-2</v>
      </c>
      <c r="D93" s="9">
        <v>0</v>
      </c>
      <c r="E93" s="9">
        <v>2.0199999999999999E-2</v>
      </c>
      <c r="F93" s="9">
        <v>4.8000000000000001E-2</v>
      </c>
      <c r="G93" s="9">
        <v>1.1614513271679665E-2</v>
      </c>
      <c r="H93" s="9">
        <v>1.0453061944511699E-2</v>
      </c>
      <c r="I93" s="9">
        <v>2.1359071549548508E-2</v>
      </c>
      <c r="J93" s="9">
        <f>ExitPrices[[#This Row],[2019/20 Exit Revenue Recovery Price]]+ExitPrices[[#This Row],[2019/20 Exit Firm Price]]</f>
        <v>3.2973584821228169E-2</v>
      </c>
      <c r="K93" s="9">
        <v>1.2068728808438936E-2</v>
      </c>
      <c r="L93" s="9">
        <v>1.0861855927595043E-2</v>
      </c>
      <c r="M93" s="9">
        <v>2.2422615306856429E-2</v>
      </c>
      <c r="N93" s="9">
        <f>ExitPrices[[#This Row],[2020/21 Exit Revenue Recovery Price]]+ExitPrices[[#This Row],[2020/21 Exit Firm Price]]</f>
        <v>3.4491344115295364E-2</v>
      </c>
      <c r="O93" s="9">
        <v>2.2350002170008227E-2</v>
      </c>
      <c r="P93" s="9">
        <v>2.0115001953007403E-2</v>
      </c>
      <c r="Q93" s="9">
        <v>-1.1627732281796712E-14</v>
      </c>
      <c r="R93" s="9">
        <f>ExitPrices[[#This Row],[2021/22 Exit Revenue Recovery Price]]+ExitPrices[[#This Row],[2021/22 Exit Firm Price]]</f>
        <v>2.2350002169996601E-2</v>
      </c>
    </row>
    <row r="94" spans="1:18" x14ac:dyDescent="0.25">
      <c r="A94" s="1" t="s">
        <v>169</v>
      </c>
      <c r="B94" s="1" t="s">
        <v>298</v>
      </c>
      <c r="C94" s="9">
        <v>2.5000000000000001E-3</v>
      </c>
      <c r="D94" s="9">
        <v>0</v>
      </c>
      <c r="E94" s="9">
        <v>0</v>
      </c>
      <c r="F94" s="9">
        <v>2.5000000000000001E-3</v>
      </c>
      <c r="G94" s="9">
        <v>1.2271140642186873E-3</v>
      </c>
      <c r="H94" s="9">
        <v>0</v>
      </c>
      <c r="I94" s="9">
        <v>0</v>
      </c>
      <c r="J94" s="9">
        <f>ExitPrices[[#This Row],[2019/20 Exit Revenue Recovery Price]]+ExitPrices[[#This Row],[2019/20 Exit Firm Price]]</f>
        <v>1.2271140642186873E-3</v>
      </c>
      <c r="K94" s="9">
        <v>1.2751035288054656E-3</v>
      </c>
      <c r="L94" s="9">
        <v>0</v>
      </c>
      <c r="M94" s="9">
        <v>0</v>
      </c>
      <c r="N94" s="9">
        <f>ExitPrices[[#This Row],[2020/21 Exit Revenue Recovery Price]]+ExitPrices[[#This Row],[2020/21 Exit Firm Price]]</f>
        <v>1.2751035288054656E-3</v>
      </c>
      <c r="O94" s="9">
        <v>2.192500853990757E-3</v>
      </c>
      <c r="P94" s="9">
        <v>0</v>
      </c>
      <c r="Q94" s="9">
        <v>0</v>
      </c>
      <c r="R94" s="9">
        <f>ExitPrices[[#This Row],[2021/22 Exit Revenue Recovery Price]]+ExitPrices[[#This Row],[2021/22 Exit Firm Price]]</f>
        <v>2.192500853990757E-3</v>
      </c>
    </row>
    <row r="95" spans="1:18" x14ac:dyDescent="0.25">
      <c r="A95" s="1" t="s">
        <v>170</v>
      </c>
      <c r="B95" s="1" t="s">
        <v>304</v>
      </c>
      <c r="C95" s="9">
        <v>1.6000000000000001E-3</v>
      </c>
      <c r="D95" s="9">
        <v>0</v>
      </c>
      <c r="E95" s="9">
        <v>2.0199999999999999E-2</v>
      </c>
      <c r="F95" s="9">
        <v>2.18E-2</v>
      </c>
      <c r="G95" s="9">
        <v>8.7651004587049088E-3</v>
      </c>
      <c r="H95" s="9">
        <v>0</v>
      </c>
      <c r="I95" s="9">
        <v>2.1359071549548508E-2</v>
      </c>
      <c r="J95" s="9">
        <f>ExitPrices[[#This Row],[2019/20 Exit Revenue Recovery Price]]+ExitPrices[[#This Row],[2019/20 Exit Firm Price]]</f>
        <v>3.0124172008253416E-2</v>
      </c>
      <c r="K95" s="9">
        <v>9.1078823486104681E-3</v>
      </c>
      <c r="L95" s="9">
        <v>0</v>
      </c>
      <c r="M95" s="9">
        <v>2.2422615306856429E-2</v>
      </c>
      <c r="N95" s="9">
        <f>ExitPrices[[#This Row],[2020/21 Exit Revenue Recovery Price]]+ExitPrices[[#This Row],[2020/21 Exit Firm Price]]</f>
        <v>3.1530497655466894E-2</v>
      </c>
      <c r="O95" s="9">
        <v>1.5152836393487763E-2</v>
      </c>
      <c r="P95" s="9">
        <v>0</v>
      </c>
      <c r="Q95" s="9">
        <v>-1.1627732281796712E-14</v>
      </c>
      <c r="R95" s="9">
        <f>ExitPrices[[#This Row],[2021/22 Exit Revenue Recovery Price]]+ExitPrices[[#This Row],[2021/22 Exit Firm Price]]</f>
        <v>1.5152836393476135E-2</v>
      </c>
    </row>
    <row r="96" spans="1:18" x14ac:dyDescent="0.25">
      <c r="A96" s="1" t="s">
        <v>171</v>
      </c>
      <c r="B96" s="1" t="s">
        <v>298</v>
      </c>
      <c r="C96" s="9">
        <v>2.4E-2</v>
      </c>
      <c r="D96" s="9">
        <v>0</v>
      </c>
      <c r="E96" s="9">
        <v>0</v>
      </c>
      <c r="F96" s="9">
        <v>2.4E-2</v>
      </c>
      <c r="G96" s="9">
        <v>1.4343741573022931E-3</v>
      </c>
      <c r="H96" s="9">
        <v>0</v>
      </c>
      <c r="I96" s="9">
        <v>0</v>
      </c>
      <c r="J96" s="9">
        <f>ExitPrices[[#This Row],[2019/20 Exit Revenue Recovery Price]]+ExitPrices[[#This Row],[2019/20 Exit Firm Price]]</f>
        <v>1.4343741573022931E-3</v>
      </c>
      <c r="K96" s="9">
        <v>1.4904690630923886E-3</v>
      </c>
      <c r="L96" s="9">
        <v>0</v>
      </c>
      <c r="M96" s="9">
        <v>0</v>
      </c>
      <c r="N96" s="9">
        <f>ExitPrices[[#This Row],[2020/21 Exit Revenue Recovery Price]]+ExitPrices[[#This Row],[2020/21 Exit Firm Price]]</f>
        <v>1.4904690630923886E-3</v>
      </c>
      <c r="O96" s="9">
        <v>2.9220052649305268E-3</v>
      </c>
      <c r="P96" s="9">
        <v>0</v>
      </c>
      <c r="Q96" s="9">
        <v>0</v>
      </c>
      <c r="R96" s="9">
        <f>ExitPrices[[#This Row],[2021/22 Exit Revenue Recovery Price]]+ExitPrices[[#This Row],[2021/22 Exit Firm Price]]</f>
        <v>2.9220052649305268E-3</v>
      </c>
    </row>
    <row r="97" spans="1:18" x14ac:dyDescent="0.25">
      <c r="A97" s="1" t="s">
        <v>172</v>
      </c>
      <c r="B97" s="1" t="s">
        <v>298</v>
      </c>
      <c r="C97" s="9">
        <v>2.4E-2</v>
      </c>
      <c r="D97" s="9">
        <v>0</v>
      </c>
      <c r="E97" s="9">
        <v>0</v>
      </c>
      <c r="F97" s="9">
        <v>2.4E-2</v>
      </c>
      <c r="G97" s="9">
        <v>1.4343741573022931E-3</v>
      </c>
      <c r="H97" s="9">
        <v>1.2909367415720639E-3</v>
      </c>
      <c r="I97" s="9">
        <v>0</v>
      </c>
      <c r="J97" s="9">
        <f>ExitPrices[[#This Row],[2019/20 Exit Revenue Recovery Price]]+ExitPrices[[#This Row],[2019/20 Exit Firm Price]]</f>
        <v>1.4343741573022931E-3</v>
      </c>
      <c r="K97" s="9">
        <v>1.4904690630923886E-3</v>
      </c>
      <c r="L97" s="9">
        <v>1.3414221567831497E-3</v>
      </c>
      <c r="M97" s="9">
        <v>0</v>
      </c>
      <c r="N97" s="9">
        <f>ExitPrices[[#This Row],[2020/21 Exit Revenue Recovery Price]]+ExitPrices[[#This Row],[2020/21 Exit Firm Price]]</f>
        <v>1.4904690630923886E-3</v>
      </c>
      <c r="O97" s="9">
        <v>2.9220052649305268E-3</v>
      </c>
      <c r="P97" s="9">
        <v>2.6298047384374738E-3</v>
      </c>
      <c r="Q97" s="9">
        <v>0</v>
      </c>
      <c r="R97" s="9">
        <f>ExitPrices[[#This Row],[2021/22 Exit Revenue Recovery Price]]+ExitPrices[[#This Row],[2021/22 Exit Firm Price]]</f>
        <v>2.9220052649305268E-3</v>
      </c>
    </row>
    <row r="98" spans="1:18" x14ac:dyDescent="0.25">
      <c r="A98" s="1" t="s">
        <v>173</v>
      </c>
      <c r="B98" s="1" t="s">
        <v>298</v>
      </c>
      <c r="C98" s="9">
        <v>2.3400000000000001E-2</v>
      </c>
      <c r="D98" s="9">
        <v>0</v>
      </c>
      <c r="E98" s="9">
        <v>0</v>
      </c>
      <c r="F98" s="9">
        <v>2.3400000000000001E-2</v>
      </c>
      <c r="G98" s="9">
        <v>1.4448545601398301E-3</v>
      </c>
      <c r="H98" s="9">
        <v>1.3003691041258473E-3</v>
      </c>
      <c r="I98" s="9">
        <v>0</v>
      </c>
      <c r="J98" s="9">
        <f>ExitPrices[[#This Row],[2019/20 Exit Revenue Recovery Price]]+ExitPrices[[#This Row],[2019/20 Exit Firm Price]]</f>
        <v>1.4448545601398301E-3</v>
      </c>
      <c r="K98" s="9">
        <v>1.5013593291492405E-3</v>
      </c>
      <c r="L98" s="9">
        <v>1.3512233962343165E-3</v>
      </c>
      <c r="M98" s="9">
        <v>0</v>
      </c>
      <c r="N98" s="9">
        <f>ExitPrices[[#This Row],[2020/21 Exit Revenue Recovery Price]]+ExitPrices[[#This Row],[2020/21 Exit Firm Price]]</f>
        <v>1.5013593291492405E-3</v>
      </c>
      <c r="O98" s="9">
        <v>2.9313660490400211E-3</v>
      </c>
      <c r="P98" s="9">
        <v>2.6382294441360189E-3</v>
      </c>
      <c r="Q98" s="9">
        <v>0</v>
      </c>
      <c r="R98" s="9">
        <f>ExitPrices[[#This Row],[2021/22 Exit Revenue Recovery Price]]+ExitPrices[[#This Row],[2021/22 Exit Firm Price]]</f>
        <v>2.9313660490400211E-3</v>
      </c>
    </row>
    <row r="99" spans="1:18" x14ac:dyDescent="0.25">
      <c r="A99" s="1" t="s">
        <v>174</v>
      </c>
      <c r="B99" s="1" t="s">
        <v>312</v>
      </c>
      <c r="C99" s="9">
        <v>2.41E-2</v>
      </c>
      <c r="D99" s="9">
        <v>0</v>
      </c>
      <c r="E99" s="9">
        <v>2.0199999999999999E-2</v>
      </c>
      <c r="F99" s="9">
        <v>4.4299999999999999E-2</v>
      </c>
      <c r="G99" s="9">
        <v>1.0257685308703728E-2</v>
      </c>
      <c r="H99" s="9">
        <v>9.2319167778333548E-3</v>
      </c>
      <c r="I99" s="9">
        <v>2.1359071549548508E-2</v>
      </c>
      <c r="J99" s="9">
        <f>ExitPrices[[#This Row],[2019/20 Exit Revenue Recovery Price]]+ExitPrices[[#This Row],[2019/20 Exit Firm Price]]</f>
        <v>3.1616756858252236E-2</v>
      </c>
      <c r="K99" s="9">
        <v>1.0658838583870353E-2</v>
      </c>
      <c r="L99" s="9">
        <v>9.5929547254833183E-3</v>
      </c>
      <c r="M99" s="9">
        <v>2.2422615306856429E-2</v>
      </c>
      <c r="N99" s="9">
        <f>ExitPrices[[#This Row],[2020/21 Exit Revenue Recovery Price]]+ExitPrices[[#This Row],[2020/21 Exit Firm Price]]</f>
        <v>3.3081453890726781E-2</v>
      </c>
      <c r="O99" s="9">
        <v>2.0882048804659124E-2</v>
      </c>
      <c r="P99" s="9">
        <v>1.8793843924193213E-2</v>
      </c>
      <c r="Q99" s="9">
        <v>-1.1627732281796712E-14</v>
      </c>
      <c r="R99" s="9">
        <f>ExitPrices[[#This Row],[2021/22 Exit Revenue Recovery Price]]+ExitPrices[[#This Row],[2021/22 Exit Firm Price]]</f>
        <v>2.0882048804647498E-2</v>
      </c>
    </row>
    <row r="100" spans="1:18" x14ac:dyDescent="0.25">
      <c r="A100" s="1" t="s">
        <v>175</v>
      </c>
      <c r="B100" s="1" t="s">
        <v>308</v>
      </c>
      <c r="C100" s="9">
        <v>2.4299999999999999E-2</v>
      </c>
      <c r="D100" s="9">
        <v>0</v>
      </c>
      <c r="E100" s="9">
        <v>2.0199999999999999E-2</v>
      </c>
      <c r="F100" s="9">
        <v>4.4499999999999998E-2</v>
      </c>
      <c r="G100" s="9">
        <v>1.0325376005065888E-2</v>
      </c>
      <c r="H100" s="9">
        <v>0</v>
      </c>
      <c r="I100" s="9">
        <v>2.1359071549548508E-2</v>
      </c>
      <c r="J100" s="9">
        <f>ExitPrices[[#This Row],[2019/20 Exit Revenue Recovery Price]]+ExitPrices[[#This Row],[2019/20 Exit Firm Price]]</f>
        <v>3.1684447554614394E-2</v>
      </c>
      <c r="K100" s="9">
        <v>1.0729176499729581E-2</v>
      </c>
      <c r="L100" s="9">
        <v>0</v>
      </c>
      <c r="M100" s="9">
        <v>2.2422615306856429E-2</v>
      </c>
      <c r="N100" s="9">
        <f>ExitPrices[[#This Row],[2020/21 Exit Revenue Recovery Price]]+ExitPrices[[#This Row],[2020/21 Exit Firm Price]]</f>
        <v>3.3151791806586006E-2</v>
      </c>
      <c r="O100" s="9">
        <v>2.0888657323190511E-2</v>
      </c>
      <c r="P100" s="9">
        <v>0</v>
      </c>
      <c r="Q100" s="9">
        <v>-1.1627732281796712E-14</v>
      </c>
      <c r="R100" s="9">
        <f>ExitPrices[[#This Row],[2021/22 Exit Revenue Recovery Price]]+ExitPrices[[#This Row],[2021/22 Exit Firm Price]]</f>
        <v>2.0888657323178884E-2</v>
      </c>
    </row>
    <row r="101" spans="1:18" x14ac:dyDescent="0.25">
      <c r="A101" s="1" t="s">
        <v>176</v>
      </c>
      <c r="B101" s="1" t="s">
        <v>317</v>
      </c>
      <c r="C101" s="9">
        <v>1.2500000000000001E-2</v>
      </c>
      <c r="D101" s="9">
        <v>0</v>
      </c>
      <c r="E101" s="9">
        <v>2.0199999999999999E-2</v>
      </c>
      <c r="F101" s="9">
        <v>3.27E-2</v>
      </c>
      <c r="G101" s="9">
        <v>1.2517712080686166E-2</v>
      </c>
      <c r="H101" s="9">
        <v>1.126594087261755E-2</v>
      </c>
      <c r="I101" s="9">
        <v>2.1359071549548508E-2</v>
      </c>
      <c r="J101" s="9">
        <f>ExitPrices[[#This Row],[2019/20 Exit Revenue Recovery Price]]+ExitPrices[[#This Row],[2019/20 Exit Firm Price]]</f>
        <v>3.3876783630234678E-2</v>
      </c>
      <c r="K101" s="9">
        <v>1.3007249539443969E-2</v>
      </c>
      <c r="L101" s="9">
        <v>1.1706524585499572E-2</v>
      </c>
      <c r="M101" s="9">
        <v>2.2422615306856429E-2</v>
      </c>
      <c r="N101" s="9">
        <f>ExitPrices[[#This Row],[2020/21 Exit Revenue Recovery Price]]+ExitPrices[[#This Row],[2020/21 Exit Firm Price]]</f>
        <v>3.5429864846300396E-2</v>
      </c>
      <c r="O101" s="9">
        <v>2.4613957230834198E-2</v>
      </c>
      <c r="P101" s="9">
        <v>2.215256150775078E-2</v>
      </c>
      <c r="Q101" s="9">
        <v>-1.1627732281796712E-14</v>
      </c>
      <c r="R101" s="9">
        <f>ExitPrices[[#This Row],[2021/22 Exit Revenue Recovery Price]]+ExitPrices[[#This Row],[2021/22 Exit Firm Price]]</f>
        <v>2.4613957230822572E-2</v>
      </c>
    </row>
    <row r="102" spans="1:18" x14ac:dyDescent="0.25">
      <c r="A102" s="1" t="s">
        <v>177</v>
      </c>
      <c r="B102" s="1" t="s">
        <v>298</v>
      </c>
      <c r="C102" s="9">
        <v>1E-4</v>
      </c>
      <c r="D102" s="9">
        <v>0</v>
      </c>
      <c r="E102" s="9">
        <v>0</v>
      </c>
      <c r="F102" s="9">
        <v>1E-4</v>
      </c>
      <c r="G102" s="9">
        <v>1.2523256126299048E-3</v>
      </c>
      <c r="H102" s="9">
        <v>1.1270930513669142E-3</v>
      </c>
      <c r="I102" s="9">
        <v>0</v>
      </c>
      <c r="J102" s="9">
        <f>ExitPrices[[#This Row],[2019/20 Exit Revenue Recovery Price]]+ExitPrices[[#This Row],[2019/20 Exit Firm Price]]</f>
        <v>1.2523256126299048E-3</v>
      </c>
      <c r="K102" s="9">
        <v>1.3013010399278418E-3</v>
      </c>
      <c r="L102" s="9">
        <v>1.1711709359350576E-3</v>
      </c>
      <c r="M102" s="9">
        <v>0</v>
      </c>
      <c r="N102" s="9">
        <f>ExitPrices[[#This Row],[2020/21 Exit Revenue Recovery Price]]+ExitPrices[[#This Row],[2020/21 Exit Firm Price]]</f>
        <v>1.3013010399278418E-3</v>
      </c>
      <c r="O102" s="9">
        <v>2.1049190610353398E-3</v>
      </c>
      <c r="P102" s="9">
        <v>1.8944271549318058E-3</v>
      </c>
      <c r="Q102" s="9">
        <v>0</v>
      </c>
      <c r="R102" s="9">
        <f>ExitPrices[[#This Row],[2021/22 Exit Revenue Recovery Price]]+ExitPrices[[#This Row],[2021/22 Exit Firm Price]]</f>
        <v>2.1049190610353398E-3</v>
      </c>
    </row>
    <row r="103" spans="1:18" x14ac:dyDescent="0.25">
      <c r="A103" s="1" t="s">
        <v>178</v>
      </c>
      <c r="B103" s="1" t="s">
        <v>313</v>
      </c>
      <c r="C103" s="9">
        <v>1E-4</v>
      </c>
      <c r="D103" s="9">
        <v>0</v>
      </c>
      <c r="E103" s="9">
        <v>2.0199999999999999E-2</v>
      </c>
      <c r="F103" s="9">
        <v>2.0299999999999999E-2</v>
      </c>
      <c r="G103" s="9">
        <v>1.3150637274362392E-2</v>
      </c>
      <c r="H103" s="9">
        <v>1.1835573546926152E-2</v>
      </c>
      <c r="I103" s="9">
        <v>2.1359071549548508E-2</v>
      </c>
      <c r="J103" s="9">
        <f>ExitPrices[[#This Row],[2019/20 Exit Revenue Recovery Price]]+ExitPrices[[#This Row],[2019/20 Exit Firm Price]]</f>
        <v>3.4509708823910898E-2</v>
      </c>
      <c r="K103" s="9">
        <v>1.3664926907391255E-2</v>
      </c>
      <c r="L103" s="9">
        <v>1.2298434216652131E-2</v>
      </c>
      <c r="M103" s="9">
        <v>2.2422615306856429E-2</v>
      </c>
      <c r="N103" s="9">
        <f>ExitPrices[[#This Row],[2020/21 Exit Revenue Recovery Price]]+ExitPrices[[#This Row],[2020/21 Exit Firm Price]]</f>
        <v>3.6087542214247682E-2</v>
      </c>
      <c r="O103" s="9">
        <v>1.8399867059948453E-2</v>
      </c>
      <c r="P103" s="9">
        <v>1.6559880353953605E-2</v>
      </c>
      <c r="Q103" s="9">
        <v>-1.1627732281796712E-14</v>
      </c>
      <c r="R103" s="9">
        <f>ExitPrices[[#This Row],[2021/22 Exit Revenue Recovery Price]]+ExitPrices[[#This Row],[2021/22 Exit Firm Price]]</f>
        <v>1.8399867059936827E-2</v>
      </c>
    </row>
    <row r="104" spans="1:18" x14ac:dyDescent="0.25">
      <c r="A104" s="1" t="s">
        <v>179</v>
      </c>
      <c r="B104" s="1" t="s">
        <v>303</v>
      </c>
      <c r="C104" s="9">
        <v>1E-4</v>
      </c>
      <c r="D104" s="9">
        <v>0</v>
      </c>
      <c r="E104" s="9">
        <v>2.0199999999999999E-2</v>
      </c>
      <c r="F104" s="9">
        <v>2.0299999999999999E-2</v>
      </c>
      <c r="G104" s="9">
        <v>1.3589839014619918E-2</v>
      </c>
      <c r="H104" s="9">
        <v>1.2230855113157926E-2</v>
      </c>
      <c r="I104" s="9">
        <v>2.1359071549548508E-2</v>
      </c>
      <c r="J104" s="9">
        <f>ExitPrices[[#This Row],[2019/20 Exit Revenue Recovery Price]]+ExitPrices[[#This Row],[2019/20 Exit Firm Price]]</f>
        <v>3.4948910564168427E-2</v>
      </c>
      <c r="K104" s="9">
        <v>1.4121304765969905E-2</v>
      </c>
      <c r="L104" s="9">
        <v>1.2709174289372915E-2</v>
      </c>
      <c r="M104" s="9">
        <v>2.2422615306856429E-2</v>
      </c>
      <c r="N104" s="9">
        <f>ExitPrices[[#This Row],[2020/21 Exit Revenue Recovery Price]]+ExitPrices[[#This Row],[2020/21 Exit Firm Price]]</f>
        <v>3.6543920072826336E-2</v>
      </c>
      <c r="O104" s="9">
        <v>1.9347490650973131E-2</v>
      </c>
      <c r="P104" s="9">
        <v>1.7412741585875819E-2</v>
      </c>
      <c r="Q104" s="9">
        <v>-1.1627732281796712E-14</v>
      </c>
      <c r="R104" s="9">
        <f>ExitPrices[[#This Row],[2021/22 Exit Revenue Recovery Price]]+ExitPrices[[#This Row],[2021/22 Exit Firm Price]]</f>
        <v>1.9347490650961505E-2</v>
      </c>
    </row>
    <row r="105" spans="1:18" x14ac:dyDescent="0.25">
      <c r="A105" s="1" t="s">
        <v>180</v>
      </c>
      <c r="B105" s="1" t="s">
        <v>309</v>
      </c>
      <c r="C105" s="9">
        <v>3.04E-2</v>
      </c>
      <c r="D105" s="9">
        <v>0</v>
      </c>
      <c r="E105" s="9">
        <v>2.0199999999999999E-2</v>
      </c>
      <c r="F105" s="9">
        <v>5.0599999999999999E-2</v>
      </c>
      <c r="G105" s="9">
        <v>1.4531226590961616E-2</v>
      </c>
      <c r="H105" s="9">
        <v>1.3078103931865455E-2</v>
      </c>
      <c r="I105" s="9">
        <v>2.1359071549548508E-2</v>
      </c>
      <c r="J105" s="9">
        <f>ExitPrices[[#This Row],[2019/20 Exit Revenue Recovery Price]]+ExitPrices[[#This Row],[2019/20 Exit Firm Price]]</f>
        <v>3.5890298140510125E-2</v>
      </c>
      <c r="K105" s="9">
        <v>1.5099507734681869E-2</v>
      </c>
      <c r="L105" s="9">
        <v>1.3589556961213682E-2</v>
      </c>
      <c r="M105" s="9">
        <v>2.2422615306856429E-2</v>
      </c>
      <c r="N105" s="9">
        <f>ExitPrices[[#This Row],[2020/21 Exit Revenue Recovery Price]]+ExitPrices[[#This Row],[2020/21 Exit Firm Price]]</f>
        <v>3.7522123041538298E-2</v>
      </c>
      <c r="O105" s="9">
        <v>2.8975043932222291E-2</v>
      </c>
      <c r="P105" s="9">
        <v>2.6077539539000064E-2</v>
      </c>
      <c r="Q105" s="9">
        <v>-1.1627732281796712E-14</v>
      </c>
      <c r="R105" s="9">
        <f>ExitPrices[[#This Row],[2021/22 Exit Revenue Recovery Price]]+ExitPrices[[#This Row],[2021/22 Exit Firm Price]]</f>
        <v>2.8975043932210665E-2</v>
      </c>
    </row>
    <row r="106" spans="1:18" x14ac:dyDescent="0.25">
      <c r="A106" s="1" t="s">
        <v>181</v>
      </c>
      <c r="B106" s="1" t="s">
        <v>314</v>
      </c>
      <c r="C106" s="9">
        <v>0.02</v>
      </c>
      <c r="D106" s="9">
        <v>0</v>
      </c>
      <c r="E106" s="9">
        <v>2.0199999999999999E-2</v>
      </c>
      <c r="F106" s="9">
        <v>4.02E-2</v>
      </c>
      <c r="G106" s="9">
        <v>1.2751480862873022E-2</v>
      </c>
      <c r="H106" s="9">
        <v>1.147633277658572E-2</v>
      </c>
      <c r="I106" s="9">
        <v>2.1359071549548508E-2</v>
      </c>
      <c r="J106" s="9">
        <f>ExitPrices[[#This Row],[2019/20 Exit Revenue Recovery Price]]+ExitPrices[[#This Row],[2019/20 Exit Firm Price]]</f>
        <v>3.411055241242153E-2</v>
      </c>
      <c r="K106" s="9">
        <v>1.3250160453582018E-2</v>
      </c>
      <c r="L106" s="9">
        <v>1.1925144408223816E-2</v>
      </c>
      <c r="M106" s="9">
        <v>2.2422615306856429E-2</v>
      </c>
      <c r="N106" s="9">
        <f>ExitPrices[[#This Row],[2020/21 Exit Revenue Recovery Price]]+ExitPrices[[#This Row],[2020/21 Exit Firm Price]]</f>
        <v>3.5672775760438445E-2</v>
      </c>
      <c r="O106" s="9">
        <v>2.4692136264002559E-2</v>
      </c>
      <c r="P106" s="9">
        <v>2.2222922637602303E-2</v>
      </c>
      <c r="Q106" s="9">
        <v>-1.1627732281796712E-14</v>
      </c>
      <c r="R106" s="9">
        <f>ExitPrices[[#This Row],[2021/22 Exit Revenue Recovery Price]]+ExitPrices[[#This Row],[2021/22 Exit Firm Price]]</f>
        <v>2.4692136263990933E-2</v>
      </c>
    </row>
    <row r="107" spans="1:18" x14ac:dyDescent="0.25">
      <c r="A107" s="1" t="s">
        <v>182</v>
      </c>
      <c r="B107" s="1" t="s">
        <v>314</v>
      </c>
      <c r="C107" s="9">
        <v>0.02</v>
      </c>
      <c r="D107" s="9">
        <v>0</v>
      </c>
      <c r="E107" s="9">
        <v>2.0199999999999999E-2</v>
      </c>
      <c r="F107" s="9">
        <v>4.02E-2</v>
      </c>
      <c r="G107" s="9">
        <v>1.2751480862873022E-2</v>
      </c>
      <c r="H107" s="9">
        <v>1.147633277658572E-2</v>
      </c>
      <c r="I107" s="9">
        <v>2.1359071549548508E-2</v>
      </c>
      <c r="J107" s="9">
        <f>ExitPrices[[#This Row],[2019/20 Exit Revenue Recovery Price]]+ExitPrices[[#This Row],[2019/20 Exit Firm Price]]</f>
        <v>3.411055241242153E-2</v>
      </c>
      <c r="K107" s="9">
        <v>1.3250160453582014E-2</v>
      </c>
      <c r="L107" s="9">
        <v>1.1925144408223813E-2</v>
      </c>
      <c r="M107" s="9">
        <v>2.2422615306856429E-2</v>
      </c>
      <c r="N107" s="9">
        <f>ExitPrices[[#This Row],[2020/21 Exit Revenue Recovery Price]]+ExitPrices[[#This Row],[2020/21 Exit Firm Price]]</f>
        <v>3.5672775760438445E-2</v>
      </c>
      <c r="O107" s="9">
        <v>2.4692136264002563E-2</v>
      </c>
      <c r="P107" s="9">
        <v>2.2222922637602303E-2</v>
      </c>
      <c r="Q107" s="9">
        <v>-1.1627732281796712E-14</v>
      </c>
      <c r="R107" s="9">
        <f>ExitPrices[[#This Row],[2021/22 Exit Revenue Recovery Price]]+ExitPrices[[#This Row],[2021/22 Exit Firm Price]]</f>
        <v>2.4692136263990937E-2</v>
      </c>
    </row>
    <row r="108" spans="1:18" x14ac:dyDescent="0.25">
      <c r="A108" s="1" t="s">
        <v>183</v>
      </c>
      <c r="B108" s="1" t="s">
        <v>313</v>
      </c>
      <c r="C108" s="9">
        <v>9.4999999999999998E-3</v>
      </c>
      <c r="D108" s="9">
        <v>0</v>
      </c>
      <c r="E108" s="9">
        <v>2.0199999999999999E-2</v>
      </c>
      <c r="F108" s="9">
        <v>2.9699999999999997E-2</v>
      </c>
      <c r="G108" s="9">
        <v>1.0712718034299636E-2</v>
      </c>
      <c r="H108" s="9">
        <v>9.641446230869672E-3</v>
      </c>
      <c r="I108" s="9">
        <v>2.1359071549548508E-2</v>
      </c>
      <c r="J108" s="9">
        <f>ExitPrices[[#This Row],[2019/20 Exit Revenue Recovery Price]]+ExitPrices[[#This Row],[2019/20 Exit Firm Price]]</f>
        <v>3.207178958384814E-2</v>
      </c>
      <c r="K108" s="9">
        <v>1.1131666539353642E-2</v>
      </c>
      <c r="L108" s="9">
        <v>1.0018499885418277E-2</v>
      </c>
      <c r="M108" s="9">
        <v>2.2422615306856429E-2</v>
      </c>
      <c r="N108" s="9">
        <f>ExitPrices[[#This Row],[2020/21 Exit Revenue Recovery Price]]+ExitPrices[[#This Row],[2020/21 Exit Firm Price]]</f>
        <v>3.3554281846210073E-2</v>
      </c>
      <c r="O108" s="9">
        <v>1.8635129817847561E-2</v>
      </c>
      <c r="P108" s="9">
        <v>1.6771616836062805E-2</v>
      </c>
      <c r="Q108" s="9">
        <v>-1.1627732281796712E-14</v>
      </c>
      <c r="R108" s="9">
        <f>ExitPrices[[#This Row],[2021/22 Exit Revenue Recovery Price]]+ExitPrices[[#This Row],[2021/22 Exit Firm Price]]</f>
        <v>1.8635129817835935E-2</v>
      </c>
    </row>
    <row r="109" spans="1:18" x14ac:dyDescent="0.25">
      <c r="A109" s="1" t="s">
        <v>184</v>
      </c>
      <c r="B109" s="1" t="s">
        <v>309</v>
      </c>
      <c r="C109" s="9">
        <v>3.6700000000000003E-2</v>
      </c>
      <c r="D109" s="9">
        <v>0</v>
      </c>
      <c r="E109" s="9">
        <v>2.0199999999999999E-2</v>
      </c>
      <c r="F109" s="9">
        <v>5.6900000000000006E-2</v>
      </c>
      <c r="G109" s="9">
        <v>1.6772614376562221E-2</v>
      </c>
      <c r="H109" s="9">
        <v>1.5095352938905999E-2</v>
      </c>
      <c r="I109" s="9">
        <v>2.1359071549548508E-2</v>
      </c>
      <c r="J109" s="9">
        <f>ExitPrices[[#This Row],[2019/20 Exit Revenue Recovery Price]]+ExitPrices[[#This Row],[2019/20 Exit Firm Price]]</f>
        <v>3.8131685926110728E-2</v>
      </c>
      <c r="K109" s="9">
        <v>1.7428550778174741E-2</v>
      </c>
      <c r="L109" s="9">
        <v>1.5685695700357268E-2</v>
      </c>
      <c r="M109" s="9">
        <v>2.2422615306856429E-2</v>
      </c>
      <c r="N109" s="9">
        <f>ExitPrices[[#This Row],[2020/21 Exit Revenue Recovery Price]]+ExitPrices[[#This Row],[2020/21 Exit Firm Price]]</f>
        <v>3.985116608503117E-2</v>
      </c>
      <c r="O109" s="9">
        <v>3.2626251185038417E-2</v>
      </c>
      <c r="P109" s="9">
        <v>2.9363626066534577E-2</v>
      </c>
      <c r="Q109" s="9">
        <v>-1.1627732281796712E-14</v>
      </c>
      <c r="R109" s="9">
        <f>ExitPrices[[#This Row],[2021/22 Exit Revenue Recovery Price]]+ExitPrices[[#This Row],[2021/22 Exit Firm Price]]</f>
        <v>3.2626251185026788E-2</v>
      </c>
    </row>
    <row r="110" spans="1:18" x14ac:dyDescent="0.25">
      <c r="A110" s="1" t="s">
        <v>185</v>
      </c>
      <c r="B110" s="1" t="s">
        <v>303</v>
      </c>
      <c r="C110" s="9">
        <v>1E-4</v>
      </c>
      <c r="D110" s="9">
        <v>0</v>
      </c>
      <c r="E110" s="9">
        <v>2.0199999999999999E-2</v>
      </c>
      <c r="F110" s="9">
        <v>2.0299999999999999E-2</v>
      </c>
      <c r="G110" s="9">
        <v>1.7758469729025218E-2</v>
      </c>
      <c r="H110" s="9">
        <v>1.5982622756122694E-2</v>
      </c>
      <c r="I110" s="9">
        <v>2.1359071549548508E-2</v>
      </c>
      <c r="J110" s="9">
        <f>ExitPrices[[#This Row],[2019/20 Exit Revenue Recovery Price]]+ExitPrices[[#This Row],[2019/20 Exit Firm Price]]</f>
        <v>3.9117541278573725E-2</v>
      </c>
      <c r="K110" s="9">
        <v>1.8452960550234279E-2</v>
      </c>
      <c r="L110" s="9">
        <v>1.6607664495210853E-2</v>
      </c>
      <c r="M110" s="9">
        <v>2.2422615306856429E-2</v>
      </c>
      <c r="N110" s="9">
        <f>ExitPrices[[#This Row],[2020/21 Exit Revenue Recovery Price]]+ExitPrices[[#This Row],[2020/21 Exit Firm Price]]</f>
        <v>4.0875575857090708E-2</v>
      </c>
      <c r="O110" s="9">
        <v>2.2322749526408291E-2</v>
      </c>
      <c r="P110" s="9">
        <v>2.0090474573767461E-2</v>
      </c>
      <c r="Q110" s="9">
        <v>-1.1627732281796712E-14</v>
      </c>
      <c r="R110" s="9">
        <f>ExitPrices[[#This Row],[2021/22 Exit Revenue Recovery Price]]+ExitPrices[[#This Row],[2021/22 Exit Firm Price]]</f>
        <v>2.2322749526396665E-2</v>
      </c>
    </row>
    <row r="111" spans="1:18" x14ac:dyDescent="0.25">
      <c r="A111" s="1" t="s">
        <v>186</v>
      </c>
      <c r="B111" s="1" t="s">
        <v>305</v>
      </c>
      <c r="C111" s="9">
        <v>2.3E-3</v>
      </c>
      <c r="D111" s="9">
        <v>0</v>
      </c>
      <c r="E111" s="9">
        <v>2.0199999999999999E-2</v>
      </c>
      <c r="F111" s="9">
        <v>2.2499999999999999E-2</v>
      </c>
      <c r="G111" s="9">
        <v>8.6213890263545402E-3</v>
      </c>
      <c r="H111" s="9">
        <v>7.7592501237190858E-3</v>
      </c>
      <c r="I111" s="9">
        <v>2.1359071549548508E-2</v>
      </c>
      <c r="J111" s="9">
        <f>ExitPrices[[#This Row],[2019/20 Exit Revenue Recovery Price]]+ExitPrices[[#This Row],[2019/20 Exit Firm Price]]</f>
        <v>2.9980460575903048E-2</v>
      </c>
      <c r="K111" s="9">
        <v>8.9585507095534915E-3</v>
      </c>
      <c r="L111" s="9">
        <v>8.0626956385981413E-3</v>
      </c>
      <c r="M111" s="9">
        <v>2.2422615306856429E-2</v>
      </c>
      <c r="N111" s="9">
        <f>ExitPrices[[#This Row],[2020/21 Exit Revenue Recovery Price]]+ExitPrices[[#This Row],[2020/21 Exit Firm Price]]</f>
        <v>3.1381166016409917E-2</v>
      </c>
      <c r="O111" s="9">
        <v>1.5908796915068611E-2</v>
      </c>
      <c r="P111" s="9">
        <v>1.4317917223561748E-2</v>
      </c>
      <c r="Q111" s="9">
        <v>-1.1627732281796712E-14</v>
      </c>
      <c r="R111" s="9">
        <f>ExitPrices[[#This Row],[2021/22 Exit Revenue Recovery Price]]+ExitPrices[[#This Row],[2021/22 Exit Firm Price]]</f>
        <v>1.5908796915056984E-2</v>
      </c>
    </row>
    <row r="112" spans="1:18" x14ac:dyDescent="0.25">
      <c r="A112" s="1" t="s">
        <v>187</v>
      </c>
      <c r="B112" s="1" t="s">
        <v>304</v>
      </c>
      <c r="C112" s="9">
        <v>4.19E-2</v>
      </c>
      <c r="D112" s="9">
        <v>0</v>
      </c>
      <c r="E112" s="9">
        <v>2.0199999999999999E-2</v>
      </c>
      <c r="F112" s="9">
        <v>6.2100000000000002E-2</v>
      </c>
      <c r="G112" s="9">
        <v>1.8578890556739648E-2</v>
      </c>
      <c r="H112" s="9">
        <v>1.6721001501065685E-2</v>
      </c>
      <c r="I112" s="9">
        <v>2.1359071549548508E-2</v>
      </c>
      <c r="J112" s="9">
        <f>ExitPrices[[#This Row],[2019/20 Exit Revenue Recovery Price]]+ExitPrices[[#This Row],[2019/20 Exit Firm Price]]</f>
        <v>3.9937962106288152E-2</v>
      </c>
      <c r="K112" s="9">
        <v>1.9305466053209059E-2</v>
      </c>
      <c r="L112" s="9">
        <v>1.7374919447888153E-2</v>
      </c>
      <c r="M112" s="9">
        <v>2.2422615306856429E-2</v>
      </c>
      <c r="N112" s="9">
        <f>ExitPrices[[#This Row],[2020/21 Exit Revenue Recovery Price]]+ExitPrices[[#This Row],[2020/21 Exit Firm Price]]</f>
        <v>4.1728081360065492E-2</v>
      </c>
      <c r="O112" s="9">
        <v>3.5568664243600535E-2</v>
      </c>
      <c r="P112" s="9">
        <v>3.2011797819240483E-2</v>
      </c>
      <c r="Q112" s="9">
        <v>-1.1627732281796712E-14</v>
      </c>
      <c r="R112" s="9">
        <f>ExitPrices[[#This Row],[2021/22 Exit Revenue Recovery Price]]+ExitPrices[[#This Row],[2021/22 Exit Firm Price]]</f>
        <v>3.5568664243588906E-2</v>
      </c>
    </row>
    <row r="113" spans="1:18" x14ac:dyDescent="0.25">
      <c r="A113" s="1" t="s">
        <v>188</v>
      </c>
      <c r="B113" s="1" t="s">
        <v>303</v>
      </c>
      <c r="C113" s="9">
        <v>2.7000000000000001E-3</v>
      </c>
      <c r="D113" s="9">
        <v>0</v>
      </c>
      <c r="E113" s="9">
        <v>2.0199999999999999E-2</v>
      </c>
      <c r="F113" s="9">
        <v>2.29E-2</v>
      </c>
      <c r="G113" s="9">
        <v>1.1498083304787084E-2</v>
      </c>
      <c r="H113" s="9">
        <v>1.0348274974308376E-2</v>
      </c>
      <c r="I113" s="9">
        <v>2.1359071549548508E-2</v>
      </c>
      <c r="J113" s="9">
        <f>ExitPrices[[#This Row],[2019/20 Exit Revenue Recovery Price]]+ExitPrices[[#This Row],[2019/20 Exit Firm Price]]</f>
        <v>3.2857154854335588E-2</v>
      </c>
      <c r="K113" s="9">
        <v>1.1947745547002711E-2</v>
      </c>
      <c r="L113" s="9">
        <v>1.075297099230244E-2</v>
      </c>
      <c r="M113" s="9">
        <v>2.2422615306856429E-2</v>
      </c>
      <c r="N113" s="9">
        <f>ExitPrices[[#This Row],[2020/21 Exit Revenue Recovery Price]]+ExitPrices[[#This Row],[2020/21 Exit Firm Price]]</f>
        <v>3.4370360853859139E-2</v>
      </c>
      <c r="O113" s="9">
        <v>1.8356163005118917E-2</v>
      </c>
      <c r="P113" s="9">
        <v>1.6520546704607026E-2</v>
      </c>
      <c r="Q113" s="9">
        <v>-1.1627732281796712E-14</v>
      </c>
      <c r="R113" s="9">
        <f>ExitPrices[[#This Row],[2021/22 Exit Revenue Recovery Price]]+ExitPrices[[#This Row],[2021/22 Exit Firm Price]]</f>
        <v>1.8356163005107291E-2</v>
      </c>
    </row>
    <row r="114" spans="1:18" x14ac:dyDescent="0.25">
      <c r="A114" s="1" t="s">
        <v>189</v>
      </c>
      <c r="B114" s="1" t="s">
        <v>303</v>
      </c>
      <c r="C114" s="9">
        <v>1E-4</v>
      </c>
      <c r="D114" s="9">
        <v>0</v>
      </c>
      <c r="E114" s="9">
        <v>2.0199999999999999E-2</v>
      </c>
      <c r="F114" s="9">
        <v>2.0299999999999999E-2</v>
      </c>
      <c r="G114" s="9">
        <v>1.3868297211234957E-2</v>
      </c>
      <c r="H114" s="9">
        <v>1.2481467490111461E-2</v>
      </c>
      <c r="I114" s="9">
        <v>2.1359071549548508E-2</v>
      </c>
      <c r="J114" s="9">
        <f>ExitPrices[[#This Row],[2019/20 Exit Revenue Recovery Price]]+ExitPrices[[#This Row],[2019/20 Exit Firm Price]]</f>
        <v>3.5227368760783466E-2</v>
      </c>
      <c r="K114" s="9">
        <v>1.4410652789500801E-2</v>
      </c>
      <c r="L114" s="9">
        <v>1.2969587510550723E-2</v>
      </c>
      <c r="M114" s="9">
        <v>2.2422615306856429E-2</v>
      </c>
      <c r="N114" s="9">
        <f>ExitPrices[[#This Row],[2020/21 Exit Revenue Recovery Price]]+ExitPrices[[#This Row],[2020/21 Exit Firm Price]]</f>
        <v>3.683326809635723E-2</v>
      </c>
      <c r="O114" s="9">
        <v>1.9401380564449629E-2</v>
      </c>
      <c r="P114" s="9">
        <v>1.7461242508004668E-2</v>
      </c>
      <c r="Q114" s="9">
        <v>-1.1627732281796712E-14</v>
      </c>
      <c r="R114" s="9">
        <f>ExitPrices[[#This Row],[2021/22 Exit Revenue Recovery Price]]+ExitPrices[[#This Row],[2021/22 Exit Firm Price]]</f>
        <v>1.9401380564438003E-2</v>
      </c>
    </row>
    <row r="115" spans="1:18" x14ac:dyDescent="0.25">
      <c r="A115" s="1" t="s">
        <v>190</v>
      </c>
      <c r="B115" s="1" t="s">
        <v>306</v>
      </c>
      <c r="C115" s="9">
        <v>1.55E-2</v>
      </c>
      <c r="D115" s="9">
        <v>0</v>
      </c>
      <c r="E115" s="9">
        <v>2.0199999999999999E-2</v>
      </c>
      <c r="F115" s="9">
        <v>3.5699999999999996E-2</v>
      </c>
      <c r="G115" s="9">
        <v>9.9012507284014922E-3</v>
      </c>
      <c r="H115" s="9">
        <v>8.911125655561342E-3</v>
      </c>
      <c r="I115" s="9">
        <v>2.1359071549548508E-2</v>
      </c>
      <c r="J115" s="9">
        <f>ExitPrices[[#This Row],[2019/20 Exit Revenue Recovery Price]]+ExitPrices[[#This Row],[2019/20 Exit Firm Price]]</f>
        <v>3.1260322277950003E-2</v>
      </c>
      <c r="K115" s="9">
        <v>1.0288464708788858E-2</v>
      </c>
      <c r="L115" s="9">
        <v>9.2596182379099719E-3</v>
      </c>
      <c r="M115" s="9">
        <v>2.2422615306856429E-2</v>
      </c>
      <c r="N115" s="9">
        <f>ExitPrices[[#This Row],[2020/21 Exit Revenue Recovery Price]]+ExitPrices[[#This Row],[2020/21 Exit Firm Price]]</f>
        <v>3.2711080015645287E-2</v>
      </c>
      <c r="O115" s="9">
        <v>2.0763867873310596E-2</v>
      </c>
      <c r="P115" s="9">
        <v>1.8687481085979535E-2</v>
      </c>
      <c r="Q115" s="9">
        <v>-1.1627732281796712E-14</v>
      </c>
      <c r="R115" s="9">
        <f>ExitPrices[[#This Row],[2021/22 Exit Revenue Recovery Price]]+ExitPrices[[#This Row],[2021/22 Exit Firm Price]]</f>
        <v>2.076386787329897E-2</v>
      </c>
    </row>
    <row r="116" spans="1:18" x14ac:dyDescent="0.25">
      <c r="A116" s="1" t="s">
        <v>191</v>
      </c>
      <c r="B116" s="1" t="s">
        <v>313</v>
      </c>
      <c r="C116" s="9">
        <v>2.9999999999999997E-4</v>
      </c>
      <c r="D116" s="9">
        <v>0</v>
      </c>
      <c r="E116" s="9">
        <v>2.0199999999999999E-2</v>
      </c>
      <c r="F116" s="9">
        <v>2.0500000000000001E-2</v>
      </c>
      <c r="G116" s="9">
        <v>9.9007009268573323E-3</v>
      </c>
      <c r="H116" s="9">
        <v>8.9106308341715991E-3</v>
      </c>
      <c r="I116" s="9">
        <v>2.1359071549548508E-2</v>
      </c>
      <c r="J116" s="9">
        <f>ExitPrices[[#This Row],[2019/20 Exit Revenue Recovery Price]]+ExitPrices[[#This Row],[2019/20 Exit Firm Price]]</f>
        <v>3.1259772476405837E-2</v>
      </c>
      <c r="K116" s="9">
        <v>1.0287893405835415E-2</v>
      </c>
      <c r="L116" s="9">
        <v>9.2591040652518723E-3</v>
      </c>
      <c r="M116" s="9">
        <v>2.2422615306856429E-2</v>
      </c>
      <c r="N116" s="9">
        <f>ExitPrices[[#This Row],[2020/21 Exit Revenue Recovery Price]]+ExitPrices[[#This Row],[2020/21 Exit Firm Price]]</f>
        <v>3.2710508712691842E-2</v>
      </c>
      <c r="O116" s="9">
        <v>1.5711415479167667E-2</v>
      </c>
      <c r="P116" s="9">
        <v>1.4140273931250899E-2</v>
      </c>
      <c r="Q116" s="9">
        <v>-1.1627732281796712E-14</v>
      </c>
      <c r="R116" s="9">
        <f>ExitPrices[[#This Row],[2021/22 Exit Revenue Recovery Price]]+ExitPrices[[#This Row],[2021/22 Exit Firm Price]]</f>
        <v>1.5711415479156041E-2</v>
      </c>
    </row>
    <row r="117" spans="1:18" x14ac:dyDescent="0.25">
      <c r="A117" s="1" t="s">
        <v>192</v>
      </c>
      <c r="B117" s="1" t="s">
        <v>309</v>
      </c>
      <c r="C117" s="9">
        <v>2.4400000000000002E-2</v>
      </c>
      <c r="D117" s="9">
        <v>0</v>
      </c>
      <c r="E117" s="9">
        <v>2.0199999999999999E-2</v>
      </c>
      <c r="F117" s="9">
        <v>4.4600000000000001E-2</v>
      </c>
      <c r="G117" s="9">
        <v>1.2596058261941597E-2</v>
      </c>
      <c r="H117" s="9">
        <v>1.1336452435747437E-2</v>
      </c>
      <c r="I117" s="9">
        <v>2.1359071549548508E-2</v>
      </c>
      <c r="J117" s="9">
        <f>ExitPrices[[#This Row],[2019/20 Exit Revenue Recovery Price]]+ExitPrices[[#This Row],[2019/20 Exit Firm Price]]</f>
        <v>3.3955129811490105E-2</v>
      </c>
      <c r="K117" s="9">
        <v>1.3088659650451735E-2</v>
      </c>
      <c r="L117" s="9">
        <v>1.1779793685406562E-2</v>
      </c>
      <c r="M117" s="9">
        <v>2.2422615306856429E-2</v>
      </c>
      <c r="N117" s="9">
        <f>ExitPrices[[#This Row],[2020/21 Exit Revenue Recovery Price]]+ExitPrices[[#This Row],[2020/21 Exit Firm Price]]</f>
        <v>3.5511274957308166E-2</v>
      </c>
      <c r="O117" s="9">
        <v>2.5580027205296375E-2</v>
      </c>
      <c r="P117" s="9">
        <v>2.3022024484766739E-2</v>
      </c>
      <c r="Q117" s="9">
        <v>-1.1627732281796712E-14</v>
      </c>
      <c r="R117" s="9">
        <f>ExitPrices[[#This Row],[2021/22 Exit Revenue Recovery Price]]+ExitPrices[[#This Row],[2021/22 Exit Firm Price]]</f>
        <v>2.5580027205284749E-2</v>
      </c>
    </row>
    <row r="118" spans="1:18" x14ac:dyDescent="0.25">
      <c r="A118" s="1" t="s">
        <v>193</v>
      </c>
      <c r="B118" s="1" t="s">
        <v>303</v>
      </c>
      <c r="C118" s="9">
        <v>1.6000000000000001E-3</v>
      </c>
      <c r="D118" s="9">
        <v>0</v>
      </c>
      <c r="E118" s="9">
        <v>2.0199999999999999E-2</v>
      </c>
      <c r="F118" s="9">
        <v>2.18E-2</v>
      </c>
      <c r="G118" s="9">
        <v>1.1794920185393914E-2</v>
      </c>
      <c r="H118" s="9">
        <v>1.0615428166854523E-2</v>
      </c>
      <c r="I118" s="9">
        <v>2.1359071549548508E-2</v>
      </c>
      <c r="J118" s="9">
        <f>ExitPrices[[#This Row],[2019/20 Exit Revenue Recovery Price]]+ExitPrices[[#This Row],[2019/20 Exit Firm Price]]</f>
        <v>3.315399173494242E-2</v>
      </c>
      <c r="K118" s="9">
        <v>1.2256191000427101E-2</v>
      </c>
      <c r="L118" s="9">
        <v>1.1030571900384391E-2</v>
      </c>
      <c r="M118" s="9">
        <v>2.2422615306856429E-2</v>
      </c>
      <c r="N118" s="9">
        <f>ExitPrices[[#This Row],[2020/21 Exit Revenue Recovery Price]]+ExitPrices[[#This Row],[2020/21 Exit Firm Price]]</f>
        <v>3.4678806307283531E-2</v>
      </c>
      <c r="O118" s="9">
        <v>1.8618706046961531E-2</v>
      </c>
      <c r="P118" s="9">
        <v>1.6756835442265378E-2</v>
      </c>
      <c r="Q118" s="9">
        <v>-1.1627732281796712E-14</v>
      </c>
      <c r="R118" s="9">
        <f>ExitPrices[[#This Row],[2021/22 Exit Revenue Recovery Price]]+ExitPrices[[#This Row],[2021/22 Exit Firm Price]]</f>
        <v>1.8618706046949905E-2</v>
      </c>
    </row>
    <row r="119" spans="1:18" x14ac:dyDescent="0.25">
      <c r="A119" s="1" t="s">
        <v>194</v>
      </c>
      <c r="B119" s="1" t="s">
        <v>306</v>
      </c>
      <c r="C119" s="9">
        <v>1.77E-2</v>
      </c>
      <c r="D119" s="9">
        <v>0</v>
      </c>
      <c r="E119" s="9">
        <v>2.0199999999999999E-2</v>
      </c>
      <c r="F119" s="9">
        <v>3.7900000000000003E-2</v>
      </c>
      <c r="G119" s="9">
        <v>1.0495065437375117E-2</v>
      </c>
      <c r="H119" s="9">
        <v>9.4455588936376046E-3</v>
      </c>
      <c r="I119" s="9">
        <v>2.1359071549548508E-2</v>
      </c>
      <c r="J119" s="9">
        <f>ExitPrices[[#This Row],[2019/20 Exit Revenue Recovery Price]]+ExitPrices[[#This Row],[2019/20 Exit Firm Price]]</f>
        <v>3.1854136986923624E-2</v>
      </c>
      <c r="K119" s="9">
        <v>1.090550207552376E-2</v>
      </c>
      <c r="L119" s="9">
        <v>9.8149518679713846E-3</v>
      </c>
      <c r="M119" s="9">
        <v>2.2422615306856429E-2</v>
      </c>
      <c r="N119" s="9">
        <f>ExitPrices[[#This Row],[2020/21 Exit Revenue Recovery Price]]+ExitPrices[[#This Row],[2020/21 Exit Firm Price]]</f>
        <v>3.3328117382380187E-2</v>
      </c>
      <c r="O119" s="9">
        <v>2.1875618490772471E-2</v>
      </c>
      <c r="P119" s="9">
        <v>1.9688056641695224E-2</v>
      </c>
      <c r="Q119" s="9">
        <v>-1.1627732281796712E-14</v>
      </c>
      <c r="R119" s="9">
        <f>ExitPrices[[#This Row],[2021/22 Exit Revenue Recovery Price]]+ExitPrices[[#This Row],[2021/22 Exit Firm Price]]</f>
        <v>2.1875618490760845E-2</v>
      </c>
    </row>
    <row r="120" spans="1:18" x14ac:dyDescent="0.25">
      <c r="A120" s="1" t="s">
        <v>195</v>
      </c>
      <c r="B120" s="1" t="s">
        <v>308</v>
      </c>
      <c r="C120" s="9">
        <v>1.2500000000000001E-2</v>
      </c>
      <c r="D120" s="9">
        <v>0</v>
      </c>
      <c r="E120" s="9">
        <v>2.0199999999999999E-2</v>
      </c>
      <c r="F120" s="9">
        <v>3.27E-2</v>
      </c>
      <c r="G120" s="9">
        <v>1.0007240934828573E-2</v>
      </c>
      <c r="H120" s="9">
        <v>9.0065168413457145E-3</v>
      </c>
      <c r="I120" s="9">
        <v>2.1359071549548508E-2</v>
      </c>
      <c r="J120" s="9">
        <f>ExitPrices[[#This Row],[2019/20 Exit Revenue Recovery Price]]+ExitPrices[[#This Row],[2019/20 Exit Firm Price]]</f>
        <v>3.136631248437708E-2</v>
      </c>
      <c r="K120" s="9">
        <v>1.0398599935965185E-2</v>
      </c>
      <c r="L120" s="9">
        <v>9.3587399423686671E-3</v>
      </c>
      <c r="M120" s="9">
        <v>2.2422615306856429E-2</v>
      </c>
      <c r="N120" s="9">
        <f>ExitPrices[[#This Row],[2020/21 Exit Revenue Recovery Price]]+ExitPrices[[#This Row],[2020/21 Exit Firm Price]]</f>
        <v>3.2821215242821611E-2</v>
      </c>
      <c r="O120" s="9">
        <v>1.8135208989880261E-2</v>
      </c>
      <c r="P120" s="9">
        <v>1.6321688090892236E-2</v>
      </c>
      <c r="Q120" s="9">
        <v>-1.1627732281796712E-14</v>
      </c>
      <c r="R120" s="9">
        <f>ExitPrices[[#This Row],[2021/22 Exit Revenue Recovery Price]]+ExitPrices[[#This Row],[2021/22 Exit Firm Price]]</f>
        <v>1.8135208989868635E-2</v>
      </c>
    </row>
    <row r="121" spans="1:18" x14ac:dyDescent="0.25">
      <c r="A121" s="1" t="s">
        <v>196</v>
      </c>
      <c r="B121" s="1" t="s">
        <v>317</v>
      </c>
      <c r="C121" s="9">
        <v>1.2800000000000001E-2</v>
      </c>
      <c r="D121" s="9">
        <v>0</v>
      </c>
      <c r="E121" s="9">
        <v>2.0199999999999999E-2</v>
      </c>
      <c r="F121" s="9">
        <v>3.3000000000000002E-2</v>
      </c>
      <c r="G121" s="9">
        <v>1.227342734278344E-2</v>
      </c>
      <c r="H121" s="9">
        <v>1.1046084608505096E-2</v>
      </c>
      <c r="I121" s="9">
        <v>2.1359071549548508E-2</v>
      </c>
      <c r="J121" s="9">
        <f>ExitPrices[[#This Row],[2019/20 Exit Revenue Recovery Price]]+ExitPrices[[#This Row],[2019/20 Exit Firm Price]]</f>
        <v>3.3632498892331948E-2</v>
      </c>
      <c r="K121" s="9">
        <v>1.2753411415983613E-2</v>
      </c>
      <c r="L121" s="9">
        <v>1.1478070274385252E-2</v>
      </c>
      <c r="M121" s="9">
        <v>2.2422615306856429E-2</v>
      </c>
      <c r="N121" s="9">
        <f>ExitPrices[[#This Row],[2020/21 Exit Revenue Recovery Price]]+ExitPrices[[#This Row],[2020/21 Exit Firm Price]]</f>
        <v>3.5176026722840044E-2</v>
      </c>
      <c r="O121" s="9">
        <v>2.4101620766280685E-2</v>
      </c>
      <c r="P121" s="9">
        <v>2.169145868965262E-2</v>
      </c>
      <c r="Q121" s="9">
        <v>-1.1627732281796712E-14</v>
      </c>
      <c r="R121" s="9">
        <f>ExitPrices[[#This Row],[2021/22 Exit Revenue Recovery Price]]+ExitPrices[[#This Row],[2021/22 Exit Firm Price]]</f>
        <v>2.4101620766269059E-2</v>
      </c>
    </row>
    <row r="122" spans="1:18" x14ac:dyDescent="0.25">
      <c r="A122" s="1" t="s">
        <v>197</v>
      </c>
      <c r="B122" s="1" t="s">
        <v>309</v>
      </c>
      <c r="C122" s="9">
        <v>4.19E-2</v>
      </c>
      <c r="D122" s="9">
        <v>0</v>
      </c>
      <c r="E122" s="9">
        <v>2.0199999999999999E-2</v>
      </c>
      <c r="F122" s="9">
        <v>6.2100000000000002E-2</v>
      </c>
      <c r="G122" s="9">
        <v>1.8578890556739648E-2</v>
      </c>
      <c r="H122" s="9">
        <v>1.6721001501065685E-2</v>
      </c>
      <c r="I122" s="9">
        <v>2.1359071549548508E-2</v>
      </c>
      <c r="J122" s="9">
        <f>ExitPrices[[#This Row],[2019/20 Exit Revenue Recovery Price]]+ExitPrices[[#This Row],[2019/20 Exit Firm Price]]</f>
        <v>3.9937962106288152E-2</v>
      </c>
      <c r="K122" s="9">
        <v>1.9305466053209056E-2</v>
      </c>
      <c r="L122" s="9">
        <v>1.7374919447888149E-2</v>
      </c>
      <c r="M122" s="9">
        <v>2.2422615306856429E-2</v>
      </c>
      <c r="N122" s="9">
        <f>ExitPrices[[#This Row],[2020/21 Exit Revenue Recovery Price]]+ExitPrices[[#This Row],[2020/21 Exit Firm Price]]</f>
        <v>4.1728081360065485E-2</v>
      </c>
      <c r="O122" s="9">
        <v>3.5568664243600535E-2</v>
      </c>
      <c r="P122" s="9">
        <v>3.2011797819240483E-2</v>
      </c>
      <c r="Q122" s="9">
        <v>-1.1627732281796712E-14</v>
      </c>
      <c r="R122" s="9">
        <f>ExitPrices[[#This Row],[2021/22 Exit Revenue Recovery Price]]+ExitPrices[[#This Row],[2021/22 Exit Firm Price]]</f>
        <v>3.5568664243588906E-2</v>
      </c>
    </row>
    <row r="123" spans="1:18" x14ac:dyDescent="0.25">
      <c r="A123" s="1" t="s">
        <v>198</v>
      </c>
      <c r="B123" s="1" t="s">
        <v>318</v>
      </c>
      <c r="C123" s="9">
        <v>2.5999999999999999E-2</v>
      </c>
      <c r="D123" s="9">
        <v>0</v>
      </c>
      <c r="E123" s="9">
        <v>2.0199999999999999E-2</v>
      </c>
      <c r="F123" s="9">
        <v>4.6199999999999998E-2</v>
      </c>
      <c r="G123" s="9">
        <v>1.125347602948782E-2</v>
      </c>
      <c r="H123" s="9">
        <v>1.0128128426539039E-2</v>
      </c>
      <c r="I123" s="9">
        <v>2.1359071549548508E-2</v>
      </c>
      <c r="J123" s="9">
        <f>ExitPrices[[#This Row],[2019/20 Exit Revenue Recovery Price]]+ExitPrices[[#This Row],[2019/20 Exit Firm Price]]</f>
        <v>3.2612547579036325E-2</v>
      </c>
      <c r="K123" s="9">
        <v>1.169357227248795E-2</v>
      </c>
      <c r="L123" s="9">
        <v>1.0524215045239156E-2</v>
      </c>
      <c r="M123" s="9">
        <v>2.2422615306856429E-2</v>
      </c>
      <c r="N123" s="9">
        <f>ExitPrices[[#This Row],[2020/21 Exit Revenue Recovery Price]]+ExitPrices[[#This Row],[2020/21 Exit Firm Price]]</f>
        <v>3.4116187579344377E-2</v>
      </c>
      <c r="O123" s="9">
        <v>2.2548013071246951E-2</v>
      </c>
      <c r="P123" s="9">
        <v>2.0293211764122257E-2</v>
      </c>
      <c r="Q123" s="9">
        <v>-1.1627732281796712E-14</v>
      </c>
      <c r="R123" s="9">
        <f>ExitPrices[[#This Row],[2021/22 Exit Revenue Recovery Price]]+ExitPrices[[#This Row],[2021/22 Exit Firm Price]]</f>
        <v>2.2548013071235325E-2</v>
      </c>
    </row>
    <row r="124" spans="1:18" x14ac:dyDescent="0.25">
      <c r="A124" s="1" t="s">
        <v>199</v>
      </c>
      <c r="B124" s="1" t="s">
        <v>308</v>
      </c>
      <c r="C124" s="9">
        <v>2.5100000000000001E-2</v>
      </c>
      <c r="D124" s="9">
        <v>0</v>
      </c>
      <c r="E124" s="9">
        <v>2.0199999999999999E-2</v>
      </c>
      <c r="F124" s="9">
        <v>4.53E-2</v>
      </c>
      <c r="G124" s="9">
        <v>1.0917429862788401E-2</v>
      </c>
      <c r="H124" s="9">
        <v>9.8256868765095613E-3</v>
      </c>
      <c r="I124" s="9">
        <v>2.1359071549548508E-2</v>
      </c>
      <c r="J124" s="9">
        <f>ExitPrices[[#This Row],[2019/20 Exit Revenue Recovery Price]]+ExitPrices[[#This Row],[2019/20 Exit Firm Price]]</f>
        <v>3.2276501412336907E-2</v>
      </c>
      <c r="K124" s="9">
        <v>1.1344384152577675E-2</v>
      </c>
      <c r="L124" s="9">
        <v>1.0209945737319908E-2</v>
      </c>
      <c r="M124" s="9">
        <v>2.2422615306856429E-2</v>
      </c>
      <c r="N124" s="9">
        <f>ExitPrices[[#This Row],[2020/21 Exit Revenue Recovery Price]]+ExitPrices[[#This Row],[2020/21 Exit Firm Price]]</f>
        <v>3.3766999459434108E-2</v>
      </c>
      <c r="O124" s="9">
        <v>2.2000824245157528E-2</v>
      </c>
      <c r="P124" s="9">
        <v>1.9800741820641777E-2</v>
      </c>
      <c r="Q124" s="9">
        <v>-1.1627732281796712E-14</v>
      </c>
      <c r="R124" s="9">
        <f>ExitPrices[[#This Row],[2021/22 Exit Revenue Recovery Price]]+ExitPrices[[#This Row],[2021/22 Exit Firm Price]]</f>
        <v>2.2000824245145902E-2</v>
      </c>
    </row>
    <row r="125" spans="1:18" x14ac:dyDescent="0.25">
      <c r="A125" s="1" t="s">
        <v>200</v>
      </c>
      <c r="B125" s="1" t="s">
        <v>314</v>
      </c>
      <c r="C125" s="9">
        <v>3.2399999999999998E-2</v>
      </c>
      <c r="D125" s="9">
        <v>0</v>
      </c>
      <c r="E125" s="9">
        <v>2.0199999999999999E-2</v>
      </c>
      <c r="F125" s="9">
        <v>5.2599999999999994E-2</v>
      </c>
      <c r="G125" s="9">
        <v>1.5241831385989363E-2</v>
      </c>
      <c r="H125" s="9">
        <v>1.3717648247390427E-2</v>
      </c>
      <c r="I125" s="9">
        <v>2.1359071549548508E-2</v>
      </c>
      <c r="J125" s="9">
        <f>ExitPrices[[#This Row],[2019/20 Exit Revenue Recovery Price]]+ExitPrices[[#This Row],[2019/20 Exit Firm Price]]</f>
        <v>3.6600902935537874E-2</v>
      </c>
      <c r="K125" s="9">
        <v>1.5837902565404377E-2</v>
      </c>
      <c r="L125" s="9">
        <v>1.4254112308863941E-2</v>
      </c>
      <c r="M125" s="9">
        <v>2.2422615306856429E-2</v>
      </c>
      <c r="N125" s="9">
        <f>ExitPrices[[#This Row],[2020/21 Exit Revenue Recovery Price]]+ExitPrices[[#This Row],[2020/21 Exit Firm Price]]</f>
        <v>3.8260517872260806E-2</v>
      </c>
      <c r="O125" s="9">
        <v>3.0338597751788671E-2</v>
      </c>
      <c r="P125" s="9">
        <v>2.7304737976609803E-2</v>
      </c>
      <c r="Q125" s="9">
        <v>-1.1627732281796712E-14</v>
      </c>
      <c r="R125" s="9">
        <f>ExitPrices[[#This Row],[2021/22 Exit Revenue Recovery Price]]+ExitPrices[[#This Row],[2021/22 Exit Firm Price]]</f>
        <v>3.0338597751777045E-2</v>
      </c>
    </row>
    <row r="126" spans="1:18" x14ac:dyDescent="0.25">
      <c r="A126" s="1" t="s">
        <v>201</v>
      </c>
      <c r="B126" s="1" t="s">
        <v>304</v>
      </c>
      <c r="C126" s="9">
        <v>2.69E-2</v>
      </c>
      <c r="D126" s="9">
        <v>0</v>
      </c>
      <c r="E126" s="9">
        <v>2.0199999999999999E-2</v>
      </c>
      <c r="F126" s="9">
        <v>4.7100000000000003E-2</v>
      </c>
      <c r="G126" s="9">
        <v>1.4631670549349302E-2</v>
      </c>
      <c r="H126" s="9">
        <v>1.3168503494414372E-2</v>
      </c>
      <c r="I126" s="9">
        <v>2.1359071549548508E-2</v>
      </c>
      <c r="J126" s="9">
        <f>ExitPrices[[#This Row],[2019/20 Exit Revenue Recovery Price]]+ExitPrices[[#This Row],[2019/20 Exit Firm Price]]</f>
        <v>3.5990742098897813E-2</v>
      </c>
      <c r="K126" s="9">
        <v>1.5203879813465658E-2</v>
      </c>
      <c r="L126" s="9">
        <v>1.3683491832119093E-2</v>
      </c>
      <c r="M126" s="9">
        <v>2.2422615306856429E-2</v>
      </c>
      <c r="N126" s="9">
        <f>ExitPrices[[#This Row],[2020/21 Exit Revenue Recovery Price]]+ExitPrices[[#This Row],[2020/21 Exit Firm Price]]</f>
        <v>3.7626495120322088E-2</v>
      </c>
      <c r="O126" s="9">
        <v>2.8233779231536259E-2</v>
      </c>
      <c r="P126" s="9">
        <v>2.5410401308382635E-2</v>
      </c>
      <c r="Q126" s="9">
        <v>-1.1627732281796712E-14</v>
      </c>
      <c r="R126" s="9">
        <f>ExitPrices[[#This Row],[2021/22 Exit Revenue Recovery Price]]+ExitPrices[[#This Row],[2021/22 Exit Firm Price]]</f>
        <v>2.8233779231524633E-2</v>
      </c>
    </row>
    <row r="127" spans="1:18" x14ac:dyDescent="0.25">
      <c r="A127" s="1" t="s">
        <v>202</v>
      </c>
      <c r="B127" s="1" t="s">
        <v>305</v>
      </c>
      <c r="C127" s="9">
        <v>1.1599999999999999E-2</v>
      </c>
      <c r="D127" s="9">
        <v>0</v>
      </c>
      <c r="E127" s="9">
        <v>2.0199999999999999E-2</v>
      </c>
      <c r="F127" s="9">
        <v>3.1799999999999995E-2</v>
      </c>
      <c r="G127" s="9">
        <v>9.2009694414855823E-3</v>
      </c>
      <c r="H127" s="9">
        <v>8.2808724973370239E-3</v>
      </c>
      <c r="I127" s="9">
        <v>2.1359071549548508E-2</v>
      </c>
      <c r="J127" s="9">
        <f>ExitPrices[[#This Row],[2019/20 Exit Revenue Recovery Price]]+ExitPrices[[#This Row],[2019/20 Exit Firm Price]]</f>
        <v>3.0560040991034092E-2</v>
      </c>
      <c r="K127" s="9">
        <v>9.5607971136240644E-3</v>
      </c>
      <c r="L127" s="9">
        <v>8.6047174022616576E-3</v>
      </c>
      <c r="M127" s="9">
        <v>2.2422615306856429E-2</v>
      </c>
      <c r="N127" s="9">
        <f>ExitPrices[[#This Row],[2020/21 Exit Revenue Recovery Price]]+ExitPrices[[#This Row],[2020/21 Exit Firm Price]]</f>
        <v>3.1983412420480493E-2</v>
      </c>
      <c r="O127" s="9">
        <v>1.9174758210994718E-2</v>
      </c>
      <c r="P127" s="9">
        <v>1.7257282389895247E-2</v>
      </c>
      <c r="Q127" s="9">
        <v>-1.1627732281796712E-14</v>
      </c>
      <c r="R127" s="9">
        <f>ExitPrices[[#This Row],[2021/22 Exit Revenue Recovery Price]]+ExitPrices[[#This Row],[2021/22 Exit Firm Price]]</f>
        <v>1.9174758210983092E-2</v>
      </c>
    </row>
    <row r="128" spans="1:18" x14ac:dyDescent="0.25">
      <c r="A128" s="1" t="s">
        <v>203</v>
      </c>
      <c r="B128" s="1" t="s">
        <v>310</v>
      </c>
      <c r="C128" s="9">
        <v>1.2E-2</v>
      </c>
      <c r="D128" s="9">
        <v>0</v>
      </c>
      <c r="E128" s="9">
        <v>2.0199999999999999E-2</v>
      </c>
      <c r="F128" s="9">
        <v>3.2199999999999999E-2</v>
      </c>
      <c r="G128" s="9">
        <v>1.1676397669547168E-2</v>
      </c>
      <c r="H128" s="9">
        <v>1.0508757902592451E-2</v>
      </c>
      <c r="I128" s="9">
        <v>2.1359071549548508E-2</v>
      </c>
      <c r="J128" s="9">
        <f>ExitPrices[[#This Row],[2019/20 Exit Revenue Recovery Price]]+ExitPrices[[#This Row],[2019/20 Exit Firm Price]]</f>
        <v>3.3035469219095677E-2</v>
      </c>
      <c r="K128" s="9">
        <v>1.2133033355505708E-2</v>
      </c>
      <c r="L128" s="9">
        <v>1.0919730019955136E-2</v>
      </c>
      <c r="M128" s="9">
        <v>2.2422615306856429E-2</v>
      </c>
      <c r="N128" s="9">
        <f>ExitPrices[[#This Row],[2020/21 Exit Revenue Recovery Price]]+ExitPrices[[#This Row],[2020/21 Exit Firm Price]]</f>
        <v>3.4555648662362139E-2</v>
      </c>
      <c r="O128" s="9">
        <v>2.3072369350562096E-2</v>
      </c>
      <c r="P128" s="9">
        <v>2.0765132415505885E-2</v>
      </c>
      <c r="Q128" s="9">
        <v>-1.1627732281796712E-14</v>
      </c>
      <c r="R128" s="9">
        <f>ExitPrices[[#This Row],[2021/22 Exit Revenue Recovery Price]]+ExitPrices[[#This Row],[2021/22 Exit Firm Price]]</f>
        <v>2.3072369350550469E-2</v>
      </c>
    </row>
    <row r="129" spans="1:18" x14ac:dyDescent="0.25">
      <c r="A129" s="1" t="s">
        <v>204</v>
      </c>
      <c r="B129" s="1" t="s">
        <v>304</v>
      </c>
      <c r="C129" s="9">
        <v>1.06E-2</v>
      </c>
      <c r="D129" s="9">
        <v>0</v>
      </c>
      <c r="E129" s="9">
        <v>2.0199999999999999E-2</v>
      </c>
      <c r="F129" s="9">
        <v>3.0800000000000001E-2</v>
      </c>
      <c r="G129" s="9">
        <v>1.3375232213813057E-2</v>
      </c>
      <c r="H129" s="9">
        <v>1.2037708992431751E-2</v>
      </c>
      <c r="I129" s="9">
        <v>2.1359071549548508E-2</v>
      </c>
      <c r="J129" s="9">
        <f>ExitPrices[[#This Row],[2019/20 Exit Revenue Recovery Price]]+ExitPrices[[#This Row],[2019/20 Exit Firm Price]]</f>
        <v>3.4734303763361563E-2</v>
      </c>
      <c r="K129" s="9">
        <v>1.3898305211980837E-2</v>
      </c>
      <c r="L129" s="9">
        <v>1.2508474690782754E-2</v>
      </c>
      <c r="M129" s="9">
        <v>2.2422615306856429E-2</v>
      </c>
      <c r="N129" s="9">
        <f>ExitPrices[[#This Row],[2020/21 Exit Revenue Recovery Price]]+ExitPrices[[#This Row],[2020/21 Exit Firm Price]]</f>
        <v>3.6320920518837264E-2</v>
      </c>
      <c r="O129" s="9">
        <v>2.6205913642381829E-2</v>
      </c>
      <c r="P129" s="9">
        <v>2.3585322278143646E-2</v>
      </c>
      <c r="Q129" s="9">
        <v>-1.1627732281796712E-14</v>
      </c>
      <c r="R129" s="9">
        <f>ExitPrices[[#This Row],[2021/22 Exit Revenue Recovery Price]]+ExitPrices[[#This Row],[2021/22 Exit Firm Price]]</f>
        <v>2.6205913642370203E-2</v>
      </c>
    </row>
    <row r="130" spans="1:18" x14ac:dyDescent="0.25">
      <c r="A130" s="1" t="s">
        <v>205</v>
      </c>
      <c r="B130" s="1" t="s">
        <v>313</v>
      </c>
      <c r="C130" s="9">
        <v>8.6E-3</v>
      </c>
      <c r="D130" s="9">
        <v>0</v>
      </c>
      <c r="E130" s="9">
        <v>2.0199999999999999E-2</v>
      </c>
      <c r="F130" s="9">
        <v>2.8799999999999999E-2</v>
      </c>
      <c r="G130" s="9">
        <v>1.0870509932698644E-2</v>
      </c>
      <c r="H130" s="9">
        <v>9.7834589394287796E-3</v>
      </c>
      <c r="I130" s="9">
        <v>2.1359071549548508E-2</v>
      </c>
      <c r="J130" s="9">
        <f>ExitPrices[[#This Row],[2019/20 Exit Revenue Recovery Price]]+ExitPrices[[#This Row],[2019/20 Exit Firm Price]]</f>
        <v>3.2229581482247152E-2</v>
      </c>
      <c r="K130" s="9">
        <v>1.1295629297447853E-2</v>
      </c>
      <c r="L130" s="9">
        <v>1.0166066367703069E-2</v>
      </c>
      <c r="M130" s="9">
        <v>2.2422615306856429E-2</v>
      </c>
      <c r="N130" s="9">
        <f>ExitPrices[[#This Row],[2020/21 Exit Revenue Recovery Price]]+ExitPrices[[#This Row],[2020/21 Exit Firm Price]]</f>
        <v>3.3718244604304282E-2</v>
      </c>
      <c r="O130" s="9">
        <v>1.8707873611745578E-2</v>
      </c>
      <c r="P130" s="9">
        <v>1.683708625057102E-2</v>
      </c>
      <c r="Q130" s="9">
        <v>-1.1627732281796712E-14</v>
      </c>
      <c r="R130" s="9">
        <f>ExitPrices[[#This Row],[2021/22 Exit Revenue Recovery Price]]+ExitPrices[[#This Row],[2021/22 Exit Firm Price]]</f>
        <v>1.8707873611733952E-2</v>
      </c>
    </row>
    <row r="131" spans="1:18" x14ac:dyDescent="0.25">
      <c r="A131" s="1" t="s">
        <v>206</v>
      </c>
      <c r="B131" s="1" t="s">
        <v>308</v>
      </c>
      <c r="C131" s="9">
        <v>2.6499999999999999E-2</v>
      </c>
      <c r="D131" s="9">
        <v>0</v>
      </c>
      <c r="E131" s="9">
        <v>2.0199999999999999E-2</v>
      </c>
      <c r="F131" s="9">
        <v>4.6699999999999998E-2</v>
      </c>
      <c r="G131" s="9">
        <v>1.1149348129450015E-2</v>
      </c>
      <c r="H131" s="9">
        <v>1.0034413316505014E-2</v>
      </c>
      <c r="I131" s="9">
        <v>2.1359071549548508E-2</v>
      </c>
      <c r="J131" s="9">
        <f>ExitPrices[[#This Row],[2019/20 Exit Revenue Recovery Price]]+ExitPrices[[#This Row],[2019/20 Exit Firm Price]]</f>
        <v>3.2508419678998521E-2</v>
      </c>
      <c r="K131" s="9">
        <v>1.1585372182001787E-2</v>
      </c>
      <c r="L131" s="9">
        <v>1.0426834963801607E-2</v>
      </c>
      <c r="M131" s="9">
        <v>2.2422615306856429E-2</v>
      </c>
      <c r="N131" s="9">
        <f>ExitPrices[[#This Row],[2020/21 Exit Revenue Recovery Price]]+ExitPrices[[#This Row],[2020/21 Exit Firm Price]]</f>
        <v>3.4007987488858214E-2</v>
      </c>
      <c r="O131" s="9">
        <v>2.2342068986361478E-2</v>
      </c>
      <c r="P131" s="9">
        <v>2.0107862087725331E-2</v>
      </c>
      <c r="Q131" s="9">
        <v>-1.1627732281796712E-14</v>
      </c>
      <c r="R131" s="9">
        <f>ExitPrices[[#This Row],[2021/22 Exit Revenue Recovery Price]]+ExitPrices[[#This Row],[2021/22 Exit Firm Price]]</f>
        <v>2.2342068986349852E-2</v>
      </c>
    </row>
    <row r="132" spans="1:18" x14ac:dyDescent="0.25">
      <c r="A132" s="1" t="s">
        <v>207</v>
      </c>
      <c r="B132" s="1" t="s">
        <v>304</v>
      </c>
      <c r="C132" s="9">
        <v>1.0500000000000001E-2</v>
      </c>
      <c r="D132" s="9">
        <v>0</v>
      </c>
      <c r="E132" s="9">
        <v>2.0199999999999999E-2</v>
      </c>
      <c r="F132" s="9">
        <v>3.0699999999999998E-2</v>
      </c>
      <c r="G132" s="9">
        <v>1.3219365238664941E-2</v>
      </c>
      <c r="H132" s="9">
        <v>1.1897428714798446E-2</v>
      </c>
      <c r="I132" s="9">
        <v>2.1359071549548508E-2</v>
      </c>
      <c r="J132" s="9">
        <f>ExitPrices[[#This Row],[2019/20 Exit Revenue Recovery Price]]+ExitPrices[[#This Row],[2019/20 Exit Firm Price]]</f>
        <v>3.457843678821345E-2</v>
      </c>
      <c r="K132" s="9">
        <v>1.3736342656232492E-2</v>
      </c>
      <c r="L132" s="9">
        <v>1.2362708390609243E-2</v>
      </c>
      <c r="M132" s="9">
        <v>2.2422615306856429E-2</v>
      </c>
      <c r="N132" s="9">
        <f>ExitPrices[[#This Row],[2020/21 Exit Revenue Recovery Price]]+ExitPrices[[#This Row],[2020/21 Exit Firm Price]]</f>
        <v>3.615895796308892E-2</v>
      </c>
      <c r="O132" s="9">
        <v>2.592379915308585E-2</v>
      </c>
      <c r="P132" s="9">
        <v>2.3331419237777266E-2</v>
      </c>
      <c r="Q132" s="9">
        <v>-1.1627732281796712E-14</v>
      </c>
      <c r="R132" s="9">
        <f>ExitPrices[[#This Row],[2021/22 Exit Revenue Recovery Price]]+ExitPrices[[#This Row],[2021/22 Exit Firm Price]]</f>
        <v>2.5923799153074224E-2</v>
      </c>
    </row>
    <row r="133" spans="1:18" x14ac:dyDescent="0.25">
      <c r="A133" s="1" t="s">
        <v>208</v>
      </c>
      <c r="B133" s="1" t="s">
        <v>306</v>
      </c>
      <c r="C133" s="9">
        <v>1.9400000000000001E-2</v>
      </c>
      <c r="D133" s="9">
        <v>0</v>
      </c>
      <c r="E133" s="9">
        <v>2.0199999999999999E-2</v>
      </c>
      <c r="F133" s="9">
        <v>3.9599999999999996E-2</v>
      </c>
      <c r="G133" s="9">
        <v>9.877324393599559E-3</v>
      </c>
      <c r="H133" s="9">
        <v>8.8895919542396028E-3</v>
      </c>
      <c r="I133" s="9">
        <v>2.1359071549548508E-2</v>
      </c>
      <c r="J133" s="9">
        <f>ExitPrices[[#This Row],[2019/20 Exit Revenue Recovery Price]]+ExitPrices[[#This Row],[2019/20 Exit Firm Price]]</f>
        <v>3.1236395943148067E-2</v>
      </c>
      <c r="K133" s="9">
        <v>1.0263602672873108E-2</v>
      </c>
      <c r="L133" s="9">
        <v>9.2372424055857973E-3</v>
      </c>
      <c r="M133" s="9">
        <v>2.2422615306856429E-2</v>
      </c>
      <c r="N133" s="9">
        <f>ExitPrices[[#This Row],[2020/21 Exit Revenue Recovery Price]]+ExitPrices[[#This Row],[2020/21 Exit Firm Price]]</f>
        <v>3.2686217979729537E-2</v>
      </c>
      <c r="O133" s="9">
        <v>2.0460042387813456E-2</v>
      </c>
      <c r="P133" s="9">
        <v>1.841403814903211E-2</v>
      </c>
      <c r="Q133" s="9">
        <v>-1.1627732281796712E-14</v>
      </c>
      <c r="R133" s="9">
        <f>ExitPrices[[#This Row],[2021/22 Exit Revenue Recovery Price]]+ExitPrices[[#This Row],[2021/22 Exit Firm Price]]</f>
        <v>2.046004238780183E-2</v>
      </c>
    </row>
    <row r="134" spans="1:18" x14ac:dyDescent="0.25">
      <c r="A134" s="1" t="s">
        <v>74</v>
      </c>
      <c r="B134" s="1" t="s">
        <v>311</v>
      </c>
      <c r="C134" s="9">
        <v>2.9999999999999997E-4</v>
      </c>
      <c r="D134" s="9">
        <v>0</v>
      </c>
      <c r="E134" s="9">
        <v>2.0199999999999999E-2</v>
      </c>
      <c r="F134" s="9">
        <v>2.0500000000000001E-2</v>
      </c>
      <c r="G134" s="9">
        <v>1.2079947376689257E-2</v>
      </c>
      <c r="H134" s="9">
        <v>1.087195263902033E-2</v>
      </c>
      <c r="I134" s="9">
        <v>2.6814922992342963E-2</v>
      </c>
      <c r="J134" s="9">
        <f>ExitPrices[[#This Row],[2019/20 Exit Revenue Recovery Price]]+ExitPrices[[#This Row],[2019/20 Exit Firm Price]]</f>
        <v>3.889487036903222E-2</v>
      </c>
      <c r="K134" s="9">
        <v>1.2552364916140148E-2</v>
      </c>
      <c r="L134" s="9">
        <v>1.1297128424526133E-2</v>
      </c>
      <c r="M134" s="9">
        <v>3.0833147882827053E-2</v>
      </c>
      <c r="N134" s="9">
        <f>ExitPrices[[#This Row],[2020/21 Exit Revenue Recovery Price]]+ExitPrices[[#This Row],[2020/21 Exit Firm Price]]</f>
        <v>4.3385512798967199E-2</v>
      </c>
      <c r="O134" s="9">
        <v>1.8829494406284834E-2</v>
      </c>
      <c r="P134" s="9">
        <v>1.6946544965656351E-2</v>
      </c>
      <c r="Q134" s="9">
        <v>-1.0137237812144277E-14</v>
      </c>
      <c r="R134" s="9">
        <f>ExitPrices[[#This Row],[2021/22 Exit Revenue Recovery Price]]+ExitPrices[[#This Row],[2021/22 Exit Firm Price]]</f>
        <v>1.8829494406274697E-2</v>
      </c>
    </row>
    <row r="135" spans="1:18" x14ac:dyDescent="0.25">
      <c r="A135" s="1" t="s">
        <v>209</v>
      </c>
      <c r="B135" s="1" t="s">
        <v>303</v>
      </c>
      <c r="C135" s="9">
        <v>1E-4</v>
      </c>
      <c r="D135" s="9">
        <v>0</v>
      </c>
      <c r="E135" s="9">
        <v>2.0199999999999999E-2</v>
      </c>
      <c r="F135" s="9">
        <v>2.0299999999999999E-2</v>
      </c>
      <c r="G135" s="9">
        <v>1.2295085301607486E-2</v>
      </c>
      <c r="H135" s="9">
        <v>1.1065576771446737E-2</v>
      </c>
      <c r="I135" s="9">
        <v>2.1359071549548508E-2</v>
      </c>
      <c r="J135" s="9">
        <f>ExitPrices[[#This Row],[2019/20 Exit Revenue Recovery Price]]+ExitPrices[[#This Row],[2019/20 Exit Firm Price]]</f>
        <v>3.3654156851155997E-2</v>
      </c>
      <c r="K135" s="9">
        <v>1.2775916365220623E-2</v>
      </c>
      <c r="L135" s="9">
        <v>1.1498324728698561E-2</v>
      </c>
      <c r="M135" s="9">
        <v>2.2422615306856429E-2</v>
      </c>
      <c r="N135" s="9">
        <f>ExitPrices[[#This Row],[2020/21 Exit Revenue Recovery Price]]+ExitPrices[[#This Row],[2020/21 Exit Firm Price]]</f>
        <v>3.5198531672077052E-2</v>
      </c>
      <c r="O135" s="9">
        <v>1.9015217102467757E-2</v>
      </c>
      <c r="P135" s="9">
        <v>1.7113695392220983E-2</v>
      </c>
      <c r="Q135" s="9">
        <v>-1.1627732281796712E-14</v>
      </c>
      <c r="R135" s="9">
        <f>ExitPrices[[#This Row],[2021/22 Exit Revenue Recovery Price]]+ExitPrices[[#This Row],[2021/22 Exit Firm Price]]</f>
        <v>1.9015217102456131E-2</v>
      </c>
    </row>
    <row r="136" spans="1:18" x14ac:dyDescent="0.25">
      <c r="A136" s="1" t="s">
        <v>210</v>
      </c>
      <c r="B136" s="1" t="s">
        <v>307</v>
      </c>
      <c r="C136" s="9">
        <v>6.0000000000000001E-3</v>
      </c>
      <c r="D136" s="9">
        <v>0</v>
      </c>
      <c r="E136" s="9">
        <v>2.0199999999999999E-2</v>
      </c>
      <c r="F136" s="9">
        <v>2.6200000000000001E-2</v>
      </c>
      <c r="G136" s="9">
        <v>9.0384730613331313E-3</v>
      </c>
      <c r="H136" s="9">
        <v>0</v>
      </c>
      <c r="I136" s="9">
        <v>2.1359071549548508E-2</v>
      </c>
      <c r="J136" s="9">
        <f>ExitPrices[[#This Row],[2019/20 Exit Revenue Recovery Price]]+ExitPrices[[#This Row],[2019/20 Exit Firm Price]]</f>
        <v>3.0397544610881639E-2</v>
      </c>
      <c r="K136" s="9">
        <v>9.3919458928677993E-3</v>
      </c>
      <c r="L136" s="9">
        <v>0</v>
      </c>
      <c r="M136" s="9">
        <v>2.2422615306856429E-2</v>
      </c>
      <c r="N136" s="9">
        <f>ExitPrices[[#This Row],[2020/21 Exit Revenue Recovery Price]]+ExitPrices[[#This Row],[2020/21 Exit Firm Price]]</f>
        <v>3.1814561199724228E-2</v>
      </c>
      <c r="O136" s="9">
        <v>1.5662685791000847E-2</v>
      </c>
      <c r="P136" s="9">
        <v>0</v>
      </c>
      <c r="Q136" s="9">
        <v>-1.1627732281796712E-14</v>
      </c>
      <c r="R136" s="9">
        <f>ExitPrices[[#This Row],[2021/22 Exit Revenue Recovery Price]]+ExitPrices[[#This Row],[2021/22 Exit Firm Price]]</f>
        <v>1.5662685790989221E-2</v>
      </c>
    </row>
    <row r="137" spans="1:18" x14ac:dyDescent="0.25">
      <c r="A137" s="1" t="s">
        <v>73</v>
      </c>
      <c r="B137" s="1" t="s">
        <v>308</v>
      </c>
      <c r="C137" s="9">
        <v>2.2800000000000001E-2</v>
      </c>
      <c r="D137" s="9">
        <v>0</v>
      </c>
      <c r="E137" s="9">
        <v>2.0199999999999999E-2</v>
      </c>
      <c r="F137" s="9">
        <v>4.2999999999999997E-2</v>
      </c>
      <c r="G137" s="9">
        <v>1.0480065333211615E-2</v>
      </c>
      <c r="H137" s="9">
        <v>9.4320587998904543E-3</v>
      </c>
      <c r="I137" s="9">
        <v>2.1359071549548508E-2</v>
      </c>
      <c r="J137" s="9">
        <f>ExitPrices[[#This Row],[2019/20 Exit Revenue Recovery Price]]+ExitPrices[[#This Row],[2019/20 Exit Firm Price]]</f>
        <v>3.1839136882760119E-2</v>
      </c>
      <c r="K137" s="9">
        <v>1.0889915353548156E-2</v>
      </c>
      <c r="L137" s="9">
        <v>9.8009238181933408E-3</v>
      </c>
      <c r="M137" s="9">
        <v>2.2422615306856429E-2</v>
      </c>
      <c r="N137" s="9">
        <f>ExitPrices[[#This Row],[2020/21 Exit Revenue Recovery Price]]+ExitPrices[[#This Row],[2020/21 Exit Firm Price]]</f>
        <v>3.3312530660404585E-2</v>
      </c>
      <c r="O137" s="9">
        <v>2.1025101702449485E-2</v>
      </c>
      <c r="P137" s="9">
        <v>1.8922591532204536E-2</v>
      </c>
      <c r="Q137" s="9">
        <v>-1.1627732281796712E-14</v>
      </c>
      <c r="R137" s="9">
        <f>ExitPrices[[#This Row],[2021/22 Exit Revenue Recovery Price]]+ExitPrices[[#This Row],[2021/22 Exit Firm Price]]</f>
        <v>2.1025101702437859E-2</v>
      </c>
    </row>
    <row r="138" spans="1:18" x14ac:dyDescent="0.25">
      <c r="A138" s="1" t="s">
        <v>211</v>
      </c>
      <c r="B138" s="1" t="s">
        <v>298</v>
      </c>
      <c r="C138" s="9">
        <v>2.2800000000000001E-2</v>
      </c>
      <c r="D138" s="9">
        <v>0</v>
      </c>
      <c r="E138" s="9">
        <v>0</v>
      </c>
      <c r="F138" s="9">
        <v>2.2800000000000001E-2</v>
      </c>
      <c r="G138" s="9">
        <v>1.4672091466496266E-3</v>
      </c>
      <c r="H138" s="9">
        <v>1.320488231984664E-3</v>
      </c>
      <c r="I138" s="9">
        <v>0</v>
      </c>
      <c r="J138" s="9">
        <f>ExitPrices[[#This Row],[2019/20 Exit Revenue Recovery Price]]+ExitPrices[[#This Row],[2019/20 Exit Firm Price]]</f>
        <v>1.4672091466496266E-3</v>
      </c>
      <c r="K138" s="9">
        <v>1.5245881494967419E-3</v>
      </c>
      <c r="L138" s="9">
        <v>1.3721293345470677E-3</v>
      </c>
      <c r="M138" s="9">
        <v>0</v>
      </c>
      <c r="N138" s="9">
        <f>ExitPrices[[#This Row],[2020/21 Exit Revenue Recovery Price]]+ExitPrices[[#This Row],[2020/21 Exit Firm Price]]</f>
        <v>1.5245881494967419E-3</v>
      </c>
      <c r="O138" s="9">
        <v>2.8480547878491384E-3</v>
      </c>
      <c r="P138" s="9">
        <v>2.5632493090642244E-3</v>
      </c>
      <c r="Q138" s="9">
        <v>0</v>
      </c>
      <c r="R138" s="9">
        <f>ExitPrices[[#This Row],[2021/22 Exit Revenue Recovery Price]]+ExitPrices[[#This Row],[2021/22 Exit Firm Price]]</f>
        <v>2.8480547878491384E-3</v>
      </c>
    </row>
    <row r="139" spans="1:18" x14ac:dyDescent="0.25">
      <c r="A139" s="1" t="s">
        <v>212</v>
      </c>
      <c r="B139" s="1" t="s">
        <v>307</v>
      </c>
      <c r="C139" s="9">
        <v>1E-4</v>
      </c>
      <c r="D139" s="9">
        <v>0</v>
      </c>
      <c r="E139" s="9">
        <v>2.0199999999999999E-2</v>
      </c>
      <c r="F139" s="9">
        <v>2.0299999999999999E-2</v>
      </c>
      <c r="G139" s="9">
        <v>8.5211899728198197E-3</v>
      </c>
      <c r="H139" s="9">
        <v>7.6690709755378372E-3</v>
      </c>
      <c r="I139" s="9">
        <v>2.1359071549548508E-2</v>
      </c>
      <c r="J139" s="9">
        <f>ExitPrices[[#This Row],[2019/20 Exit Revenue Recovery Price]]+ExitPrices[[#This Row],[2019/20 Exit Firm Price]]</f>
        <v>2.9880261522368327E-2</v>
      </c>
      <c r="K139" s="9">
        <v>8.8544331132594297E-3</v>
      </c>
      <c r="L139" s="9">
        <v>7.9689898019334876E-3</v>
      </c>
      <c r="M139" s="9">
        <v>2.2422615306856429E-2</v>
      </c>
      <c r="N139" s="9">
        <f>ExitPrices[[#This Row],[2020/21 Exit Revenue Recovery Price]]+ExitPrices[[#This Row],[2020/21 Exit Firm Price]]</f>
        <v>3.1277048420115861E-2</v>
      </c>
      <c r="O139" s="9">
        <v>1.4691409827312317E-2</v>
      </c>
      <c r="P139" s="9">
        <v>1.3222268844581084E-2</v>
      </c>
      <c r="Q139" s="9">
        <v>-1.1627732281796712E-14</v>
      </c>
      <c r="R139" s="9">
        <f>ExitPrices[[#This Row],[2021/22 Exit Revenue Recovery Price]]+ExitPrices[[#This Row],[2021/22 Exit Firm Price]]</f>
        <v>1.4691409827300689E-2</v>
      </c>
    </row>
    <row r="140" spans="1:18" x14ac:dyDescent="0.25">
      <c r="A140" s="1" t="s">
        <v>213</v>
      </c>
      <c r="B140" s="1" t="s">
        <v>304</v>
      </c>
      <c r="C140" s="9">
        <v>1E-4</v>
      </c>
      <c r="D140" s="9">
        <v>0</v>
      </c>
      <c r="E140" s="9">
        <v>2.0199999999999999E-2</v>
      </c>
      <c r="F140" s="9">
        <v>2.0299999999999999E-2</v>
      </c>
      <c r="G140" s="9">
        <v>1.7153478804937887E-2</v>
      </c>
      <c r="H140" s="9">
        <v>1.5438130924444097E-2</v>
      </c>
      <c r="I140" s="9">
        <v>2.1359071549548508E-2</v>
      </c>
      <c r="J140" s="9">
        <f>ExitPrices[[#This Row],[2019/20 Exit Revenue Recovery Price]]+ExitPrices[[#This Row],[2019/20 Exit Firm Price]]</f>
        <v>3.8512550354486391E-2</v>
      </c>
      <c r="K140" s="9">
        <v>1.7824309893630319E-2</v>
      </c>
      <c r="L140" s="9">
        <v>1.6041878904267289E-2</v>
      </c>
      <c r="M140" s="9">
        <v>2.2422615306856429E-2</v>
      </c>
      <c r="N140" s="9">
        <f>ExitPrices[[#This Row],[2020/21 Exit Revenue Recovery Price]]+ExitPrices[[#This Row],[2020/21 Exit Firm Price]]</f>
        <v>4.0246925200486748E-2</v>
      </c>
      <c r="O140" s="9">
        <v>3.3633940791080966E-2</v>
      </c>
      <c r="P140" s="9">
        <v>3.0270546711972868E-2</v>
      </c>
      <c r="Q140" s="9">
        <v>-1.1627732281796712E-14</v>
      </c>
      <c r="R140" s="9">
        <f>ExitPrices[[#This Row],[2021/22 Exit Revenue Recovery Price]]+ExitPrices[[#This Row],[2021/22 Exit Firm Price]]</f>
        <v>3.3633940791069336E-2</v>
      </c>
    </row>
    <row r="141" spans="1:18" x14ac:dyDescent="0.25">
      <c r="A141" s="1" t="s">
        <v>214</v>
      </c>
      <c r="B141" s="1" t="s">
        <v>304</v>
      </c>
      <c r="C141" s="9">
        <v>7.4999999999999997E-3</v>
      </c>
      <c r="D141" s="9">
        <v>0</v>
      </c>
      <c r="E141" s="9">
        <v>2.0199999999999999E-2</v>
      </c>
      <c r="F141" s="9">
        <v>2.7699999999999999E-2</v>
      </c>
      <c r="G141" s="9">
        <v>8.9966114617229965E-3</v>
      </c>
      <c r="H141" s="9">
        <v>8.096950315550697E-3</v>
      </c>
      <c r="I141" s="9">
        <v>2.1359071549548508E-2</v>
      </c>
      <c r="J141" s="9">
        <f>ExitPrices[[#This Row],[2019/20 Exit Revenue Recovery Price]]+ExitPrices[[#This Row],[2019/20 Exit Firm Price]]</f>
        <v>3.0355683011271506E-2</v>
      </c>
      <c r="K141" s="9">
        <v>9.3484471872944865E-3</v>
      </c>
      <c r="L141" s="9">
        <v>8.4136024685650384E-3</v>
      </c>
      <c r="M141" s="9">
        <v>2.2422615306856429E-2</v>
      </c>
      <c r="N141" s="9">
        <f>ExitPrices[[#This Row],[2020/21 Exit Revenue Recovery Price]]+ExitPrices[[#This Row],[2020/21 Exit Firm Price]]</f>
        <v>3.1771062494150917E-2</v>
      </c>
      <c r="O141" s="9">
        <v>1.7938394559522078E-2</v>
      </c>
      <c r="P141" s="9">
        <v>1.6144555103569869E-2</v>
      </c>
      <c r="Q141" s="9">
        <v>-1.1627732281796712E-14</v>
      </c>
      <c r="R141" s="9">
        <f>ExitPrices[[#This Row],[2021/22 Exit Revenue Recovery Price]]+ExitPrices[[#This Row],[2021/22 Exit Firm Price]]</f>
        <v>1.7938394559510452E-2</v>
      </c>
    </row>
    <row r="142" spans="1:18" x14ac:dyDescent="0.25">
      <c r="A142" s="1" t="s">
        <v>215</v>
      </c>
      <c r="B142" s="1" t="s">
        <v>310</v>
      </c>
      <c r="C142" s="9">
        <v>7.1000000000000004E-3</v>
      </c>
      <c r="D142" s="9">
        <v>0</v>
      </c>
      <c r="E142" s="9">
        <v>2.0199999999999999E-2</v>
      </c>
      <c r="F142" s="9">
        <v>2.7299999999999998E-2</v>
      </c>
      <c r="G142" s="9">
        <v>8.9966114617229965E-3</v>
      </c>
      <c r="H142" s="9">
        <v>8.096950315550697E-3</v>
      </c>
      <c r="I142" s="9">
        <v>2.1359071549548508E-2</v>
      </c>
      <c r="J142" s="9">
        <f>ExitPrices[[#This Row],[2019/20 Exit Revenue Recovery Price]]+ExitPrices[[#This Row],[2019/20 Exit Firm Price]]</f>
        <v>3.0355683011271506E-2</v>
      </c>
      <c r="K142" s="9">
        <v>9.3484471872944831E-3</v>
      </c>
      <c r="L142" s="9">
        <v>8.4136024685650349E-3</v>
      </c>
      <c r="M142" s="9">
        <v>2.2422615306856429E-2</v>
      </c>
      <c r="N142" s="9">
        <f>ExitPrices[[#This Row],[2020/21 Exit Revenue Recovery Price]]+ExitPrices[[#This Row],[2020/21 Exit Firm Price]]</f>
        <v>3.177106249415091E-2</v>
      </c>
      <c r="O142" s="9">
        <v>1.7938394559522078E-2</v>
      </c>
      <c r="P142" s="9">
        <v>1.6144555103569869E-2</v>
      </c>
      <c r="Q142" s="9">
        <v>-1.1627732281796712E-14</v>
      </c>
      <c r="R142" s="9">
        <f>ExitPrices[[#This Row],[2021/22 Exit Revenue Recovery Price]]+ExitPrices[[#This Row],[2021/22 Exit Firm Price]]</f>
        <v>1.7938394559510452E-2</v>
      </c>
    </row>
    <row r="143" spans="1:18" x14ac:dyDescent="0.25">
      <c r="A143" s="1" t="s">
        <v>216</v>
      </c>
      <c r="B143" s="1" t="s">
        <v>317</v>
      </c>
      <c r="C143" s="9">
        <v>1.21E-2</v>
      </c>
      <c r="D143" s="9">
        <v>0</v>
      </c>
      <c r="E143" s="9">
        <v>2.0199999999999999E-2</v>
      </c>
      <c r="F143" s="9">
        <v>3.2299999999999995E-2</v>
      </c>
      <c r="G143" s="9">
        <v>1.1165286510422237E-2</v>
      </c>
      <c r="H143" s="9">
        <v>1.0048757859380014E-2</v>
      </c>
      <c r="I143" s="9">
        <v>2.1359071549548508E-2</v>
      </c>
      <c r="J143" s="9">
        <f>ExitPrices[[#This Row],[2019/20 Exit Revenue Recovery Price]]+ExitPrices[[#This Row],[2019/20 Exit Firm Price]]</f>
        <v>3.2524358059970747E-2</v>
      </c>
      <c r="K143" s="9">
        <v>1.1601933874523879E-2</v>
      </c>
      <c r="L143" s="9">
        <v>1.0441740487071492E-2</v>
      </c>
      <c r="M143" s="9">
        <v>2.2422615306856429E-2</v>
      </c>
      <c r="N143" s="9">
        <f>ExitPrices[[#This Row],[2020/21 Exit Revenue Recovery Price]]+ExitPrices[[#This Row],[2020/21 Exit Firm Price]]</f>
        <v>3.4024549181380308E-2</v>
      </c>
      <c r="O143" s="9">
        <v>2.196510525809563E-2</v>
      </c>
      <c r="P143" s="9">
        <v>1.9768594732286066E-2</v>
      </c>
      <c r="Q143" s="9">
        <v>-1.1627732281796712E-14</v>
      </c>
      <c r="R143" s="9">
        <f>ExitPrices[[#This Row],[2021/22 Exit Revenue Recovery Price]]+ExitPrices[[#This Row],[2021/22 Exit Firm Price]]</f>
        <v>2.1965105258084004E-2</v>
      </c>
    </row>
    <row r="144" spans="1:18" x14ac:dyDescent="0.25">
      <c r="A144" s="1" t="s">
        <v>217</v>
      </c>
      <c r="B144" s="1" t="s">
        <v>317</v>
      </c>
      <c r="C144" s="9">
        <v>1.21E-2</v>
      </c>
      <c r="D144" s="9">
        <v>0</v>
      </c>
      <c r="E144" s="9">
        <v>2.0199999999999999E-2</v>
      </c>
      <c r="F144" s="9">
        <v>3.2299999999999995E-2</v>
      </c>
      <c r="G144" s="9">
        <v>1.1165286510422237E-2</v>
      </c>
      <c r="H144" s="9">
        <v>1.0048757859380014E-2</v>
      </c>
      <c r="I144" s="9">
        <v>2.1359071549548508E-2</v>
      </c>
      <c r="J144" s="9">
        <f>ExitPrices[[#This Row],[2019/20 Exit Revenue Recovery Price]]+ExitPrices[[#This Row],[2019/20 Exit Firm Price]]</f>
        <v>3.2524358059970747E-2</v>
      </c>
      <c r="K144" s="9">
        <v>1.1601933874523879E-2</v>
      </c>
      <c r="L144" s="9">
        <v>1.0441740487071492E-2</v>
      </c>
      <c r="M144" s="9">
        <v>2.2422615306856429E-2</v>
      </c>
      <c r="N144" s="9">
        <f>ExitPrices[[#This Row],[2020/21 Exit Revenue Recovery Price]]+ExitPrices[[#This Row],[2020/21 Exit Firm Price]]</f>
        <v>3.4024549181380308E-2</v>
      </c>
      <c r="O144" s="9">
        <v>2.196510525809563E-2</v>
      </c>
      <c r="P144" s="9">
        <v>1.9768594732286066E-2</v>
      </c>
      <c r="Q144" s="9">
        <v>-1.1627732281796712E-14</v>
      </c>
      <c r="R144" s="9">
        <f>ExitPrices[[#This Row],[2021/22 Exit Revenue Recovery Price]]+ExitPrices[[#This Row],[2021/22 Exit Firm Price]]</f>
        <v>2.1965105258084004E-2</v>
      </c>
    </row>
    <row r="145" spans="1:18" x14ac:dyDescent="0.25">
      <c r="A145" s="1" t="s">
        <v>218</v>
      </c>
      <c r="B145" s="1" t="s">
        <v>312</v>
      </c>
      <c r="C145" s="9">
        <v>1E-4</v>
      </c>
      <c r="D145" s="9">
        <v>0</v>
      </c>
      <c r="E145" s="9">
        <v>2.0199999999999999E-2</v>
      </c>
      <c r="F145" s="9">
        <v>2.0299999999999999E-2</v>
      </c>
      <c r="G145" s="9">
        <v>1.0383326725659918E-2</v>
      </c>
      <c r="H145" s="9">
        <v>9.3449940530939257E-3</v>
      </c>
      <c r="I145" s="9">
        <v>2.1359071549548508E-2</v>
      </c>
      <c r="J145" s="9">
        <f>ExitPrices[[#This Row],[2019/20 Exit Revenue Recovery Price]]+ExitPrices[[#This Row],[2019/20 Exit Firm Price]]</f>
        <v>3.1742398275208424E-2</v>
      </c>
      <c r="K145" s="9">
        <v>1.0789393532914117E-2</v>
      </c>
      <c r="L145" s="9">
        <v>9.7104541796227059E-3</v>
      </c>
      <c r="M145" s="9">
        <v>2.2422615306856429E-2</v>
      </c>
      <c r="N145" s="9">
        <f>ExitPrices[[#This Row],[2020/21 Exit Revenue Recovery Price]]+ExitPrices[[#This Row],[2020/21 Exit Firm Price]]</f>
        <v>3.3212008839770546E-2</v>
      </c>
      <c r="O145" s="9">
        <v>1.6361371007322739E-2</v>
      </c>
      <c r="P145" s="9">
        <v>1.4725233906590465E-2</v>
      </c>
      <c r="Q145" s="9">
        <v>-1.1627732281796712E-14</v>
      </c>
      <c r="R145" s="9">
        <f>ExitPrices[[#This Row],[2021/22 Exit Revenue Recovery Price]]+ExitPrices[[#This Row],[2021/22 Exit Firm Price]]</f>
        <v>1.6361371007311113E-2</v>
      </c>
    </row>
    <row r="146" spans="1:18" x14ac:dyDescent="0.25">
      <c r="A146" s="1" t="s">
        <v>219</v>
      </c>
      <c r="B146" s="1" t="s">
        <v>307</v>
      </c>
      <c r="C146" s="9">
        <v>2.7000000000000001E-3</v>
      </c>
      <c r="D146" s="9">
        <v>0</v>
      </c>
      <c r="E146" s="9">
        <v>2.0199999999999999E-2</v>
      </c>
      <c r="F146" s="9">
        <v>2.29E-2</v>
      </c>
      <c r="G146" s="9">
        <v>9.5682007651430607E-3</v>
      </c>
      <c r="H146" s="9">
        <v>8.6113806886287548E-3</v>
      </c>
      <c r="I146" s="9">
        <v>2.1359071549548508E-2</v>
      </c>
      <c r="J146" s="9">
        <f>ExitPrices[[#This Row],[2019/20 Exit Revenue Recovery Price]]+ExitPrices[[#This Row],[2019/20 Exit Firm Price]]</f>
        <v>3.092727231469157E-2</v>
      </c>
      <c r="K146" s="9">
        <v>9.942389966593029E-3</v>
      </c>
      <c r="L146" s="9">
        <v>8.9481509699337256E-3</v>
      </c>
      <c r="M146" s="9">
        <v>2.2422615306856429E-2</v>
      </c>
      <c r="N146" s="9">
        <f>ExitPrices[[#This Row],[2020/21 Exit Revenue Recovery Price]]+ExitPrices[[#This Row],[2020/21 Exit Firm Price]]</f>
        <v>3.236500527344946E-2</v>
      </c>
      <c r="O146" s="9">
        <v>1.5342042097217842E-2</v>
      </c>
      <c r="P146" s="9">
        <v>1.3807837887496057E-2</v>
      </c>
      <c r="Q146" s="9">
        <v>-1.1627732281796712E-14</v>
      </c>
      <c r="R146" s="9">
        <f>ExitPrices[[#This Row],[2021/22 Exit Revenue Recovery Price]]+ExitPrices[[#This Row],[2021/22 Exit Firm Price]]</f>
        <v>1.5342042097206214E-2</v>
      </c>
    </row>
    <row r="147" spans="1:18" x14ac:dyDescent="0.25">
      <c r="A147" s="1" t="s">
        <v>220</v>
      </c>
      <c r="B147" s="1" t="s">
        <v>312</v>
      </c>
      <c r="C147" s="9">
        <v>2.3400000000000001E-2</v>
      </c>
      <c r="D147" s="9">
        <v>0</v>
      </c>
      <c r="E147" s="9">
        <v>2.0199999999999999E-2</v>
      </c>
      <c r="F147" s="9">
        <v>4.36E-2</v>
      </c>
      <c r="G147" s="9">
        <v>1.0405700268338298E-2</v>
      </c>
      <c r="H147" s="9">
        <v>9.3651302415044685E-3</v>
      </c>
      <c r="I147" s="9">
        <v>2.1359071549548508E-2</v>
      </c>
      <c r="J147" s="9">
        <f>ExitPrices[[#This Row],[2019/20 Exit Revenue Recovery Price]]+ExitPrices[[#This Row],[2019/20 Exit Firm Price]]</f>
        <v>3.1764771817886804E-2</v>
      </c>
      <c r="K147" s="9">
        <v>1.0812642050760131E-2</v>
      </c>
      <c r="L147" s="9">
        <v>9.7313778456841176E-3</v>
      </c>
      <c r="M147" s="9">
        <v>2.2422615306856429E-2</v>
      </c>
      <c r="N147" s="9">
        <f>ExitPrices[[#This Row],[2020/21 Exit Revenue Recovery Price]]+ExitPrices[[#This Row],[2020/21 Exit Firm Price]]</f>
        <v>3.3235257357616559E-2</v>
      </c>
      <c r="O147" s="9">
        <v>2.1018376035621199E-2</v>
      </c>
      <c r="P147" s="9">
        <v>1.891653843205908E-2</v>
      </c>
      <c r="Q147" s="9">
        <v>-1.1627732281796712E-14</v>
      </c>
      <c r="R147" s="9">
        <f>ExitPrices[[#This Row],[2021/22 Exit Revenue Recovery Price]]+ExitPrices[[#This Row],[2021/22 Exit Firm Price]]</f>
        <v>2.1018376035609573E-2</v>
      </c>
    </row>
    <row r="148" spans="1:18" x14ac:dyDescent="0.25">
      <c r="A148" s="1" t="s">
        <v>221</v>
      </c>
      <c r="B148" s="1" t="s">
        <v>303</v>
      </c>
      <c r="C148" s="9">
        <v>1E-4</v>
      </c>
      <c r="D148" s="9">
        <v>0</v>
      </c>
      <c r="E148" s="9">
        <v>2.0199999999999999E-2</v>
      </c>
      <c r="F148" s="9">
        <v>2.0299999999999999E-2</v>
      </c>
      <c r="G148" s="9">
        <v>1.5465191101062255E-2</v>
      </c>
      <c r="H148" s="9">
        <v>1.3918671990956031E-2</v>
      </c>
      <c r="I148" s="9">
        <v>2.1359071549548508E-2</v>
      </c>
      <c r="J148" s="9">
        <f>ExitPrices[[#This Row],[2019/20 Exit Revenue Recovery Price]]+ExitPrices[[#This Row],[2019/20 Exit Firm Price]]</f>
        <v>3.6824262650610763E-2</v>
      </c>
      <c r="K148" s="9">
        <v>1.6069997338976849E-2</v>
      </c>
      <c r="L148" s="9">
        <v>1.4462997605079164E-2</v>
      </c>
      <c r="M148" s="9">
        <v>2.2422615306856429E-2</v>
      </c>
      <c r="N148" s="9">
        <f>ExitPrices[[#This Row],[2020/21 Exit Revenue Recovery Price]]+ExitPrices[[#This Row],[2020/21 Exit Firm Price]]</f>
        <v>3.8492612645833278E-2</v>
      </c>
      <c r="O148" s="9">
        <v>2.1591625729315552E-2</v>
      </c>
      <c r="P148" s="9">
        <v>1.9432463156383997E-2</v>
      </c>
      <c r="Q148" s="9">
        <v>-1.1627732281796712E-14</v>
      </c>
      <c r="R148" s="9">
        <f>ExitPrices[[#This Row],[2021/22 Exit Revenue Recovery Price]]+ExitPrices[[#This Row],[2021/22 Exit Firm Price]]</f>
        <v>2.1591625729303926E-2</v>
      </c>
    </row>
    <row r="149" spans="1:18" x14ac:dyDescent="0.25">
      <c r="A149" s="1" t="s">
        <v>222</v>
      </c>
      <c r="B149" s="1" t="s">
        <v>309</v>
      </c>
      <c r="C149" s="9">
        <v>2.5399999999999999E-2</v>
      </c>
      <c r="D149" s="9">
        <v>0</v>
      </c>
      <c r="E149" s="9">
        <v>2.0199999999999999E-2</v>
      </c>
      <c r="F149" s="9">
        <v>4.5600000000000002E-2</v>
      </c>
      <c r="G149" s="9">
        <v>1.2927261812047971E-2</v>
      </c>
      <c r="H149" s="9">
        <v>1.1634535630843174E-2</v>
      </c>
      <c r="I149" s="9">
        <v>2.1359071549548508E-2</v>
      </c>
      <c r="J149" s="9">
        <f>ExitPrices[[#This Row],[2019/20 Exit Revenue Recovery Price]]+ExitPrices[[#This Row],[2019/20 Exit Firm Price]]</f>
        <v>3.4286333361596477E-2</v>
      </c>
      <c r="K149" s="9">
        <v>1.3432815770740705E-2</v>
      </c>
      <c r="L149" s="9">
        <v>1.2089534193666634E-2</v>
      </c>
      <c r="M149" s="9">
        <v>2.2422615306856429E-2</v>
      </c>
      <c r="N149" s="9">
        <f>ExitPrices[[#This Row],[2020/21 Exit Revenue Recovery Price]]+ExitPrices[[#This Row],[2020/21 Exit Firm Price]]</f>
        <v>3.585543107759713E-2</v>
      </c>
      <c r="O149" s="9">
        <v>2.6152765987933081E-2</v>
      </c>
      <c r="P149" s="9">
        <v>2.3537489389139771E-2</v>
      </c>
      <c r="Q149" s="9">
        <v>-1.1627732281796712E-14</v>
      </c>
      <c r="R149" s="9">
        <f>ExitPrices[[#This Row],[2021/22 Exit Revenue Recovery Price]]+ExitPrices[[#This Row],[2021/22 Exit Firm Price]]</f>
        <v>2.6152765987921454E-2</v>
      </c>
    </row>
    <row r="150" spans="1:18" x14ac:dyDescent="0.25">
      <c r="A150" s="1" t="s">
        <v>223</v>
      </c>
      <c r="B150" s="1" t="s">
        <v>307</v>
      </c>
      <c r="C150" s="9">
        <v>1.6000000000000001E-3</v>
      </c>
      <c r="D150" s="9">
        <v>0</v>
      </c>
      <c r="E150" s="9">
        <v>2.0199999999999999E-2</v>
      </c>
      <c r="F150" s="9">
        <v>2.18E-2</v>
      </c>
      <c r="G150" s="9">
        <v>8.6507782807125674E-3</v>
      </c>
      <c r="H150" s="9">
        <v>7.7857004526413112E-3</v>
      </c>
      <c r="I150" s="9">
        <v>2.1359071549548508E-2</v>
      </c>
      <c r="J150" s="9">
        <f>ExitPrices[[#This Row],[2019/20 Exit Revenue Recovery Price]]+ExitPrices[[#This Row],[2019/20 Exit Firm Price]]</f>
        <v>3.0009849830261073E-2</v>
      </c>
      <c r="K150" s="9">
        <v>8.9890893066029397E-3</v>
      </c>
      <c r="L150" s="9">
        <v>8.0901803759426457E-3</v>
      </c>
      <c r="M150" s="9">
        <v>2.2422615306856429E-2</v>
      </c>
      <c r="N150" s="9">
        <f>ExitPrices[[#This Row],[2020/21 Exit Revenue Recovery Price]]+ExitPrices[[#This Row],[2020/21 Exit Firm Price]]</f>
        <v>3.1411704613459365E-2</v>
      </c>
      <c r="O150" s="9">
        <v>1.5184021124127377E-2</v>
      </c>
      <c r="P150" s="9">
        <v>1.366561901171464E-2</v>
      </c>
      <c r="Q150" s="9">
        <v>-1.1627732281796712E-14</v>
      </c>
      <c r="R150" s="9">
        <f>ExitPrices[[#This Row],[2021/22 Exit Revenue Recovery Price]]+ExitPrices[[#This Row],[2021/22 Exit Firm Price]]</f>
        <v>1.518402112411575E-2</v>
      </c>
    </row>
    <row r="151" spans="1:18" x14ac:dyDescent="0.25">
      <c r="A151" s="1" t="s">
        <v>224</v>
      </c>
      <c r="B151" s="1" t="s">
        <v>312</v>
      </c>
      <c r="C151" s="9">
        <v>1E-4</v>
      </c>
      <c r="D151" s="9">
        <v>0</v>
      </c>
      <c r="E151" s="9">
        <v>2.0199999999999999E-2</v>
      </c>
      <c r="F151" s="9">
        <v>2.0299999999999999E-2</v>
      </c>
      <c r="G151" s="9">
        <v>1.678802447796705E-2</v>
      </c>
      <c r="H151" s="9">
        <v>1.5109222030170344E-2</v>
      </c>
      <c r="I151" s="9">
        <v>2.1359071549548508E-2</v>
      </c>
      <c r="J151" s="9">
        <f>ExitPrices[[#This Row],[2019/20 Exit Revenue Recovery Price]]+ExitPrices[[#This Row],[2019/20 Exit Firm Price]]</f>
        <v>3.8147096027515558E-2</v>
      </c>
      <c r="K151" s="9">
        <v>1.7444563531392638E-2</v>
      </c>
      <c r="L151" s="9">
        <v>1.5700107178253375E-2</v>
      </c>
      <c r="M151" s="9">
        <v>2.2422615306856429E-2</v>
      </c>
      <c r="N151" s="9">
        <f>ExitPrices[[#This Row],[2020/21 Exit Revenue Recovery Price]]+ExitPrices[[#This Row],[2020/21 Exit Firm Price]]</f>
        <v>3.986717883824907E-2</v>
      </c>
      <c r="O151" s="9">
        <v>2.0854843795121265E-2</v>
      </c>
      <c r="P151" s="9">
        <v>1.876935941560914E-2</v>
      </c>
      <c r="Q151" s="9">
        <v>-1.1627732281796712E-14</v>
      </c>
      <c r="R151" s="9">
        <f>ExitPrices[[#This Row],[2021/22 Exit Revenue Recovery Price]]+ExitPrices[[#This Row],[2021/22 Exit Firm Price]]</f>
        <v>2.0854843795109639E-2</v>
      </c>
    </row>
    <row r="152" spans="1:18" x14ac:dyDescent="0.25">
      <c r="A152" s="1" t="s">
        <v>225</v>
      </c>
      <c r="B152" s="1" t="s">
        <v>304</v>
      </c>
      <c r="C152" s="9">
        <v>8.3000000000000001E-3</v>
      </c>
      <c r="D152" s="9">
        <v>0</v>
      </c>
      <c r="E152" s="9">
        <v>2.0199999999999999E-2</v>
      </c>
      <c r="F152" s="9">
        <v>2.8499999999999998E-2</v>
      </c>
      <c r="G152" s="9">
        <v>1.1392415857912426E-2</v>
      </c>
      <c r="H152" s="9">
        <v>1.0253174272121184E-2</v>
      </c>
      <c r="I152" s="9">
        <v>2.1359071549548508E-2</v>
      </c>
      <c r="J152" s="9">
        <f>ExitPrices[[#This Row],[2019/20 Exit Revenue Recovery Price]]+ExitPrices[[#This Row],[2019/20 Exit Firm Price]]</f>
        <v>3.2751487407460936E-2</v>
      </c>
      <c r="K152" s="9">
        <v>1.1837945701724653E-2</v>
      </c>
      <c r="L152" s="9">
        <v>1.0654151131552188E-2</v>
      </c>
      <c r="M152" s="9">
        <v>2.2422615306856429E-2</v>
      </c>
      <c r="N152" s="9">
        <f>ExitPrices[[#This Row],[2020/21 Exit Revenue Recovery Price]]+ExitPrices[[#This Row],[2020/21 Exit Firm Price]]</f>
        <v>3.4260561008581082E-2</v>
      </c>
      <c r="O152" s="9">
        <v>1.985636519553426E-2</v>
      </c>
      <c r="P152" s="9">
        <v>1.7870728675980833E-2</v>
      </c>
      <c r="Q152" s="9">
        <v>-1.1627732281796712E-14</v>
      </c>
      <c r="R152" s="9">
        <f>ExitPrices[[#This Row],[2021/22 Exit Revenue Recovery Price]]+ExitPrices[[#This Row],[2021/22 Exit Firm Price]]</f>
        <v>1.9856365195522634E-2</v>
      </c>
    </row>
    <row r="153" spans="1:18" x14ac:dyDescent="0.25">
      <c r="A153" s="1" t="s">
        <v>226</v>
      </c>
      <c r="B153" s="1" t="s">
        <v>304</v>
      </c>
      <c r="C153" s="9">
        <v>1E-4</v>
      </c>
      <c r="D153" s="9">
        <v>0</v>
      </c>
      <c r="E153" s="9">
        <v>2.0199999999999999E-2</v>
      </c>
      <c r="F153" s="9">
        <v>2.0299999999999999E-2</v>
      </c>
      <c r="G153" s="9">
        <v>8.5308236028580637E-3</v>
      </c>
      <c r="H153" s="9">
        <v>7.6777412425722566E-3</v>
      </c>
      <c r="I153" s="9">
        <v>2.1359071549548508E-2</v>
      </c>
      <c r="J153" s="9">
        <f>ExitPrices[[#This Row],[2019/20 Exit Revenue Recovery Price]]+ExitPrices[[#This Row],[2019/20 Exit Firm Price]]</f>
        <v>2.9889895152406573E-2</v>
      </c>
      <c r="K153" s="9">
        <v>8.864443491279822E-3</v>
      </c>
      <c r="L153" s="9">
        <v>7.9779991421518384E-3</v>
      </c>
      <c r="M153" s="9">
        <v>2.2422615306856429E-2</v>
      </c>
      <c r="N153" s="9">
        <f>ExitPrices[[#This Row],[2020/21 Exit Revenue Recovery Price]]+ExitPrices[[#This Row],[2020/21 Exit Firm Price]]</f>
        <v>3.1287058798136251E-2</v>
      </c>
      <c r="O153" s="9">
        <v>1.4703907570908515E-2</v>
      </c>
      <c r="P153" s="9">
        <v>1.3233516813817663E-2</v>
      </c>
      <c r="Q153" s="9">
        <v>-1.1627732281796712E-14</v>
      </c>
      <c r="R153" s="9">
        <f>ExitPrices[[#This Row],[2021/22 Exit Revenue Recovery Price]]+ExitPrices[[#This Row],[2021/22 Exit Firm Price]]</f>
        <v>1.4703907570896887E-2</v>
      </c>
    </row>
    <row r="154" spans="1:18" x14ac:dyDescent="0.25">
      <c r="A154" s="1" t="s">
        <v>227</v>
      </c>
      <c r="B154" s="1" t="s">
        <v>309</v>
      </c>
      <c r="C154" s="9">
        <v>1.44E-2</v>
      </c>
      <c r="D154" s="9">
        <v>0</v>
      </c>
      <c r="E154" s="9">
        <v>2.0199999999999999E-2</v>
      </c>
      <c r="F154" s="9">
        <v>3.4599999999999999E-2</v>
      </c>
      <c r="G154" s="9">
        <v>1.2111771913291255E-2</v>
      </c>
      <c r="H154" s="9">
        <v>1.0900594721962129E-2</v>
      </c>
      <c r="I154" s="9">
        <v>2.1359071549548508E-2</v>
      </c>
      <c r="J154" s="9">
        <f>ExitPrices[[#This Row],[2019/20 Exit Revenue Recovery Price]]+ExitPrices[[#This Row],[2019/20 Exit Firm Price]]</f>
        <v>3.3470843462839767E-2</v>
      </c>
      <c r="K154" s="9">
        <v>1.2585434033434999E-2</v>
      </c>
      <c r="L154" s="9">
        <v>1.1326890630091499E-2</v>
      </c>
      <c r="M154" s="9">
        <v>2.2422615306856429E-2</v>
      </c>
      <c r="N154" s="9">
        <f>ExitPrices[[#This Row],[2020/21 Exit Revenue Recovery Price]]+ExitPrices[[#This Row],[2020/21 Exit Firm Price]]</f>
        <v>3.5008049340291426E-2</v>
      </c>
      <c r="O154" s="9">
        <v>2.4792331095324745E-2</v>
      </c>
      <c r="P154" s="9">
        <v>2.2313097985792271E-2</v>
      </c>
      <c r="Q154" s="9">
        <v>-1.1627732281796712E-14</v>
      </c>
      <c r="R154" s="9">
        <f>ExitPrices[[#This Row],[2021/22 Exit Revenue Recovery Price]]+ExitPrices[[#This Row],[2021/22 Exit Firm Price]]</f>
        <v>2.4792331095313119E-2</v>
      </c>
    </row>
    <row r="155" spans="1:18" x14ac:dyDescent="0.25">
      <c r="A155" s="1" t="s">
        <v>228</v>
      </c>
      <c r="B155" s="1" t="s">
        <v>306</v>
      </c>
      <c r="C155" s="9">
        <v>1.44E-2</v>
      </c>
      <c r="D155" s="9">
        <v>0</v>
      </c>
      <c r="E155" s="9">
        <v>2.0199999999999999E-2</v>
      </c>
      <c r="F155" s="9">
        <v>3.4599999999999999E-2</v>
      </c>
      <c r="G155" s="9">
        <v>1.2111771913291259E-2</v>
      </c>
      <c r="H155" s="9">
        <v>1.0900594721962134E-2</v>
      </c>
      <c r="I155" s="9">
        <v>2.1359071549548508E-2</v>
      </c>
      <c r="J155" s="9">
        <f>ExitPrices[[#This Row],[2019/20 Exit Revenue Recovery Price]]+ExitPrices[[#This Row],[2019/20 Exit Firm Price]]</f>
        <v>3.3470843462839767E-2</v>
      </c>
      <c r="K155" s="9">
        <v>1.2585434033435001E-2</v>
      </c>
      <c r="L155" s="9">
        <v>1.1326890630091502E-2</v>
      </c>
      <c r="M155" s="9">
        <v>2.2422615306856429E-2</v>
      </c>
      <c r="N155" s="9">
        <f>ExitPrices[[#This Row],[2020/21 Exit Revenue Recovery Price]]+ExitPrices[[#This Row],[2020/21 Exit Firm Price]]</f>
        <v>3.5008049340291433E-2</v>
      </c>
      <c r="O155" s="9">
        <v>2.4792331095324742E-2</v>
      </c>
      <c r="P155" s="9">
        <v>2.2313097985792268E-2</v>
      </c>
      <c r="Q155" s="9">
        <v>-1.1627732281796712E-14</v>
      </c>
      <c r="R155" s="9">
        <f>ExitPrices[[#This Row],[2021/22 Exit Revenue Recovery Price]]+ExitPrices[[#This Row],[2021/22 Exit Firm Price]]</f>
        <v>2.4792331095313116E-2</v>
      </c>
    </row>
    <row r="156" spans="1:18" x14ac:dyDescent="0.25">
      <c r="A156" s="1" t="s">
        <v>229</v>
      </c>
      <c r="B156" s="1" t="s">
        <v>310</v>
      </c>
      <c r="C156" s="9">
        <v>2.7000000000000001E-3</v>
      </c>
      <c r="D156" s="9">
        <v>0</v>
      </c>
      <c r="E156" s="9">
        <v>2.0199999999999999E-2</v>
      </c>
      <c r="F156" s="9">
        <v>2.29E-2</v>
      </c>
      <c r="G156" s="9">
        <v>1.1744385376725603E-2</v>
      </c>
      <c r="H156" s="9">
        <v>1.0569946839053044E-2</v>
      </c>
      <c r="I156" s="9">
        <v>2.1359071549548508E-2</v>
      </c>
      <c r="J156" s="9">
        <f>ExitPrices[[#This Row],[2019/20 Exit Revenue Recovery Price]]+ExitPrices[[#This Row],[2019/20 Exit Firm Price]]</f>
        <v>3.3103456926274109E-2</v>
      </c>
      <c r="K156" s="9">
        <v>1.2203679897556234E-2</v>
      </c>
      <c r="L156" s="9">
        <v>1.098331190780061E-2</v>
      </c>
      <c r="M156" s="9">
        <v>2.2422615306856429E-2</v>
      </c>
      <c r="N156" s="9">
        <f>ExitPrices[[#This Row],[2020/21 Exit Revenue Recovery Price]]+ExitPrices[[#This Row],[2020/21 Exit Firm Price]]</f>
        <v>3.4626295204412662E-2</v>
      </c>
      <c r="O156" s="9">
        <v>2.2568707419849406E-2</v>
      </c>
      <c r="P156" s="9">
        <v>2.0311836677864466E-2</v>
      </c>
      <c r="Q156" s="9">
        <v>-1.1627732281796712E-14</v>
      </c>
      <c r="R156" s="9">
        <f>ExitPrices[[#This Row],[2021/22 Exit Revenue Recovery Price]]+ExitPrices[[#This Row],[2021/22 Exit Firm Price]]</f>
        <v>2.2568707419837779E-2</v>
      </c>
    </row>
    <row r="157" spans="1:18" x14ac:dyDescent="0.25">
      <c r="A157" s="1" t="s">
        <v>230</v>
      </c>
      <c r="B157" s="1" t="s">
        <v>310</v>
      </c>
      <c r="C157" s="9">
        <v>9.2999999999999992E-3</v>
      </c>
      <c r="D157" s="9">
        <v>0</v>
      </c>
      <c r="E157" s="9">
        <v>2.0199999999999999E-2</v>
      </c>
      <c r="F157" s="9">
        <v>2.9499999999999998E-2</v>
      </c>
      <c r="G157" s="9">
        <v>1.0890252033443945E-2</v>
      </c>
      <c r="H157" s="9">
        <v>9.8012268300995513E-3</v>
      </c>
      <c r="I157" s="9">
        <v>2.1359071549548508E-2</v>
      </c>
      <c r="J157" s="9">
        <f>ExitPrices[[#This Row],[2019/20 Exit Revenue Recovery Price]]+ExitPrices[[#This Row],[2019/20 Exit Firm Price]]</f>
        <v>3.2249323582992456E-2</v>
      </c>
      <c r="K157" s="9">
        <v>1.1316143464028114E-2</v>
      </c>
      <c r="L157" s="9">
        <v>1.0184529117625303E-2</v>
      </c>
      <c r="M157" s="9">
        <v>2.2422615306856429E-2</v>
      </c>
      <c r="N157" s="9">
        <f>ExitPrices[[#This Row],[2020/21 Exit Revenue Recovery Price]]+ExitPrices[[#This Row],[2020/21 Exit Firm Price]]</f>
        <v>3.3738758770884544E-2</v>
      </c>
      <c r="O157" s="9">
        <v>2.1533930989112434E-2</v>
      </c>
      <c r="P157" s="9">
        <v>1.938053789020119E-2</v>
      </c>
      <c r="Q157" s="9">
        <v>-1.1627732281796712E-14</v>
      </c>
      <c r="R157" s="9">
        <f>ExitPrices[[#This Row],[2021/22 Exit Revenue Recovery Price]]+ExitPrices[[#This Row],[2021/22 Exit Firm Price]]</f>
        <v>2.1533930989100808E-2</v>
      </c>
    </row>
    <row r="158" spans="1:18" x14ac:dyDescent="0.25">
      <c r="A158" s="1" t="s">
        <v>231</v>
      </c>
      <c r="B158" s="1" t="s">
        <v>306</v>
      </c>
      <c r="C158" s="9">
        <v>1.4200000000000001E-2</v>
      </c>
      <c r="D158" s="9">
        <v>0</v>
      </c>
      <c r="E158" s="9">
        <v>2.0199999999999999E-2</v>
      </c>
      <c r="F158" s="9">
        <v>3.44E-2</v>
      </c>
      <c r="G158" s="9">
        <v>9.5502097442160452E-3</v>
      </c>
      <c r="H158" s="9">
        <v>8.5951887697944401E-3</v>
      </c>
      <c r="I158" s="9">
        <v>2.1359071549548508E-2</v>
      </c>
      <c r="J158" s="9">
        <f>ExitPrices[[#This Row],[2019/20 Exit Revenue Recovery Price]]+ExitPrices[[#This Row],[2019/20 Exit Firm Price]]</f>
        <v>3.0909281293764551E-2</v>
      </c>
      <c r="K158" s="9">
        <v>9.9236953603296287E-3</v>
      </c>
      <c r="L158" s="9">
        <v>8.931325824296666E-3</v>
      </c>
      <c r="M158" s="9">
        <v>2.2422615306856429E-2</v>
      </c>
      <c r="N158" s="9">
        <f>ExitPrices[[#This Row],[2020/21 Exit Revenue Recovery Price]]+ExitPrices[[#This Row],[2020/21 Exit Firm Price]]</f>
        <v>3.234631066718606E-2</v>
      </c>
      <c r="O158" s="9">
        <v>2.0110813527871425E-2</v>
      </c>
      <c r="P158" s="9">
        <v>1.8099732175084281E-2</v>
      </c>
      <c r="Q158" s="9">
        <v>-1.1627732281796712E-14</v>
      </c>
      <c r="R158" s="9">
        <f>ExitPrices[[#This Row],[2021/22 Exit Revenue Recovery Price]]+ExitPrices[[#This Row],[2021/22 Exit Firm Price]]</f>
        <v>2.0110813527859799E-2</v>
      </c>
    </row>
    <row r="159" spans="1:18" x14ac:dyDescent="0.25">
      <c r="A159" s="1" t="s">
        <v>232</v>
      </c>
      <c r="B159" s="1" t="s">
        <v>304</v>
      </c>
      <c r="C159" s="9">
        <v>1.3599999999999999E-2</v>
      </c>
      <c r="D159" s="9">
        <v>0</v>
      </c>
      <c r="E159" s="9">
        <v>2.0199999999999999E-2</v>
      </c>
      <c r="F159" s="9">
        <v>3.3799999999999997E-2</v>
      </c>
      <c r="G159" s="9">
        <v>1.2257893869495594E-2</v>
      </c>
      <c r="H159" s="9">
        <v>1.1032104482546035E-2</v>
      </c>
      <c r="I159" s="9">
        <v>2.1359071549548508E-2</v>
      </c>
      <c r="J159" s="9">
        <f>ExitPrices[[#This Row],[2019/20 Exit Revenue Recovery Price]]+ExitPrices[[#This Row],[2019/20 Exit Firm Price]]</f>
        <v>3.3616965419044104E-2</v>
      </c>
      <c r="K159" s="9">
        <v>1.2737270466106593E-2</v>
      </c>
      <c r="L159" s="9">
        <v>1.1463543419495934E-2</v>
      </c>
      <c r="M159" s="9">
        <v>2.2422615306856429E-2</v>
      </c>
      <c r="N159" s="9">
        <f>ExitPrices[[#This Row],[2020/21 Exit Revenue Recovery Price]]+ExitPrices[[#This Row],[2020/21 Exit Firm Price]]</f>
        <v>3.5159885772963022E-2</v>
      </c>
      <c r="O159" s="9">
        <v>2.4019623170885639E-2</v>
      </c>
      <c r="P159" s="9">
        <v>2.1617660853797075E-2</v>
      </c>
      <c r="Q159" s="9">
        <v>-1.1627732281796712E-14</v>
      </c>
      <c r="R159" s="9">
        <f>ExitPrices[[#This Row],[2021/22 Exit Revenue Recovery Price]]+ExitPrices[[#This Row],[2021/22 Exit Firm Price]]</f>
        <v>2.4019623170874013E-2</v>
      </c>
    </row>
    <row r="160" spans="1:18" x14ac:dyDescent="0.25">
      <c r="A160" s="1" t="s">
        <v>233</v>
      </c>
      <c r="B160" s="1" t="s">
        <v>304</v>
      </c>
      <c r="C160" s="9">
        <v>3.5000000000000001E-3</v>
      </c>
      <c r="D160" s="9">
        <v>0</v>
      </c>
      <c r="E160" s="9">
        <v>2.0199999999999999E-2</v>
      </c>
      <c r="F160" s="9">
        <v>2.3699999999999999E-2</v>
      </c>
      <c r="G160" s="9">
        <v>9.1059178743550361E-3</v>
      </c>
      <c r="H160" s="9">
        <v>0</v>
      </c>
      <c r="I160" s="9">
        <v>2.1359071549548508E-2</v>
      </c>
      <c r="J160" s="9">
        <f>ExitPrices[[#This Row],[2019/20 Exit Revenue Recovery Price]]+ExitPrices[[#This Row],[2019/20 Exit Firm Price]]</f>
        <v>3.0464989423903542E-2</v>
      </c>
      <c r="K160" s="9">
        <v>9.4620283094837415E-3</v>
      </c>
      <c r="L160" s="9">
        <v>0</v>
      </c>
      <c r="M160" s="9">
        <v>2.2422615306856429E-2</v>
      </c>
      <c r="N160" s="9">
        <f>ExitPrices[[#This Row],[2020/21 Exit Revenue Recovery Price]]+ExitPrices[[#This Row],[2020/21 Exit Firm Price]]</f>
        <v>3.1884643616340171E-2</v>
      </c>
      <c r="O160" s="9">
        <v>1.7635846571266885E-2</v>
      </c>
      <c r="P160" s="9">
        <v>0</v>
      </c>
      <c r="Q160" s="9">
        <v>-1.1627732281796712E-14</v>
      </c>
      <c r="R160" s="9">
        <f>ExitPrices[[#This Row],[2021/22 Exit Revenue Recovery Price]]+ExitPrices[[#This Row],[2021/22 Exit Firm Price]]</f>
        <v>1.7635846571255259E-2</v>
      </c>
    </row>
    <row r="161" spans="1:18" x14ac:dyDescent="0.25">
      <c r="A161" s="1" t="s">
        <v>234</v>
      </c>
      <c r="B161" s="1" t="s">
        <v>312</v>
      </c>
      <c r="C161" s="9">
        <v>1E-4</v>
      </c>
      <c r="D161" s="9">
        <v>0</v>
      </c>
      <c r="E161" s="9">
        <v>2.0199999999999999E-2</v>
      </c>
      <c r="F161" s="9">
        <v>2.0299999999999999E-2</v>
      </c>
      <c r="G161" s="9">
        <v>8.6306175099501344E-3</v>
      </c>
      <c r="H161" s="9">
        <v>7.7675557589551216E-3</v>
      </c>
      <c r="I161" s="9">
        <v>2.1359071549548508E-2</v>
      </c>
      <c r="J161" s="9">
        <f>ExitPrices[[#This Row],[2019/20 Exit Revenue Recovery Price]]+ExitPrices[[#This Row],[2019/20 Exit Firm Price]]</f>
        <v>2.9989689059498642E-2</v>
      </c>
      <c r="K161" s="9">
        <v>8.9681400968332787E-3</v>
      </c>
      <c r="L161" s="9">
        <v>8.0713260871499506E-3</v>
      </c>
      <c r="M161" s="9">
        <v>2.2422615306856429E-2</v>
      </c>
      <c r="N161" s="9">
        <f>ExitPrices[[#This Row],[2020/21 Exit Revenue Recovery Price]]+ExitPrices[[#This Row],[2020/21 Exit Firm Price]]</f>
        <v>3.1390755403689706E-2</v>
      </c>
      <c r="O161" s="9">
        <v>1.4869666628654238E-2</v>
      </c>
      <c r="P161" s="9">
        <v>1.3382699965788813E-2</v>
      </c>
      <c r="Q161" s="9">
        <v>-1.1627732281796712E-14</v>
      </c>
      <c r="R161" s="9">
        <f>ExitPrices[[#This Row],[2021/22 Exit Revenue Recovery Price]]+ExitPrices[[#This Row],[2021/22 Exit Firm Price]]</f>
        <v>1.486966662864261E-2</v>
      </c>
    </row>
    <row r="162" spans="1:18" x14ac:dyDescent="0.25">
      <c r="A162" s="1" t="s">
        <v>235</v>
      </c>
      <c r="B162" s="1" t="s">
        <v>298</v>
      </c>
      <c r="C162" s="9">
        <v>1E-4</v>
      </c>
      <c r="D162" s="9">
        <v>0</v>
      </c>
      <c r="E162" s="9">
        <v>0</v>
      </c>
      <c r="F162" s="9">
        <v>1E-4</v>
      </c>
      <c r="G162" s="9">
        <v>1.2896417669425535E-3</v>
      </c>
      <c r="H162" s="9">
        <v>1.1606775902482981E-3</v>
      </c>
      <c r="I162" s="9">
        <v>0</v>
      </c>
      <c r="J162" s="9">
        <f>ExitPrices[[#This Row],[2019/20 Exit Revenue Recovery Price]]+ExitPrices[[#This Row],[2019/20 Exit Firm Price]]</f>
        <v>1.2896417669425535E-3</v>
      </c>
      <c r="K162" s="9">
        <v>1.3400765388263925E-3</v>
      </c>
      <c r="L162" s="9">
        <v>1.2060688849437533E-3</v>
      </c>
      <c r="M162" s="9">
        <v>0</v>
      </c>
      <c r="N162" s="9">
        <f>ExitPrices[[#This Row],[2020/21 Exit Revenue Recovery Price]]+ExitPrices[[#This Row],[2020/21 Exit Firm Price]]</f>
        <v>1.3400765388263925E-3</v>
      </c>
      <c r="O162" s="9">
        <v>2.3010292982789042E-3</v>
      </c>
      <c r="P162" s="9">
        <v>2.0709263684510139E-3</v>
      </c>
      <c r="Q162" s="9">
        <v>0</v>
      </c>
      <c r="R162" s="9">
        <f>ExitPrices[[#This Row],[2021/22 Exit Revenue Recovery Price]]+ExitPrices[[#This Row],[2021/22 Exit Firm Price]]</f>
        <v>2.3010292982789042E-3</v>
      </c>
    </row>
    <row r="163" spans="1:18" x14ac:dyDescent="0.25">
      <c r="A163" s="1" t="s">
        <v>236</v>
      </c>
      <c r="B163" s="1" t="s">
        <v>313</v>
      </c>
      <c r="C163" s="9">
        <v>1E-4</v>
      </c>
      <c r="D163" s="9">
        <v>0</v>
      </c>
      <c r="E163" s="9">
        <v>2.0199999999999999E-2</v>
      </c>
      <c r="F163" s="9">
        <v>2.0299999999999999E-2</v>
      </c>
      <c r="G163" s="9">
        <v>1.4775592891695924E-2</v>
      </c>
      <c r="H163" s="9">
        <v>1.3298033602526332E-2</v>
      </c>
      <c r="I163" s="9">
        <v>2.1359071549548508E-2</v>
      </c>
      <c r="J163" s="9">
        <f>ExitPrices[[#This Row],[2019/20 Exit Revenue Recovery Price]]+ExitPrices[[#This Row],[2019/20 Exit Firm Price]]</f>
        <v>3.6134664441244434E-2</v>
      </c>
      <c r="K163" s="9">
        <v>1.535343061069898E-2</v>
      </c>
      <c r="L163" s="9">
        <v>1.3818087549629083E-2</v>
      </c>
      <c r="M163" s="9">
        <v>2.2422615306856429E-2</v>
      </c>
      <c r="N163" s="9">
        <f>ExitPrices[[#This Row],[2020/21 Exit Revenue Recovery Price]]+ExitPrices[[#This Row],[2020/21 Exit Firm Price]]</f>
        <v>3.7776045917555408E-2</v>
      </c>
      <c r="O163" s="9">
        <v>2.1046910009690712E-2</v>
      </c>
      <c r="P163" s="9">
        <v>1.8942219008721641E-2</v>
      </c>
      <c r="Q163" s="9">
        <v>-1.1627732281796712E-14</v>
      </c>
      <c r="R163" s="9">
        <f>ExitPrices[[#This Row],[2021/22 Exit Revenue Recovery Price]]+ExitPrices[[#This Row],[2021/22 Exit Firm Price]]</f>
        <v>2.1046910009679086E-2</v>
      </c>
    </row>
    <row r="164" spans="1:18" x14ac:dyDescent="0.25">
      <c r="A164" s="1" t="s">
        <v>237</v>
      </c>
      <c r="B164" s="1" t="s">
        <v>313</v>
      </c>
      <c r="C164" s="9">
        <v>1E-4</v>
      </c>
      <c r="D164" s="9">
        <v>0</v>
      </c>
      <c r="E164" s="9">
        <v>2.0199999999999999E-2</v>
      </c>
      <c r="F164" s="9">
        <v>2.0299999999999999E-2</v>
      </c>
      <c r="G164" s="9">
        <v>1.4775592891695921E-2</v>
      </c>
      <c r="H164" s="9">
        <v>1.3298033602526328E-2</v>
      </c>
      <c r="I164" s="9">
        <v>2.1359071549548508E-2</v>
      </c>
      <c r="J164" s="9">
        <f>ExitPrices[[#This Row],[2019/20 Exit Revenue Recovery Price]]+ExitPrices[[#This Row],[2019/20 Exit Firm Price]]</f>
        <v>3.6134664441244427E-2</v>
      </c>
      <c r="K164" s="9">
        <v>1.5353430610698975E-2</v>
      </c>
      <c r="L164" s="9">
        <v>1.3818087549629076E-2</v>
      </c>
      <c r="M164" s="9">
        <v>2.2422615306856429E-2</v>
      </c>
      <c r="N164" s="9">
        <f>ExitPrices[[#This Row],[2020/21 Exit Revenue Recovery Price]]+ExitPrices[[#This Row],[2020/21 Exit Firm Price]]</f>
        <v>3.7776045917555401E-2</v>
      </c>
      <c r="O164" s="9">
        <v>2.1046910009690709E-2</v>
      </c>
      <c r="P164" s="9">
        <v>1.8942219008721638E-2</v>
      </c>
      <c r="Q164" s="9">
        <v>-1.1627732281796712E-14</v>
      </c>
      <c r="R164" s="9">
        <f>ExitPrices[[#This Row],[2021/22 Exit Revenue Recovery Price]]+ExitPrices[[#This Row],[2021/22 Exit Firm Price]]</f>
        <v>2.1046910009679082E-2</v>
      </c>
    </row>
    <row r="165" spans="1:18" x14ac:dyDescent="0.25">
      <c r="A165" s="1" t="s">
        <v>238</v>
      </c>
      <c r="B165" s="1" t="s">
        <v>308</v>
      </c>
      <c r="C165" s="9">
        <v>1.77E-2</v>
      </c>
      <c r="D165" s="9">
        <v>0</v>
      </c>
      <c r="E165" s="9">
        <v>2.0199999999999999E-2</v>
      </c>
      <c r="F165" s="9">
        <v>3.7900000000000003E-2</v>
      </c>
      <c r="G165" s="9">
        <v>1.1331093689141859E-2</v>
      </c>
      <c r="H165" s="9">
        <v>1.0197984320227673E-2</v>
      </c>
      <c r="I165" s="9">
        <v>2.1359071549548508E-2</v>
      </c>
      <c r="J165" s="9">
        <f>ExitPrices[[#This Row],[2019/20 Exit Revenue Recovery Price]]+ExitPrices[[#This Row],[2019/20 Exit Firm Price]]</f>
        <v>3.2690165238690366E-2</v>
      </c>
      <c r="K165" s="9">
        <v>1.1774225371175645E-2</v>
      </c>
      <c r="L165" s="9">
        <v>1.0596802834058082E-2</v>
      </c>
      <c r="M165" s="9">
        <v>2.2422615306856429E-2</v>
      </c>
      <c r="N165" s="9">
        <f>ExitPrices[[#This Row],[2020/21 Exit Revenue Recovery Price]]+ExitPrices[[#This Row],[2020/21 Exit Firm Price]]</f>
        <v>3.4196840678032074E-2</v>
      </c>
      <c r="O165" s="9">
        <v>2.0235163388308726E-2</v>
      </c>
      <c r="P165" s="9">
        <v>1.8211647049477853E-2</v>
      </c>
      <c r="Q165" s="9">
        <v>-1.1627732281796712E-14</v>
      </c>
      <c r="R165" s="9">
        <f>ExitPrices[[#This Row],[2021/22 Exit Revenue Recovery Price]]+ExitPrices[[#This Row],[2021/22 Exit Firm Price]]</f>
        <v>2.02351633882971E-2</v>
      </c>
    </row>
    <row r="166" spans="1:18" x14ac:dyDescent="0.25">
      <c r="A166" s="1" t="s">
        <v>239</v>
      </c>
      <c r="B166" s="1" t="s">
        <v>312</v>
      </c>
      <c r="C166" s="9">
        <v>1.8200000000000001E-2</v>
      </c>
      <c r="D166" s="9">
        <v>0</v>
      </c>
      <c r="E166" s="9">
        <v>2.0199999999999999E-2</v>
      </c>
      <c r="F166" s="9">
        <v>3.8400000000000004E-2</v>
      </c>
      <c r="G166" s="9">
        <v>1.1498266628451756E-2</v>
      </c>
      <c r="H166" s="9">
        <v>1.034843996560658E-2</v>
      </c>
      <c r="I166" s="9">
        <v>2.1359071549548508E-2</v>
      </c>
      <c r="J166" s="9">
        <f>ExitPrices[[#This Row],[2019/20 Exit Revenue Recovery Price]]+ExitPrices[[#This Row],[2019/20 Exit Firm Price]]</f>
        <v>3.2857338178000267E-2</v>
      </c>
      <c r="K166" s="9">
        <v>1.1947936040012739E-2</v>
      </c>
      <c r="L166" s="9">
        <v>1.0753142436011465E-2</v>
      </c>
      <c r="M166" s="9">
        <v>2.2422615306856429E-2</v>
      </c>
      <c r="N166" s="9">
        <f>ExitPrices[[#This Row],[2020/21 Exit Revenue Recovery Price]]+ExitPrices[[#This Row],[2020/21 Exit Firm Price]]</f>
        <v>3.4370551346869171E-2</v>
      </c>
      <c r="O166" s="9">
        <v>2.050748710328755E-2</v>
      </c>
      <c r="P166" s="9">
        <v>1.8456738392958794E-2</v>
      </c>
      <c r="Q166" s="9">
        <v>-1.1627732281796712E-14</v>
      </c>
      <c r="R166" s="9">
        <f>ExitPrices[[#This Row],[2021/22 Exit Revenue Recovery Price]]+ExitPrices[[#This Row],[2021/22 Exit Firm Price]]</f>
        <v>2.0507487103275924E-2</v>
      </c>
    </row>
    <row r="167" spans="1:18" x14ac:dyDescent="0.25">
      <c r="A167" s="1" t="s">
        <v>240</v>
      </c>
      <c r="B167" s="1" t="s">
        <v>309</v>
      </c>
      <c r="C167" s="9">
        <v>2.7699999999999999E-2</v>
      </c>
      <c r="D167" s="9">
        <v>0</v>
      </c>
      <c r="E167" s="9">
        <v>2.0199999999999999E-2</v>
      </c>
      <c r="F167" s="9">
        <v>4.7899999999999998E-2</v>
      </c>
      <c r="G167" s="9">
        <v>1.3704073656343742E-2</v>
      </c>
      <c r="H167" s="9">
        <v>1.2333666290709368E-2</v>
      </c>
      <c r="I167" s="9">
        <v>2.1359071549548508E-2</v>
      </c>
      <c r="J167" s="9">
        <f>ExitPrices[[#This Row],[2019/20 Exit Revenue Recovery Price]]+ExitPrices[[#This Row],[2019/20 Exit Firm Price]]</f>
        <v>3.5063145205892252E-2</v>
      </c>
      <c r="K167" s="9">
        <v>1.4240006848377068E-2</v>
      </c>
      <c r="L167" s="9">
        <v>1.2816006163539362E-2</v>
      </c>
      <c r="M167" s="9">
        <v>2.2422615306856429E-2</v>
      </c>
      <c r="N167" s="9">
        <f>ExitPrices[[#This Row],[2020/21 Exit Revenue Recovery Price]]+ExitPrices[[#This Row],[2020/21 Exit Firm Price]]</f>
        <v>3.6662622155233499E-2</v>
      </c>
      <c r="O167" s="9">
        <v>2.7457474080076837E-2</v>
      </c>
      <c r="P167" s="9">
        <v>2.4711726672069154E-2</v>
      </c>
      <c r="Q167" s="9">
        <v>-1.1627732281796712E-14</v>
      </c>
      <c r="R167" s="9">
        <f>ExitPrices[[#This Row],[2021/22 Exit Revenue Recovery Price]]+ExitPrices[[#This Row],[2021/22 Exit Firm Price]]</f>
        <v>2.745747408006521E-2</v>
      </c>
    </row>
    <row r="168" spans="1:18" x14ac:dyDescent="0.25">
      <c r="A168" s="1" t="s">
        <v>241</v>
      </c>
      <c r="B168" s="1" t="s">
        <v>304</v>
      </c>
      <c r="C168" s="9">
        <v>2.75E-2</v>
      </c>
      <c r="D168" s="9">
        <v>0</v>
      </c>
      <c r="E168" s="9">
        <v>2.0199999999999999E-2</v>
      </c>
      <c r="F168" s="9">
        <v>4.7699999999999999E-2</v>
      </c>
      <c r="G168" s="9">
        <v>1.3651814067371214E-2</v>
      </c>
      <c r="H168" s="9">
        <v>1.2286632660634093E-2</v>
      </c>
      <c r="I168" s="9">
        <v>2.1359071549548508E-2</v>
      </c>
      <c r="J168" s="9">
        <f>ExitPrices[[#This Row],[2019/20 Exit Revenue Recovery Price]]+ExitPrices[[#This Row],[2019/20 Exit Firm Price]]</f>
        <v>3.5010885616919722E-2</v>
      </c>
      <c r="K168" s="9">
        <v>1.418570351321383E-2</v>
      </c>
      <c r="L168" s="9">
        <v>1.2767133161892447E-2</v>
      </c>
      <c r="M168" s="9">
        <v>2.2422615306856429E-2</v>
      </c>
      <c r="N168" s="9">
        <f>ExitPrices[[#This Row],[2020/21 Exit Revenue Recovery Price]]+ExitPrices[[#This Row],[2020/21 Exit Firm Price]]</f>
        <v>3.6608318820070263E-2</v>
      </c>
      <c r="O168" s="9">
        <v>2.7372343523235441E-2</v>
      </c>
      <c r="P168" s="9">
        <v>2.4635109170911895E-2</v>
      </c>
      <c r="Q168" s="9">
        <v>-1.1627732281796712E-14</v>
      </c>
      <c r="R168" s="9">
        <f>ExitPrices[[#This Row],[2021/22 Exit Revenue Recovery Price]]+ExitPrices[[#This Row],[2021/22 Exit Firm Price]]</f>
        <v>2.7372343523223815E-2</v>
      </c>
    </row>
    <row r="169" spans="1:18" x14ac:dyDescent="0.25">
      <c r="A169" s="1" t="s">
        <v>242</v>
      </c>
      <c r="B169" s="1" t="s">
        <v>312</v>
      </c>
      <c r="C169" s="9">
        <v>1E-4</v>
      </c>
      <c r="D169" s="9">
        <v>0</v>
      </c>
      <c r="E169" s="9">
        <v>2.0199999999999999E-2</v>
      </c>
      <c r="F169" s="9">
        <v>2.0299999999999999E-2</v>
      </c>
      <c r="G169" s="9">
        <v>1.0383326725659918E-2</v>
      </c>
      <c r="H169" s="9">
        <v>9.3449940530939257E-3</v>
      </c>
      <c r="I169" s="9">
        <v>2.1359071549548508E-2</v>
      </c>
      <c r="J169" s="9">
        <f>ExitPrices[[#This Row],[2019/20 Exit Revenue Recovery Price]]+ExitPrices[[#This Row],[2019/20 Exit Firm Price]]</f>
        <v>3.1742398275208424E-2</v>
      </c>
      <c r="K169" s="9">
        <v>1.0789393532914117E-2</v>
      </c>
      <c r="L169" s="9">
        <v>9.7104541796227059E-3</v>
      </c>
      <c r="M169" s="9">
        <v>2.2422615306856429E-2</v>
      </c>
      <c r="N169" s="9">
        <f>ExitPrices[[#This Row],[2020/21 Exit Revenue Recovery Price]]+ExitPrices[[#This Row],[2020/21 Exit Firm Price]]</f>
        <v>3.3212008839770546E-2</v>
      </c>
      <c r="O169" s="9">
        <v>1.5830764609929091E-2</v>
      </c>
      <c r="P169" s="9">
        <v>1.4247688148936183E-2</v>
      </c>
      <c r="Q169" s="9">
        <v>-1.1627732281796712E-14</v>
      </c>
      <c r="R169" s="9">
        <f>ExitPrices[[#This Row],[2021/22 Exit Revenue Recovery Price]]+ExitPrices[[#This Row],[2021/22 Exit Firm Price]]</f>
        <v>1.5830764609917464E-2</v>
      </c>
    </row>
    <row r="170" spans="1:18" x14ac:dyDescent="0.25">
      <c r="A170" s="1" t="s">
        <v>243</v>
      </c>
      <c r="B170" s="1" t="s">
        <v>304</v>
      </c>
      <c r="C170" s="9">
        <v>1.3100000000000001E-2</v>
      </c>
      <c r="D170" s="9">
        <v>0</v>
      </c>
      <c r="E170" s="9">
        <v>2.0199999999999999E-2</v>
      </c>
      <c r="F170" s="9">
        <v>3.3299999999999996E-2</v>
      </c>
      <c r="G170" s="9">
        <v>1.2305322299900575E-2</v>
      </c>
      <c r="H170" s="9">
        <v>1.1074790069910518E-2</v>
      </c>
      <c r="I170" s="9">
        <v>2.1359071549548508E-2</v>
      </c>
      <c r="J170" s="9">
        <f>ExitPrices[[#This Row],[2019/20 Exit Revenue Recovery Price]]+ExitPrices[[#This Row],[2019/20 Exit Firm Price]]</f>
        <v>3.3664393849449081E-2</v>
      </c>
      <c r="K170" s="9">
        <v>1.2786553707769707E-2</v>
      </c>
      <c r="L170" s="9">
        <v>1.1507898336992737E-2</v>
      </c>
      <c r="M170" s="9">
        <v>2.2422615306856429E-2</v>
      </c>
      <c r="N170" s="9">
        <f>ExitPrices[[#This Row],[2020/21 Exit Revenue Recovery Price]]+ExitPrices[[#This Row],[2020/21 Exit Firm Price]]</f>
        <v>3.5209169014626132E-2</v>
      </c>
      <c r="O170" s="9">
        <v>2.1973394224464277E-2</v>
      </c>
      <c r="P170" s="9">
        <v>1.9776054802017849E-2</v>
      </c>
      <c r="Q170" s="9">
        <v>-1.1627732281796712E-14</v>
      </c>
      <c r="R170" s="9">
        <f>ExitPrices[[#This Row],[2021/22 Exit Revenue Recovery Price]]+ExitPrices[[#This Row],[2021/22 Exit Firm Price]]</f>
        <v>2.1973394224452651E-2</v>
      </c>
    </row>
    <row r="171" spans="1:18" x14ac:dyDescent="0.25">
      <c r="A171" s="1" t="s">
        <v>244</v>
      </c>
      <c r="B171" s="1" t="s">
        <v>312</v>
      </c>
      <c r="C171" s="9">
        <v>2.7199999999999998E-2</v>
      </c>
      <c r="D171" s="9">
        <v>0</v>
      </c>
      <c r="E171" s="9">
        <v>2.0199999999999999E-2</v>
      </c>
      <c r="F171" s="9">
        <v>4.7399999999999998E-2</v>
      </c>
      <c r="G171" s="9">
        <v>1.139101263757158E-2</v>
      </c>
      <c r="H171" s="9">
        <v>1.0251911373814421E-2</v>
      </c>
      <c r="I171" s="9">
        <v>2.1359071549548508E-2</v>
      </c>
      <c r="J171" s="9">
        <f>ExitPrices[[#This Row],[2019/20 Exit Revenue Recovery Price]]+ExitPrices[[#This Row],[2019/20 Exit Firm Price]]</f>
        <v>3.2750084187120089E-2</v>
      </c>
      <c r="K171" s="9">
        <v>1.1836487604828467E-2</v>
      </c>
      <c r="L171" s="9">
        <v>1.0652838844345621E-2</v>
      </c>
      <c r="M171" s="9">
        <v>2.2422615306856429E-2</v>
      </c>
      <c r="N171" s="9">
        <f>ExitPrices[[#This Row],[2020/21 Exit Revenue Recovery Price]]+ExitPrices[[#This Row],[2020/21 Exit Firm Price]]</f>
        <v>3.4259102911684894E-2</v>
      </c>
      <c r="O171" s="9">
        <v>2.2735739019931887E-2</v>
      </c>
      <c r="P171" s="9">
        <v>2.0462165117938698E-2</v>
      </c>
      <c r="Q171" s="9">
        <v>-1.1627732281796712E-14</v>
      </c>
      <c r="R171" s="9">
        <f>ExitPrices[[#This Row],[2021/22 Exit Revenue Recovery Price]]+ExitPrices[[#This Row],[2021/22 Exit Firm Price]]</f>
        <v>2.2735739019920261E-2</v>
      </c>
    </row>
    <row r="172" spans="1:18" x14ac:dyDescent="0.25">
      <c r="A172" s="1" t="s">
        <v>245</v>
      </c>
      <c r="B172" s="1" t="s">
        <v>316</v>
      </c>
      <c r="C172" s="9">
        <v>1.21E-2</v>
      </c>
      <c r="D172" s="9">
        <v>0</v>
      </c>
      <c r="E172" s="9">
        <v>2.0199999999999999E-2</v>
      </c>
      <c r="F172" s="9">
        <v>3.2299999999999995E-2</v>
      </c>
      <c r="G172" s="9">
        <v>1.2844109242473851E-2</v>
      </c>
      <c r="H172" s="9">
        <v>1.1559698318226466E-2</v>
      </c>
      <c r="I172" s="9">
        <v>2.1359071549548508E-2</v>
      </c>
      <c r="J172" s="9">
        <f>ExitPrices[[#This Row],[2019/20 Exit Revenue Recovery Price]]+ExitPrices[[#This Row],[2019/20 Exit Firm Price]]</f>
        <v>3.4203180792022357E-2</v>
      </c>
      <c r="K172" s="9">
        <v>1.3346411305186223E-2</v>
      </c>
      <c r="L172" s="9">
        <v>1.20117701746676E-2</v>
      </c>
      <c r="M172" s="9">
        <v>2.2422615306856429E-2</v>
      </c>
      <c r="N172" s="9">
        <f>ExitPrices[[#This Row],[2020/21 Exit Revenue Recovery Price]]+ExitPrices[[#This Row],[2020/21 Exit Firm Price]]</f>
        <v>3.5769026612042648E-2</v>
      </c>
      <c r="O172" s="9">
        <v>2.5223273501917515E-2</v>
      </c>
      <c r="P172" s="9">
        <v>2.2700946151725764E-2</v>
      </c>
      <c r="Q172" s="9">
        <v>-1.1627732281796712E-14</v>
      </c>
      <c r="R172" s="9">
        <f>ExitPrices[[#This Row],[2021/22 Exit Revenue Recovery Price]]+ExitPrices[[#This Row],[2021/22 Exit Firm Price]]</f>
        <v>2.5223273501905889E-2</v>
      </c>
    </row>
    <row r="173" spans="1:18" x14ac:dyDescent="0.25">
      <c r="A173" s="1" t="s">
        <v>246</v>
      </c>
      <c r="B173" s="1" t="s">
        <v>312</v>
      </c>
      <c r="C173" s="9">
        <v>2.75E-2</v>
      </c>
      <c r="D173" s="9">
        <v>0</v>
      </c>
      <c r="E173" s="9">
        <v>2.0199999999999999E-2</v>
      </c>
      <c r="F173" s="9">
        <v>4.7699999999999999E-2</v>
      </c>
      <c r="G173" s="9">
        <v>1.1498043211316634E-2</v>
      </c>
      <c r="H173" s="9">
        <v>1.034823889018497E-2</v>
      </c>
      <c r="I173" s="9">
        <v>2.1359071549548508E-2</v>
      </c>
      <c r="J173" s="9">
        <f>ExitPrices[[#This Row],[2019/20 Exit Revenue Recovery Price]]+ExitPrices[[#This Row],[2019/20 Exit Firm Price]]</f>
        <v>3.2857114760865141E-2</v>
      </c>
      <c r="K173" s="9">
        <v>1.1947703885573556E-2</v>
      </c>
      <c r="L173" s="9">
        <v>1.07529334970162E-2</v>
      </c>
      <c r="M173" s="9">
        <v>2.2422615306856429E-2</v>
      </c>
      <c r="N173" s="9">
        <f>ExitPrices[[#This Row],[2020/21 Exit Revenue Recovery Price]]+ExitPrices[[#This Row],[2020/21 Exit Firm Price]]</f>
        <v>3.4370319192429985E-2</v>
      </c>
      <c r="O173" s="9">
        <v>2.2909567671018632E-2</v>
      </c>
      <c r="P173" s="9">
        <v>2.0618610903916767E-2</v>
      </c>
      <c r="Q173" s="9">
        <v>-1.1627732281796712E-14</v>
      </c>
      <c r="R173" s="9">
        <f>ExitPrices[[#This Row],[2021/22 Exit Revenue Recovery Price]]+ExitPrices[[#This Row],[2021/22 Exit Firm Price]]</f>
        <v>2.2909567671007006E-2</v>
      </c>
    </row>
    <row r="174" spans="1:18" x14ac:dyDescent="0.25">
      <c r="A174" s="1" t="s">
        <v>247</v>
      </c>
      <c r="B174" s="1" t="s">
        <v>306</v>
      </c>
      <c r="C174" s="9">
        <v>1.7899999999999999E-2</v>
      </c>
      <c r="D174" s="9">
        <v>0</v>
      </c>
      <c r="E174" s="9">
        <v>2.0199999999999999E-2</v>
      </c>
      <c r="F174" s="9">
        <v>3.8099999999999995E-2</v>
      </c>
      <c r="G174" s="9">
        <v>1.0174856784972482E-2</v>
      </c>
      <c r="H174" s="9">
        <v>9.1573711064752341E-3</v>
      </c>
      <c r="I174" s="9">
        <v>2.1359071549548508E-2</v>
      </c>
      <c r="J174" s="9">
        <f>ExitPrices[[#This Row],[2019/20 Exit Revenue Recovery Price]]+ExitPrices[[#This Row],[2019/20 Exit Firm Price]]</f>
        <v>3.153392833452099E-2</v>
      </c>
      <c r="K174" s="9">
        <v>1.0572770836808302E-2</v>
      </c>
      <c r="L174" s="9">
        <v>9.5154937531274717E-3</v>
      </c>
      <c r="M174" s="9">
        <v>2.2422615306856429E-2</v>
      </c>
      <c r="N174" s="9">
        <f>ExitPrices[[#This Row],[2020/21 Exit Revenue Recovery Price]]+ExitPrices[[#This Row],[2020/21 Exit Firm Price]]</f>
        <v>3.2995386143664734E-2</v>
      </c>
      <c r="O174" s="9">
        <v>2.1046710968941482E-2</v>
      </c>
      <c r="P174" s="9">
        <v>1.8942039872047334E-2</v>
      </c>
      <c r="Q174" s="9">
        <v>-1.1627732281796712E-14</v>
      </c>
      <c r="R174" s="9">
        <f>ExitPrices[[#This Row],[2021/22 Exit Revenue Recovery Price]]+ExitPrices[[#This Row],[2021/22 Exit Firm Price]]</f>
        <v>2.1046710968929856E-2</v>
      </c>
    </row>
    <row r="175" spans="1:18" x14ac:dyDescent="0.25">
      <c r="A175" s="1" t="s">
        <v>248</v>
      </c>
      <c r="B175" s="1" t="s">
        <v>305</v>
      </c>
      <c r="C175" s="9">
        <v>3.8E-3</v>
      </c>
      <c r="D175" s="9">
        <v>0</v>
      </c>
      <c r="E175" s="9">
        <v>2.0199999999999999E-2</v>
      </c>
      <c r="F175" s="9">
        <v>2.4E-2</v>
      </c>
      <c r="G175" s="9">
        <v>8.5806839773711549E-3</v>
      </c>
      <c r="H175" s="9">
        <v>7.7226155796340391E-3</v>
      </c>
      <c r="I175" s="9">
        <v>2.1359071549548508E-2</v>
      </c>
      <c r="J175" s="9">
        <f>ExitPrices[[#This Row],[2019/20 Exit Revenue Recovery Price]]+ExitPrices[[#This Row],[2019/20 Exit Firm Price]]</f>
        <v>2.9939755526919663E-2</v>
      </c>
      <c r="K175" s="9">
        <v>8.9162537845060563E-3</v>
      </c>
      <c r="L175" s="9">
        <v>8.0246284060554503E-3</v>
      </c>
      <c r="M175" s="9">
        <v>2.2422615306856429E-2</v>
      </c>
      <c r="N175" s="9">
        <f>ExitPrices[[#This Row],[2020/21 Exit Revenue Recovery Price]]+ExitPrices[[#This Row],[2020/21 Exit Firm Price]]</f>
        <v>3.1338869091362485E-2</v>
      </c>
      <c r="O175" s="9">
        <v>1.6433264752668274E-2</v>
      </c>
      <c r="P175" s="9">
        <v>1.4789938277401446E-2</v>
      </c>
      <c r="Q175" s="9">
        <v>-1.1627732281796712E-14</v>
      </c>
      <c r="R175" s="9">
        <f>ExitPrices[[#This Row],[2021/22 Exit Revenue Recovery Price]]+ExitPrices[[#This Row],[2021/22 Exit Firm Price]]</f>
        <v>1.6433264752656648E-2</v>
      </c>
    </row>
    <row r="176" spans="1:18" x14ac:dyDescent="0.25">
      <c r="A176" s="1" t="s">
        <v>249</v>
      </c>
      <c r="B176" s="1" t="s">
        <v>303</v>
      </c>
      <c r="C176" s="9">
        <v>1E-4</v>
      </c>
      <c r="D176" s="9">
        <v>0</v>
      </c>
      <c r="E176" s="9">
        <v>2.0199999999999999E-2</v>
      </c>
      <c r="F176" s="9">
        <v>2.0299999999999999E-2</v>
      </c>
      <c r="G176" s="9">
        <v>1.4097575188994274E-2</v>
      </c>
      <c r="H176" s="9">
        <v>1.2687817670094848E-2</v>
      </c>
      <c r="I176" s="9">
        <v>2.1359071549548508E-2</v>
      </c>
      <c r="J176" s="9">
        <f>ExitPrices[[#This Row],[2019/20 Exit Revenue Recovery Price]]+ExitPrices[[#This Row],[2019/20 Exit Firm Price]]</f>
        <v>3.5456646738542784E-2</v>
      </c>
      <c r="K176" s="9">
        <v>1.4648897274706363E-2</v>
      </c>
      <c r="L176" s="9">
        <v>1.3184007547235725E-2</v>
      </c>
      <c r="M176" s="9">
        <v>2.2422615306856429E-2</v>
      </c>
      <c r="N176" s="9">
        <f>ExitPrices[[#This Row],[2020/21 Exit Revenue Recovery Price]]+ExitPrices[[#This Row],[2020/21 Exit Firm Price]]</f>
        <v>3.7071512581562792E-2</v>
      </c>
      <c r="O176" s="9">
        <v>2.0599951881238726E-2</v>
      </c>
      <c r="P176" s="9">
        <v>1.8539956693114854E-2</v>
      </c>
      <c r="Q176" s="9">
        <v>-1.1627732281796712E-14</v>
      </c>
      <c r="R176" s="9">
        <f>ExitPrices[[#This Row],[2021/22 Exit Revenue Recovery Price]]+ExitPrices[[#This Row],[2021/22 Exit Firm Price]]</f>
        <v>2.05999518812271E-2</v>
      </c>
    </row>
    <row r="177" spans="1:18" x14ac:dyDescent="0.25">
      <c r="A177" s="1" t="s">
        <v>250</v>
      </c>
      <c r="B177" s="1" t="s">
        <v>304</v>
      </c>
      <c r="C177" s="9">
        <v>5.1999999999999998E-3</v>
      </c>
      <c r="D177" s="9">
        <v>0</v>
      </c>
      <c r="E177" s="9">
        <v>2.0199999999999999E-2</v>
      </c>
      <c r="F177" s="9">
        <v>2.5399999999999999E-2</v>
      </c>
      <c r="G177" s="9">
        <v>8.7352435108780917E-3</v>
      </c>
      <c r="H177" s="9">
        <v>7.8617191597902831E-3</v>
      </c>
      <c r="I177" s="9">
        <v>2.1359071549548508E-2</v>
      </c>
      <c r="J177" s="9">
        <f>ExitPrices[[#This Row],[2019/20 Exit Revenue Recovery Price]]+ExitPrices[[#This Row],[2019/20 Exit Firm Price]]</f>
        <v>3.0094315060426598E-2</v>
      </c>
      <c r="K177" s="9">
        <v>9.0768577677312872E-3</v>
      </c>
      <c r="L177" s="9">
        <v>8.1691719909581587E-3</v>
      </c>
      <c r="M177" s="9">
        <v>2.2422615306856429E-2</v>
      </c>
      <c r="N177" s="9">
        <f>ExitPrices[[#This Row],[2020/21 Exit Revenue Recovery Price]]+ExitPrices[[#This Row],[2020/21 Exit Firm Price]]</f>
        <v>3.1499473074587718E-2</v>
      </c>
      <c r="O177" s="9">
        <v>1.6160077405188003E-2</v>
      </c>
      <c r="P177" s="9">
        <v>1.4544069664669203E-2</v>
      </c>
      <c r="Q177" s="9">
        <v>-1.1627732281796712E-14</v>
      </c>
      <c r="R177" s="9">
        <f>ExitPrices[[#This Row],[2021/22 Exit Revenue Recovery Price]]+ExitPrices[[#This Row],[2021/22 Exit Firm Price]]</f>
        <v>1.6160077405176377E-2</v>
      </c>
    </row>
    <row r="178" spans="1:18" x14ac:dyDescent="0.25">
      <c r="A178" s="1" t="s">
        <v>75</v>
      </c>
      <c r="B178" s="1" t="s">
        <v>303</v>
      </c>
      <c r="C178" s="9">
        <v>1E-4</v>
      </c>
      <c r="D178" s="9">
        <v>0</v>
      </c>
      <c r="E178" s="9">
        <v>2.0199999999999999E-2</v>
      </c>
      <c r="F178" s="9">
        <v>2.0299999999999999E-2</v>
      </c>
      <c r="G178" s="9">
        <v>1.807031255783919E-2</v>
      </c>
      <c r="H178" s="9">
        <v>1.6263281302055271E-2</v>
      </c>
      <c r="I178" s="9">
        <v>2.1359071549548508E-2</v>
      </c>
      <c r="J178" s="9">
        <f>ExitPrices[[#This Row],[2019/20 Exit Revenue Recovery Price]]+ExitPrices[[#This Row],[2019/20 Exit Firm Price]]</f>
        <v>3.9429384107387694E-2</v>
      </c>
      <c r="K178" s="9">
        <v>1.8776998798224333E-2</v>
      </c>
      <c r="L178" s="9">
        <v>1.68992989184019E-2</v>
      </c>
      <c r="M178" s="9">
        <v>2.2422615306856429E-2</v>
      </c>
      <c r="N178" s="9">
        <f>ExitPrices[[#This Row],[2020/21 Exit Revenue Recovery Price]]+ExitPrices[[#This Row],[2020/21 Exit Firm Price]]</f>
        <v>4.1199614105080759E-2</v>
      </c>
      <c r="O178" s="9">
        <v>2.2569829471793521E-2</v>
      </c>
      <c r="P178" s="9">
        <v>2.0312846524614167E-2</v>
      </c>
      <c r="Q178" s="9">
        <v>-1.1627732281796712E-14</v>
      </c>
      <c r="R178" s="9">
        <f>ExitPrices[[#This Row],[2021/22 Exit Revenue Recovery Price]]+ExitPrices[[#This Row],[2021/22 Exit Firm Price]]</f>
        <v>2.2569829471781894E-2</v>
      </c>
    </row>
    <row r="179" spans="1:18" x14ac:dyDescent="0.25">
      <c r="A179" s="1" t="s">
        <v>251</v>
      </c>
      <c r="B179" s="1" t="s">
        <v>304</v>
      </c>
      <c r="C179" s="9">
        <v>1E-4</v>
      </c>
      <c r="D179" s="9">
        <v>0</v>
      </c>
      <c r="E179" s="9">
        <v>2.0199999999999999E-2</v>
      </c>
      <c r="F179" s="9">
        <v>2.0299999999999999E-2</v>
      </c>
      <c r="G179" s="9">
        <v>1.807031255783919E-2</v>
      </c>
      <c r="H179" s="9">
        <v>1.6263281302055271E-2</v>
      </c>
      <c r="I179" s="9">
        <v>2.1359071549548508E-2</v>
      </c>
      <c r="J179" s="9">
        <f>ExitPrices[[#This Row],[2019/20 Exit Revenue Recovery Price]]+ExitPrices[[#This Row],[2019/20 Exit Firm Price]]</f>
        <v>3.9429384107387694E-2</v>
      </c>
      <c r="K179" s="9">
        <v>1.8776998798224333E-2</v>
      </c>
      <c r="L179" s="9">
        <v>1.68992989184019E-2</v>
      </c>
      <c r="M179" s="9">
        <v>2.2422615306856429E-2</v>
      </c>
      <c r="N179" s="9">
        <f>ExitPrices[[#This Row],[2020/21 Exit Revenue Recovery Price]]+ExitPrices[[#This Row],[2020/21 Exit Firm Price]]</f>
        <v>4.1199614105080759E-2</v>
      </c>
      <c r="O179" s="9">
        <v>2.2569829471793521E-2</v>
      </c>
      <c r="P179" s="9">
        <v>2.0312846524614167E-2</v>
      </c>
      <c r="Q179" s="9">
        <v>-1.1627732281796712E-14</v>
      </c>
      <c r="R179" s="9">
        <f>ExitPrices[[#This Row],[2021/22 Exit Revenue Recovery Price]]+ExitPrices[[#This Row],[2021/22 Exit Firm Price]]</f>
        <v>2.2569829471781894E-2</v>
      </c>
    </row>
    <row r="180" spans="1:18" x14ac:dyDescent="0.25">
      <c r="A180" s="1" t="s">
        <v>252</v>
      </c>
      <c r="B180" s="1" t="s">
        <v>312</v>
      </c>
      <c r="C180" s="9">
        <v>1E-4</v>
      </c>
      <c r="D180" s="9">
        <v>0</v>
      </c>
      <c r="E180" s="9">
        <v>2.0199999999999999E-2</v>
      </c>
      <c r="F180" s="9">
        <v>2.0299999999999999E-2</v>
      </c>
      <c r="G180" s="9">
        <v>1.807031255783919E-2</v>
      </c>
      <c r="H180" s="9">
        <v>1.6263281302055271E-2</v>
      </c>
      <c r="I180" s="9">
        <v>2.1359071549548508E-2</v>
      </c>
      <c r="J180" s="9">
        <f>ExitPrices[[#This Row],[2019/20 Exit Revenue Recovery Price]]+ExitPrices[[#This Row],[2019/20 Exit Firm Price]]</f>
        <v>3.9429384107387694E-2</v>
      </c>
      <c r="K180" s="9">
        <v>1.8776998798224337E-2</v>
      </c>
      <c r="L180" s="9">
        <v>1.6899298918401903E-2</v>
      </c>
      <c r="M180" s="9">
        <v>2.2422615306856429E-2</v>
      </c>
      <c r="N180" s="9">
        <f>ExitPrices[[#This Row],[2020/21 Exit Revenue Recovery Price]]+ExitPrices[[#This Row],[2020/21 Exit Firm Price]]</f>
        <v>4.1199614105080766E-2</v>
      </c>
      <c r="O180" s="9">
        <v>2.1837880058724318E-2</v>
      </c>
      <c r="P180" s="9">
        <v>1.9654092052851888E-2</v>
      </c>
      <c r="Q180" s="9">
        <v>-1.1627732281796712E-14</v>
      </c>
      <c r="R180" s="9">
        <f>ExitPrices[[#This Row],[2021/22 Exit Revenue Recovery Price]]+ExitPrices[[#This Row],[2021/22 Exit Firm Price]]</f>
        <v>2.1837880058712691E-2</v>
      </c>
    </row>
    <row r="181" spans="1:18" x14ac:dyDescent="0.25">
      <c r="A181" s="1" t="s">
        <v>253</v>
      </c>
      <c r="B181" s="1" t="s">
        <v>304</v>
      </c>
      <c r="C181" s="9">
        <v>1.17E-2</v>
      </c>
      <c r="D181" s="9">
        <v>0</v>
      </c>
      <c r="E181" s="9">
        <v>2.0199999999999999E-2</v>
      </c>
      <c r="F181" s="9">
        <v>3.1899999999999998E-2</v>
      </c>
      <c r="G181" s="9">
        <v>9.9458509146978791E-3</v>
      </c>
      <c r="H181" s="9">
        <v>8.9512658232280915E-3</v>
      </c>
      <c r="I181" s="9">
        <v>2.1359071549548508E-2</v>
      </c>
      <c r="J181" s="9">
        <f>ExitPrices[[#This Row],[2019/20 Exit Revenue Recovery Price]]+ExitPrices[[#This Row],[2019/20 Exit Firm Price]]</f>
        <v>3.130492246424639E-2</v>
      </c>
      <c r="K181" s="9">
        <v>1.0334809100553378E-2</v>
      </c>
      <c r="L181" s="9">
        <v>9.3013281904980403E-3</v>
      </c>
      <c r="M181" s="9">
        <v>2.2422615306856429E-2</v>
      </c>
      <c r="N181" s="9">
        <f>ExitPrices[[#This Row],[2020/21 Exit Revenue Recovery Price]]+ExitPrices[[#This Row],[2020/21 Exit Firm Price]]</f>
        <v>3.2757424407409808E-2</v>
      </c>
      <c r="O181" s="9">
        <v>1.9885883395826462E-2</v>
      </c>
      <c r="P181" s="9">
        <v>1.7897295056243816E-2</v>
      </c>
      <c r="Q181" s="9">
        <v>-1.1627732281796712E-14</v>
      </c>
      <c r="R181" s="9">
        <f>ExitPrices[[#This Row],[2021/22 Exit Revenue Recovery Price]]+ExitPrices[[#This Row],[2021/22 Exit Firm Price]]</f>
        <v>1.9885883395814836E-2</v>
      </c>
    </row>
    <row r="182" spans="1:18" x14ac:dyDescent="0.25">
      <c r="A182" s="1" t="s">
        <v>254</v>
      </c>
      <c r="B182" s="1" t="s">
        <v>304</v>
      </c>
      <c r="C182" s="9">
        <v>1E-4</v>
      </c>
      <c r="D182" s="9">
        <v>0</v>
      </c>
      <c r="E182" s="9">
        <v>2.0199999999999999E-2</v>
      </c>
      <c r="F182" s="9">
        <v>2.0299999999999999E-2</v>
      </c>
      <c r="G182" s="9">
        <v>8.8106281255085992E-3</v>
      </c>
      <c r="H182" s="9">
        <v>7.9295653129577391E-3</v>
      </c>
      <c r="I182" s="9">
        <v>2.1359071549548508E-2</v>
      </c>
      <c r="J182" s="9">
        <f>ExitPrices[[#This Row],[2019/20 Exit Revenue Recovery Price]]+ExitPrices[[#This Row],[2019/20 Exit Firm Price]]</f>
        <v>3.0169699675057109E-2</v>
      </c>
      <c r="K182" s="9">
        <v>9.1551904924028135E-3</v>
      </c>
      <c r="L182" s="9">
        <v>8.2396714431625315E-3</v>
      </c>
      <c r="M182" s="9">
        <v>2.2422615306856429E-2</v>
      </c>
      <c r="N182" s="9">
        <f>ExitPrices[[#This Row],[2020/21 Exit Revenue Recovery Price]]+ExitPrices[[#This Row],[2020/21 Exit Firm Price]]</f>
        <v>3.1577805799259243E-2</v>
      </c>
      <c r="O182" s="9">
        <v>1.5444287519430661E-2</v>
      </c>
      <c r="P182" s="9">
        <v>1.3899858767487594E-2</v>
      </c>
      <c r="Q182" s="9">
        <v>-1.1627732281796712E-14</v>
      </c>
      <c r="R182" s="9">
        <f>ExitPrices[[#This Row],[2021/22 Exit Revenue Recovery Price]]+ExitPrices[[#This Row],[2021/22 Exit Firm Price]]</f>
        <v>1.5444287519419033E-2</v>
      </c>
    </row>
    <row r="183" spans="1:18" x14ac:dyDescent="0.25">
      <c r="A183" s="1" t="s">
        <v>255</v>
      </c>
      <c r="B183" s="1" t="s">
        <v>304</v>
      </c>
      <c r="C183" s="9">
        <v>1.29E-2</v>
      </c>
      <c r="D183" s="9">
        <v>0</v>
      </c>
      <c r="E183" s="9">
        <v>2.0199999999999999E-2</v>
      </c>
      <c r="F183" s="9">
        <v>3.3099999999999997E-2</v>
      </c>
      <c r="G183" s="9">
        <v>1.2619963043406688E-2</v>
      </c>
      <c r="H183" s="9">
        <v>1.1357966739066019E-2</v>
      </c>
      <c r="I183" s="9">
        <v>2.1359071549548508E-2</v>
      </c>
      <c r="J183" s="9">
        <f>ExitPrices[[#This Row],[2019/20 Exit Revenue Recovery Price]]+ExitPrices[[#This Row],[2019/20 Exit Firm Price]]</f>
        <v>3.3979034592955197E-2</v>
      </c>
      <c r="K183" s="9">
        <v>1.3113499290131742E-2</v>
      </c>
      <c r="L183" s="9">
        <v>1.1802149361118569E-2</v>
      </c>
      <c r="M183" s="9">
        <v>2.2422615306856429E-2</v>
      </c>
      <c r="N183" s="9">
        <f>ExitPrices[[#This Row],[2020/21 Exit Revenue Recovery Price]]+ExitPrices[[#This Row],[2020/21 Exit Firm Price]]</f>
        <v>3.5536114596988175E-2</v>
      </c>
      <c r="O183" s="9">
        <v>2.4804838716991479E-2</v>
      </c>
      <c r="P183" s="9">
        <v>2.2324354845292334E-2</v>
      </c>
      <c r="Q183" s="9">
        <v>-1.1627732281796712E-14</v>
      </c>
      <c r="R183" s="9">
        <f>ExitPrices[[#This Row],[2021/22 Exit Revenue Recovery Price]]+ExitPrices[[#This Row],[2021/22 Exit Firm Price]]</f>
        <v>2.4804838716979853E-2</v>
      </c>
    </row>
    <row r="184" spans="1:18" x14ac:dyDescent="0.25">
      <c r="A184" s="1" t="s">
        <v>256</v>
      </c>
      <c r="B184" s="1" t="s">
        <v>304</v>
      </c>
      <c r="C184" s="9">
        <v>7.0000000000000001E-3</v>
      </c>
      <c r="D184" s="9">
        <v>0</v>
      </c>
      <c r="E184" s="9">
        <v>2.0199999999999999E-2</v>
      </c>
      <c r="F184" s="9">
        <v>2.7199999999999998E-2</v>
      </c>
      <c r="G184" s="9">
        <v>9.6914167882954788E-3</v>
      </c>
      <c r="H184" s="9">
        <v>8.7222751094659309E-3</v>
      </c>
      <c r="I184" s="9">
        <v>2.1359071549548508E-2</v>
      </c>
      <c r="J184" s="9">
        <f>ExitPrices[[#This Row],[2019/20 Exit Revenue Recovery Price]]+ExitPrices[[#This Row],[2019/20 Exit Firm Price]]</f>
        <v>3.1050488337843987E-2</v>
      </c>
      <c r="K184" s="9">
        <v>1.0070424670544583E-2</v>
      </c>
      <c r="L184" s="9">
        <v>9.0633822034901241E-3</v>
      </c>
      <c r="M184" s="9">
        <v>2.2422615306856429E-2</v>
      </c>
      <c r="N184" s="9">
        <f>ExitPrices[[#This Row],[2020/21 Exit Revenue Recovery Price]]+ExitPrices[[#This Row],[2020/21 Exit Firm Price]]</f>
        <v>3.2493039977401009E-2</v>
      </c>
      <c r="O184" s="9">
        <v>1.824264183647397E-2</v>
      </c>
      <c r="P184" s="9">
        <v>1.6418377652826572E-2</v>
      </c>
      <c r="Q184" s="9">
        <v>-1.1627732281796712E-14</v>
      </c>
      <c r="R184" s="9">
        <f>ExitPrices[[#This Row],[2021/22 Exit Revenue Recovery Price]]+ExitPrices[[#This Row],[2021/22 Exit Firm Price]]</f>
        <v>1.8242641836462344E-2</v>
      </c>
    </row>
    <row r="185" spans="1:18" x14ac:dyDescent="0.25">
      <c r="A185" s="1" t="s">
        <v>257</v>
      </c>
      <c r="B185" s="1" t="s">
        <v>303</v>
      </c>
      <c r="C185" s="9">
        <v>2.9999999999999997E-4</v>
      </c>
      <c r="D185" s="9">
        <v>0</v>
      </c>
      <c r="E185" s="9">
        <v>2.0199999999999999E-2</v>
      </c>
      <c r="F185" s="9">
        <v>2.0500000000000001E-2</v>
      </c>
      <c r="G185" s="9">
        <v>1.207994737668926E-2</v>
      </c>
      <c r="H185" s="9">
        <v>0</v>
      </c>
      <c r="I185" s="9">
        <v>2.1359071549548508E-2</v>
      </c>
      <c r="J185" s="9">
        <f>ExitPrices[[#This Row],[2019/20 Exit Revenue Recovery Price]]+ExitPrices[[#This Row],[2019/20 Exit Firm Price]]</f>
        <v>3.3439018926237768E-2</v>
      </c>
      <c r="K185" s="9">
        <v>1.255236491614015E-2</v>
      </c>
      <c r="L185" s="9">
        <v>0</v>
      </c>
      <c r="M185" s="9">
        <v>2.2422615306856429E-2</v>
      </c>
      <c r="N185" s="9">
        <f>ExitPrices[[#This Row],[2020/21 Exit Revenue Recovery Price]]+ExitPrices[[#This Row],[2020/21 Exit Firm Price]]</f>
        <v>3.4974980222996582E-2</v>
      </c>
      <c r="O185" s="9">
        <v>1.8829494406284838E-2</v>
      </c>
      <c r="P185" s="9">
        <v>0</v>
      </c>
      <c r="Q185" s="9">
        <v>-1.1627732281796712E-14</v>
      </c>
      <c r="R185" s="9">
        <f>ExitPrices[[#This Row],[2021/22 Exit Revenue Recovery Price]]+ExitPrices[[#This Row],[2021/22 Exit Firm Price]]</f>
        <v>1.8829494406273212E-2</v>
      </c>
    </row>
    <row r="186" spans="1:18" x14ac:dyDescent="0.25">
      <c r="A186" s="1" t="s">
        <v>258</v>
      </c>
      <c r="B186" s="1" t="s">
        <v>306</v>
      </c>
      <c r="C186" s="9">
        <v>1.72E-2</v>
      </c>
      <c r="D186" s="9">
        <v>0</v>
      </c>
      <c r="E186" s="9">
        <v>2.0199999999999999E-2</v>
      </c>
      <c r="F186" s="9">
        <v>3.7400000000000003E-2</v>
      </c>
      <c r="G186" s="9">
        <v>1.0329000481410933E-2</v>
      </c>
      <c r="H186" s="9">
        <v>9.29610043326984E-3</v>
      </c>
      <c r="I186" s="9">
        <v>2.1359071549548508E-2</v>
      </c>
      <c r="J186" s="9">
        <f>ExitPrices[[#This Row],[2019/20 Exit Revenue Recovery Price]]+ExitPrices[[#This Row],[2019/20 Exit Firm Price]]</f>
        <v>3.1688072030959441E-2</v>
      </c>
      <c r="K186" s="9">
        <v>1.0732942720582556E-2</v>
      </c>
      <c r="L186" s="9">
        <v>9.6596484485243009E-3</v>
      </c>
      <c r="M186" s="9">
        <v>2.2422615306856429E-2</v>
      </c>
      <c r="N186" s="9">
        <f>ExitPrices[[#This Row],[2020/21 Exit Revenue Recovery Price]]+ExitPrices[[#This Row],[2020/21 Exit Firm Price]]</f>
        <v>3.3155558027438983E-2</v>
      </c>
      <c r="O186" s="9">
        <v>2.1577712387976941E-2</v>
      </c>
      <c r="P186" s="9">
        <v>1.9419941149179248E-2</v>
      </c>
      <c r="Q186" s="9">
        <v>-1.1627732281796712E-14</v>
      </c>
      <c r="R186" s="9">
        <f>ExitPrices[[#This Row],[2021/22 Exit Revenue Recovery Price]]+ExitPrices[[#This Row],[2021/22 Exit Firm Price]]</f>
        <v>2.1577712387965315E-2</v>
      </c>
    </row>
    <row r="187" spans="1:18" x14ac:dyDescent="0.25">
      <c r="A187" s="1" t="s">
        <v>259</v>
      </c>
      <c r="B187" s="1" t="s">
        <v>298</v>
      </c>
      <c r="C187" s="9">
        <v>2.3400000000000001E-2</v>
      </c>
      <c r="D187" s="9">
        <v>0</v>
      </c>
      <c r="E187" s="9">
        <v>0</v>
      </c>
      <c r="F187" s="9">
        <v>2.3400000000000001E-2</v>
      </c>
      <c r="G187" s="9">
        <v>1.4450045694352281E-3</v>
      </c>
      <c r="H187" s="9">
        <v>1.3005041124917053E-3</v>
      </c>
      <c r="I187" s="9">
        <v>0</v>
      </c>
      <c r="J187" s="9">
        <f>ExitPrices[[#This Row],[2019/20 Exit Revenue Recovery Price]]+ExitPrices[[#This Row],[2019/20 Exit Firm Price]]</f>
        <v>1.4450045694352281E-3</v>
      </c>
      <c r="K187" s="9">
        <v>1.5015152049455442E-3</v>
      </c>
      <c r="L187" s="9">
        <v>1.3513636844509895E-3</v>
      </c>
      <c r="M187" s="9">
        <v>0</v>
      </c>
      <c r="N187" s="9">
        <f>ExitPrices[[#This Row],[2020/21 Exit Revenue Recovery Price]]+ExitPrices[[#This Row],[2020/21 Exit Firm Price]]</f>
        <v>1.5015152049455442E-3</v>
      </c>
      <c r="O187" s="9">
        <v>2.9314960056827516E-3</v>
      </c>
      <c r="P187" s="9">
        <v>2.6383464051144769E-3</v>
      </c>
      <c r="Q187" s="9">
        <v>0</v>
      </c>
      <c r="R187" s="9">
        <f>ExitPrices[[#This Row],[2021/22 Exit Revenue Recovery Price]]+ExitPrices[[#This Row],[2021/22 Exit Firm Price]]</f>
        <v>2.9314960056827516E-3</v>
      </c>
    </row>
    <row r="188" spans="1:18" x14ac:dyDescent="0.25">
      <c r="A188" s="1" t="s">
        <v>260</v>
      </c>
      <c r="B188" s="1" t="s">
        <v>305</v>
      </c>
      <c r="C188" s="9">
        <v>5.7000000000000002E-3</v>
      </c>
      <c r="D188" s="9">
        <v>0</v>
      </c>
      <c r="E188" s="9">
        <v>2.0199999999999999E-2</v>
      </c>
      <c r="F188" s="9">
        <v>2.5899999999999999E-2</v>
      </c>
      <c r="G188" s="9">
        <v>8.7509469892825473E-3</v>
      </c>
      <c r="H188" s="9">
        <v>7.8758522903542919E-3</v>
      </c>
      <c r="I188" s="9">
        <v>2.1359071549548508E-2</v>
      </c>
      <c r="J188" s="9">
        <f>ExitPrices[[#This Row],[2019/20 Exit Revenue Recovery Price]]+ExitPrices[[#This Row],[2019/20 Exit Firm Price]]</f>
        <v>3.0110018538831055E-2</v>
      </c>
      <c r="K188" s="9">
        <v>9.0931753712140476E-3</v>
      </c>
      <c r="L188" s="9">
        <v>8.1838578340926432E-3</v>
      </c>
      <c r="M188" s="9">
        <v>2.2422615306856429E-2</v>
      </c>
      <c r="N188" s="9">
        <f>ExitPrices[[#This Row],[2020/21 Exit Revenue Recovery Price]]+ExitPrices[[#This Row],[2020/21 Exit Firm Price]]</f>
        <v>3.1515790678070477E-2</v>
      </c>
      <c r="O188" s="9">
        <v>1.6956865863149633E-2</v>
      </c>
      <c r="P188" s="9">
        <v>1.5261179276834669E-2</v>
      </c>
      <c r="Q188" s="9">
        <v>-1.1627732281796712E-14</v>
      </c>
      <c r="R188" s="9">
        <f>ExitPrices[[#This Row],[2021/22 Exit Revenue Recovery Price]]+ExitPrices[[#This Row],[2021/22 Exit Firm Price]]</f>
        <v>1.6956865863138007E-2</v>
      </c>
    </row>
    <row r="189" spans="1:18" x14ac:dyDescent="0.25">
      <c r="A189" s="1" t="s">
        <v>261</v>
      </c>
      <c r="B189" s="1" t="s">
        <v>304</v>
      </c>
      <c r="C189" s="9">
        <v>5.4999999999999997E-3</v>
      </c>
      <c r="D189" s="9">
        <v>0</v>
      </c>
      <c r="E189" s="9">
        <v>2.0199999999999999E-2</v>
      </c>
      <c r="F189" s="9">
        <v>2.5700000000000001E-2</v>
      </c>
      <c r="G189" s="9">
        <v>8.750946989282549E-3</v>
      </c>
      <c r="H189" s="9">
        <v>7.8758522903542936E-3</v>
      </c>
      <c r="I189" s="9">
        <v>2.1359071549548508E-2</v>
      </c>
      <c r="J189" s="9">
        <f>ExitPrices[[#This Row],[2019/20 Exit Revenue Recovery Price]]+ExitPrices[[#This Row],[2019/20 Exit Firm Price]]</f>
        <v>3.0110018538831058E-2</v>
      </c>
      <c r="K189" s="9">
        <v>9.0931753712140493E-3</v>
      </c>
      <c r="L189" s="9">
        <v>8.1838578340926449E-3</v>
      </c>
      <c r="M189" s="9">
        <v>2.2422615306856429E-2</v>
      </c>
      <c r="N189" s="9">
        <f>ExitPrices[[#This Row],[2020/21 Exit Revenue Recovery Price]]+ExitPrices[[#This Row],[2020/21 Exit Firm Price]]</f>
        <v>3.1515790678070477E-2</v>
      </c>
      <c r="O189" s="9">
        <v>1.6956865863149633E-2</v>
      </c>
      <c r="P189" s="9">
        <v>1.5261179276834669E-2</v>
      </c>
      <c r="Q189" s="9">
        <v>-1.1627732281796712E-14</v>
      </c>
      <c r="R189" s="9">
        <f>ExitPrices[[#This Row],[2021/22 Exit Revenue Recovery Price]]+ExitPrices[[#This Row],[2021/22 Exit Firm Price]]</f>
        <v>1.6956865863138007E-2</v>
      </c>
    </row>
    <row r="190" spans="1:18" x14ac:dyDescent="0.25">
      <c r="A190" s="1" t="s">
        <v>262</v>
      </c>
      <c r="B190" s="1" t="s">
        <v>316</v>
      </c>
      <c r="C190" s="9">
        <v>1.54E-2</v>
      </c>
      <c r="D190" s="9">
        <v>0</v>
      </c>
      <c r="E190" s="9">
        <v>2.0199999999999999E-2</v>
      </c>
      <c r="F190" s="9">
        <v>3.56E-2</v>
      </c>
      <c r="G190" s="9">
        <v>1.3986024570575151E-2</v>
      </c>
      <c r="H190" s="9">
        <v>1.2587422113517637E-2</v>
      </c>
      <c r="I190" s="9">
        <v>2.1359071549548508E-2</v>
      </c>
      <c r="J190" s="9">
        <f>ExitPrices[[#This Row],[2019/20 Exit Revenue Recovery Price]]+ExitPrices[[#This Row],[2019/20 Exit Firm Price]]</f>
        <v>3.534509612012366E-2</v>
      </c>
      <c r="K190" s="9">
        <v>1.4532984181266903E-2</v>
      </c>
      <c r="L190" s="9">
        <v>1.3079685763140211E-2</v>
      </c>
      <c r="M190" s="9">
        <v>2.2422615306856429E-2</v>
      </c>
      <c r="N190" s="9">
        <f>ExitPrices[[#This Row],[2020/21 Exit Revenue Recovery Price]]+ExitPrices[[#This Row],[2020/21 Exit Firm Price]]</f>
        <v>3.6955599488123332E-2</v>
      </c>
      <c r="O190" s="9">
        <v>2.7083446719087138E-2</v>
      </c>
      <c r="P190" s="9">
        <v>2.4375102047178424E-2</v>
      </c>
      <c r="Q190" s="9">
        <v>-1.1627732281796712E-14</v>
      </c>
      <c r="R190" s="9">
        <f>ExitPrices[[#This Row],[2021/22 Exit Revenue Recovery Price]]+ExitPrices[[#This Row],[2021/22 Exit Firm Price]]</f>
        <v>2.7083446719075512E-2</v>
      </c>
    </row>
    <row r="191" spans="1:18" x14ac:dyDescent="0.25">
      <c r="A191" s="1" t="s">
        <v>263</v>
      </c>
      <c r="B191" s="1" t="s">
        <v>312</v>
      </c>
      <c r="C191" s="9">
        <v>1E-4</v>
      </c>
      <c r="D191" s="9">
        <v>0</v>
      </c>
      <c r="E191" s="9">
        <v>2.0199999999999999E-2</v>
      </c>
      <c r="F191" s="9">
        <v>2.0299999999999999E-2</v>
      </c>
      <c r="G191" s="9">
        <v>1.0396319441150324E-2</v>
      </c>
      <c r="H191" s="9">
        <v>9.3566874970352921E-3</v>
      </c>
      <c r="I191" s="9">
        <v>2.1359071549548508E-2</v>
      </c>
      <c r="J191" s="9">
        <f>ExitPrices[[#This Row],[2019/20 Exit Revenue Recovery Price]]+ExitPrices[[#This Row],[2019/20 Exit Firm Price]]</f>
        <v>3.175539099069883E-2</v>
      </c>
      <c r="K191" s="9">
        <v>1.0802894362098346E-2</v>
      </c>
      <c r="L191" s="9">
        <v>9.722604925888511E-3</v>
      </c>
      <c r="M191" s="9">
        <v>2.2422615306856429E-2</v>
      </c>
      <c r="N191" s="9">
        <f>ExitPrices[[#This Row],[2020/21 Exit Revenue Recovery Price]]+ExitPrices[[#This Row],[2020/21 Exit Firm Price]]</f>
        <v>3.3225509668954774E-2</v>
      </c>
      <c r="O191" s="9">
        <v>1.6382536062891039E-2</v>
      </c>
      <c r="P191" s="9">
        <v>1.4744282456601936E-2</v>
      </c>
      <c r="Q191" s="9">
        <v>-1.1627732281796712E-14</v>
      </c>
      <c r="R191" s="9">
        <f>ExitPrices[[#This Row],[2021/22 Exit Revenue Recovery Price]]+ExitPrices[[#This Row],[2021/22 Exit Firm Price]]</f>
        <v>1.6382536062879413E-2</v>
      </c>
    </row>
    <row r="192" spans="1:18" x14ac:dyDescent="0.25">
      <c r="A192" s="1" t="s">
        <v>264</v>
      </c>
      <c r="B192" s="1" t="s">
        <v>312</v>
      </c>
      <c r="C192" s="9">
        <v>1E-4</v>
      </c>
      <c r="D192" s="9">
        <v>0</v>
      </c>
      <c r="E192" s="9">
        <v>2.0199999999999999E-2</v>
      </c>
      <c r="F192" s="9">
        <v>2.0299999999999999E-2</v>
      </c>
      <c r="G192" s="9">
        <v>1.0383326725659918E-2</v>
      </c>
      <c r="H192" s="9">
        <v>9.3449940530939257E-3</v>
      </c>
      <c r="I192" s="9">
        <v>2.1359071549548508E-2</v>
      </c>
      <c r="J192" s="9">
        <f>ExitPrices[[#This Row],[2019/20 Exit Revenue Recovery Price]]+ExitPrices[[#This Row],[2019/20 Exit Firm Price]]</f>
        <v>3.1742398275208424E-2</v>
      </c>
      <c r="K192" s="9">
        <v>1.0789393532914119E-2</v>
      </c>
      <c r="L192" s="9">
        <v>9.7104541796227076E-3</v>
      </c>
      <c r="M192" s="9">
        <v>2.2422615306856429E-2</v>
      </c>
      <c r="N192" s="9">
        <f>ExitPrices[[#This Row],[2020/21 Exit Revenue Recovery Price]]+ExitPrices[[#This Row],[2020/21 Exit Firm Price]]</f>
        <v>3.3212008839770546E-2</v>
      </c>
      <c r="O192" s="9">
        <v>1.6361371007322739E-2</v>
      </c>
      <c r="P192" s="9">
        <v>1.4725233906590465E-2</v>
      </c>
      <c r="Q192" s="9">
        <v>-1.1627732281796712E-14</v>
      </c>
      <c r="R192" s="9">
        <f>ExitPrices[[#This Row],[2021/22 Exit Revenue Recovery Price]]+ExitPrices[[#This Row],[2021/22 Exit Firm Price]]</f>
        <v>1.6361371007311113E-2</v>
      </c>
    </row>
    <row r="193" spans="1:18" x14ac:dyDescent="0.25">
      <c r="A193" s="1" t="s">
        <v>265</v>
      </c>
      <c r="B193" s="1" t="s">
        <v>312</v>
      </c>
      <c r="C193" s="9">
        <v>2.7400000000000001E-2</v>
      </c>
      <c r="D193" s="9">
        <v>0</v>
      </c>
      <c r="E193" s="9">
        <v>2.0199999999999999E-2</v>
      </c>
      <c r="F193" s="9">
        <v>4.7600000000000003E-2</v>
      </c>
      <c r="G193" s="9">
        <v>1.3605625210908412E-2</v>
      </c>
      <c r="H193" s="9">
        <v>1.2245062689817572E-2</v>
      </c>
      <c r="I193" s="9">
        <v>2.1359071549548508E-2</v>
      </c>
      <c r="J193" s="9">
        <f>ExitPrices[[#This Row],[2019/20 Exit Revenue Recovery Price]]+ExitPrices[[#This Row],[2019/20 Exit Firm Price]]</f>
        <v>3.4964696760456923E-2</v>
      </c>
      <c r="K193" s="9">
        <v>1.4137708322233183E-2</v>
      </c>
      <c r="L193" s="9">
        <v>1.2723937490009864E-2</v>
      </c>
      <c r="M193" s="9">
        <v>2.2422615306856429E-2</v>
      </c>
      <c r="N193" s="9">
        <f>ExitPrices[[#This Row],[2020/21 Exit Revenue Recovery Price]]+ExitPrices[[#This Row],[2020/21 Exit Firm Price]]</f>
        <v>3.6560323629089612E-2</v>
      </c>
      <c r="O193" s="9">
        <v>2.6410013133240599E-2</v>
      </c>
      <c r="P193" s="9">
        <v>2.3769011819916541E-2</v>
      </c>
      <c r="Q193" s="9">
        <v>-1.1627732281796712E-14</v>
      </c>
      <c r="R193" s="9">
        <f>ExitPrices[[#This Row],[2021/22 Exit Revenue Recovery Price]]+ExitPrices[[#This Row],[2021/22 Exit Firm Price]]</f>
        <v>2.6410013133228973E-2</v>
      </c>
    </row>
    <row r="194" spans="1:18" x14ac:dyDescent="0.25">
      <c r="A194" s="1" t="s">
        <v>266</v>
      </c>
      <c r="B194" s="1" t="s">
        <v>305</v>
      </c>
      <c r="C194" s="9">
        <v>1E-4</v>
      </c>
      <c r="D194" s="9">
        <v>0</v>
      </c>
      <c r="E194" s="9">
        <v>2.0199999999999999E-2</v>
      </c>
      <c r="F194" s="9">
        <v>2.0299999999999999E-2</v>
      </c>
      <c r="G194" s="9">
        <v>8.5173710207430437E-3</v>
      </c>
      <c r="H194" s="9">
        <v>7.6656339186687399E-3</v>
      </c>
      <c r="I194" s="9">
        <v>2.1359071549548508E-2</v>
      </c>
      <c r="J194" s="9">
        <f>ExitPrices[[#This Row],[2019/20 Exit Revenue Recovery Price]]+ExitPrices[[#This Row],[2019/20 Exit Firm Price]]</f>
        <v>2.9876442570291553E-2</v>
      </c>
      <c r="K194" s="9">
        <v>8.8504648111989871E-3</v>
      </c>
      <c r="L194" s="9">
        <v>7.9654183300790875E-3</v>
      </c>
      <c r="M194" s="9">
        <v>2.2422615306856429E-2</v>
      </c>
      <c r="N194" s="9">
        <f>ExitPrices[[#This Row],[2020/21 Exit Revenue Recovery Price]]+ExitPrices[[#This Row],[2020/21 Exit Firm Price]]</f>
        <v>3.1273080118055414E-2</v>
      </c>
      <c r="O194" s="9">
        <v>1.4917306531257881E-2</v>
      </c>
      <c r="P194" s="9">
        <v>1.3425575878132092E-2</v>
      </c>
      <c r="Q194" s="9">
        <v>-1.1627732281796712E-14</v>
      </c>
      <c r="R194" s="9">
        <f>ExitPrices[[#This Row],[2021/22 Exit Revenue Recovery Price]]+ExitPrices[[#This Row],[2021/22 Exit Firm Price]]</f>
        <v>1.4917306531246254E-2</v>
      </c>
    </row>
    <row r="195" spans="1:18" x14ac:dyDescent="0.25">
      <c r="A195" s="1" t="s">
        <v>267</v>
      </c>
      <c r="B195" s="1" t="s">
        <v>312</v>
      </c>
      <c r="C195" s="9">
        <v>1E-4</v>
      </c>
      <c r="D195" s="9">
        <v>0</v>
      </c>
      <c r="E195" s="9">
        <v>2.0199999999999999E-2</v>
      </c>
      <c r="F195" s="9">
        <v>2.0299999999999999E-2</v>
      </c>
      <c r="G195" s="9">
        <v>8.5173710207430437E-3</v>
      </c>
      <c r="H195" s="9">
        <v>7.6656339186687399E-3</v>
      </c>
      <c r="I195" s="9">
        <v>2.1359071549548508E-2</v>
      </c>
      <c r="J195" s="9">
        <f>ExitPrices[[#This Row],[2019/20 Exit Revenue Recovery Price]]+ExitPrices[[#This Row],[2019/20 Exit Firm Price]]</f>
        <v>2.9876442570291553E-2</v>
      </c>
      <c r="K195" s="9">
        <v>8.8504648111989871E-3</v>
      </c>
      <c r="L195" s="9">
        <v>7.9654183300790875E-3</v>
      </c>
      <c r="M195" s="9">
        <v>2.2422615306856429E-2</v>
      </c>
      <c r="N195" s="9">
        <f>ExitPrices[[#This Row],[2020/21 Exit Revenue Recovery Price]]+ExitPrices[[#This Row],[2020/21 Exit Firm Price]]</f>
        <v>3.1273080118055414E-2</v>
      </c>
      <c r="O195" s="9">
        <v>1.4917306531257881E-2</v>
      </c>
      <c r="P195" s="9">
        <v>1.3425575878132092E-2</v>
      </c>
      <c r="Q195" s="9">
        <v>-1.1627732281796712E-14</v>
      </c>
      <c r="R195" s="9">
        <f>ExitPrices[[#This Row],[2021/22 Exit Revenue Recovery Price]]+ExitPrices[[#This Row],[2021/22 Exit Firm Price]]</f>
        <v>1.4917306531246254E-2</v>
      </c>
    </row>
    <row r="196" spans="1:18" x14ac:dyDescent="0.25">
      <c r="A196" s="1" t="s">
        <v>268</v>
      </c>
      <c r="B196" s="1" t="s">
        <v>304</v>
      </c>
      <c r="C196" s="9">
        <v>1E-4</v>
      </c>
      <c r="D196" s="9">
        <v>0</v>
      </c>
      <c r="E196" s="9">
        <v>2.0199999999999999E-2</v>
      </c>
      <c r="F196" s="9">
        <v>2.0299999999999999E-2</v>
      </c>
      <c r="G196" s="9">
        <v>8.517371020743042E-3</v>
      </c>
      <c r="H196" s="9">
        <v>7.6656339186687373E-3</v>
      </c>
      <c r="I196" s="9">
        <v>2.1359071549548508E-2</v>
      </c>
      <c r="J196" s="9">
        <f>ExitPrices[[#This Row],[2019/20 Exit Revenue Recovery Price]]+ExitPrices[[#This Row],[2019/20 Exit Firm Price]]</f>
        <v>2.987644257029155E-2</v>
      </c>
      <c r="K196" s="9">
        <v>8.8504648111989871E-3</v>
      </c>
      <c r="L196" s="9">
        <v>7.9654183300790875E-3</v>
      </c>
      <c r="M196" s="9">
        <v>2.2422615306856429E-2</v>
      </c>
      <c r="N196" s="9">
        <f>ExitPrices[[#This Row],[2020/21 Exit Revenue Recovery Price]]+ExitPrices[[#This Row],[2020/21 Exit Firm Price]]</f>
        <v>3.1273080118055414E-2</v>
      </c>
      <c r="O196" s="9">
        <v>1.491730653125788E-2</v>
      </c>
      <c r="P196" s="9">
        <v>1.3425575878132092E-2</v>
      </c>
      <c r="Q196" s="9">
        <v>-1.1627732281796712E-14</v>
      </c>
      <c r="R196" s="9">
        <f>ExitPrices[[#This Row],[2021/22 Exit Revenue Recovery Price]]+ExitPrices[[#This Row],[2021/22 Exit Firm Price]]</f>
        <v>1.4917306531246252E-2</v>
      </c>
    </row>
    <row r="197" spans="1:18" x14ac:dyDescent="0.25">
      <c r="A197" s="1" t="s">
        <v>269</v>
      </c>
      <c r="B197" s="1" t="s">
        <v>313</v>
      </c>
      <c r="C197" s="9">
        <v>2.3E-3</v>
      </c>
      <c r="D197" s="9">
        <v>0</v>
      </c>
      <c r="E197" s="9">
        <v>2.0199999999999999E-2</v>
      </c>
      <c r="F197" s="9">
        <v>2.2499999999999999E-2</v>
      </c>
      <c r="G197" s="9">
        <v>9.7952188359915291E-3</v>
      </c>
      <c r="H197" s="9">
        <v>8.8156969523923764E-3</v>
      </c>
      <c r="I197" s="9">
        <v>2.1359071549548508E-2</v>
      </c>
      <c r="J197" s="9">
        <f>ExitPrices[[#This Row],[2019/20 Exit Revenue Recovery Price]]+ExitPrices[[#This Row],[2019/20 Exit Firm Price]]</f>
        <v>3.1154290385540039E-2</v>
      </c>
      <c r="K197" s="9">
        <v>1.0178286165391633E-2</v>
      </c>
      <c r="L197" s="9">
        <v>9.160457548852469E-3</v>
      </c>
      <c r="M197" s="9">
        <v>2.2422615306856429E-2</v>
      </c>
      <c r="N197" s="9">
        <f>ExitPrices[[#This Row],[2020/21 Exit Revenue Recovery Price]]+ExitPrices[[#This Row],[2020/21 Exit Firm Price]]</f>
        <v>3.2600901472248062E-2</v>
      </c>
      <c r="O197" s="9">
        <v>1.6098490268500989E-2</v>
      </c>
      <c r="P197" s="9">
        <v>1.448864124165089E-2</v>
      </c>
      <c r="Q197" s="9">
        <v>-1.1627732281796712E-14</v>
      </c>
      <c r="R197" s="9">
        <f>ExitPrices[[#This Row],[2021/22 Exit Revenue Recovery Price]]+ExitPrices[[#This Row],[2021/22 Exit Firm Price]]</f>
        <v>1.6098490268489363E-2</v>
      </c>
    </row>
    <row r="198" spans="1:18" x14ac:dyDescent="0.25">
      <c r="A198" s="1" t="s">
        <v>270</v>
      </c>
      <c r="B198" s="1" t="s">
        <v>304</v>
      </c>
      <c r="C198" s="9">
        <v>1.24E-2</v>
      </c>
      <c r="D198" s="9">
        <v>0</v>
      </c>
      <c r="E198" s="9">
        <v>2.0199999999999999E-2</v>
      </c>
      <c r="F198" s="9">
        <v>3.2599999999999997E-2</v>
      </c>
      <c r="G198" s="9">
        <v>1.2756213710480097E-2</v>
      </c>
      <c r="H198" s="9">
        <v>1.1480592339432088E-2</v>
      </c>
      <c r="I198" s="9">
        <v>2.1359071549548508E-2</v>
      </c>
      <c r="J198" s="9">
        <f>ExitPrices[[#This Row],[2019/20 Exit Revenue Recovery Price]]+ExitPrices[[#This Row],[2019/20 Exit Firm Price]]</f>
        <v>3.4115285260028605E-2</v>
      </c>
      <c r="K198" s="9">
        <v>1.3255078391417667E-2</v>
      </c>
      <c r="L198" s="9">
        <v>1.1929570552275901E-2</v>
      </c>
      <c r="M198" s="9">
        <v>2.2422615306856429E-2</v>
      </c>
      <c r="N198" s="9">
        <f>ExitPrices[[#This Row],[2020/21 Exit Revenue Recovery Price]]+ExitPrices[[#This Row],[2020/21 Exit Firm Price]]</f>
        <v>3.5677693698274095E-2</v>
      </c>
      <c r="O198" s="9">
        <v>2.4246510166361774E-2</v>
      </c>
      <c r="P198" s="9">
        <v>2.1821859149725596E-2</v>
      </c>
      <c r="Q198" s="9">
        <v>-1.1627732281796712E-14</v>
      </c>
      <c r="R198" s="9">
        <f>ExitPrices[[#This Row],[2021/22 Exit Revenue Recovery Price]]+ExitPrices[[#This Row],[2021/22 Exit Firm Price]]</f>
        <v>2.4246510166350148E-2</v>
      </c>
    </row>
    <row r="199" spans="1:18" x14ac:dyDescent="0.25">
      <c r="A199" s="1" t="s">
        <v>271</v>
      </c>
      <c r="B199" s="1" t="s">
        <v>304</v>
      </c>
      <c r="C199" s="9">
        <v>6.7999999999999996E-3</v>
      </c>
      <c r="D199" s="9">
        <v>0</v>
      </c>
      <c r="E199" s="9">
        <v>2.0199999999999999E-2</v>
      </c>
      <c r="F199" s="9">
        <v>2.7E-2</v>
      </c>
      <c r="G199" s="9">
        <v>1.4320151322857027E-2</v>
      </c>
      <c r="H199" s="9">
        <v>1.2888136190571324E-2</v>
      </c>
      <c r="I199" s="9">
        <v>2.1359071549548508E-2</v>
      </c>
      <c r="J199" s="9">
        <f>ExitPrices[[#This Row],[2019/20 Exit Revenue Recovery Price]]+ExitPrices[[#This Row],[2019/20 Exit Firm Price]]</f>
        <v>3.5679222872405533E-2</v>
      </c>
      <c r="K199" s="9">
        <v>1.4880177823101817E-2</v>
      </c>
      <c r="L199" s="9">
        <v>1.3392160040791636E-2</v>
      </c>
      <c r="M199" s="9">
        <v>2.2422615306856429E-2</v>
      </c>
      <c r="N199" s="9">
        <f>ExitPrices[[#This Row],[2020/21 Exit Revenue Recovery Price]]+ExitPrices[[#This Row],[2020/21 Exit Firm Price]]</f>
        <v>3.7302793129958246E-2</v>
      </c>
      <c r="O199" s="9">
        <v>2.8682375974099304E-2</v>
      </c>
      <c r="P199" s="9">
        <v>2.5814138376689374E-2</v>
      </c>
      <c r="Q199" s="9">
        <v>-1.1627732281796712E-14</v>
      </c>
      <c r="R199" s="9">
        <f>ExitPrices[[#This Row],[2021/22 Exit Revenue Recovery Price]]+ExitPrices[[#This Row],[2021/22 Exit Firm Price]]</f>
        <v>2.8682375974087678E-2</v>
      </c>
    </row>
    <row r="200" spans="1:18" x14ac:dyDescent="0.25">
      <c r="A200" s="1" t="s">
        <v>272</v>
      </c>
      <c r="B200" s="1" t="s">
        <v>313</v>
      </c>
      <c r="C200" s="9">
        <v>3.0999999999999999E-3</v>
      </c>
      <c r="D200" s="9">
        <v>0</v>
      </c>
      <c r="E200" s="9">
        <v>2.0199999999999999E-2</v>
      </c>
      <c r="F200" s="9">
        <v>2.3299999999999998E-2</v>
      </c>
      <c r="G200" s="9">
        <v>1.0747535805148903E-2</v>
      </c>
      <c r="H200" s="9">
        <v>9.6727822246340141E-3</v>
      </c>
      <c r="I200" s="9">
        <v>2.1359071549548508E-2</v>
      </c>
      <c r="J200" s="9">
        <f>ExitPrices[[#This Row],[2019/20 Exit Revenue Recovery Price]]+ExitPrices[[#This Row],[2019/20 Exit Firm Price]]</f>
        <v>3.2106607354697413E-2</v>
      </c>
      <c r="K200" s="9">
        <v>1.1167845949051231E-2</v>
      </c>
      <c r="L200" s="9">
        <v>1.0051061354146107E-2</v>
      </c>
      <c r="M200" s="9">
        <v>2.2422615306856429E-2</v>
      </c>
      <c r="N200" s="9">
        <f>ExitPrices[[#This Row],[2020/21 Exit Revenue Recovery Price]]+ExitPrices[[#This Row],[2020/21 Exit Firm Price]]</f>
        <v>3.3590461255907658E-2</v>
      </c>
      <c r="O200" s="9">
        <v>1.7166140514624277E-2</v>
      </c>
      <c r="P200" s="9">
        <v>1.5449526463161849E-2</v>
      </c>
      <c r="Q200" s="9">
        <v>-1.1627732281796712E-14</v>
      </c>
      <c r="R200" s="9">
        <f>ExitPrices[[#This Row],[2021/22 Exit Revenue Recovery Price]]+ExitPrices[[#This Row],[2021/22 Exit Firm Price]]</f>
        <v>1.7166140514612651E-2</v>
      </c>
    </row>
    <row r="201" spans="1:18" x14ac:dyDescent="0.25">
      <c r="A201" s="1" t="s">
        <v>273</v>
      </c>
      <c r="B201" s="1" t="s">
        <v>307</v>
      </c>
      <c r="C201" s="9">
        <v>4.0000000000000001E-3</v>
      </c>
      <c r="D201" s="9">
        <v>0</v>
      </c>
      <c r="E201" s="9">
        <v>2.0199999999999999E-2</v>
      </c>
      <c r="F201" s="9">
        <v>2.4199999999999999E-2</v>
      </c>
      <c r="G201" s="9">
        <v>8.8278839071882637E-3</v>
      </c>
      <c r="H201" s="9">
        <v>7.9450955164694376E-3</v>
      </c>
      <c r="I201" s="9">
        <v>2.1359071549548508E-2</v>
      </c>
      <c r="J201" s="9">
        <f>ExitPrices[[#This Row],[2019/20 Exit Revenue Recovery Price]]+ExitPrices[[#This Row],[2019/20 Exit Firm Price]]</f>
        <v>3.0186955456736771E-2</v>
      </c>
      <c r="K201" s="9">
        <v>9.1731211059892896E-3</v>
      </c>
      <c r="L201" s="9">
        <v>8.2558089953903603E-3</v>
      </c>
      <c r="M201" s="9">
        <v>2.2422615306856429E-2</v>
      </c>
      <c r="N201" s="9">
        <f>ExitPrices[[#This Row],[2020/21 Exit Revenue Recovery Price]]+ExitPrices[[#This Row],[2020/21 Exit Firm Price]]</f>
        <v>3.1595736412845715E-2</v>
      </c>
      <c r="O201" s="9">
        <v>1.5326973507745171E-2</v>
      </c>
      <c r="P201" s="9">
        <v>1.3794276156970655E-2</v>
      </c>
      <c r="Q201" s="9">
        <v>-1.1627732281796712E-14</v>
      </c>
      <c r="R201" s="9">
        <f>ExitPrices[[#This Row],[2021/22 Exit Revenue Recovery Price]]+ExitPrices[[#This Row],[2021/22 Exit Firm Price]]</f>
        <v>1.5326973507733543E-2</v>
      </c>
    </row>
    <row r="202" spans="1:18" x14ac:dyDescent="0.25">
      <c r="A202" s="1" t="s">
        <v>274</v>
      </c>
      <c r="B202" s="1" t="s">
        <v>304</v>
      </c>
      <c r="C202" s="9">
        <v>2.2800000000000001E-2</v>
      </c>
      <c r="D202" s="9">
        <v>0</v>
      </c>
      <c r="E202" s="9">
        <v>2.0199999999999999E-2</v>
      </c>
      <c r="F202" s="9">
        <v>4.2999999999999997E-2</v>
      </c>
      <c r="G202" s="9">
        <v>1.0480065333211615E-2</v>
      </c>
      <c r="H202" s="9">
        <v>9.4320587998904543E-3</v>
      </c>
      <c r="I202" s="9">
        <v>2.1359071549548508E-2</v>
      </c>
      <c r="J202" s="9">
        <f>ExitPrices[[#This Row],[2019/20 Exit Revenue Recovery Price]]+ExitPrices[[#This Row],[2019/20 Exit Firm Price]]</f>
        <v>3.1839136882760119E-2</v>
      </c>
      <c r="K202" s="9">
        <v>1.0889915353548156E-2</v>
      </c>
      <c r="L202" s="9">
        <v>9.8009238181933408E-3</v>
      </c>
      <c r="M202" s="9">
        <v>2.2422615306856429E-2</v>
      </c>
      <c r="N202" s="9">
        <f>ExitPrices[[#This Row],[2020/21 Exit Revenue Recovery Price]]+ExitPrices[[#This Row],[2020/21 Exit Firm Price]]</f>
        <v>3.3312530660404585E-2</v>
      </c>
      <c r="O202" s="9">
        <v>2.03432484846367E-2</v>
      </c>
      <c r="P202" s="9">
        <v>1.8308923636173029E-2</v>
      </c>
      <c r="Q202" s="9">
        <v>-1.1627732281796712E-14</v>
      </c>
      <c r="R202" s="9">
        <f>ExitPrices[[#This Row],[2021/22 Exit Revenue Recovery Price]]+ExitPrices[[#This Row],[2021/22 Exit Firm Price]]</f>
        <v>2.0343248484625074E-2</v>
      </c>
    </row>
    <row r="203" spans="1:18" x14ac:dyDescent="0.25">
      <c r="A203" s="1" t="s">
        <v>275</v>
      </c>
      <c r="B203" s="1" t="s">
        <v>305</v>
      </c>
      <c r="C203" s="9">
        <v>1.18E-2</v>
      </c>
      <c r="D203" s="9">
        <v>0</v>
      </c>
      <c r="E203" s="9">
        <v>2.0199999999999999E-2</v>
      </c>
      <c r="F203" s="9">
        <v>3.2000000000000001E-2</v>
      </c>
      <c r="G203" s="9">
        <v>9.5053713187972112E-3</v>
      </c>
      <c r="H203" s="9">
        <v>8.5548341869174909E-3</v>
      </c>
      <c r="I203" s="9">
        <v>2.1359071549548508E-2</v>
      </c>
      <c r="J203" s="9">
        <f>ExitPrices[[#This Row],[2019/20 Exit Revenue Recovery Price]]+ExitPrices[[#This Row],[2019/20 Exit Firm Price]]</f>
        <v>3.0864442868345721E-2</v>
      </c>
      <c r="K203" s="9">
        <v>9.8771034124865102E-3</v>
      </c>
      <c r="L203" s="9">
        <v>8.8893930712378583E-3</v>
      </c>
      <c r="M203" s="9">
        <v>2.2422615306856429E-2</v>
      </c>
      <c r="N203" s="9">
        <f>ExitPrices[[#This Row],[2020/21 Exit Revenue Recovery Price]]+ExitPrices[[#This Row],[2020/21 Exit Firm Price]]</f>
        <v>3.2299718719342937E-2</v>
      </c>
      <c r="O203" s="9">
        <v>1.9519507805058945E-2</v>
      </c>
      <c r="P203" s="9">
        <v>1.7567557024553052E-2</v>
      </c>
      <c r="Q203" s="9">
        <v>-1.1627732281796712E-14</v>
      </c>
      <c r="R203" s="9">
        <f>ExitPrices[[#This Row],[2021/22 Exit Revenue Recovery Price]]+ExitPrices[[#This Row],[2021/22 Exit Firm Price]]</f>
        <v>1.9519507805047319E-2</v>
      </c>
    </row>
    <row r="204" spans="1:18" x14ac:dyDescent="0.25">
      <c r="A204" s="1" t="s">
        <v>276</v>
      </c>
      <c r="B204" s="1" t="s">
        <v>312</v>
      </c>
      <c r="C204" s="9">
        <v>1E-4</v>
      </c>
      <c r="D204" s="9">
        <v>0</v>
      </c>
      <c r="E204" s="9">
        <v>2.0199999999999999E-2</v>
      </c>
      <c r="F204" s="9">
        <v>2.0299999999999999E-2</v>
      </c>
      <c r="G204" s="9">
        <v>1.7325823738688354E-2</v>
      </c>
      <c r="H204" s="9">
        <v>1.5593241364819519E-2</v>
      </c>
      <c r="I204" s="9">
        <v>2.1359071549548508E-2</v>
      </c>
      <c r="J204" s="9">
        <f>ExitPrices[[#This Row],[2019/20 Exit Revenue Recovery Price]]+ExitPrices[[#This Row],[2019/20 Exit Firm Price]]</f>
        <v>3.8684895288236862E-2</v>
      </c>
      <c r="K204" s="9">
        <v>1.8003394821107611E-2</v>
      </c>
      <c r="L204" s="9">
        <v>1.6203055338996849E-2</v>
      </c>
      <c r="M204" s="9">
        <v>2.2422615306856429E-2</v>
      </c>
      <c r="N204" s="9">
        <f>ExitPrices[[#This Row],[2020/21 Exit Revenue Recovery Price]]+ExitPrices[[#This Row],[2020/21 Exit Firm Price]]</f>
        <v>4.042601012796404E-2</v>
      </c>
      <c r="O204" s="9">
        <v>3.283410508590083E-2</v>
      </c>
      <c r="P204" s="9">
        <v>2.9550694577310747E-2</v>
      </c>
      <c r="Q204" s="9">
        <v>-1.1627732281796712E-14</v>
      </c>
      <c r="R204" s="9">
        <f>ExitPrices[[#This Row],[2021/22 Exit Revenue Recovery Price]]+ExitPrices[[#This Row],[2021/22 Exit Firm Price]]</f>
        <v>3.2834105085889201E-2</v>
      </c>
    </row>
    <row r="205" spans="1:18" x14ac:dyDescent="0.25">
      <c r="A205" s="1" t="s">
        <v>277</v>
      </c>
      <c r="B205" s="1" t="s">
        <v>305</v>
      </c>
      <c r="C205" s="9">
        <v>1E-4</v>
      </c>
      <c r="D205" s="9">
        <v>0</v>
      </c>
      <c r="E205" s="9">
        <v>2.0199999999999999E-2</v>
      </c>
      <c r="F205" s="9">
        <v>2.0299999999999999E-2</v>
      </c>
      <c r="G205" s="9">
        <v>8.4850998975891032E-3</v>
      </c>
      <c r="H205" s="9">
        <v>7.6365899078301921E-3</v>
      </c>
      <c r="I205" s="9">
        <v>2.1359071549548508E-2</v>
      </c>
      <c r="J205" s="9">
        <f>ExitPrices[[#This Row],[2019/20 Exit Revenue Recovery Price]]+ExitPrices[[#This Row],[2019/20 Exit Firm Price]]</f>
        <v>2.9844171447137611E-2</v>
      </c>
      <c r="K205" s="9">
        <v>8.8169316424317416E-3</v>
      </c>
      <c r="L205" s="9">
        <v>7.9352384781885676E-3</v>
      </c>
      <c r="M205" s="9">
        <v>2.2422615306856429E-2</v>
      </c>
      <c r="N205" s="9">
        <f>ExitPrices[[#This Row],[2020/21 Exit Revenue Recovery Price]]+ExitPrices[[#This Row],[2020/21 Exit Firm Price]]</f>
        <v>3.1239546949288169E-2</v>
      </c>
      <c r="O205" s="9">
        <v>1.5325408282180489E-2</v>
      </c>
      <c r="P205" s="9">
        <v>1.3792867453962441E-2</v>
      </c>
      <c r="Q205" s="9">
        <v>-1.1627732281796712E-14</v>
      </c>
      <c r="R205" s="9">
        <f>ExitPrices[[#This Row],[2021/22 Exit Revenue Recovery Price]]+ExitPrices[[#This Row],[2021/22 Exit Firm Price]]</f>
        <v>1.5325408282168862E-2</v>
      </c>
    </row>
    <row r="206" spans="1:18" x14ac:dyDescent="0.25">
      <c r="A206" s="1" t="s">
        <v>278</v>
      </c>
      <c r="B206" s="1" t="s">
        <v>308</v>
      </c>
      <c r="C206" s="9">
        <v>2.2499999999999999E-2</v>
      </c>
      <c r="D206" s="9">
        <v>0</v>
      </c>
      <c r="E206" s="9">
        <v>2.0199999999999999E-2</v>
      </c>
      <c r="F206" s="9">
        <v>4.2700000000000002E-2</v>
      </c>
      <c r="G206" s="9">
        <v>1.0384918774018776E-2</v>
      </c>
      <c r="H206" s="9">
        <v>9.3464268966168985E-3</v>
      </c>
      <c r="I206" s="9">
        <v>2.1359071549548508E-2</v>
      </c>
      <c r="J206" s="9">
        <f>ExitPrices[[#This Row],[2019/20 Exit Revenue Recovery Price]]+ExitPrices[[#This Row],[2019/20 Exit Firm Price]]</f>
        <v>3.1743990323567284E-2</v>
      </c>
      <c r="K206" s="9">
        <v>1.0791047842435619E-2</v>
      </c>
      <c r="L206" s="9">
        <v>9.7119430581920577E-3</v>
      </c>
      <c r="M206" s="9">
        <v>2.2422615306856429E-2</v>
      </c>
      <c r="N206" s="9">
        <f>ExitPrices[[#This Row],[2020/21 Exit Revenue Recovery Price]]+ExitPrices[[#This Row],[2020/21 Exit Firm Price]]</f>
        <v>3.3213663149292048E-2</v>
      </c>
      <c r="O206" s="9">
        <v>2.0863776945562205E-2</v>
      </c>
      <c r="P206" s="9">
        <v>1.8777399251005984E-2</v>
      </c>
      <c r="Q206" s="9">
        <v>-1.1627732281796712E-14</v>
      </c>
      <c r="R206" s="9">
        <f>ExitPrices[[#This Row],[2021/22 Exit Revenue Recovery Price]]+ExitPrices[[#This Row],[2021/22 Exit Firm Price]]</f>
        <v>2.0863776945550579E-2</v>
      </c>
    </row>
    <row r="207" spans="1:18" x14ac:dyDescent="0.25">
      <c r="A207" s="1" t="s">
        <v>279</v>
      </c>
      <c r="B207" s="1" t="s">
        <v>304</v>
      </c>
      <c r="C207" s="9">
        <v>3.5999999999999999E-3</v>
      </c>
      <c r="D207" s="9">
        <v>0</v>
      </c>
      <c r="E207" s="9">
        <v>2.0199999999999999E-2</v>
      </c>
      <c r="F207" s="9">
        <v>2.3799999999999998E-2</v>
      </c>
      <c r="G207" s="9">
        <v>8.7038420389212966E-3</v>
      </c>
      <c r="H207" s="9">
        <v>7.8334578350291676E-3</v>
      </c>
      <c r="I207" s="9">
        <v>2.1359071549548508E-2</v>
      </c>
      <c r="J207" s="9">
        <f>ExitPrices[[#This Row],[2019/20 Exit Revenue Recovery Price]]+ExitPrices[[#This Row],[2019/20 Exit Firm Price]]</f>
        <v>3.0062913588469804E-2</v>
      </c>
      <c r="K207" s="9">
        <v>9.0442282601171826E-3</v>
      </c>
      <c r="L207" s="9">
        <v>8.1398054341054651E-3</v>
      </c>
      <c r="M207" s="9">
        <v>2.2422615306856429E-2</v>
      </c>
      <c r="N207" s="9">
        <f>ExitPrices[[#This Row],[2020/21 Exit Revenue Recovery Price]]+ExitPrices[[#This Row],[2020/21 Exit Firm Price]]</f>
        <v>3.1466843566973615E-2</v>
      </c>
      <c r="O207" s="9">
        <v>1.5738400559916203E-2</v>
      </c>
      <c r="P207" s="9">
        <v>1.4164560503924584E-2</v>
      </c>
      <c r="Q207" s="9">
        <v>-1.1627732281796712E-14</v>
      </c>
      <c r="R207" s="9">
        <f>ExitPrices[[#This Row],[2021/22 Exit Revenue Recovery Price]]+ExitPrices[[#This Row],[2021/22 Exit Firm Price]]</f>
        <v>1.5738400559904577E-2</v>
      </c>
    </row>
    <row r="208" spans="1:18" x14ac:dyDescent="0.25">
      <c r="A208" s="1" t="s">
        <v>280</v>
      </c>
      <c r="B208" s="1" t="s">
        <v>310</v>
      </c>
      <c r="C208" s="9">
        <v>3.5999999999999999E-3</v>
      </c>
      <c r="D208" s="9">
        <v>0</v>
      </c>
      <c r="E208" s="9">
        <v>2.0199999999999999E-2</v>
      </c>
      <c r="F208" s="9">
        <v>2.3799999999999998E-2</v>
      </c>
      <c r="G208" s="9">
        <v>9.0835931363983154E-3</v>
      </c>
      <c r="H208" s="9">
        <v>8.1752338227584834E-3</v>
      </c>
      <c r="I208" s="9">
        <v>2.1359071549548508E-2</v>
      </c>
      <c r="J208" s="9">
        <f>ExitPrices[[#This Row],[2019/20 Exit Revenue Recovery Price]]+ExitPrices[[#This Row],[2019/20 Exit Firm Price]]</f>
        <v>3.0442664685946821E-2</v>
      </c>
      <c r="K208" s="9">
        <v>9.4388305049940696E-3</v>
      </c>
      <c r="L208" s="9">
        <v>8.4949474544946616E-3</v>
      </c>
      <c r="M208" s="9">
        <v>2.2422615306856429E-2</v>
      </c>
      <c r="N208" s="9">
        <f>ExitPrices[[#This Row],[2020/21 Exit Revenue Recovery Price]]+ExitPrices[[#This Row],[2020/21 Exit Firm Price]]</f>
        <v>3.1861445811850499E-2</v>
      </c>
      <c r="O208" s="9">
        <v>1.7593418521036967E-2</v>
      </c>
      <c r="P208" s="9">
        <v>1.5834076668933269E-2</v>
      </c>
      <c r="Q208" s="9">
        <v>-1.1627732281796712E-14</v>
      </c>
      <c r="R208" s="9">
        <f>ExitPrices[[#This Row],[2021/22 Exit Revenue Recovery Price]]+ExitPrices[[#This Row],[2021/22 Exit Firm Price]]</f>
        <v>1.759341852102534E-2</v>
      </c>
    </row>
    <row r="209" spans="1:18" x14ac:dyDescent="0.25">
      <c r="A209" s="1" t="s">
        <v>281</v>
      </c>
      <c r="B209" s="1" t="s">
        <v>308</v>
      </c>
      <c r="C209" s="9">
        <v>2.76E-2</v>
      </c>
      <c r="D209" s="9">
        <v>0</v>
      </c>
      <c r="E209" s="9">
        <v>2.0199999999999999E-2</v>
      </c>
      <c r="F209" s="9">
        <v>4.7799999999999995E-2</v>
      </c>
      <c r="G209" s="9">
        <v>1.154721395046736E-2</v>
      </c>
      <c r="H209" s="9">
        <v>1.0392492555420624E-2</v>
      </c>
      <c r="I209" s="9">
        <v>2.1359071549548508E-2</v>
      </c>
      <c r="J209" s="9">
        <f>ExitPrices[[#This Row],[2019/20 Exit Revenue Recovery Price]]+ExitPrices[[#This Row],[2019/20 Exit Firm Price]]</f>
        <v>3.2906285500015869E-2</v>
      </c>
      <c r="K209" s="9">
        <v>1.1998797573465546E-2</v>
      </c>
      <c r="L209" s="9">
        <v>1.0798917816118992E-2</v>
      </c>
      <c r="M209" s="9">
        <v>2.2422615306856429E-2</v>
      </c>
      <c r="N209" s="9">
        <f>ExitPrices[[#This Row],[2020/21 Exit Revenue Recovery Price]]+ExitPrices[[#This Row],[2020/21 Exit Firm Price]]</f>
        <v>3.4421412880321973E-2</v>
      </c>
      <c r="O209" s="9">
        <v>2.2990190021319686E-2</v>
      </c>
      <c r="P209" s="9">
        <v>2.0691171019187719E-2</v>
      </c>
      <c r="Q209" s="9">
        <v>-1.1627732281796712E-14</v>
      </c>
      <c r="R209" s="9">
        <f>ExitPrices[[#This Row],[2021/22 Exit Revenue Recovery Price]]+ExitPrices[[#This Row],[2021/22 Exit Firm Price]]</f>
        <v>2.299019002130806E-2</v>
      </c>
    </row>
    <row r="210" spans="1:18" x14ac:dyDescent="0.25">
      <c r="A210" s="1" t="s">
        <v>282</v>
      </c>
      <c r="B210" s="1" t="s">
        <v>312</v>
      </c>
      <c r="C210" s="9">
        <v>2.76E-2</v>
      </c>
      <c r="D210" s="9">
        <v>0</v>
      </c>
      <c r="E210" s="9">
        <v>2.0199999999999999E-2</v>
      </c>
      <c r="F210" s="9">
        <v>4.7799999999999995E-2</v>
      </c>
      <c r="G210" s="9">
        <v>1.154721395046736E-2</v>
      </c>
      <c r="H210" s="9">
        <v>1.0392492555420624E-2</v>
      </c>
      <c r="I210" s="9">
        <v>2.1359071549548508E-2</v>
      </c>
      <c r="J210" s="9">
        <f>ExitPrices[[#This Row],[2019/20 Exit Revenue Recovery Price]]+ExitPrices[[#This Row],[2019/20 Exit Firm Price]]</f>
        <v>3.2906285500015869E-2</v>
      </c>
      <c r="K210" s="9">
        <v>1.199879757346555E-2</v>
      </c>
      <c r="L210" s="9">
        <v>1.0798917816118993E-2</v>
      </c>
      <c r="M210" s="9">
        <v>2.2422615306856429E-2</v>
      </c>
      <c r="N210" s="9">
        <f>ExitPrices[[#This Row],[2020/21 Exit Revenue Recovery Price]]+ExitPrices[[#This Row],[2020/21 Exit Firm Price]]</f>
        <v>3.442141288032198E-2</v>
      </c>
      <c r="O210" s="9">
        <v>2.2990190021319686E-2</v>
      </c>
      <c r="P210" s="9">
        <v>2.0691171019187719E-2</v>
      </c>
      <c r="Q210" s="9">
        <v>-1.1627732281796712E-14</v>
      </c>
      <c r="R210" s="9">
        <f>ExitPrices[[#This Row],[2021/22 Exit Revenue Recovery Price]]+ExitPrices[[#This Row],[2021/22 Exit Firm Price]]</f>
        <v>2.299019002130806E-2</v>
      </c>
    </row>
    <row r="211" spans="1:18" x14ac:dyDescent="0.25">
      <c r="A211" s="1" t="s">
        <v>283</v>
      </c>
      <c r="B211" s="1" t="s">
        <v>304</v>
      </c>
      <c r="C211" s="9">
        <v>2.76E-2</v>
      </c>
      <c r="D211" s="9">
        <v>0</v>
      </c>
      <c r="E211" s="9">
        <v>2.0199999999999999E-2</v>
      </c>
      <c r="F211" s="9">
        <v>4.7799999999999995E-2</v>
      </c>
      <c r="G211" s="9">
        <v>1.1547213950467363E-2</v>
      </c>
      <c r="H211" s="9">
        <v>1.0392492555420628E-2</v>
      </c>
      <c r="I211" s="9">
        <v>2.1359071549548508E-2</v>
      </c>
      <c r="J211" s="9">
        <f>ExitPrices[[#This Row],[2019/20 Exit Revenue Recovery Price]]+ExitPrices[[#This Row],[2019/20 Exit Firm Price]]</f>
        <v>3.2906285500015869E-2</v>
      </c>
      <c r="K211" s="9">
        <v>1.199879757346555E-2</v>
      </c>
      <c r="L211" s="9">
        <v>1.0798917816118993E-2</v>
      </c>
      <c r="M211" s="9">
        <v>2.2422615306856429E-2</v>
      </c>
      <c r="N211" s="9">
        <f>ExitPrices[[#This Row],[2020/21 Exit Revenue Recovery Price]]+ExitPrices[[#This Row],[2020/21 Exit Firm Price]]</f>
        <v>3.442141288032198E-2</v>
      </c>
      <c r="O211" s="9">
        <v>2.2990190021319693E-2</v>
      </c>
      <c r="P211" s="9">
        <v>2.0691171019187726E-2</v>
      </c>
      <c r="Q211" s="9">
        <v>-1.1627732281796712E-14</v>
      </c>
      <c r="R211" s="9">
        <f>ExitPrices[[#This Row],[2021/22 Exit Revenue Recovery Price]]+ExitPrices[[#This Row],[2021/22 Exit Firm Price]]</f>
        <v>2.2990190021308067E-2</v>
      </c>
    </row>
    <row r="212" spans="1:18" x14ac:dyDescent="0.25">
      <c r="A212" s="1" t="s">
        <v>284</v>
      </c>
      <c r="B212" s="1" t="s">
        <v>313</v>
      </c>
      <c r="C212" s="9">
        <v>5.5999999999999999E-3</v>
      </c>
      <c r="D212" s="9">
        <v>0</v>
      </c>
      <c r="E212" s="9">
        <v>2.0199999999999999E-2</v>
      </c>
      <c r="F212" s="9">
        <v>2.58E-2</v>
      </c>
      <c r="G212" s="9">
        <v>1.1313655914624561E-2</v>
      </c>
      <c r="H212" s="9">
        <v>1.0182290323162105E-2</v>
      </c>
      <c r="I212" s="9">
        <v>2.1359071549548508E-2</v>
      </c>
      <c r="J212" s="9">
        <f>ExitPrices[[#This Row],[2019/20 Exit Revenue Recovery Price]]+ExitPrices[[#This Row],[2019/20 Exit Firm Price]]</f>
        <v>3.2672727464173067E-2</v>
      </c>
      <c r="K212" s="9">
        <v>1.1756105647451607E-2</v>
      </c>
      <c r="L212" s="9">
        <v>1.0580495082706446E-2</v>
      </c>
      <c r="M212" s="9">
        <v>2.2422615306856429E-2</v>
      </c>
      <c r="N212" s="9">
        <f>ExitPrices[[#This Row],[2020/21 Exit Revenue Recovery Price]]+ExitPrices[[#This Row],[2020/21 Exit Firm Price]]</f>
        <v>3.4178720954308038E-2</v>
      </c>
      <c r="O212" s="9">
        <v>1.8704698717176248E-2</v>
      </c>
      <c r="P212" s="9">
        <v>1.6834228845458623E-2</v>
      </c>
      <c r="Q212" s="9">
        <v>-1.1627732281796712E-14</v>
      </c>
      <c r="R212" s="9">
        <f>ExitPrices[[#This Row],[2021/22 Exit Revenue Recovery Price]]+ExitPrices[[#This Row],[2021/22 Exit Firm Price]]</f>
        <v>1.8704698717164622E-2</v>
      </c>
    </row>
    <row r="213" spans="1:18" x14ac:dyDescent="0.25">
      <c r="A213" s="1" t="s">
        <v>285</v>
      </c>
      <c r="B213" s="1" t="s">
        <v>310</v>
      </c>
      <c r="C213" s="9">
        <v>1.1599999999999999E-2</v>
      </c>
      <c r="D213" s="9">
        <v>0</v>
      </c>
      <c r="E213" s="9">
        <v>2.0199999999999999E-2</v>
      </c>
      <c r="F213" s="9">
        <v>3.1799999999999995E-2</v>
      </c>
      <c r="G213" s="9">
        <v>1.0987719398720014E-2</v>
      </c>
      <c r="H213" s="9">
        <v>9.888947458848012E-3</v>
      </c>
      <c r="I213" s="9">
        <v>2.1359071549548508E-2</v>
      </c>
      <c r="J213" s="9">
        <f>ExitPrices[[#This Row],[2019/20 Exit Revenue Recovery Price]]+ExitPrices[[#This Row],[2019/20 Exit Firm Price]]</f>
        <v>3.234679094826852E-2</v>
      </c>
      <c r="K213" s="9">
        <v>1.1417422542339399E-2</v>
      </c>
      <c r="L213" s="9">
        <v>1.027568028810546E-2</v>
      </c>
      <c r="M213" s="9">
        <v>2.2422615306856429E-2</v>
      </c>
      <c r="N213" s="9">
        <f>ExitPrices[[#This Row],[2020/21 Exit Revenue Recovery Price]]+ExitPrices[[#This Row],[2020/21 Exit Firm Price]]</f>
        <v>3.3840037849195828E-2</v>
      </c>
      <c r="O213" s="9">
        <v>2.1675849498662178E-2</v>
      </c>
      <c r="P213" s="9">
        <v>1.9508264548795961E-2</v>
      </c>
      <c r="Q213" s="9">
        <v>-1.1627732281796712E-14</v>
      </c>
      <c r="R213" s="9">
        <f>ExitPrices[[#This Row],[2021/22 Exit Revenue Recovery Price]]+ExitPrices[[#This Row],[2021/22 Exit Firm Price]]</f>
        <v>2.1675849498650552E-2</v>
      </c>
    </row>
    <row r="214" spans="1:18" x14ac:dyDescent="0.25">
      <c r="A214" s="1" t="s">
        <v>286</v>
      </c>
      <c r="B214" s="1" t="s">
        <v>304</v>
      </c>
      <c r="C214" s="9">
        <v>1.84E-2</v>
      </c>
      <c r="D214" s="9">
        <v>0</v>
      </c>
      <c r="E214" s="9">
        <v>2.0199999999999999E-2</v>
      </c>
      <c r="F214" s="9">
        <v>3.8599999999999995E-2</v>
      </c>
      <c r="G214" s="9">
        <v>1.0136654599738365E-2</v>
      </c>
      <c r="H214" s="9">
        <v>9.1229891397645278E-3</v>
      </c>
      <c r="I214" s="9">
        <v>2.1359071549548508E-2</v>
      </c>
      <c r="J214" s="9">
        <f>ExitPrices[[#This Row],[2019/20 Exit Revenue Recovery Price]]+ExitPrices[[#This Row],[2019/20 Exit Firm Price]]</f>
        <v>3.1495726149286876E-2</v>
      </c>
      <c r="K214" s="9">
        <v>1.0533074656460863E-2</v>
      </c>
      <c r="L214" s="9">
        <v>9.4797671908147755E-3</v>
      </c>
      <c r="M214" s="9">
        <v>2.2422615306856429E-2</v>
      </c>
      <c r="N214" s="9">
        <f>ExitPrices[[#This Row],[2020/21 Exit Revenue Recovery Price]]+ExitPrices[[#This Row],[2020/21 Exit Firm Price]]</f>
        <v>3.295568996331729E-2</v>
      </c>
      <c r="O214" s="9">
        <v>1.9474626951440494E-2</v>
      </c>
      <c r="P214" s="9">
        <v>1.7527164256296447E-2</v>
      </c>
      <c r="Q214" s="9">
        <v>-1.1627732281796712E-14</v>
      </c>
      <c r="R214" s="9">
        <f>ExitPrices[[#This Row],[2021/22 Exit Revenue Recovery Price]]+ExitPrices[[#This Row],[2021/22 Exit Firm Price]]</f>
        <v>1.9474626951428868E-2</v>
      </c>
    </row>
    <row r="215" spans="1:18" x14ac:dyDescent="0.25">
      <c r="A215" s="1" t="s">
        <v>287</v>
      </c>
      <c r="B215" s="1" t="s">
        <v>317</v>
      </c>
      <c r="C215" s="9">
        <v>2.24E-2</v>
      </c>
      <c r="D215" s="9">
        <v>0</v>
      </c>
      <c r="E215" s="9">
        <v>2.0199999999999999E-2</v>
      </c>
      <c r="F215" s="9">
        <v>4.2599999999999999E-2</v>
      </c>
      <c r="G215" s="9">
        <v>1.3596258944812959E-2</v>
      </c>
      <c r="H215" s="9">
        <v>1.2236633050331663E-2</v>
      </c>
      <c r="I215" s="9">
        <v>2.1359071549548508E-2</v>
      </c>
      <c r="J215" s="9">
        <f>ExitPrices[[#This Row],[2019/20 Exit Revenue Recovery Price]]+ExitPrices[[#This Row],[2019/20 Exit Firm Price]]</f>
        <v>3.4955330494361468E-2</v>
      </c>
      <c r="K215" s="9">
        <v>1.4127975764113052E-2</v>
      </c>
      <c r="L215" s="9">
        <v>1.2715178187701745E-2</v>
      </c>
      <c r="M215" s="9">
        <v>2.2422615306856429E-2</v>
      </c>
      <c r="N215" s="9">
        <f>ExitPrices[[#This Row],[2020/21 Exit Revenue Recovery Price]]+ExitPrices[[#This Row],[2020/21 Exit Firm Price]]</f>
        <v>3.6550591070969481E-2</v>
      </c>
      <c r="O215" s="9">
        <v>2.605751911829416E-2</v>
      </c>
      <c r="P215" s="9">
        <v>2.3451767206464743E-2</v>
      </c>
      <c r="Q215" s="9">
        <v>-1.1627732281796712E-14</v>
      </c>
      <c r="R215" s="9">
        <f>ExitPrices[[#This Row],[2021/22 Exit Revenue Recovery Price]]+ExitPrices[[#This Row],[2021/22 Exit Firm Price]]</f>
        <v>2.6057519118282534E-2</v>
      </c>
    </row>
    <row r="216" spans="1:18" x14ac:dyDescent="0.25">
      <c r="A216" s="1" t="s">
        <v>288</v>
      </c>
      <c r="B216" s="1" t="s">
        <v>316</v>
      </c>
      <c r="C216" s="9">
        <v>2.24E-2</v>
      </c>
      <c r="D216" s="9">
        <v>0</v>
      </c>
      <c r="E216" s="9">
        <v>2.0199999999999999E-2</v>
      </c>
      <c r="F216" s="9">
        <v>4.2599999999999999E-2</v>
      </c>
      <c r="G216" s="9">
        <v>1.3596258944812959E-2</v>
      </c>
      <c r="H216" s="9">
        <v>1.2236633050331663E-2</v>
      </c>
      <c r="I216" s="9">
        <v>2.1359071549548508E-2</v>
      </c>
      <c r="J216" s="9">
        <f>ExitPrices[[#This Row],[2019/20 Exit Revenue Recovery Price]]+ExitPrices[[#This Row],[2019/20 Exit Firm Price]]</f>
        <v>3.4955330494361468E-2</v>
      </c>
      <c r="K216" s="9">
        <v>1.4127975764113052E-2</v>
      </c>
      <c r="L216" s="9">
        <v>1.2715178187701745E-2</v>
      </c>
      <c r="M216" s="9">
        <v>2.2422615306856429E-2</v>
      </c>
      <c r="N216" s="9">
        <f>ExitPrices[[#This Row],[2020/21 Exit Revenue Recovery Price]]+ExitPrices[[#This Row],[2020/21 Exit Firm Price]]</f>
        <v>3.6550591070969481E-2</v>
      </c>
      <c r="O216" s="9">
        <v>2.605751911829416E-2</v>
      </c>
      <c r="P216" s="9">
        <v>2.3451767206464743E-2</v>
      </c>
      <c r="Q216" s="9">
        <v>-1.1627732281796712E-14</v>
      </c>
      <c r="R216" s="9">
        <f>ExitPrices[[#This Row],[2021/22 Exit Revenue Recovery Price]]+ExitPrices[[#This Row],[2021/22 Exit Firm Price]]</f>
        <v>2.6057519118282534E-2</v>
      </c>
    </row>
    <row r="217" spans="1:18" x14ac:dyDescent="0.25">
      <c r="A217" s="1" t="s">
        <v>289</v>
      </c>
      <c r="B217" s="1" t="s">
        <v>314</v>
      </c>
      <c r="C217" s="9">
        <v>2.24E-2</v>
      </c>
      <c r="D217" s="9">
        <v>0</v>
      </c>
      <c r="E217" s="9">
        <v>2.0199999999999999E-2</v>
      </c>
      <c r="F217" s="9">
        <v>4.2599999999999999E-2</v>
      </c>
      <c r="G217" s="9">
        <v>1.3596258944812962E-2</v>
      </c>
      <c r="H217" s="9">
        <v>1.2236633050331666E-2</v>
      </c>
      <c r="I217" s="9">
        <v>2.1359071549548508E-2</v>
      </c>
      <c r="J217" s="9">
        <f>ExitPrices[[#This Row],[2019/20 Exit Revenue Recovery Price]]+ExitPrices[[#This Row],[2019/20 Exit Firm Price]]</f>
        <v>3.4955330494361468E-2</v>
      </c>
      <c r="K217" s="9">
        <v>1.4127975764113053E-2</v>
      </c>
      <c r="L217" s="9">
        <v>1.2715178187701747E-2</v>
      </c>
      <c r="M217" s="9">
        <v>2.2422615306856429E-2</v>
      </c>
      <c r="N217" s="9">
        <f>ExitPrices[[#This Row],[2020/21 Exit Revenue Recovery Price]]+ExitPrices[[#This Row],[2020/21 Exit Firm Price]]</f>
        <v>3.6550591070969481E-2</v>
      </c>
      <c r="O217" s="9">
        <v>2.605751911829416E-2</v>
      </c>
      <c r="P217" s="9">
        <v>2.3451767206464743E-2</v>
      </c>
      <c r="Q217" s="9">
        <v>-1.1627732281796712E-14</v>
      </c>
      <c r="R217" s="9">
        <f>ExitPrices[[#This Row],[2021/22 Exit Revenue Recovery Price]]+ExitPrices[[#This Row],[2021/22 Exit Firm Price]]</f>
        <v>2.6057519118282534E-2</v>
      </c>
    </row>
    <row r="218" spans="1:18" x14ac:dyDescent="0.25">
      <c r="A218" s="1" t="s">
        <v>290</v>
      </c>
      <c r="B218" s="1" t="s">
        <v>304</v>
      </c>
      <c r="C218" s="9">
        <v>5.1999999999999998E-3</v>
      </c>
      <c r="D218" s="9">
        <v>0</v>
      </c>
      <c r="E218" s="9">
        <v>2.0199999999999999E-2</v>
      </c>
      <c r="F218" s="9">
        <v>2.5399999999999999E-2</v>
      </c>
      <c r="G218" s="9">
        <v>8.7153980604766958E-3</v>
      </c>
      <c r="H218" s="9">
        <v>7.8438582544290252E-3</v>
      </c>
      <c r="I218" s="9">
        <v>2.1359071549548508E-2</v>
      </c>
      <c r="J218" s="9">
        <f>ExitPrices[[#This Row],[2019/20 Exit Revenue Recovery Price]]+ExitPrices[[#This Row],[2019/20 Exit Firm Price]]</f>
        <v>3.0074469610025203E-2</v>
      </c>
      <c r="K218" s="9">
        <v>9.0562362097397174E-3</v>
      </c>
      <c r="L218" s="9">
        <v>8.150612588765746E-3</v>
      </c>
      <c r="M218" s="9">
        <v>2.2422615306856429E-2</v>
      </c>
      <c r="N218" s="9">
        <f>ExitPrices[[#This Row],[2020/21 Exit Revenue Recovery Price]]+ExitPrices[[#This Row],[2020/21 Exit Firm Price]]</f>
        <v>3.1478851516596143E-2</v>
      </c>
      <c r="O218" s="9">
        <v>1.6563510485402375E-2</v>
      </c>
      <c r="P218" s="9">
        <v>1.4907159436862136E-2</v>
      </c>
      <c r="Q218" s="9">
        <v>-1.1627732281796712E-14</v>
      </c>
      <c r="R218" s="9">
        <f>ExitPrices[[#This Row],[2021/22 Exit Revenue Recovery Price]]+ExitPrices[[#This Row],[2021/22 Exit Firm Price]]</f>
        <v>1.6563510485390748E-2</v>
      </c>
    </row>
    <row r="219" spans="1:18" x14ac:dyDescent="0.25">
      <c r="A219" s="1" t="s">
        <v>291</v>
      </c>
      <c r="B219" s="1" t="s">
        <v>304</v>
      </c>
      <c r="C219" s="9">
        <v>1.6899999999999998E-2</v>
      </c>
      <c r="D219" s="9">
        <v>0</v>
      </c>
      <c r="E219" s="9">
        <v>2.0199999999999999E-2</v>
      </c>
      <c r="F219" s="9">
        <v>3.7099999999999994E-2</v>
      </c>
      <c r="G219" s="9">
        <v>1.0295734545016809E-2</v>
      </c>
      <c r="H219" s="9">
        <v>9.2661610905151286E-3</v>
      </c>
      <c r="I219" s="9">
        <v>2.1359071549548508E-2</v>
      </c>
      <c r="J219" s="9">
        <f>ExitPrices[[#This Row],[2019/20 Exit Revenue Recovery Price]]+ExitPrices[[#This Row],[2019/20 Exit Firm Price]]</f>
        <v>3.1654806094565315E-2</v>
      </c>
      <c r="K219" s="9">
        <v>1.0698375833834196E-2</v>
      </c>
      <c r="L219" s="9">
        <v>9.6285382504507772E-3</v>
      </c>
      <c r="M219" s="9">
        <v>2.2422615306856429E-2</v>
      </c>
      <c r="N219" s="9">
        <f>ExitPrices[[#This Row],[2020/21 Exit Revenue Recovery Price]]+ExitPrices[[#This Row],[2020/21 Exit Firm Price]]</f>
        <v>3.3120991140690628E-2</v>
      </c>
      <c r="O219" s="9">
        <v>1.900476901543894E-2</v>
      </c>
      <c r="P219" s="9">
        <v>1.7104292113895046E-2</v>
      </c>
      <c r="Q219" s="9">
        <v>-1.1627732281796712E-14</v>
      </c>
      <c r="R219" s="9">
        <f>ExitPrices[[#This Row],[2021/22 Exit Revenue Recovery Price]]+ExitPrices[[#This Row],[2021/22 Exit Firm Price]]</f>
        <v>1.9004769015427313E-2</v>
      </c>
    </row>
    <row r="220" spans="1:18" x14ac:dyDescent="0.25">
      <c r="A220" s="1" t="s">
        <v>292</v>
      </c>
      <c r="B220" s="1" t="s">
        <v>310</v>
      </c>
      <c r="C220" s="9">
        <v>1E-4</v>
      </c>
      <c r="D220" s="9">
        <v>0</v>
      </c>
      <c r="E220" s="9">
        <v>2.0199999999999999E-2</v>
      </c>
      <c r="F220" s="9">
        <v>2.0299999999999999E-2</v>
      </c>
      <c r="G220" s="9">
        <v>1.1170999547983871E-2</v>
      </c>
      <c r="H220" s="9">
        <v>1.0053899593185485E-2</v>
      </c>
      <c r="I220" s="9">
        <v>2.1359071549548508E-2</v>
      </c>
      <c r="J220" s="9">
        <f>ExitPrices[[#This Row],[2019/20 Exit Revenue Recovery Price]]+ExitPrices[[#This Row],[2019/20 Exit Firm Price]]</f>
        <v>3.2530071097532379E-2</v>
      </c>
      <c r="K220" s="9">
        <v>1.1607870335173668E-2</v>
      </c>
      <c r="L220" s="9">
        <v>1.0447083301656302E-2</v>
      </c>
      <c r="M220" s="9">
        <v>2.2422615306856429E-2</v>
      </c>
      <c r="N220" s="9">
        <f>ExitPrices[[#This Row],[2020/21 Exit Revenue Recovery Price]]+ExitPrices[[#This Row],[2020/21 Exit Firm Price]]</f>
        <v>3.4030485642030095E-2</v>
      </c>
      <c r="O220" s="9">
        <v>2.1242541591708679E-2</v>
      </c>
      <c r="P220" s="9">
        <v>1.9118287432537809E-2</v>
      </c>
      <c r="Q220" s="9">
        <v>-1.1627732281796712E-14</v>
      </c>
      <c r="R220" s="9">
        <f>ExitPrices[[#This Row],[2021/22 Exit Revenue Recovery Price]]+ExitPrices[[#This Row],[2021/22 Exit Firm Price]]</f>
        <v>2.1242541591697053E-2</v>
      </c>
    </row>
    <row r="221" spans="1:18" x14ac:dyDescent="0.25">
      <c r="A221" s="1" t="s">
        <v>293</v>
      </c>
      <c r="B221" s="1" t="s">
        <v>312</v>
      </c>
      <c r="C221" s="9">
        <v>1E-4</v>
      </c>
      <c r="D221" s="9">
        <v>0</v>
      </c>
      <c r="E221" s="9">
        <v>2.0199999999999999E-2</v>
      </c>
      <c r="F221" s="9">
        <v>2.0299999999999999E-2</v>
      </c>
      <c r="G221" s="9">
        <v>1.0320404004150423E-2</v>
      </c>
      <c r="H221" s="9">
        <v>9.288363603735382E-3</v>
      </c>
      <c r="I221" s="9">
        <v>2.1359071549548508E-2</v>
      </c>
      <c r="J221" s="9">
        <f>ExitPrices[[#This Row],[2019/20 Exit Revenue Recovery Price]]+ExitPrices[[#This Row],[2019/20 Exit Firm Price]]</f>
        <v>3.1679475553698933E-2</v>
      </c>
      <c r="K221" s="9">
        <v>1.0724010055877786E-2</v>
      </c>
      <c r="L221" s="9">
        <v>9.6516090502900068E-3</v>
      </c>
      <c r="M221" s="9">
        <v>2.2422615306856429E-2</v>
      </c>
      <c r="N221" s="9">
        <f>ExitPrices[[#This Row],[2020/21 Exit Revenue Recovery Price]]+ExitPrices[[#This Row],[2020/21 Exit Firm Price]]</f>
        <v>3.3146625362734217E-2</v>
      </c>
      <c r="O221" s="9">
        <v>1.6271994231491994E-2</v>
      </c>
      <c r="P221" s="9">
        <v>1.4644794808342793E-2</v>
      </c>
      <c r="Q221" s="9">
        <v>-1.1627732281796712E-14</v>
      </c>
      <c r="R221" s="9">
        <f>ExitPrices[[#This Row],[2021/22 Exit Revenue Recovery Price]]+ExitPrices[[#This Row],[2021/22 Exit Firm Price]]</f>
        <v>1.6271994231480368E-2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L29"/>
  <sheetViews>
    <sheetView topLeftCell="H7" workbookViewId="0">
      <selection activeCell="A12" sqref="A12"/>
    </sheetView>
  </sheetViews>
  <sheetFormatPr defaultRowHeight="15" x14ac:dyDescent="0.25"/>
  <cols>
    <col min="1" max="1" width="26.85546875" customWidth="1"/>
    <col min="2" max="5" width="36.42578125" customWidth="1"/>
    <col min="8" max="8" width="26.85546875" customWidth="1"/>
    <col min="9" max="12" width="38.28515625" customWidth="1"/>
  </cols>
  <sheetData>
    <row r="1" spans="1:12" x14ac:dyDescent="0.25">
      <c r="A1" s="5" t="s">
        <v>1</v>
      </c>
      <c r="B1" t="s">
        <v>338</v>
      </c>
      <c r="H1" s="5" t="s">
        <v>1</v>
      </c>
      <c r="I1" t="s">
        <v>338</v>
      </c>
    </row>
    <row r="3" spans="1:12" x14ac:dyDescent="0.25">
      <c r="A3" s="5" t="s">
        <v>330</v>
      </c>
      <c r="B3" t="s">
        <v>348</v>
      </c>
      <c r="C3" t="s">
        <v>349</v>
      </c>
      <c r="D3" t="s">
        <v>350</v>
      </c>
      <c r="E3" t="s">
        <v>351</v>
      </c>
      <c r="H3" s="5" t="s">
        <v>330</v>
      </c>
      <c r="I3" t="s">
        <v>352</v>
      </c>
      <c r="J3" t="s">
        <v>353</v>
      </c>
      <c r="K3" t="s">
        <v>354</v>
      </c>
      <c r="L3" t="s">
        <v>355</v>
      </c>
    </row>
    <row r="4" spans="1:12" x14ac:dyDescent="0.25">
      <c r="A4" s="6" t="s">
        <v>53</v>
      </c>
      <c r="B4" s="8">
        <v>0</v>
      </c>
      <c r="C4" s="8">
        <v>0</v>
      </c>
      <c r="D4" s="8">
        <v>0</v>
      </c>
      <c r="E4" s="8">
        <v>0</v>
      </c>
      <c r="H4" s="6" t="s">
        <v>53</v>
      </c>
      <c r="I4" s="8">
        <v>0</v>
      </c>
      <c r="J4" s="8">
        <v>0</v>
      </c>
      <c r="K4" s="8">
        <v>0</v>
      </c>
      <c r="L4" s="8">
        <v>0</v>
      </c>
    </row>
    <row r="5" spans="1:12" x14ac:dyDescent="0.25">
      <c r="A5" s="6" t="s">
        <v>54</v>
      </c>
      <c r="B5" s="8">
        <v>1402018.4967324715</v>
      </c>
      <c r="C5" s="8">
        <v>5648994.3907039743</v>
      </c>
      <c r="D5" s="8">
        <v>5251431.40995734</v>
      </c>
      <c r="E5" s="8">
        <v>24418542.034354646</v>
      </c>
      <c r="H5" s="6" t="s">
        <v>54</v>
      </c>
      <c r="I5" s="8">
        <v>39875804.109302476</v>
      </c>
      <c r="J5" s="8">
        <v>37724392.91001559</v>
      </c>
      <c r="K5" s="8">
        <v>41948483.447526358</v>
      </c>
      <c r="L5" s="8">
        <v>24418542.034355</v>
      </c>
    </row>
    <row r="6" spans="1:12" x14ac:dyDescent="0.25">
      <c r="A6" s="6" t="s">
        <v>55</v>
      </c>
      <c r="B6" s="8">
        <v>756241.6783741673</v>
      </c>
      <c r="C6" s="8">
        <v>3022353.997306501</v>
      </c>
      <c r="D6" s="8">
        <v>3866943.9099250762</v>
      </c>
      <c r="E6" s="8">
        <v>14559047.456171449</v>
      </c>
      <c r="H6" s="6" t="s">
        <v>55</v>
      </c>
      <c r="I6" s="8">
        <v>51686236.641914167</v>
      </c>
      <c r="J6" s="8">
        <v>45319099.871985927</v>
      </c>
      <c r="K6" s="8">
        <v>48243012.393724948</v>
      </c>
      <c r="L6" s="8">
        <v>14559047.456172021</v>
      </c>
    </row>
    <row r="7" spans="1:12" x14ac:dyDescent="0.25">
      <c r="A7" s="6" t="s">
        <v>57</v>
      </c>
      <c r="B7" s="8">
        <v>37.3038700265</v>
      </c>
      <c r="C7" s="8">
        <v>0</v>
      </c>
      <c r="D7" s="8">
        <v>0</v>
      </c>
      <c r="E7" s="8">
        <v>0</v>
      </c>
      <c r="H7" s="6" t="s">
        <v>57</v>
      </c>
      <c r="I7" s="8">
        <v>1726037.2603200267</v>
      </c>
      <c r="J7" s="8">
        <v>1433422.123641205</v>
      </c>
      <c r="K7" s="8">
        <v>1503889.6494156856</v>
      </c>
      <c r="L7" s="8">
        <v>1.9347701097987305E-8</v>
      </c>
    </row>
    <row r="8" spans="1:12" x14ac:dyDescent="0.25">
      <c r="A8" s="6" t="s">
        <v>58</v>
      </c>
      <c r="B8" s="8">
        <v>0</v>
      </c>
      <c r="C8" s="8">
        <v>0</v>
      </c>
      <c r="D8" s="8">
        <v>0</v>
      </c>
      <c r="E8" s="8">
        <v>218497.0687466368</v>
      </c>
      <c r="H8" s="6" t="s">
        <v>58</v>
      </c>
      <c r="I8" s="8">
        <v>0</v>
      </c>
      <c r="J8" s="8">
        <v>0</v>
      </c>
      <c r="K8" s="8">
        <v>0</v>
      </c>
      <c r="L8" s="8">
        <v>218497.0687466368</v>
      </c>
    </row>
    <row r="9" spans="1:12" x14ac:dyDescent="0.25">
      <c r="A9" s="6" t="s">
        <v>56</v>
      </c>
      <c r="B9" s="8">
        <v>0</v>
      </c>
      <c r="C9" s="8">
        <v>341638.77872342558</v>
      </c>
      <c r="D9" s="8">
        <v>498786.32778991386</v>
      </c>
      <c r="E9" s="8">
        <v>2745209.0041440879</v>
      </c>
      <c r="H9" s="6" t="s">
        <v>56</v>
      </c>
      <c r="I9" s="8">
        <v>3120794.8310000002</v>
      </c>
      <c r="J9" s="8">
        <v>2933421.2045476674</v>
      </c>
      <c r="K9" s="8">
        <v>3217981.6711919019</v>
      </c>
      <c r="L9" s="8">
        <v>2745209.0041441228</v>
      </c>
    </row>
    <row r="10" spans="1:12" x14ac:dyDescent="0.25">
      <c r="A10" s="6" t="s">
        <v>59</v>
      </c>
      <c r="B10" s="8">
        <v>0</v>
      </c>
      <c r="C10" s="8">
        <v>0</v>
      </c>
      <c r="D10" s="8">
        <v>0</v>
      </c>
      <c r="E10" s="8">
        <v>0</v>
      </c>
      <c r="H10" s="6" t="s">
        <v>59</v>
      </c>
      <c r="I10" s="8">
        <v>0</v>
      </c>
      <c r="J10" s="8">
        <v>0</v>
      </c>
      <c r="K10" s="8">
        <v>0</v>
      </c>
      <c r="L10" s="8">
        <v>0</v>
      </c>
    </row>
    <row r="11" spans="1:12" x14ac:dyDescent="0.25">
      <c r="A11" s="6" t="s">
        <v>61</v>
      </c>
      <c r="B11" s="8">
        <v>0</v>
      </c>
      <c r="C11" s="8">
        <v>0</v>
      </c>
      <c r="D11" s="8">
        <v>0</v>
      </c>
      <c r="E11" s="8">
        <v>0</v>
      </c>
      <c r="H11" s="6" t="s">
        <v>61</v>
      </c>
      <c r="I11" s="8">
        <v>0</v>
      </c>
      <c r="J11" s="8">
        <v>0</v>
      </c>
      <c r="K11" s="8">
        <v>0</v>
      </c>
      <c r="L11" s="8">
        <v>0</v>
      </c>
    </row>
    <row r="12" spans="1:12" x14ac:dyDescent="0.25">
      <c r="A12" s="6" t="s">
        <v>60</v>
      </c>
      <c r="B12" s="8">
        <v>0</v>
      </c>
      <c r="C12" s="8">
        <v>0</v>
      </c>
      <c r="D12" s="8">
        <v>0</v>
      </c>
      <c r="E12" s="8">
        <v>0</v>
      </c>
      <c r="H12" s="6" t="s">
        <v>60</v>
      </c>
      <c r="I12" s="8">
        <v>0</v>
      </c>
      <c r="J12" s="8">
        <v>0</v>
      </c>
      <c r="K12" s="8">
        <v>0</v>
      </c>
      <c r="L12" s="8">
        <v>0</v>
      </c>
    </row>
    <row r="13" spans="1:12" x14ac:dyDescent="0.25">
      <c r="A13" s="6" t="s">
        <v>62</v>
      </c>
      <c r="B13" s="8">
        <v>0</v>
      </c>
      <c r="C13" s="8">
        <v>0</v>
      </c>
      <c r="D13" s="8">
        <v>0</v>
      </c>
      <c r="E13" s="8">
        <v>0</v>
      </c>
      <c r="H13" s="6" t="s">
        <v>62</v>
      </c>
      <c r="I13" s="8">
        <v>0</v>
      </c>
      <c r="J13" s="8">
        <v>0</v>
      </c>
      <c r="K13" s="8">
        <v>0</v>
      </c>
      <c r="L13" s="8">
        <v>0</v>
      </c>
    </row>
    <row r="14" spans="1:12" x14ac:dyDescent="0.25">
      <c r="A14" s="6" t="s">
        <v>63</v>
      </c>
      <c r="B14" s="8">
        <v>23574.771098802001</v>
      </c>
      <c r="C14" s="8">
        <v>0</v>
      </c>
      <c r="D14" s="8">
        <v>4594063.6671942361</v>
      </c>
      <c r="E14" s="8">
        <v>43871220.492625244</v>
      </c>
      <c r="H14" s="6" t="s">
        <v>63</v>
      </c>
      <c r="I14" s="8">
        <v>109100873.88495882</v>
      </c>
      <c r="J14" s="8">
        <v>90587379.885235533</v>
      </c>
      <c r="K14" s="8">
        <v>99634750.377840057</v>
      </c>
      <c r="L14" s="8">
        <v>43871220.492626466</v>
      </c>
    </row>
    <row r="15" spans="1:12" x14ac:dyDescent="0.25">
      <c r="A15" s="6" t="s">
        <v>64</v>
      </c>
      <c r="B15" s="8">
        <v>0</v>
      </c>
      <c r="C15" s="8">
        <v>0</v>
      </c>
      <c r="D15" s="8">
        <v>0</v>
      </c>
      <c r="E15" s="8">
        <v>0</v>
      </c>
      <c r="H15" s="6" t="s">
        <v>64</v>
      </c>
      <c r="I15" s="8">
        <v>0</v>
      </c>
      <c r="J15" s="8">
        <v>0</v>
      </c>
      <c r="K15" s="8">
        <v>0</v>
      </c>
      <c r="L15" s="8">
        <v>0</v>
      </c>
    </row>
    <row r="16" spans="1:12" x14ac:dyDescent="0.25">
      <c r="A16" s="6" t="s">
        <v>66</v>
      </c>
      <c r="B16" s="8">
        <v>0</v>
      </c>
      <c r="C16" s="8">
        <v>0</v>
      </c>
      <c r="D16" s="8">
        <v>0</v>
      </c>
      <c r="E16" s="8">
        <v>0</v>
      </c>
      <c r="H16" s="6" t="s">
        <v>66</v>
      </c>
      <c r="I16" s="8">
        <v>0</v>
      </c>
      <c r="J16" s="8">
        <v>0</v>
      </c>
      <c r="K16" s="8">
        <v>0</v>
      </c>
      <c r="L16" s="8">
        <v>0</v>
      </c>
    </row>
    <row r="17" spans="1:12" x14ac:dyDescent="0.25">
      <c r="A17" s="6" t="s">
        <v>65</v>
      </c>
      <c r="B17" s="8">
        <v>0</v>
      </c>
      <c r="C17" s="8">
        <v>0</v>
      </c>
      <c r="D17" s="8">
        <v>0</v>
      </c>
      <c r="E17" s="8">
        <v>0</v>
      </c>
      <c r="H17" s="6" t="s">
        <v>65</v>
      </c>
      <c r="I17" s="8">
        <v>0</v>
      </c>
      <c r="J17" s="8">
        <v>0</v>
      </c>
      <c r="K17" s="8">
        <v>0</v>
      </c>
      <c r="L17" s="8">
        <v>0</v>
      </c>
    </row>
    <row r="18" spans="1:12" x14ac:dyDescent="0.25">
      <c r="A18" s="6" t="s">
        <v>68</v>
      </c>
      <c r="B18" s="8">
        <v>0</v>
      </c>
      <c r="C18" s="8">
        <v>0</v>
      </c>
      <c r="D18" s="8">
        <v>0</v>
      </c>
      <c r="E18" s="8">
        <v>0</v>
      </c>
      <c r="H18" s="6" t="s">
        <v>68</v>
      </c>
      <c r="I18" s="8">
        <v>0</v>
      </c>
      <c r="J18" s="8">
        <v>0</v>
      </c>
      <c r="K18" s="8">
        <v>0</v>
      </c>
      <c r="L18" s="8">
        <v>0</v>
      </c>
    </row>
    <row r="19" spans="1:12" x14ac:dyDescent="0.25">
      <c r="A19" s="6" t="s">
        <v>70</v>
      </c>
      <c r="B19" s="8">
        <v>0</v>
      </c>
      <c r="C19" s="8">
        <v>0</v>
      </c>
      <c r="D19" s="8">
        <v>0</v>
      </c>
      <c r="E19" s="8">
        <v>0</v>
      </c>
      <c r="H19" s="6" t="s">
        <v>70</v>
      </c>
      <c r="I19" s="8">
        <v>0</v>
      </c>
      <c r="J19" s="8">
        <v>0</v>
      </c>
      <c r="K19" s="8">
        <v>0</v>
      </c>
      <c r="L19" s="8">
        <v>0</v>
      </c>
    </row>
    <row r="20" spans="1:12" x14ac:dyDescent="0.25">
      <c r="A20" s="6" t="s">
        <v>67</v>
      </c>
      <c r="B20" s="8">
        <v>0</v>
      </c>
      <c r="C20" s="8">
        <v>0</v>
      </c>
      <c r="D20" s="8">
        <v>0</v>
      </c>
      <c r="E20" s="8">
        <v>0</v>
      </c>
      <c r="H20" s="6" t="s">
        <v>67</v>
      </c>
      <c r="I20" s="8">
        <v>0</v>
      </c>
      <c r="J20" s="8">
        <v>0</v>
      </c>
      <c r="K20" s="8">
        <v>0</v>
      </c>
      <c r="L20" s="8">
        <v>0</v>
      </c>
    </row>
    <row r="21" spans="1:12" x14ac:dyDescent="0.25">
      <c r="A21" s="6" t="s">
        <v>69</v>
      </c>
      <c r="B21" s="8">
        <v>0</v>
      </c>
      <c r="C21" s="8">
        <v>0</v>
      </c>
      <c r="D21" s="8">
        <v>0</v>
      </c>
      <c r="E21" s="8">
        <v>0</v>
      </c>
      <c r="H21" s="6" t="s">
        <v>69</v>
      </c>
      <c r="I21" s="8">
        <v>0</v>
      </c>
      <c r="J21" s="8">
        <v>0</v>
      </c>
      <c r="K21" s="8">
        <v>0</v>
      </c>
      <c r="L21" s="8">
        <v>0</v>
      </c>
    </row>
    <row r="22" spans="1:12" x14ac:dyDescent="0.25">
      <c r="A22" s="6" t="s">
        <v>71</v>
      </c>
      <c r="B22" s="8">
        <v>0</v>
      </c>
      <c r="C22" s="8">
        <v>0</v>
      </c>
      <c r="D22" s="8">
        <v>0</v>
      </c>
      <c r="E22" s="8">
        <v>0</v>
      </c>
      <c r="H22" s="6" t="s">
        <v>71</v>
      </c>
      <c r="I22" s="8">
        <v>84773.493419999999</v>
      </c>
      <c r="J22" s="8">
        <v>70403.362707211229</v>
      </c>
      <c r="K22" s="8">
        <v>73864.416289653571</v>
      </c>
      <c r="L22" s="8">
        <v>9.502736113017205E-10</v>
      </c>
    </row>
    <row r="23" spans="1:12" x14ac:dyDescent="0.25">
      <c r="A23" s="6" t="s">
        <v>72</v>
      </c>
      <c r="B23" s="8">
        <v>0</v>
      </c>
      <c r="C23" s="8">
        <v>0</v>
      </c>
      <c r="D23" s="8">
        <v>0</v>
      </c>
      <c r="E23" s="8">
        <v>0</v>
      </c>
      <c r="H23" s="6" t="s">
        <v>72</v>
      </c>
      <c r="I23" s="8">
        <v>24653396.691000003</v>
      </c>
      <c r="J23" s="8">
        <v>20474348.280092787</v>
      </c>
      <c r="K23" s="8">
        <v>21480874.300130878</v>
      </c>
      <c r="L23" s="8">
        <v>2.7635374406881977E-7</v>
      </c>
    </row>
    <row r="24" spans="1:12" x14ac:dyDescent="0.25">
      <c r="A24" s="6" t="s">
        <v>74</v>
      </c>
      <c r="B24" s="8">
        <v>0</v>
      </c>
      <c r="C24" s="8">
        <v>0</v>
      </c>
      <c r="D24" s="8">
        <v>0</v>
      </c>
      <c r="E24" s="8">
        <v>0</v>
      </c>
      <c r="H24" s="6" t="s">
        <v>74</v>
      </c>
      <c r="I24" s="8">
        <v>0</v>
      </c>
      <c r="J24" s="8">
        <v>0</v>
      </c>
      <c r="K24" s="8">
        <v>0</v>
      </c>
      <c r="L24" s="8">
        <v>0</v>
      </c>
    </row>
    <row r="25" spans="1:12" x14ac:dyDescent="0.25">
      <c r="A25" s="6" t="s">
        <v>73</v>
      </c>
      <c r="B25" s="8">
        <v>0</v>
      </c>
      <c r="C25" s="8">
        <v>0</v>
      </c>
      <c r="D25" s="8">
        <v>0</v>
      </c>
      <c r="E25" s="8">
        <v>0</v>
      </c>
      <c r="H25" s="6" t="s">
        <v>73</v>
      </c>
      <c r="I25" s="8">
        <v>0</v>
      </c>
      <c r="J25" s="8">
        <v>0</v>
      </c>
      <c r="K25" s="8">
        <v>0</v>
      </c>
      <c r="L25" s="8">
        <v>0</v>
      </c>
    </row>
    <row r="26" spans="1:12" x14ac:dyDescent="0.25">
      <c r="A26" s="6" t="s">
        <v>75</v>
      </c>
      <c r="B26" s="8">
        <v>30795068.03536433</v>
      </c>
      <c r="C26" s="8">
        <v>71681214.371392667</v>
      </c>
      <c r="D26" s="8">
        <v>69574055.437231153</v>
      </c>
      <c r="E26" s="8">
        <v>262169596.74707854</v>
      </c>
      <c r="H26" s="6" t="s">
        <v>75</v>
      </c>
      <c r="I26" s="8">
        <v>174922461.39901033</v>
      </c>
      <c r="J26" s="8">
        <v>191377274.32675314</v>
      </c>
      <c r="K26" s="8">
        <v>195154414.96554798</v>
      </c>
      <c r="L26" s="8">
        <v>262169596.74708015</v>
      </c>
    </row>
    <row r="27" spans="1:12" x14ac:dyDescent="0.25">
      <c r="A27" s="6" t="s">
        <v>76</v>
      </c>
      <c r="B27" s="8">
        <v>582801.32131369819</v>
      </c>
      <c r="C27" s="8">
        <v>4145592.0317975455</v>
      </c>
      <c r="D27" s="8">
        <v>5131350.6945280051</v>
      </c>
      <c r="E27" s="8">
        <v>21820806.937585931</v>
      </c>
      <c r="H27" s="6" t="s">
        <v>76</v>
      </c>
      <c r="I27" s="8">
        <v>28988434.470129699</v>
      </c>
      <c r="J27" s="8">
        <v>27736127.384588197</v>
      </c>
      <c r="K27" s="8">
        <v>29881604.898164768</v>
      </c>
      <c r="L27" s="8">
        <v>21820806.937586248</v>
      </c>
    </row>
    <row r="28" spans="1:12" x14ac:dyDescent="0.25">
      <c r="A28" s="6" t="s">
        <v>77</v>
      </c>
      <c r="B28" s="8">
        <v>656689.65953505726</v>
      </c>
      <c r="C28" s="8">
        <v>1951239.5343779163</v>
      </c>
      <c r="D28" s="8">
        <v>2126753.5281190788</v>
      </c>
      <c r="E28" s="8">
        <v>7682931.401105307</v>
      </c>
      <c r="H28" s="6" t="s">
        <v>77</v>
      </c>
      <c r="I28" s="8">
        <v>11050513.991195058</v>
      </c>
      <c r="J28" s="8">
        <v>10583185.143974056</v>
      </c>
      <c r="K28" s="8">
        <v>11183048.559770312</v>
      </c>
      <c r="L28" s="8">
        <v>7682931.4011054235</v>
      </c>
    </row>
    <row r="29" spans="1:12" x14ac:dyDescent="0.25">
      <c r="A29" s="6" t="s">
        <v>78</v>
      </c>
      <c r="B29" s="8">
        <v>3.4523042400000001</v>
      </c>
      <c r="C29" s="8">
        <v>1985.9267199402532</v>
      </c>
      <c r="D29" s="8">
        <v>1881.7269979452394</v>
      </c>
      <c r="E29" s="8">
        <v>6348.9602451325663</v>
      </c>
      <c r="H29" s="6" t="s">
        <v>78</v>
      </c>
      <c r="I29" s="8">
        <v>6309.4289042399996</v>
      </c>
      <c r="J29" s="8">
        <v>7222.9641461724241</v>
      </c>
      <c r="K29" s="8">
        <v>7376.2189895342563</v>
      </c>
      <c r="L29" s="8">
        <v>6348.9602451326373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Q27"/>
  <sheetViews>
    <sheetView workbookViewId="0">
      <selection activeCell="C2" sqref="C2:E27"/>
    </sheetView>
  </sheetViews>
  <sheetFormatPr defaultRowHeight="15" x14ac:dyDescent="0.25"/>
  <cols>
    <col min="1" max="1" width="26.85546875" bestFit="1" customWidth="1"/>
    <col min="2" max="2" width="27.7109375" bestFit="1" customWidth="1"/>
    <col min="3" max="17" width="12.7109375" customWidth="1"/>
  </cols>
  <sheetData>
    <row r="1" spans="1:17" ht="75" x14ac:dyDescent="0.25">
      <c r="A1" s="2" t="s">
        <v>0</v>
      </c>
      <c r="B1" s="2" t="s">
        <v>1</v>
      </c>
      <c r="C1" s="2" t="s">
        <v>319</v>
      </c>
      <c r="D1" s="2" t="s">
        <v>321</v>
      </c>
      <c r="E1" s="2" t="s">
        <v>320</v>
      </c>
      <c r="F1" s="2" t="s">
        <v>28</v>
      </c>
      <c r="G1" s="2" t="s">
        <v>29</v>
      </c>
      <c r="H1" s="2" t="s">
        <v>30</v>
      </c>
      <c r="I1" s="2" t="s">
        <v>31</v>
      </c>
      <c r="J1" s="2" t="s">
        <v>32</v>
      </c>
      <c r="K1" s="2" t="s">
        <v>33</v>
      </c>
      <c r="L1" s="2" t="s">
        <v>34</v>
      </c>
      <c r="M1" s="2" t="s">
        <v>35</v>
      </c>
      <c r="N1" s="2" t="s">
        <v>36</v>
      </c>
      <c r="O1" s="2"/>
      <c r="P1" s="2"/>
      <c r="Q1" s="2"/>
    </row>
    <row r="2" spans="1:17" x14ac:dyDescent="0.25">
      <c r="A2" s="1" t="s">
        <v>53</v>
      </c>
      <c r="B2" s="1" t="s">
        <v>298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</row>
    <row r="3" spans="1:17" x14ac:dyDescent="0.25">
      <c r="A3" s="1" t="s">
        <v>54</v>
      </c>
      <c r="B3" s="1" t="s">
        <v>299</v>
      </c>
      <c r="C3" s="4">
        <v>1402018.4967324715</v>
      </c>
      <c r="D3" s="4">
        <v>38473785.612570003</v>
      </c>
      <c r="E3" s="4">
        <v>39875804.109302476</v>
      </c>
      <c r="F3" s="4">
        <v>5648994.3907039743</v>
      </c>
      <c r="G3" s="4">
        <v>32075398.519311614</v>
      </c>
      <c r="H3" s="4">
        <v>37724392.91001559</v>
      </c>
      <c r="I3" s="4">
        <v>5251431.40995734</v>
      </c>
      <c r="J3" s="4">
        <v>36697052.037569016</v>
      </c>
      <c r="K3" s="4">
        <v>41948483.447526358</v>
      </c>
      <c r="L3" s="4">
        <v>24418542.034354646</v>
      </c>
      <c r="M3" s="4">
        <v>3.5283298526527282E-7</v>
      </c>
      <c r="N3" s="4">
        <v>24418542.034355</v>
      </c>
    </row>
    <row r="4" spans="1:17" x14ac:dyDescent="0.25">
      <c r="A4" s="1" t="s">
        <v>55</v>
      </c>
      <c r="B4" s="1" t="s">
        <v>300</v>
      </c>
      <c r="C4" s="4">
        <v>756241.6783741673</v>
      </c>
      <c r="D4" s="4">
        <v>50929994.963540003</v>
      </c>
      <c r="E4" s="4">
        <v>51686236.641914167</v>
      </c>
      <c r="F4" s="4">
        <v>3022353.997306501</v>
      </c>
      <c r="G4" s="4">
        <v>42296745.874679424</v>
      </c>
      <c r="H4" s="4">
        <v>45319099.871985927</v>
      </c>
      <c r="I4" s="4">
        <v>3866943.9099250762</v>
      </c>
      <c r="J4" s="4">
        <v>44376068.483799875</v>
      </c>
      <c r="K4" s="4">
        <v>48243012.393724948</v>
      </c>
      <c r="L4" s="4">
        <v>14559047.456171449</v>
      </c>
      <c r="M4" s="4">
        <v>5.7090286462305374E-7</v>
      </c>
      <c r="N4" s="4">
        <v>14559047.456172021</v>
      </c>
    </row>
    <row r="5" spans="1:17" x14ac:dyDescent="0.25">
      <c r="A5" s="1" t="s">
        <v>56</v>
      </c>
      <c r="B5" s="1" t="s">
        <v>301</v>
      </c>
      <c r="C5" s="4">
        <v>0</v>
      </c>
      <c r="D5" s="4">
        <v>3120794.8310000002</v>
      </c>
      <c r="E5" s="4">
        <v>3120794.8310000002</v>
      </c>
      <c r="F5" s="4">
        <v>341638.77872342558</v>
      </c>
      <c r="G5" s="4">
        <v>2591782.4258242417</v>
      </c>
      <c r="H5" s="4">
        <v>2933421.2045476674</v>
      </c>
      <c r="I5" s="4">
        <v>498786.32778991386</v>
      </c>
      <c r="J5" s="4">
        <v>2719195.343401988</v>
      </c>
      <c r="K5" s="4">
        <v>3217981.6711919019</v>
      </c>
      <c r="L5" s="4">
        <v>2745209.0041440879</v>
      </c>
      <c r="M5" s="4">
        <v>3.4982738761199359E-8</v>
      </c>
      <c r="N5" s="4">
        <v>2745209.0041441228</v>
      </c>
    </row>
    <row r="6" spans="1:17" x14ac:dyDescent="0.25">
      <c r="A6" s="1" t="s">
        <v>57</v>
      </c>
      <c r="B6" s="1" t="s">
        <v>300</v>
      </c>
      <c r="C6" s="4">
        <v>37.3038700265</v>
      </c>
      <c r="D6" s="4">
        <v>1725999.9564500002</v>
      </c>
      <c r="E6" s="4">
        <v>1726037.2603200267</v>
      </c>
      <c r="F6" s="4">
        <v>0</v>
      </c>
      <c r="G6" s="4">
        <v>1433422.123641205</v>
      </c>
      <c r="H6" s="4">
        <v>1433422.123641205</v>
      </c>
      <c r="I6" s="4">
        <v>0</v>
      </c>
      <c r="J6" s="4">
        <v>1503889.6494156856</v>
      </c>
      <c r="K6" s="4">
        <v>1503889.6494156856</v>
      </c>
      <c r="L6" s="4">
        <v>0</v>
      </c>
      <c r="M6" s="4">
        <v>1.9347701097987305E-8</v>
      </c>
      <c r="N6" s="4">
        <v>1.9347701097987305E-8</v>
      </c>
    </row>
    <row r="7" spans="1:17" x14ac:dyDescent="0.25">
      <c r="A7" s="1" t="s">
        <v>58</v>
      </c>
      <c r="B7" s="1" t="s">
        <v>298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218497.0687466368</v>
      </c>
      <c r="M7" s="4">
        <v>0</v>
      </c>
      <c r="N7" s="4">
        <v>218497.0687466368</v>
      </c>
    </row>
    <row r="8" spans="1:17" x14ac:dyDescent="0.25">
      <c r="A8" s="1" t="s">
        <v>59</v>
      </c>
      <c r="B8" s="1" t="s">
        <v>301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</row>
    <row r="9" spans="1:17" x14ac:dyDescent="0.25">
      <c r="A9" s="1" t="s">
        <v>60</v>
      </c>
      <c r="B9" s="1" t="s">
        <v>298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</row>
    <row r="10" spans="1:17" x14ac:dyDescent="0.25">
      <c r="A10" s="1" t="s">
        <v>61</v>
      </c>
      <c r="B10" s="1" t="s">
        <v>298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</row>
    <row r="11" spans="1:17" x14ac:dyDescent="0.25">
      <c r="A11" s="1" t="s">
        <v>62</v>
      </c>
      <c r="B11" s="1" t="s">
        <v>298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</row>
    <row r="12" spans="1:17" x14ac:dyDescent="0.25">
      <c r="A12" s="1" t="s">
        <v>63</v>
      </c>
      <c r="B12" s="1" t="s">
        <v>300</v>
      </c>
      <c r="C12" s="4">
        <v>23574.771098802001</v>
      </c>
      <c r="D12" s="4">
        <v>109077299.11386001</v>
      </c>
      <c r="E12" s="4">
        <v>109100873.88495882</v>
      </c>
      <c r="F12" s="4">
        <v>0</v>
      </c>
      <c r="G12" s="4">
        <v>90587379.885235533</v>
      </c>
      <c r="H12" s="4">
        <v>90587379.885235533</v>
      </c>
      <c r="I12" s="4">
        <v>4594063.6671942361</v>
      </c>
      <c r="J12" s="4">
        <v>95040686.710645825</v>
      </c>
      <c r="K12" s="4">
        <v>99634750.377840057</v>
      </c>
      <c r="L12" s="4">
        <v>43871220.492625244</v>
      </c>
      <c r="M12" s="4">
        <v>1.2227085939047963E-6</v>
      </c>
      <c r="N12" s="4">
        <v>43871220.492626466</v>
      </c>
    </row>
    <row r="13" spans="1:17" x14ac:dyDescent="0.25">
      <c r="A13" s="1" t="s">
        <v>64</v>
      </c>
      <c r="B13" s="1" t="s">
        <v>298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</row>
    <row r="14" spans="1:17" x14ac:dyDescent="0.25">
      <c r="A14" s="1" t="s">
        <v>65</v>
      </c>
      <c r="B14" s="1" t="s">
        <v>298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</row>
    <row r="15" spans="1:17" x14ac:dyDescent="0.25">
      <c r="A15" s="1" t="s">
        <v>66</v>
      </c>
      <c r="B15" s="1" t="s">
        <v>298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</row>
    <row r="16" spans="1:17" x14ac:dyDescent="0.25">
      <c r="A16" s="1" t="s">
        <v>67</v>
      </c>
      <c r="B16" s="1" t="s">
        <v>298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</row>
    <row r="17" spans="1:14" x14ac:dyDescent="0.25">
      <c r="A17" s="1" t="s">
        <v>68</v>
      </c>
      <c r="B17" s="1" t="s">
        <v>301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</row>
    <row r="18" spans="1:14" x14ac:dyDescent="0.25">
      <c r="A18" s="1" t="s">
        <v>69</v>
      </c>
      <c r="B18" s="1" t="s">
        <v>298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</row>
    <row r="19" spans="1:14" x14ac:dyDescent="0.25">
      <c r="A19" s="1" t="s">
        <v>70</v>
      </c>
      <c r="B19" s="1" t="s">
        <v>298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</row>
    <row r="20" spans="1:14" x14ac:dyDescent="0.25">
      <c r="A20" s="1" t="s">
        <v>71</v>
      </c>
      <c r="B20" s="1" t="s">
        <v>302</v>
      </c>
      <c r="C20" s="4">
        <v>0</v>
      </c>
      <c r="D20" s="4">
        <v>84773.493419999999</v>
      </c>
      <c r="E20" s="4">
        <v>84773.493419999999</v>
      </c>
      <c r="F20" s="4">
        <v>0</v>
      </c>
      <c r="G20" s="4">
        <v>70403.362707211229</v>
      </c>
      <c r="H20" s="4">
        <v>70403.362707211229</v>
      </c>
      <c r="I20" s="4">
        <v>0</v>
      </c>
      <c r="J20" s="4">
        <v>73864.416289653571</v>
      </c>
      <c r="K20" s="4">
        <v>73864.416289653571</v>
      </c>
      <c r="L20" s="4">
        <v>0</v>
      </c>
      <c r="M20" s="4">
        <v>9.502736113017205E-10</v>
      </c>
      <c r="N20" s="4">
        <v>9.502736113017205E-10</v>
      </c>
    </row>
    <row r="21" spans="1:14" x14ac:dyDescent="0.25">
      <c r="A21" s="1" t="s">
        <v>72</v>
      </c>
      <c r="B21" s="1" t="s">
        <v>302</v>
      </c>
      <c r="C21" s="4">
        <v>0</v>
      </c>
      <c r="D21" s="4">
        <v>24653396.691000003</v>
      </c>
      <c r="E21" s="4">
        <v>24653396.691000003</v>
      </c>
      <c r="F21" s="4">
        <v>0</v>
      </c>
      <c r="G21" s="4">
        <v>20474348.280092787</v>
      </c>
      <c r="H21" s="4">
        <v>20474348.280092787</v>
      </c>
      <c r="I21" s="4">
        <v>0</v>
      </c>
      <c r="J21" s="4">
        <v>21480874.300130878</v>
      </c>
      <c r="K21" s="4">
        <v>21480874.300130878</v>
      </c>
      <c r="L21" s="4">
        <v>0</v>
      </c>
      <c r="M21" s="4">
        <v>2.7635374406881977E-7</v>
      </c>
      <c r="N21" s="4">
        <v>2.7635374406881977E-7</v>
      </c>
    </row>
    <row r="22" spans="1:14" x14ac:dyDescent="0.25">
      <c r="A22" s="1" t="s">
        <v>73</v>
      </c>
      <c r="B22" s="1" t="s">
        <v>298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</row>
    <row r="23" spans="1:14" x14ac:dyDescent="0.25">
      <c r="A23" s="1" t="s">
        <v>74</v>
      </c>
      <c r="B23" s="1" t="s">
        <v>299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</row>
    <row r="24" spans="1:14" x14ac:dyDescent="0.25">
      <c r="A24" s="1" t="s">
        <v>75</v>
      </c>
      <c r="B24" s="1" t="s">
        <v>300</v>
      </c>
      <c r="C24" s="4">
        <v>30795068.03536433</v>
      </c>
      <c r="D24" s="4">
        <v>144127393.363646</v>
      </c>
      <c r="E24" s="4">
        <v>174922461.39901033</v>
      </c>
      <c r="F24" s="4">
        <v>71681214.371392667</v>
      </c>
      <c r="G24" s="4">
        <v>119696059.95536049</v>
      </c>
      <c r="H24" s="4">
        <v>191377274.32675314</v>
      </c>
      <c r="I24" s="4">
        <v>69574055.437231153</v>
      </c>
      <c r="J24" s="4">
        <v>125580359.52831684</v>
      </c>
      <c r="K24" s="4">
        <v>195154414.96554798</v>
      </c>
      <c r="L24" s="4">
        <v>262169596.74707854</v>
      </c>
      <c r="M24" s="4">
        <v>1.6156047492418593E-6</v>
      </c>
      <c r="N24" s="4">
        <v>262169596.74708015</v>
      </c>
    </row>
    <row r="25" spans="1:14" x14ac:dyDescent="0.25">
      <c r="A25" s="1" t="s">
        <v>76</v>
      </c>
      <c r="B25" s="1" t="s">
        <v>300</v>
      </c>
      <c r="C25" s="4">
        <v>582801.32131369819</v>
      </c>
      <c r="D25" s="4">
        <v>28405633.148816001</v>
      </c>
      <c r="E25" s="4">
        <v>28988434.470129699</v>
      </c>
      <c r="F25" s="4">
        <v>4145592.0317975455</v>
      </c>
      <c r="G25" s="4">
        <v>23590535.35279065</v>
      </c>
      <c r="H25" s="4">
        <v>27736127.384588197</v>
      </c>
      <c r="I25" s="4">
        <v>5131350.6945280051</v>
      </c>
      <c r="J25" s="4">
        <v>24750254.203636762</v>
      </c>
      <c r="K25" s="4">
        <v>29881604.898164768</v>
      </c>
      <c r="L25" s="4">
        <v>21820806.937585931</v>
      </c>
      <c r="M25" s="4">
        <v>3.1841466600772345E-7</v>
      </c>
      <c r="N25" s="4">
        <v>21820806.937586248</v>
      </c>
    </row>
    <row r="26" spans="1:14" x14ac:dyDescent="0.25">
      <c r="A26" s="1" t="s">
        <v>77</v>
      </c>
      <c r="B26" s="1" t="s">
        <v>300</v>
      </c>
      <c r="C26" s="4">
        <v>656689.65953505726</v>
      </c>
      <c r="D26" s="4">
        <v>10393824.331660001</v>
      </c>
      <c r="E26" s="4">
        <v>11050513.991195058</v>
      </c>
      <c r="F26" s="4">
        <v>1951239.5343779163</v>
      </c>
      <c r="G26" s="4">
        <v>8631945.6095961407</v>
      </c>
      <c r="H26" s="4">
        <v>10583185.143974056</v>
      </c>
      <c r="I26" s="4">
        <v>2126753.5281190788</v>
      </c>
      <c r="J26" s="4">
        <v>9056295.0316512343</v>
      </c>
      <c r="K26" s="4">
        <v>11183048.559770312</v>
      </c>
      <c r="L26" s="4">
        <v>7682931.401105307</v>
      </c>
      <c r="M26" s="4">
        <v>1.1651020365467252E-7</v>
      </c>
      <c r="N26" s="4">
        <v>7682931.4011054235</v>
      </c>
    </row>
    <row r="27" spans="1:14" x14ac:dyDescent="0.25">
      <c r="A27" s="1" t="s">
        <v>78</v>
      </c>
      <c r="B27" s="1" t="s">
        <v>301</v>
      </c>
      <c r="C27" s="4">
        <v>3.4523042400000001</v>
      </c>
      <c r="D27" s="4">
        <v>6305.9766</v>
      </c>
      <c r="E27" s="4">
        <v>6309.4289042399996</v>
      </c>
      <c r="F27" s="4">
        <v>1985.9267199402532</v>
      </c>
      <c r="G27" s="4">
        <v>5237.0374262321711</v>
      </c>
      <c r="H27" s="4">
        <v>7222.9641461724241</v>
      </c>
      <c r="I27" s="4">
        <v>1881.7269979452394</v>
      </c>
      <c r="J27" s="4">
        <v>5494.4919915890168</v>
      </c>
      <c r="K27" s="4">
        <v>7376.2189895342563</v>
      </c>
      <c r="L27" s="4">
        <v>6348.9602451325663</v>
      </c>
      <c r="M27" s="4">
        <v>7.0687226805406135E-11</v>
      </c>
      <c r="N27" s="4">
        <v>6348.9602451326373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224"/>
  <sheetViews>
    <sheetView topLeftCell="F202" workbookViewId="0">
      <selection activeCell="D219" sqref="D219"/>
    </sheetView>
  </sheetViews>
  <sheetFormatPr defaultRowHeight="15" x14ac:dyDescent="0.25"/>
  <cols>
    <col min="1" max="1" width="57" customWidth="1"/>
    <col min="2" max="2" width="35.140625" bestFit="1" customWidth="1"/>
    <col min="3" max="5" width="35.140625" customWidth="1"/>
    <col min="6" max="6" width="5.85546875" customWidth="1"/>
    <col min="8" max="8" width="57" bestFit="1" customWidth="1"/>
    <col min="9" max="12" width="36.85546875" bestFit="1" customWidth="1"/>
  </cols>
  <sheetData>
    <row r="1" spans="1:12" x14ac:dyDescent="0.25">
      <c r="A1" s="5" t="s">
        <v>15</v>
      </c>
      <c r="B1" t="s">
        <v>338</v>
      </c>
      <c r="H1" s="5" t="s">
        <v>15</v>
      </c>
      <c r="I1" t="s">
        <v>338</v>
      </c>
    </row>
    <row r="3" spans="1:12" x14ac:dyDescent="0.25">
      <c r="A3" s="5" t="s">
        <v>330</v>
      </c>
      <c r="B3" t="s">
        <v>360</v>
      </c>
      <c r="C3" t="s">
        <v>361</v>
      </c>
      <c r="D3" t="s">
        <v>362</v>
      </c>
      <c r="E3" t="s">
        <v>363</v>
      </c>
      <c r="H3" s="5" t="s">
        <v>330</v>
      </c>
      <c r="I3" t="s">
        <v>356</v>
      </c>
      <c r="J3" t="s">
        <v>357</v>
      </c>
      <c r="K3" t="s">
        <v>358</v>
      </c>
      <c r="L3" t="s">
        <v>359</v>
      </c>
    </row>
    <row r="4" spans="1:12" x14ac:dyDescent="0.25">
      <c r="A4" s="6" t="s">
        <v>79</v>
      </c>
      <c r="B4" s="8">
        <v>7704.0481180060015</v>
      </c>
      <c r="C4" s="8">
        <v>1403121.0830268878</v>
      </c>
      <c r="D4" s="8">
        <v>1454010.1671352535</v>
      </c>
      <c r="E4" s="8">
        <v>1796520.0903875094</v>
      </c>
      <c r="F4" s="8"/>
      <c r="H4" s="6" t="s">
        <v>79</v>
      </c>
      <c r="I4" s="8">
        <v>647819.94123800599</v>
      </c>
      <c r="J4" s="8">
        <v>2079966.6850641761</v>
      </c>
      <c r="K4" s="8">
        <v>2164558.3068993418</v>
      </c>
      <c r="L4" s="8">
        <v>1796520.0903871409</v>
      </c>
    </row>
    <row r="5" spans="1:12" x14ac:dyDescent="0.25">
      <c r="A5" s="6" t="s">
        <v>80</v>
      </c>
      <c r="B5" s="8">
        <v>1193412.3014342757</v>
      </c>
      <c r="C5" s="8">
        <v>1119117.3648806934</v>
      </c>
      <c r="D5" s="8">
        <v>1159706.0627468028</v>
      </c>
      <c r="E5" s="8">
        <v>2257782.6550155766</v>
      </c>
      <c r="F5" s="8"/>
      <c r="H5" s="6" t="s">
        <v>80</v>
      </c>
      <c r="I5" s="8">
        <v>3018237.6673142752</v>
      </c>
      <c r="J5" s="8">
        <v>3048650.8082104931</v>
      </c>
      <c r="K5" s="8">
        <v>3185317.8043963457</v>
      </c>
      <c r="L5" s="8">
        <v>2257782.6550145261</v>
      </c>
    </row>
    <row r="6" spans="1:12" x14ac:dyDescent="0.25">
      <c r="A6" s="6" t="s">
        <v>81</v>
      </c>
      <c r="B6" s="8">
        <v>4220562.8636541953</v>
      </c>
      <c r="C6" s="8">
        <v>2491234.1195818377</v>
      </c>
      <c r="D6" s="8">
        <v>2581587.4213592876</v>
      </c>
      <c r="E6" s="8">
        <v>5183329.0936737414</v>
      </c>
      <c r="F6" s="8"/>
      <c r="H6" s="6" t="s">
        <v>81</v>
      </c>
      <c r="I6" s="8">
        <v>5635190.2756541949</v>
      </c>
      <c r="J6" s="8">
        <v>3987032.5408125622</v>
      </c>
      <c r="K6" s="8">
        <v>4151866.9392706687</v>
      </c>
      <c r="L6" s="8">
        <v>5183329.0936729275</v>
      </c>
    </row>
    <row r="7" spans="1:12" x14ac:dyDescent="0.25">
      <c r="A7" s="6" t="s">
        <v>82</v>
      </c>
      <c r="B7" s="8">
        <v>4452439.1187825594</v>
      </c>
      <c r="C7" s="8">
        <v>2632309.9228736181</v>
      </c>
      <c r="D7" s="8">
        <v>2727779.8311266</v>
      </c>
      <c r="E7" s="8">
        <v>5476855.2259099297</v>
      </c>
      <c r="F7" s="8"/>
      <c r="H7" s="6" t="s">
        <v>82</v>
      </c>
      <c r="I7" s="8">
        <v>5503169.5907825595</v>
      </c>
      <c r="J7" s="8">
        <v>3743331.0778606911</v>
      </c>
      <c r="K7" s="8">
        <v>3894122.6610695543</v>
      </c>
      <c r="L7" s="8">
        <v>5476855.2259093253</v>
      </c>
    </row>
    <row r="8" spans="1:12" x14ac:dyDescent="0.25">
      <c r="A8" s="6" t="s">
        <v>83</v>
      </c>
      <c r="B8" s="8">
        <v>0</v>
      </c>
      <c r="C8" s="8">
        <v>0</v>
      </c>
      <c r="D8" s="8">
        <v>0</v>
      </c>
      <c r="E8" s="8">
        <v>0</v>
      </c>
      <c r="F8" s="8"/>
      <c r="H8" s="6" t="s">
        <v>83</v>
      </c>
      <c r="I8" s="8">
        <v>0</v>
      </c>
      <c r="J8" s="8">
        <v>0</v>
      </c>
      <c r="K8" s="8">
        <v>0</v>
      </c>
      <c r="L8" s="8">
        <v>0</v>
      </c>
    </row>
    <row r="9" spans="1:12" x14ac:dyDescent="0.25">
      <c r="A9" s="6" t="s">
        <v>84</v>
      </c>
      <c r="B9" s="8">
        <v>2663.1112142375</v>
      </c>
      <c r="C9" s="8">
        <v>382271.62506742676</v>
      </c>
      <c r="D9" s="8">
        <v>396136.0399890042</v>
      </c>
      <c r="E9" s="8">
        <v>560233.47898454929</v>
      </c>
      <c r="F9" s="8"/>
      <c r="H9" s="6" t="s">
        <v>84</v>
      </c>
      <c r="I9" s="8">
        <v>139481.42801423749</v>
      </c>
      <c r="J9" s="8">
        <v>526940.54674168397</v>
      </c>
      <c r="K9" s="8">
        <v>548008.5392235592</v>
      </c>
      <c r="L9" s="8">
        <v>560233.47898447048</v>
      </c>
    </row>
    <row r="10" spans="1:12" x14ac:dyDescent="0.25">
      <c r="A10" s="6" t="s">
        <v>85</v>
      </c>
      <c r="B10" s="8">
        <v>4016067.8450834863</v>
      </c>
      <c r="C10" s="8">
        <v>2136435.6283318638</v>
      </c>
      <c r="D10" s="8">
        <v>2213920.9242891804</v>
      </c>
      <c r="E10" s="8">
        <v>4388888.7475415235</v>
      </c>
      <c r="F10" s="8"/>
      <c r="H10" s="6" t="s">
        <v>85</v>
      </c>
      <c r="I10" s="8">
        <v>6687138.0446834862</v>
      </c>
      <c r="J10" s="8">
        <v>4960771.2474963795</v>
      </c>
      <c r="K10" s="8">
        <v>5178890.2086079437</v>
      </c>
      <c r="L10" s="8">
        <v>4388888.7475399859</v>
      </c>
    </row>
    <row r="11" spans="1:12" x14ac:dyDescent="0.25">
      <c r="A11" s="6" t="s">
        <v>86</v>
      </c>
      <c r="B11" s="8">
        <v>22740.786907509999</v>
      </c>
      <c r="C11" s="8">
        <v>144542.85513300862</v>
      </c>
      <c r="D11" s="8">
        <v>149785.20634638998</v>
      </c>
      <c r="E11" s="8">
        <v>252538.64734159695</v>
      </c>
      <c r="F11" s="8"/>
      <c r="H11" s="6" t="s">
        <v>86</v>
      </c>
      <c r="I11" s="8">
        <v>134687.81330750999</v>
      </c>
      <c r="J11" s="8">
        <v>262913.37724374107</v>
      </c>
      <c r="K11" s="8">
        <v>274049.81563914748</v>
      </c>
      <c r="L11" s="8">
        <v>252538.64734153252</v>
      </c>
    </row>
    <row r="12" spans="1:12" x14ac:dyDescent="0.25">
      <c r="A12" s="6" t="s">
        <v>87</v>
      </c>
      <c r="B12" s="8">
        <v>649020.96710408409</v>
      </c>
      <c r="C12" s="8">
        <v>297133.46564761346</v>
      </c>
      <c r="D12" s="8">
        <v>307910.04801649362</v>
      </c>
      <c r="E12" s="8">
        <v>606063.04747481039</v>
      </c>
      <c r="F12" s="8"/>
      <c r="H12" s="6" t="s">
        <v>87</v>
      </c>
      <c r="I12" s="8">
        <v>892221.5335040841</v>
      </c>
      <c r="J12" s="8">
        <v>554288.82696584729</v>
      </c>
      <c r="K12" s="8">
        <v>577870.08478861209</v>
      </c>
      <c r="L12" s="8">
        <v>606063.04747467034</v>
      </c>
    </row>
    <row r="13" spans="1:12" x14ac:dyDescent="0.25">
      <c r="A13" s="6" t="s">
        <v>88</v>
      </c>
      <c r="B13" s="8">
        <v>1237944.3168257403</v>
      </c>
      <c r="C13" s="8">
        <v>551558.72223449196</v>
      </c>
      <c r="D13" s="8">
        <v>571562.92468432139</v>
      </c>
      <c r="E13" s="8">
        <v>1125014.172773082</v>
      </c>
      <c r="F13" s="8"/>
      <c r="H13" s="6" t="s">
        <v>88</v>
      </c>
      <c r="I13" s="8">
        <v>1240322.9678257403</v>
      </c>
      <c r="J13" s="8">
        <v>554073.85970480903</v>
      </c>
      <c r="K13" s="8">
        <v>574203.29974978021</v>
      </c>
      <c r="L13" s="8">
        <v>1125014.1727730806</v>
      </c>
    </row>
    <row r="14" spans="1:12" x14ac:dyDescent="0.25">
      <c r="A14" s="6" t="s">
        <v>89</v>
      </c>
      <c r="B14" s="8">
        <v>3482875.2893804931</v>
      </c>
      <c r="C14" s="8">
        <v>2140751.5888361167</v>
      </c>
      <c r="D14" s="8">
        <v>2218393.4181673294</v>
      </c>
      <c r="E14" s="8">
        <v>4464608.6276312862</v>
      </c>
      <c r="F14" s="8"/>
      <c r="H14" s="6" t="s">
        <v>89</v>
      </c>
      <c r="I14" s="8">
        <v>4763839.4023804925</v>
      </c>
      <c r="J14" s="8">
        <v>3495217.1404188368</v>
      </c>
      <c r="K14" s="8">
        <v>3640302.6027063178</v>
      </c>
      <c r="L14" s="8">
        <v>4464608.6276305486</v>
      </c>
    </row>
    <row r="15" spans="1:12" x14ac:dyDescent="0.25">
      <c r="A15" s="6" t="s">
        <v>90</v>
      </c>
      <c r="B15" s="8">
        <v>0</v>
      </c>
      <c r="C15" s="8">
        <v>0</v>
      </c>
      <c r="D15" s="8">
        <v>0</v>
      </c>
      <c r="E15" s="8">
        <v>0</v>
      </c>
      <c r="F15" s="8"/>
      <c r="H15" s="6" t="s">
        <v>90</v>
      </c>
      <c r="I15" s="8">
        <v>0</v>
      </c>
      <c r="J15" s="8">
        <v>0</v>
      </c>
      <c r="K15" s="8">
        <v>0</v>
      </c>
      <c r="L15" s="8">
        <v>0</v>
      </c>
    </row>
    <row r="16" spans="1:12" x14ac:dyDescent="0.25">
      <c r="A16" s="6" t="s">
        <v>91</v>
      </c>
      <c r="B16" s="8">
        <v>2405008.720248065</v>
      </c>
      <c r="C16" s="8">
        <v>1108648.2140994139</v>
      </c>
      <c r="D16" s="8">
        <v>1148857.2116665994</v>
      </c>
      <c r="E16" s="8">
        <v>2160359.484731439</v>
      </c>
      <c r="F16" s="8"/>
      <c r="H16" s="6" t="s">
        <v>91</v>
      </c>
      <c r="I16" s="8">
        <v>2865768.8618480652</v>
      </c>
      <c r="J16" s="8">
        <v>1595846.6711100328</v>
      </c>
      <c r="K16" s="8">
        <v>1660315.0039353864</v>
      </c>
      <c r="L16" s="8">
        <v>2160359.4847311736</v>
      </c>
    </row>
    <row r="17" spans="1:12" x14ac:dyDescent="0.25">
      <c r="A17" s="6" t="s">
        <v>92</v>
      </c>
      <c r="B17" s="8">
        <v>875.73869547799995</v>
      </c>
      <c r="C17" s="8">
        <v>93635.538329168499</v>
      </c>
      <c r="D17" s="8">
        <v>97031.557990768735</v>
      </c>
      <c r="E17" s="8">
        <v>177833.2513319008</v>
      </c>
      <c r="F17" s="8"/>
      <c r="H17" s="6" t="s">
        <v>92</v>
      </c>
      <c r="I17" s="8">
        <v>68411.095595477993</v>
      </c>
      <c r="J17" s="8">
        <v>165046.05912874249</v>
      </c>
      <c r="K17" s="8">
        <v>171997.86132640991</v>
      </c>
      <c r="L17" s="8">
        <v>177833.25133186192</v>
      </c>
    </row>
    <row r="18" spans="1:12" x14ac:dyDescent="0.25">
      <c r="A18" s="6" t="s">
        <v>93</v>
      </c>
      <c r="B18" s="8">
        <v>0</v>
      </c>
      <c r="C18" s="8">
        <v>0</v>
      </c>
      <c r="D18" s="8">
        <v>0</v>
      </c>
      <c r="E18" s="8">
        <v>0</v>
      </c>
      <c r="F18" s="8"/>
      <c r="H18" s="6" t="s">
        <v>93</v>
      </c>
      <c r="I18" s="8">
        <v>0</v>
      </c>
      <c r="J18" s="8">
        <v>0</v>
      </c>
      <c r="K18" s="8">
        <v>0</v>
      </c>
      <c r="L18" s="8">
        <v>0</v>
      </c>
    </row>
    <row r="19" spans="1:12" x14ac:dyDescent="0.25">
      <c r="A19" s="6" t="s">
        <v>94</v>
      </c>
      <c r="B19" s="8">
        <v>47.999511560000002</v>
      </c>
      <c r="C19" s="8">
        <v>10657.822590260203</v>
      </c>
      <c r="D19" s="8">
        <v>11044.365730954638</v>
      </c>
      <c r="E19" s="8">
        <v>20241.40916114263</v>
      </c>
      <c r="F19" s="8"/>
      <c r="H19" s="6" t="s">
        <v>94</v>
      </c>
      <c r="I19" s="8">
        <v>21984.427871559998</v>
      </c>
      <c r="J19" s="8">
        <v>39777.804629886356</v>
      </c>
      <c r="K19" s="8">
        <v>44527.986505455694</v>
      </c>
      <c r="L19" s="8">
        <v>20241.409161131622</v>
      </c>
    </row>
    <row r="20" spans="1:12" x14ac:dyDescent="0.25">
      <c r="A20" s="6" t="s">
        <v>95</v>
      </c>
      <c r="B20" s="8">
        <v>2213.5104443606001</v>
      </c>
      <c r="C20" s="8">
        <v>421224.86429946905</v>
      </c>
      <c r="D20" s="8">
        <v>436502.05442024482</v>
      </c>
      <c r="E20" s="8">
        <v>799993.12757599354</v>
      </c>
      <c r="F20" s="8"/>
      <c r="H20" s="6" t="s">
        <v>95</v>
      </c>
      <c r="I20" s="8">
        <v>861911.85645636043</v>
      </c>
      <c r="J20" s="8">
        <v>1330252.5119974304</v>
      </c>
      <c r="K20" s="8">
        <v>1390793.405537464</v>
      </c>
      <c r="L20" s="8">
        <v>799993.12757549866</v>
      </c>
    </row>
    <row r="21" spans="1:12" x14ac:dyDescent="0.25">
      <c r="A21" s="6" t="s">
        <v>96</v>
      </c>
      <c r="B21" s="8">
        <v>38975.511378231997</v>
      </c>
      <c r="C21" s="8">
        <v>8654131.5137054436</v>
      </c>
      <c r="D21" s="8">
        <v>8968003.8029990755</v>
      </c>
      <c r="E21" s="8">
        <v>16435985.438839417</v>
      </c>
      <c r="F21" s="8"/>
      <c r="H21" s="6" t="s">
        <v>96</v>
      </c>
      <c r="I21" s="8">
        <v>17851313.290570233</v>
      </c>
      <c r="J21" s="8">
        <v>32299501.110865578</v>
      </c>
      <c r="K21" s="8">
        <v>36156639.688379973</v>
      </c>
      <c r="L21" s="8">
        <v>16435985.438830478</v>
      </c>
    </row>
    <row r="22" spans="1:12" x14ac:dyDescent="0.25">
      <c r="A22" s="6" t="s">
        <v>97</v>
      </c>
      <c r="B22" s="8">
        <v>12369.339989369</v>
      </c>
      <c r="C22" s="8">
        <v>39304.912375564891</v>
      </c>
      <c r="D22" s="8">
        <v>40730.442228938031</v>
      </c>
      <c r="E22" s="8">
        <v>64553.166855299678</v>
      </c>
      <c r="F22" s="8"/>
      <c r="H22" s="6" t="s">
        <v>97</v>
      </c>
      <c r="I22" s="8">
        <v>47057.826349369003</v>
      </c>
      <c r="J22" s="8">
        <v>75983.816440355848</v>
      </c>
      <c r="K22" s="8">
        <v>79235.718725344777</v>
      </c>
      <c r="L22" s="8">
        <v>64553.166855279713</v>
      </c>
    </row>
    <row r="23" spans="1:12" x14ac:dyDescent="0.25">
      <c r="A23" s="6" t="s">
        <v>98</v>
      </c>
      <c r="B23" s="8">
        <v>5297.5110719695003</v>
      </c>
      <c r="C23" s="8">
        <v>852475.64980016905</v>
      </c>
      <c r="D23" s="8">
        <v>883393.6550726929</v>
      </c>
      <c r="E23" s="8">
        <v>1165934.4294070755</v>
      </c>
      <c r="F23" s="8"/>
      <c r="H23" s="6" t="s">
        <v>98</v>
      </c>
      <c r="I23" s="8">
        <v>384305.16207196953</v>
      </c>
      <c r="J23" s="8">
        <v>1253230.676311818</v>
      </c>
      <c r="K23" s="8">
        <v>1304103.69253449</v>
      </c>
      <c r="L23" s="8">
        <v>1165934.4294068574</v>
      </c>
    </row>
    <row r="24" spans="1:12" x14ac:dyDescent="0.25">
      <c r="A24" s="6" t="s">
        <v>99</v>
      </c>
      <c r="B24" s="8">
        <v>119.71401750000001</v>
      </c>
      <c r="C24" s="8">
        <v>220.84032289331964</v>
      </c>
      <c r="D24" s="8">
        <v>228.84986811517092</v>
      </c>
      <c r="E24" s="8">
        <v>433.05856853036551</v>
      </c>
      <c r="F24" s="8"/>
      <c r="H24" s="6" t="s">
        <v>99</v>
      </c>
      <c r="I24" s="8">
        <v>491.67681750000003</v>
      </c>
      <c r="J24" s="8">
        <v>614.14626640670588</v>
      </c>
      <c r="K24" s="8">
        <v>641.7399063756252</v>
      </c>
      <c r="L24" s="8">
        <v>433.05856853015138</v>
      </c>
    </row>
    <row r="25" spans="1:12" x14ac:dyDescent="0.25">
      <c r="A25" s="6" t="s">
        <v>100</v>
      </c>
      <c r="B25" s="8">
        <v>0</v>
      </c>
      <c r="C25" s="8">
        <v>0</v>
      </c>
      <c r="D25" s="8">
        <v>0</v>
      </c>
      <c r="E25" s="8">
        <v>0</v>
      </c>
      <c r="F25" s="8"/>
      <c r="H25" s="6" t="s">
        <v>100</v>
      </c>
      <c r="I25" s="8">
        <v>0</v>
      </c>
      <c r="J25" s="8">
        <v>0</v>
      </c>
      <c r="K25" s="8">
        <v>0</v>
      </c>
      <c r="L25" s="8">
        <v>0</v>
      </c>
    </row>
    <row r="26" spans="1:12" x14ac:dyDescent="0.25">
      <c r="A26" s="6" t="s">
        <v>101</v>
      </c>
      <c r="B26" s="8">
        <v>0</v>
      </c>
      <c r="C26" s="8">
        <v>0</v>
      </c>
      <c r="D26" s="8">
        <v>0</v>
      </c>
      <c r="E26" s="8">
        <v>0</v>
      </c>
      <c r="F26" s="8"/>
      <c r="H26" s="6" t="s">
        <v>101</v>
      </c>
      <c r="I26" s="8">
        <v>0</v>
      </c>
      <c r="J26" s="8">
        <v>0</v>
      </c>
      <c r="K26" s="8">
        <v>0</v>
      </c>
      <c r="L26" s="8">
        <v>0</v>
      </c>
    </row>
    <row r="27" spans="1:12" x14ac:dyDescent="0.25">
      <c r="A27" s="6" t="s">
        <v>102</v>
      </c>
      <c r="B27" s="8">
        <v>0</v>
      </c>
      <c r="C27" s="8">
        <v>0</v>
      </c>
      <c r="D27" s="8">
        <v>0</v>
      </c>
      <c r="E27" s="8">
        <v>0</v>
      </c>
      <c r="F27" s="8"/>
      <c r="H27" s="6" t="s">
        <v>102</v>
      </c>
      <c r="I27" s="8">
        <v>0</v>
      </c>
      <c r="J27" s="8">
        <v>0</v>
      </c>
      <c r="K27" s="8">
        <v>0</v>
      </c>
      <c r="L27" s="8">
        <v>0</v>
      </c>
    </row>
    <row r="28" spans="1:12" x14ac:dyDescent="0.25">
      <c r="A28" s="6" t="s">
        <v>103</v>
      </c>
      <c r="B28" s="8">
        <v>395757.285200816</v>
      </c>
      <c r="C28" s="8">
        <v>65665.400623655471</v>
      </c>
      <c r="D28" s="8">
        <v>68046.985602863366</v>
      </c>
      <c r="E28" s="8">
        <v>126361.87502203294</v>
      </c>
      <c r="F28" s="8"/>
      <c r="H28" s="6" t="s">
        <v>103</v>
      </c>
      <c r="I28" s="8">
        <v>395757.285200816</v>
      </c>
      <c r="J28" s="8">
        <v>65665.400623655471</v>
      </c>
      <c r="K28" s="8">
        <v>68046.985602863366</v>
      </c>
      <c r="L28" s="8">
        <v>126361.87502203294</v>
      </c>
    </row>
    <row r="29" spans="1:12" x14ac:dyDescent="0.25">
      <c r="A29" s="6" t="s">
        <v>104</v>
      </c>
      <c r="B29" s="8">
        <v>7466.3077056770007</v>
      </c>
      <c r="C29" s="8">
        <v>1058788.5568417457</v>
      </c>
      <c r="D29" s="8">
        <v>1097189.2198877749</v>
      </c>
      <c r="E29" s="8">
        <v>1549635.510437683</v>
      </c>
      <c r="F29" s="8"/>
      <c r="H29" s="6" t="s">
        <v>104</v>
      </c>
      <c r="I29" s="8">
        <v>540323.68330567691</v>
      </c>
      <c r="J29" s="8">
        <v>1622221.1712548668</v>
      </c>
      <c r="K29" s="8">
        <v>1688677.1380313346</v>
      </c>
      <c r="L29" s="8">
        <v>1549635.5104373763</v>
      </c>
    </row>
    <row r="30" spans="1:12" x14ac:dyDescent="0.25">
      <c r="A30" s="6" t="s">
        <v>105</v>
      </c>
      <c r="B30" s="8">
        <v>5545.9844501380003</v>
      </c>
      <c r="C30" s="8">
        <v>698280.65291333362</v>
      </c>
      <c r="D30" s="8">
        <v>723606.23835795769</v>
      </c>
      <c r="E30" s="8">
        <v>1097958.3639963809</v>
      </c>
      <c r="F30" s="8"/>
      <c r="H30" s="6" t="s">
        <v>105</v>
      </c>
      <c r="I30" s="8">
        <v>1395655.004090138</v>
      </c>
      <c r="J30" s="8">
        <v>2168153.8218323188</v>
      </c>
      <c r="K30" s="8">
        <v>2266669.593901475</v>
      </c>
      <c r="L30" s="8">
        <v>1097958.3639955807</v>
      </c>
    </row>
    <row r="31" spans="1:12" x14ac:dyDescent="0.25">
      <c r="A31" s="6" t="s">
        <v>106</v>
      </c>
      <c r="B31" s="8">
        <v>159781.75570375202</v>
      </c>
      <c r="C31" s="8">
        <v>1957158.6004162503</v>
      </c>
      <c r="D31" s="8">
        <v>2028141.7891337452</v>
      </c>
      <c r="E31" s="8">
        <v>3043836.4809190687</v>
      </c>
      <c r="F31" s="8"/>
      <c r="H31" s="6" t="s">
        <v>106</v>
      </c>
      <c r="I31" s="8">
        <v>2094381.3875037518</v>
      </c>
      <c r="J31" s="8">
        <v>4002765.1328591416</v>
      </c>
      <c r="K31" s="8">
        <v>4175606.3097593635</v>
      </c>
      <c r="L31" s="8">
        <v>3043836.4809179553</v>
      </c>
    </row>
    <row r="32" spans="1:12" x14ac:dyDescent="0.25">
      <c r="A32" s="6" t="s">
        <v>107</v>
      </c>
      <c r="B32" s="8">
        <v>2694.3622464000005</v>
      </c>
      <c r="C32" s="8">
        <v>41920.922853115771</v>
      </c>
      <c r="D32" s="8">
        <v>43441.331458458939</v>
      </c>
      <c r="E32" s="8">
        <v>65196.777750648063</v>
      </c>
      <c r="F32" s="8"/>
      <c r="H32" s="6" t="s">
        <v>107</v>
      </c>
      <c r="I32" s="8">
        <v>87112.586246399995</v>
      </c>
      <c r="J32" s="8">
        <v>131183.04594726494</v>
      </c>
      <c r="K32" s="8">
        <v>137148.13153964878</v>
      </c>
      <c r="L32" s="8">
        <v>65196.777750599467</v>
      </c>
    </row>
    <row r="33" spans="1:12" x14ac:dyDescent="0.25">
      <c r="A33" s="6" t="s">
        <v>108</v>
      </c>
      <c r="B33" s="8">
        <v>467435.68567400001</v>
      </c>
      <c r="C33" s="8">
        <v>355963.26009350602</v>
      </c>
      <c r="D33" s="8">
        <v>368873.51032173913</v>
      </c>
      <c r="E33" s="8">
        <v>735895.27651524707</v>
      </c>
      <c r="F33" s="8"/>
      <c r="H33" s="6" t="s">
        <v>108</v>
      </c>
      <c r="I33" s="8">
        <v>939617.12947399996</v>
      </c>
      <c r="J33" s="8">
        <v>855238.37110802671</v>
      </c>
      <c r="K33" s="8">
        <v>893009.29593379109</v>
      </c>
      <c r="L33" s="8">
        <v>735895.27651497524</v>
      </c>
    </row>
    <row r="34" spans="1:12" x14ac:dyDescent="0.25">
      <c r="A34" s="6" t="s">
        <v>109</v>
      </c>
      <c r="B34" s="8">
        <v>4874.1288381170007</v>
      </c>
      <c r="C34" s="8">
        <v>841750.25907646201</v>
      </c>
      <c r="D34" s="8">
        <v>872279.27061406407</v>
      </c>
      <c r="E34" s="8">
        <v>1216253.5926885381</v>
      </c>
      <c r="F34" s="8"/>
      <c r="H34" s="6" t="s">
        <v>109</v>
      </c>
      <c r="I34" s="8">
        <v>1226581.5680981171</v>
      </c>
      <c r="J34" s="8">
        <v>2133559.0020353743</v>
      </c>
      <c r="K34" s="8">
        <v>2228411.7422997896</v>
      </c>
      <c r="L34" s="8">
        <v>1216253.592687835</v>
      </c>
    </row>
    <row r="35" spans="1:12" x14ac:dyDescent="0.25">
      <c r="A35" s="6" t="s">
        <v>110</v>
      </c>
      <c r="B35" s="8">
        <v>8515488.1532307807</v>
      </c>
      <c r="C35" s="8">
        <v>5521378.2892084373</v>
      </c>
      <c r="D35" s="8">
        <v>5721630.3469620664</v>
      </c>
      <c r="E35" s="8">
        <v>9790021.166590929</v>
      </c>
      <c r="F35" s="8"/>
      <c r="H35" s="6" t="s">
        <v>110</v>
      </c>
      <c r="I35" s="8">
        <v>12094259.795830781</v>
      </c>
      <c r="J35" s="8">
        <v>9305499.0601880737</v>
      </c>
      <c r="K35" s="8">
        <v>9694175.8822643682</v>
      </c>
      <c r="L35" s="8">
        <v>9790021.1665888689</v>
      </c>
    </row>
    <row r="36" spans="1:12" x14ac:dyDescent="0.25">
      <c r="A36" s="6" t="s">
        <v>111</v>
      </c>
      <c r="B36" s="8">
        <v>700456.61228787666</v>
      </c>
      <c r="C36" s="8">
        <v>2004918.8382071161</v>
      </c>
      <c r="D36" s="8">
        <v>2077634.218670124</v>
      </c>
      <c r="E36" s="8">
        <v>3617147.7244472685</v>
      </c>
      <c r="F36" s="8"/>
      <c r="H36" s="6" t="s">
        <v>111</v>
      </c>
      <c r="I36" s="8">
        <v>1462549.0620878767</v>
      </c>
      <c r="J36" s="8">
        <v>2810739.9848729037</v>
      </c>
      <c r="K36" s="8">
        <v>2923580.0518446388</v>
      </c>
      <c r="L36" s="8">
        <v>3617147.7244468299</v>
      </c>
    </row>
    <row r="37" spans="1:12" x14ac:dyDescent="0.25">
      <c r="A37" s="6" t="s">
        <v>112</v>
      </c>
      <c r="B37" s="8">
        <v>2717.5566549669998</v>
      </c>
      <c r="C37" s="8">
        <v>9261.3387976436097</v>
      </c>
      <c r="D37" s="8">
        <v>9597.2335787359461</v>
      </c>
      <c r="E37" s="8">
        <v>16708.721529689748</v>
      </c>
      <c r="F37" s="8"/>
      <c r="H37" s="6" t="s">
        <v>112</v>
      </c>
      <c r="I37" s="8">
        <v>25174.221874966999</v>
      </c>
      <c r="J37" s="8">
        <v>33006.562520328633</v>
      </c>
      <c r="K37" s="8">
        <v>34524.816019474674</v>
      </c>
      <c r="L37" s="8">
        <v>16708.721529676823</v>
      </c>
    </row>
    <row r="38" spans="1:12" x14ac:dyDescent="0.25">
      <c r="A38" s="6" t="s">
        <v>113</v>
      </c>
      <c r="B38" s="8">
        <v>87156.650511700005</v>
      </c>
      <c r="C38" s="8">
        <v>398864.61525148724</v>
      </c>
      <c r="D38" s="8">
        <v>413330.83288510458</v>
      </c>
      <c r="E38" s="8">
        <v>719606.3042180913</v>
      </c>
      <c r="F38" s="8"/>
      <c r="H38" s="6" t="s">
        <v>113</v>
      </c>
      <c r="I38" s="8">
        <v>1054313.7029117001</v>
      </c>
      <c r="J38" s="8">
        <v>1421516.9262347561</v>
      </c>
      <c r="K38" s="8">
        <v>1486904.6213642326</v>
      </c>
      <c r="L38" s="8">
        <v>719606.30421753461</v>
      </c>
    </row>
    <row r="39" spans="1:12" x14ac:dyDescent="0.25">
      <c r="A39" s="6" t="s">
        <v>114</v>
      </c>
      <c r="B39" s="8">
        <v>7271956.8785118638</v>
      </c>
      <c r="C39" s="8">
        <v>3847048.7255418906</v>
      </c>
      <c r="D39" s="8">
        <v>3986575.3768988424</v>
      </c>
      <c r="E39" s="8">
        <v>7387022.7907454725</v>
      </c>
      <c r="F39" s="8"/>
      <c r="H39" s="6" t="s">
        <v>114</v>
      </c>
      <c r="I39" s="8">
        <v>10180614.872511864</v>
      </c>
      <c r="J39" s="8">
        <v>6922604.8744038828</v>
      </c>
      <c r="K39" s="8">
        <v>7215274.350100562</v>
      </c>
      <c r="L39" s="8">
        <v>7387022.790743798</v>
      </c>
    </row>
    <row r="40" spans="1:12" x14ac:dyDescent="0.25">
      <c r="A40" s="6" t="s">
        <v>115</v>
      </c>
      <c r="B40" s="8">
        <v>5382889.9537260886</v>
      </c>
      <c r="C40" s="8">
        <v>3043673.591867005</v>
      </c>
      <c r="D40" s="8">
        <v>3154063.0395694049</v>
      </c>
      <c r="E40" s="8">
        <v>5844398.601305645</v>
      </c>
      <c r="F40" s="8"/>
      <c r="H40" s="6" t="s">
        <v>115</v>
      </c>
      <c r="I40" s="8">
        <v>6558193.5227260888</v>
      </c>
      <c r="J40" s="8">
        <v>4286415.8207140705</v>
      </c>
      <c r="K40" s="8">
        <v>4458685.8017705139</v>
      </c>
      <c r="L40" s="8">
        <v>5844398.6013049688</v>
      </c>
    </row>
    <row r="41" spans="1:12" x14ac:dyDescent="0.25">
      <c r="A41" s="6" t="s">
        <v>116</v>
      </c>
      <c r="B41" s="8">
        <v>0</v>
      </c>
      <c r="C41" s="8">
        <v>0</v>
      </c>
      <c r="D41" s="8">
        <v>0</v>
      </c>
      <c r="E41" s="8">
        <v>0</v>
      </c>
      <c r="F41" s="8"/>
      <c r="H41" s="6" t="s">
        <v>116</v>
      </c>
      <c r="I41" s="8">
        <v>0</v>
      </c>
      <c r="J41" s="8">
        <v>0</v>
      </c>
      <c r="K41" s="8">
        <v>0</v>
      </c>
      <c r="L41" s="8">
        <v>0</v>
      </c>
    </row>
    <row r="42" spans="1:12" x14ac:dyDescent="0.25">
      <c r="A42" s="6" t="s">
        <v>117</v>
      </c>
      <c r="B42" s="8">
        <v>6503.8502233480012</v>
      </c>
      <c r="C42" s="8">
        <v>81478.516845413717</v>
      </c>
      <c r="D42" s="8">
        <v>84433.61968502494</v>
      </c>
      <c r="E42" s="8">
        <v>155527.91242643466</v>
      </c>
      <c r="F42" s="8"/>
      <c r="H42" s="6" t="s">
        <v>117</v>
      </c>
      <c r="I42" s="8">
        <v>71881.822883347995</v>
      </c>
      <c r="J42" s="8">
        <v>150607.86317261006</v>
      </c>
      <c r="K42" s="8">
        <v>157005.16079875547</v>
      </c>
      <c r="L42" s="8">
        <v>155527.91242639703</v>
      </c>
    </row>
    <row r="43" spans="1:12" x14ac:dyDescent="0.25">
      <c r="A43" s="6" t="s">
        <v>118</v>
      </c>
      <c r="B43" s="8">
        <v>19921.668079363</v>
      </c>
      <c r="C43" s="8">
        <v>2928923.015846557</v>
      </c>
      <c r="D43" s="8">
        <v>3035150.633336849</v>
      </c>
      <c r="E43" s="8">
        <v>4300192.8111810992</v>
      </c>
      <c r="F43" s="8"/>
      <c r="H43" s="6" t="s">
        <v>118</v>
      </c>
      <c r="I43" s="8">
        <v>1443234.8780793629</v>
      </c>
      <c r="J43" s="8">
        <v>4433905.6242528725</v>
      </c>
      <c r="K43" s="8">
        <v>4615071.6516040256</v>
      </c>
      <c r="L43" s="8">
        <v>4300192.8111802796</v>
      </c>
    </row>
    <row r="44" spans="1:12" x14ac:dyDescent="0.25">
      <c r="A44" s="6" t="s">
        <v>119</v>
      </c>
      <c r="B44" s="8">
        <v>297931.31208777748</v>
      </c>
      <c r="C44" s="8">
        <v>482407.47134310845</v>
      </c>
      <c r="D44" s="8">
        <v>499903.66228532162</v>
      </c>
      <c r="E44" s="8">
        <v>827045.00647003204</v>
      </c>
      <c r="F44" s="8"/>
      <c r="H44" s="6" t="s">
        <v>119</v>
      </c>
      <c r="I44" s="8">
        <v>909046.32780777756</v>
      </c>
      <c r="J44" s="8">
        <v>1128588.1320246402</v>
      </c>
      <c r="K44" s="8">
        <v>1178259.9447473553</v>
      </c>
      <c r="L44" s="8">
        <v>827045.00646968023</v>
      </c>
    </row>
    <row r="45" spans="1:12" x14ac:dyDescent="0.25">
      <c r="A45" s="6" t="s">
        <v>120</v>
      </c>
      <c r="B45" s="8">
        <v>7609.9840873825015</v>
      </c>
      <c r="C45" s="8">
        <v>1299152.3517701209</v>
      </c>
      <c r="D45" s="8">
        <v>1346270.6469041295</v>
      </c>
      <c r="E45" s="8">
        <v>1659035.610188179</v>
      </c>
      <c r="F45" s="8"/>
      <c r="H45" s="6" t="s">
        <v>120</v>
      </c>
      <c r="I45" s="8">
        <v>13824.184827382502</v>
      </c>
      <c r="J45" s="8">
        <v>1305723.1219794732</v>
      </c>
      <c r="K45" s="8">
        <v>1353168.5990146545</v>
      </c>
      <c r="L45" s="8">
        <v>1659035.6101881755</v>
      </c>
    </row>
    <row r="46" spans="1:12" x14ac:dyDescent="0.25">
      <c r="A46" s="6" t="s">
        <v>121</v>
      </c>
      <c r="B46" s="8">
        <v>1034736.8890673429</v>
      </c>
      <c r="C46" s="8">
        <v>796201.85437665693</v>
      </c>
      <c r="D46" s="8">
        <v>825078.89401688729</v>
      </c>
      <c r="E46" s="8">
        <v>1578196.8177078208</v>
      </c>
      <c r="F46" s="8"/>
      <c r="H46" s="6" t="s">
        <v>121</v>
      </c>
      <c r="I46" s="8">
        <v>2475160.5434073429</v>
      </c>
      <c r="J46" s="8">
        <v>2319276.7006494384</v>
      </c>
      <c r="K46" s="8">
        <v>2423993.0266981819</v>
      </c>
      <c r="L46" s="8">
        <v>1578196.8177069917</v>
      </c>
    </row>
    <row r="47" spans="1:12" x14ac:dyDescent="0.25">
      <c r="A47" s="6" t="s">
        <v>122</v>
      </c>
      <c r="B47" s="8">
        <v>329543.98073586763</v>
      </c>
      <c r="C47" s="8">
        <v>299479.20975641999</v>
      </c>
      <c r="D47" s="8">
        <v>310340.8687239585</v>
      </c>
      <c r="E47" s="8">
        <v>614091.12944801722</v>
      </c>
      <c r="F47" s="8"/>
      <c r="H47" s="6" t="s">
        <v>122</v>
      </c>
      <c r="I47" s="8">
        <v>563797.21973586758</v>
      </c>
      <c r="J47" s="8">
        <v>547173.8479997114</v>
      </c>
      <c r="K47" s="8">
        <v>570369.09953990392</v>
      </c>
      <c r="L47" s="8">
        <v>614091.12944788241</v>
      </c>
    </row>
    <row r="48" spans="1:12" x14ac:dyDescent="0.25">
      <c r="A48" s="6" t="s">
        <v>123</v>
      </c>
      <c r="B48" s="8">
        <v>1083.3722111519999</v>
      </c>
      <c r="C48" s="8">
        <v>1682.5442799687062</v>
      </c>
      <c r="D48" s="8">
        <v>1743.5676217281116</v>
      </c>
      <c r="E48" s="8">
        <v>3450.1076654792205</v>
      </c>
      <c r="F48" s="8"/>
      <c r="H48" s="6" t="s">
        <v>123</v>
      </c>
      <c r="I48" s="8">
        <v>5015.778931152</v>
      </c>
      <c r="J48" s="8">
        <v>5840.5916311768924</v>
      </c>
      <c r="K48" s="8">
        <v>6108.658864928957</v>
      </c>
      <c r="L48" s="8">
        <v>3450.1076654769568</v>
      </c>
    </row>
    <row r="49" spans="1:12" x14ac:dyDescent="0.25">
      <c r="A49" s="6" t="s">
        <v>124</v>
      </c>
      <c r="B49" s="8">
        <v>0</v>
      </c>
      <c r="C49" s="8">
        <v>0</v>
      </c>
      <c r="D49" s="8">
        <v>0</v>
      </c>
      <c r="E49" s="8">
        <v>0</v>
      </c>
      <c r="F49" s="8"/>
      <c r="H49" s="6" t="s">
        <v>124</v>
      </c>
      <c r="I49" s="8">
        <v>0</v>
      </c>
      <c r="J49" s="8">
        <v>0</v>
      </c>
      <c r="K49" s="8">
        <v>0</v>
      </c>
      <c r="L49" s="8">
        <v>0</v>
      </c>
    </row>
    <row r="50" spans="1:12" x14ac:dyDescent="0.25">
      <c r="A50" s="6" t="s">
        <v>125</v>
      </c>
      <c r="B50" s="8">
        <v>1272.094116728</v>
      </c>
      <c r="C50" s="8">
        <v>211835.93963311723</v>
      </c>
      <c r="D50" s="8">
        <v>219518.90946342502</v>
      </c>
      <c r="E50" s="8">
        <v>285321.82478519669</v>
      </c>
      <c r="F50" s="8"/>
      <c r="H50" s="6" t="s">
        <v>125</v>
      </c>
      <c r="I50" s="8">
        <v>119378.526736728</v>
      </c>
      <c r="J50" s="8">
        <v>336719.29333571671</v>
      </c>
      <c r="K50" s="8">
        <v>350620.647280426</v>
      </c>
      <c r="L50" s="8">
        <v>285321.8247851287</v>
      </c>
    </row>
    <row r="51" spans="1:12" x14ac:dyDescent="0.25">
      <c r="A51" s="6" t="s">
        <v>126</v>
      </c>
      <c r="B51" s="8">
        <v>1205014.9057457279</v>
      </c>
      <c r="C51" s="8">
        <v>1020328.4230272856</v>
      </c>
      <c r="D51" s="8">
        <v>1057334.1950634234</v>
      </c>
      <c r="E51" s="8">
        <v>2041389.511576219</v>
      </c>
      <c r="F51" s="8"/>
      <c r="H51" s="6" t="s">
        <v>126</v>
      </c>
      <c r="I51" s="8">
        <v>3257698.8612657283</v>
      </c>
      <c r="J51" s="8">
        <v>3190794.9316689651</v>
      </c>
      <c r="K51" s="8">
        <v>3335875.9119535894</v>
      </c>
      <c r="L51" s="8">
        <v>2041389.5115750374</v>
      </c>
    </row>
    <row r="52" spans="1:12" x14ac:dyDescent="0.25">
      <c r="A52" s="6" t="s">
        <v>61</v>
      </c>
      <c r="B52" s="8">
        <v>0</v>
      </c>
      <c r="C52" s="8">
        <v>0</v>
      </c>
      <c r="D52" s="8">
        <v>0</v>
      </c>
      <c r="E52" s="8">
        <v>0</v>
      </c>
      <c r="F52" s="8"/>
      <c r="H52" s="6" t="s">
        <v>61</v>
      </c>
      <c r="I52" s="8">
        <v>0</v>
      </c>
      <c r="J52" s="8">
        <v>0</v>
      </c>
      <c r="K52" s="8">
        <v>0</v>
      </c>
      <c r="L52" s="8">
        <v>0</v>
      </c>
    </row>
    <row r="53" spans="1:12" x14ac:dyDescent="0.25">
      <c r="A53" s="6" t="s">
        <v>127</v>
      </c>
      <c r="B53" s="8">
        <v>2402.6630664960003</v>
      </c>
      <c r="C53" s="8">
        <v>1324.4610274538234</v>
      </c>
      <c r="D53" s="8">
        <v>1372.497230059339</v>
      </c>
      <c r="E53" s="8">
        <v>2555.3938394481197</v>
      </c>
      <c r="F53" s="8"/>
      <c r="H53" s="6" t="s">
        <v>127</v>
      </c>
      <c r="I53" s="8">
        <v>3970.9728864960007</v>
      </c>
      <c r="J53" s="8">
        <v>2982.7601193963746</v>
      </c>
      <c r="K53" s="8">
        <v>3113.368902129896</v>
      </c>
      <c r="L53" s="8">
        <v>2555.393839447217</v>
      </c>
    </row>
    <row r="54" spans="1:12" x14ac:dyDescent="0.25">
      <c r="A54" s="6" t="s">
        <v>128</v>
      </c>
      <c r="B54" s="8">
        <v>625266.81653603399</v>
      </c>
      <c r="C54" s="8">
        <v>341887.18703759718</v>
      </c>
      <c r="D54" s="8">
        <v>354286.91933952813</v>
      </c>
      <c r="E54" s="8">
        <v>695913.97544174257</v>
      </c>
      <c r="F54" s="8"/>
      <c r="H54" s="6" t="s">
        <v>128</v>
      </c>
      <c r="I54" s="8">
        <v>794467.85029603401</v>
      </c>
      <c r="J54" s="8">
        <v>520796.93883647898</v>
      </c>
      <c r="K54" s="8">
        <v>542105.22080105823</v>
      </c>
      <c r="L54" s="8">
        <v>695913.97544164513</v>
      </c>
    </row>
    <row r="55" spans="1:12" x14ac:dyDescent="0.25">
      <c r="A55" s="6" t="s">
        <v>129</v>
      </c>
      <c r="B55" s="8">
        <v>0</v>
      </c>
      <c r="C55" s="8">
        <v>0</v>
      </c>
      <c r="D55" s="8">
        <v>0</v>
      </c>
      <c r="E55" s="8">
        <v>0</v>
      </c>
      <c r="F55" s="8"/>
      <c r="H55" s="6" t="s">
        <v>129</v>
      </c>
      <c r="I55" s="8">
        <v>0</v>
      </c>
      <c r="J55" s="8">
        <v>0</v>
      </c>
      <c r="K55" s="8">
        <v>0</v>
      </c>
      <c r="L55" s="8">
        <v>0</v>
      </c>
    </row>
    <row r="56" spans="1:12" x14ac:dyDescent="0.25">
      <c r="A56" s="6" t="s">
        <v>130</v>
      </c>
      <c r="B56" s="8">
        <v>660365.9474887572</v>
      </c>
      <c r="C56" s="8">
        <v>307322.39313515677</v>
      </c>
      <c r="D56" s="8">
        <v>318468.51252700656</v>
      </c>
      <c r="E56" s="8">
        <v>592494.5108099893</v>
      </c>
      <c r="F56" s="8"/>
      <c r="H56" s="6" t="s">
        <v>130</v>
      </c>
      <c r="I56" s="8">
        <v>788743.10848875716</v>
      </c>
      <c r="J56" s="8">
        <v>443065.80734936014</v>
      </c>
      <c r="K56" s="8">
        <v>460971.0716997477</v>
      </c>
      <c r="L56" s="8">
        <v>592494.51080991537</v>
      </c>
    </row>
    <row r="57" spans="1:12" x14ac:dyDescent="0.25">
      <c r="A57" s="6" t="s">
        <v>131</v>
      </c>
      <c r="B57" s="8">
        <v>1008.9745618565003</v>
      </c>
      <c r="C57" s="8">
        <v>138790.35857238006</v>
      </c>
      <c r="D57" s="8">
        <v>143824.07541710424</v>
      </c>
      <c r="E57" s="8">
        <v>194306.79596795788</v>
      </c>
      <c r="F57" s="8"/>
      <c r="H57" s="6" t="s">
        <v>131</v>
      </c>
      <c r="I57" s="8">
        <v>68226.029961856504</v>
      </c>
      <c r="J57" s="8">
        <v>209864.31380201204</v>
      </c>
      <c r="K57" s="8">
        <v>218437.05439204763</v>
      </c>
      <c r="L57" s="8">
        <v>194306.7959679192</v>
      </c>
    </row>
    <row r="58" spans="1:12" x14ac:dyDescent="0.25">
      <c r="A58" s="6" t="s">
        <v>132</v>
      </c>
      <c r="B58" s="8">
        <v>885.53333061000001</v>
      </c>
      <c r="C58" s="8">
        <v>6989.6054396855025</v>
      </c>
      <c r="D58" s="8">
        <v>7243.1078803566388</v>
      </c>
      <c r="E58" s="8">
        <v>10282.899741272124</v>
      </c>
      <c r="F58" s="8"/>
      <c r="H58" s="6" t="s">
        <v>132</v>
      </c>
      <c r="I58" s="8">
        <v>2655.1563506100001</v>
      </c>
      <c r="J58" s="8">
        <v>8860.7690386908544</v>
      </c>
      <c r="K58" s="8">
        <v>9207.4433365753266</v>
      </c>
      <c r="L58" s="8">
        <v>10282.899741271105</v>
      </c>
    </row>
    <row r="59" spans="1:12" x14ac:dyDescent="0.25">
      <c r="A59" s="6" t="s">
        <v>133</v>
      </c>
      <c r="B59" s="8">
        <v>0</v>
      </c>
      <c r="C59" s="8">
        <v>0</v>
      </c>
      <c r="D59" s="8">
        <v>0</v>
      </c>
      <c r="E59" s="8">
        <v>0</v>
      </c>
      <c r="F59" s="8"/>
      <c r="H59" s="6" t="s">
        <v>133</v>
      </c>
      <c r="I59" s="8">
        <v>0</v>
      </c>
      <c r="J59" s="8">
        <v>0</v>
      </c>
      <c r="K59" s="8">
        <v>0</v>
      </c>
      <c r="L59" s="8">
        <v>0</v>
      </c>
    </row>
    <row r="60" spans="1:12" x14ac:dyDescent="0.25">
      <c r="A60" s="6" t="s">
        <v>134</v>
      </c>
      <c r="B60" s="8">
        <v>14028.393792248004</v>
      </c>
      <c r="C60" s="8">
        <v>1295010.2224097876</v>
      </c>
      <c r="D60" s="8">
        <v>1341978.2887631475</v>
      </c>
      <c r="E60" s="8">
        <v>2035662.8545391024</v>
      </c>
      <c r="F60" s="8"/>
      <c r="H60" s="6" t="s">
        <v>134</v>
      </c>
      <c r="I60" s="8">
        <v>1188702.9145922482</v>
      </c>
      <c r="J60" s="8">
        <v>2537087.3084097286</v>
      </c>
      <c r="K60" s="8">
        <v>2645902.7883009855</v>
      </c>
      <c r="L60" s="8">
        <v>2035662.8545384263</v>
      </c>
    </row>
    <row r="61" spans="1:12" x14ac:dyDescent="0.25">
      <c r="A61" s="6" t="s">
        <v>135</v>
      </c>
      <c r="B61" s="8">
        <v>0</v>
      </c>
      <c r="C61" s="8">
        <v>0</v>
      </c>
      <c r="D61" s="8">
        <v>0</v>
      </c>
      <c r="E61" s="8">
        <v>0</v>
      </c>
      <c r="F61" s="8"/>
      <c r="H61" s="6" t="s">
        <v>135</v>
      </c>
      <c r="I61" s="8">
        <v>0</v>
      </c>
      <c r="J61" s="8">
        <v>0</v>
      </c>
      <c r="K61" s="8">
        <v>0</v>
      </c>
      <c r="L61" s="8">
        <v>0</v>
      </c>
    </row>
    <row r="62" spans="1:12" x14ac:dyDescent="0.25">
      <c r="A62" s="6" t="s">
        <v>136</v>
      </c>
      <c r="B62" s="8">
        <v>0</v>
      </c>
      <c r="C62" s="8">
        <v>0</v>
      </c>
      <c r="D62" s="8">
        <v>0</v>
      </c>
      <c r="E62" s="8">
        <v>0</v>
      </c>
      <c r="F62" s="8"/>
      <c r="H62" s="6" t="s">
        <v>136</v>
      </c>
      <c r="I62" s="8">
        <v>0</v>
      </c>
      <c r="J62" s="8">
        <v>0</v>
      </c>
      <c r="K62" s="8">
        <v>0</v>
      </c>
      <c r="L62" s="8">
        <v>0</v>
      </c>
    </row>
    <row r="63" spans="1:12" x14ac:dyDescent="0.25">
      <c r="A63" s="6" t="s">
        <v>137</v>
      </c>
      <c r="B63" s="8">
        <v>163876.38983100001</v>
      </c>
      <c r="C63" s="8">
        <v>125658.53355989445</v>
      </c>
      <c r="D63" s="8">
        <v>130215.97892980403</v>
      </c>
      <c r="E63" s="8">
        <v>249071.28282832855</v>
      </c>
      <c r="F63" s="8"/>
      <c r="H63" s="6" t="s">
        <v>137</v>
      </c>
      <c r="I63" s="8">
        <v>391188.65633100003</v>
      </c>
      <c r="J63" s="8">
        <v>366013.92783036665</v>
      </c>
      <c r="K63" s="8">
        <v>382539.51884362224</v>
      </c>
      <c r="L63" s="8">
        <v>249071.2828281977</v>
      </c>
    </row>
    <row r="64" spans="1:12" x14ac:dyDescent="0.25">
      <c r="A64" s="6" t="s">
        <v>138</v>
      </c>
      <c r="B64" s="8">
        <v>1456238.735848512</v>
      </c>
      <c r="C64" s="8">
        <v>1695065.7202231325</v>
      </c>
      <c r="D64" s="8">
        <v>1756543.1957233632</v>
      </c>
      <c r="E64" s="8">
        <v>3263468.8918699464</v>
      </c>
      <c r="F64" s="8"/>
      <c r="H64" s="6" t="s">
        <v>138</v>
      </c>
      <c r="I64" s="8">
        <v>4228709.1944085117</v>
      </c>
      <c r="J64" s="8">
        <v>4626619.9228663305</v>
      </c>
      <c r="K64" s="8">
        <v>4834069.8562141908</v>
      </c>
      <c r="L64" s="8">
        <v>3263468.8918683506</v>
      </c>
    </row>
    <row r="65" spans="1:12" x14ac:dyDescent="0.25">
      <c r="A65" s="6" t="s">
        <v>139</v>
      </c>
      <c r="B65" s="8">
        <v>3187652.4067565729</v>
      </c>
      <c r="C65" s="8">
        <v>4675139.9884559941</v>
      </c>
      <c r="D65" s="8">
        <v>4844700.2601737287</v>
      </c>
      <c r="E65" s="8">
        <v>9407395.9133142978</v>
      </c>
      <c r="F65" s="8"/>
      <c r="H65" s="6" t="s">
        <v>139</v>
      </c>
      <c r="I65" s="8">
        <v>5609100.9043565728</v>
      </c>
      <c r="J65" s="8">
        <v>7235530.6673562489</v>
      </c>
      <c r="K65" s="8">
        <v>7532581.8516118601</v>
      </c>
      <c r="L65" s="8">
        <v>9407395.9133129045</v>
      </c>
    </row>
    <row r="66" spans="1:12" x14ac:dyDescent="0.25">
      <c r="A66" s="6" t="s">
        <v>140</v>
      </c>
      <c r="B66" s="8">
        <v>0</v>
      </c>
      <c r="C66" s="8">
        <v>0</v>
      </c>
      <c r="D66" s="8">
        <v>0</v>
      </c>
      <c r="E66" s="8">
        <v>0</v>
      </c>
      <c r="F66" s="8"/>
      <c r="H66" s="6" t="s">
        <v>140</v>
      </c>
      <c r="I66" s="8">
        <v>0</v>
      </c>
      <c r="J66" s="8">
        <v>0</v>
      </c>
      <c r="K66" s="8">
        <v>0</v>
      </c>
      <c r="L66" s="8">
        <v>0</v>
      </c>
    </row>
    <row r="67" spans="1:12" x14ac:dyDescent="0.25">
      <c r="A67" s="6" t="s">
        <v>141</v>
      </c>
      <c r="B67" s="8">
        <v>4397105.9399120538</v>
      </c>
      <c r="C67" s="8">
        <v>2231649.3879041113</v>
      </c>
      <c r="D67" s="8">
        <v>2312587.9432256836</v>
      </c>
      <c r="E67" s="8">
        <v>4623236.1843066448</v>
      </c>
      <c r="F67" s="8"/>
      <c r="H67" s="6" t="s">
        <v>141</v>
      </c>
      <c r="I67" s="8">
        <v>7346697.3957120534</v>
      </c>
      <c r="J67" s="8">
        <v>5350487.7515857518</v>
      </c>
      <c r="K67" s="8">
        <v>5586724.3058887534</v>
      </c>
      <c r="L67" s="8">
        <v>4623236.184304947</v>
      </c>
    </row>
    <row r="68" spans="1:12" x14ac:dyDescent="0.25">
      <c r="A68" s="6" t="s">
        <v>142</v>
      </c>
      <c r="B68" s="8">
        <v>23835.662968646302</v>
      </c>
      <c r="C68" s="8">
        <v>3464384.4439786929</v>
      </c>
      <c r="D68" s="8">
        <v>3590032.4393555587</v>
      </c>
      <c r="E68" s="8">
        <v>4941302.8916114951</v>
      </c>
      <c r="F68" s="8"/>
      <c r="H68" s="6" t="s">
        <v>142</v>
      </c>
      <c r="I68" s="8">
        <v>1184957.3169686464</v>
      </c>
      <c r="J68" s="8">
        <v>4692131.0026676087</v>
      </c>
      <c r="K68" s="8">
        <v>4878912.8439151058</v>
      </c>
      <c r="L68" s="8">
        <v>4941302.8916108264</v>
      </c>
    </row>
    <row r="69" spans="1:12" x14ac:dyDescent="0.25">
      <c r="A69" s="6" t="s">
        <v>143</v>
      </c>
      <c r="B69" s="8">
        <v>954651.89832215116</v>
      </c>
      <c r="C69" s="8">
        <v>2135840.1905546584</v>
      </c>
      <c r="D69" s="8">
        <v>2213303.8908824231</v>
      </c>
      <c r="E69" s="8">
        <v>4255702.8482348286</v>
      </c>
      <c r="F69" s="8"/>
      <c r="H69" s="6" t="s">
        <v>143</v>
      </c>
      <c r="I69" s="8">
        <v>1980640.1781221512</v>
      </c>
      <c r="J69" s="8">
        <v>3220699.45180448</v>
      </c>
      <c r="K69" s="8">
        <v>3352182.1338180061</v>
      </c>
      <c r="L69" s="8">
        <v>4255702.8482342381</v>
      </c>
    </row>
    <row r="70" spans="1:12" x14ac:dyDescent="0.25">
      <c r="A70" s="6" t="s">
        <v>144</v>
      </c>
      <c r="B70" s="8">
        <v>0</v>
      </c>
      <c r="C70" s="8">
        <v>0</v>
      </c>
      <c r="D70" s="8">
        <v>0</v>
      </c>
      <c r="E70" s="8">
        <v>0</v>
      </c>
      <c r="F70" s="8"/>
      <c r="H70" s="6" t="s">
        <v>144</v>
      </c>
      <c r="I70" s="8">
        <v>0</v>
      </c>
      <c r="J70" s="8">
        <v>0</v>
      </c>
      <c r="K70" s="8">
        <v>0</v>
      </c>
      <c r="L70" s="8">
        <v>0</v>
      </c>
    </row>
    <row r="71" spans="1:12" x14ac:dyDescent="0.25">
      <c r="A71" s="6" t="s">
        <v>145</v>
      </c>
      <c r="B71" s="8">
        <v>0</v>
      </c>
      <c r="C71" s="8">
        <v>0</v>
      </c>
      <c r="D71" s="8">
        <v>0</v>
      </c>
      <c r="E71" s="8">
        <v>0</v>
      </c>
      <c r="F71" s="8"/>
      <c r="H71" s="6" t="s">
        <v>145</v>
      </c>
      <c r="I71" s="8">
        <v>0</v>
      </c>
      <c r="J71" s="8">
        <v>0</v>
      </c>
      <c r="K71" s="8">
        <v>0</v>
      </c>
      <c r="L71" s="8">
        <v>0</v>
      </c>
    </row>
    <row r="72" spans="1:12" x14ac:dyDescent="0.25">
      <c r="A72" s="6" t="s">
        <v>146</v>
      </c>
      <c r="B72" s="8">
        <v>85740.712016189995</v>
      </c>
      <c r="C72" s="8">
        <v>406137.62370296195</v>
      </c>
      <c r="D72" s="8">
        <v>420867.62237677968</v>
      </c>
      <c r="E72" s="8">
        <v>719725.66424609546</v>
      </c>
      <c r="F72" s="8"/>
      <c r="H72" s="6" t="s">
        <v>146</v>
      </c>
      <c r="I72" s="8">
        <v>1065169.09271619</v>
      </c>
      <c r="J72" s="8">
        <v>1441765.3891004738</v>
      </c>
      <c r="K72" s="8">
        <v>1508062.9590625931</v>
      </c>
      <c r="L72" s="8">
        <v>719725.66424553166</v>
      </c>
    </row>
    <row r="73" spans="1:12" x14ac:dyDescent="0.25">
      <c r="A73" s="6" t="s">
        <v>147</v>
      </c>
      <c r="B73" s="8">
        <v>2279744.3130823122</v>
      </c>
      <c r="C73" s="8">
        <v>1228166.6751393455</v>
      </c>
      <c r="D73" s="8">
        <v>1272710.4269126633</v>
      </c>
      <c r="E73" s="8">
        <v>2496656.5125032924</v>
      </c>
      <c r="F73" s="8"/>
      <c r="H73" s="6" t="s">
        <v>147</v>
      </c>
      <c r="I73" s="8">
        <v>2615255.869682312</v>
      </c>
      <c r="J73" s="8">
        <v>1582929.810937355</v>
      </c>
      <c r="K73" s="8">
        <v>1645138.474667435</v>
      </c>
      <c r="L73" s="8">
        <v>2496656.5125030992</v>
      </c>
    </row>
    <row r="74" spans="1:12" x14ac:dyDescent="0.25">
      <c r="A74" s="6" t="s">
        <v>148</v>
      </c>
      <c r="B74" s="8">
        <v>1548040.6762452256</v>
      </c>
      <c r="C74" s="8">
        <v>680095.25899886363</v>
      </c>
      <c r="D74" s="8">
        <v>704761.28765138192</v>
      </c>
      <c r="E74" s="8">
        <v>1356589.0335092989</v>
      </c>
      <c r="F74" s="8"/>
      <c r="H74" s="6" t="s">
        <v>148</v>
      </c>
      <c r="I74" s="8">
        <v>1835243.9530452257</v>
      </c>
      <c r="J74" s="8">
        <v>983778.19654519949</v>
      </c>
      <c r="K74" s="8">
        <v>1023565.6733224217</v>
      </c>
      <c r="L74" s="8">
        <v>1356589.0335091336</v>
      </c>
    </row>
    <row r="75" spans="1:12" x14ac:dyDescent="0.25">
      <c r="A75" s="6" t="s">
        <v>149</v>
      </c>
      <c r="B75" s="8">
        <v>21324.717333507506</v>
      </c>
      <c r="C75" s="8">
        <v>2162578.006532778</v>
      </c>
      <c r="D75" s="8">
        <v>2241011.4470936875</v>
      </c>
      <c r="E75" s="8">
        <v>3420596.1755049024</v>
      </c>
      <c r="F75" s="8"/>
      <c r="H75" s="6" t="s">
        <v>149</v>
      </c>
      <c r="I75" s="8">
        <v>1565902.8440735075</v>
      </c>
      <c r="J75" s="8">
        <v>3795783.6858846229</v>
      </c>
      <c r="K75" s="8">
        <v>3955540.2167608142</v>
      </c>
      <c r="L75" s="8">
        <v>3420596.1755040134</v>
      </c>
    </row>
    <row r="76" spans="1:12" x14ac:dyDescent="0.25">
      <c r="A76" s="6" t="s">
        <v>150</v>
      </c>
      <c r="B76" s="8">
        <v>0</v>
      </c>
      <c r="C76" s="8">
        <v>0</v>
      </c>
      <c r="D76" s="8">
        <v>0</v>
      </c>
      <c r="E76" s="8">
        <v>0</v>
      </c>
      <c r="F76" s="8"/>
      <c r="H76" s="6" t="s">
        <v>150</v>
      </c>
      <c r="I76" s="8">
        <v>0</v>
      </c>
      <c r="J76" s="8">
        <v>0</v>
      </c>
      <c r="K76" s="8">
        <v>0</v>
      </c>
      <c r="L76" s="8">
        <v>0</v>
      </c>
    </row>
    <row r="77" spans="1:12" x14ac:dyDescent="0.25">
      <c r="A77" s="6" t="s">
        <v>151</v>
      </c>
      <c r="B77" s="8">
        <v>192060.88546698901</v>
      </c>
      <c r="C77" s="8">
        <v>326018.94622840849</v>
      </c>
      <c r="D77" s="8">
        <v>337843.16138434329</v>
      </c>
      <c r="E77" s="8">
        <v>638756.56209192984</v>
      </c>
      <c r="F77" s="8"/>
      <c r="H77" s="6" t="s">
        <v>151</v>
      </c>
      <c r="I77" s="8">
        <v>761480.13784698898</v>
      </c>
      <c r="J77" s="8">
        <v>928111.34985587571</v>
      </c>
      <c r="K77" s="8">
        <v>969915.87645535974</v>
      </c>
      <c r="L77" s="8">
        <v>638756.56209160201</v>
      </c>
    </row>
    <row r="78" spans="1:12" x14ac:dyDescent="0.25">
      <c r="A78" s="6" t="s">
        <v>152</v>
      </c>
      <c r="B78" s="8">
        <v>367860.22896444297</v>
      </c>
      <c r="C78" s="8">
        <v>218412.02853744166</v>
      </c>
      <c r="D78" s="8">
        <v>226333.50318775713</v>
      </c>
      <c r="E78" s="8">
        <v>453551.2089791054</v>
      </c>
      <c r="F78" s="8"/>
      <c r="H78" s="6" t="s">
        <v>152</v>
      </c>
      <c r="I78" s="8">
        <v>530901.74540444301</v>
      </c>
      <c r="J78" s="8">
        <v>390808.83126956288</v>
      </c>
      <c r="K78" s="8">
        <v>407314.55280065956</v>
      </c>
      <c r="L78" s="8">
        <v>453551.20897901157</v>
      </c>
    </row>
    <row r="79" spans="1:12" x14ac:dyDescent="0.25">
      <c r="A79" s="6" t="s">
        <v>153</v>
      </c>
      <c r="B79" s="8">
        <v>6663819.832018394</v>
      </c>
      <c r="C79" s="8">
        <v>6876402.9637432387</v>
      </c>
      <c r="D79" s="8">
        <v>7125799.7214557296</v>
      </c>
      <c r="E79" s="8">
        <v>13394418.656618012</v>
      </c>
      <c r="F79" s="8"/>
      <c r="H79" s="6" t="s">
        <v>153</v>
      </c>
      <c r="I79" s="8">
        <v>11367457.421218393</v>
      </c>
      <c r="J79" s="8">
        <v>11849934.241509013</v>
      </c>
      <c r="K79" s="8">
        <v>12346980.721728066</v>
      </c>
      <c r="L79" s="8">
        <v>13394418.656615304</v>
      </c>
    </row>
    <row r="80" spans="1:12" x14ac:dyDescent="0.25">
      <c r="A80" s="6" t="s">
        <v>154</v>
      </c>
      <c r="B80" s="8">
        <v>3048449.7790911468</v>
      </c>
      <c r="C80" s="8">
        <v>3599774.6722920458</v>
      </c>
      <c r="D80" s="8">
        <v>3730333.0669205748</v>
      </c>
      <c r="E80" s="8">
        <v>7011934.7694426319</v>
      </c>
      <c r="F80" s="8"/>
      <c r="H80" s="6" t="s">
        <v>154</v>
      </c>
      <c r="I80" s="8">
        <v>3737125.3490911466</v>
      </c>
      <c r="J80" s="8">
        <v>4327966.2947700704</v>
      </c>
      <c r="K80" s="8">
        <v>4494783.9271849347</v>
      </c>
      <c r="L80" s="8">
        <v>7011934.7694422351</v>
      </c>
    </row>
    <row r="81" spans="1:12" x14ac:dyDescent="0.25">
      <c r="A81" s="6" t="s">
        <v>155</v>
      </c>
      <c r="B81" s="8">
        <v>17.375204</v>
      </c>
      <c r="C81" s="8">
        <v>11.231617175466347</v>
      </c>
      <c r="D81" s="8">
        <v>11.638970979802503</v>
      </c>
      <c r="E81" s="8">
        <v>21.856439328383171</v>
      </c>
      <c r="F81" s="8"/>
      <c r="H81" s="6" t="s">
        <v>155</v>
      </c>
      <c r="I81" s="8">
        <v>39.595203999999995</v>
      </c>
      <c r="J81" s="8">
        <v>34.726595879969707</v>
      </c>
      <c r="K81" s="8">
        <v>36.303847817344575</v>
      </c>
      <c r="L81" s="8">
        <v>21.856439328370382</v>
      </c>
    </row>
    <row r="82" spans="1:12" x14ac:dyDescent="0.25">
      <c r="A82" s="6" t="s">
        <v>156</v>
      </c>
      <c r="B82" s="8">
        <v>1401379.318436824</v>
      </c>
      <c r="C82" s="8">
        <v>879944.17533260433</v>
      </c>
      <c r="D82" s="8">
        <v>911858.42257102963</v>
      </c>
      <c r="E82" s="8">
        <v>1817543.6727532819</v>
      </c>
      <c r="F82" s="8"/>
      <c r="H82" s="6" t="s">
        <v>156</v>
      </c>
      <c r="I82" s="8">
        <v>2017312.6078368239</v>
      </c>
      <c r="J82" s="8">
        <v>1531219.5811763355</v>
      </c>
      <c r="K82" s="8">
        <v>1595563.1355860231</v>
      </c>
      <c r="L82" s="8">
        <v>1817543.6727529273</v>
      </c>
    </row>
    <row r="83" spans="1:12" x14ac:dyDescent="0.25">
      <c r="A83" s="6" t="s">
        <v>157</v>
      </c>
      <c r="B83" s="8">
        <v>5972.549703754501</v>
      </c>
      <c r="C83" s="8">
        <v>529947.94631978124</v>
      </c>
      <c r="D83" s="8">
        <v>549168.35854190041</v>
      </c>
      <c r="E83" s="8">
        <v>904532.00341236696</v>
      </c>
      <c r="F83" s="8"/>
      <c r="H83" s="6" t="s">
        <v>157</v>
      </c>
      <c r="I83" s="8">
        <v>663997.89614375436</v>
      </c>
      <c r="J83" s="8">
        <v>1225730.6421627714</v>
      </c>
      <c r="K83" s="8">
        <v>1279596.5370263087</v>
      </c>
      <c r="L83" s="8">
        <v>904532.00341198815</v>
      </c>
    </row>
    <row r="84" spans="1:12" x14ac:dyDescent="0.25">
      <c r="A84" s="6" t="s">
        <v>158</v>
      </c>
      <c r="B84" s="8">
        <v>6870.7571365509993</v>
      </c>
      <c r="C84" s="8">
        <v>176397.21173256097</v>
      </c>
      <c r="D84" s="8">
        <v>182794.87238560634</v>
      </c>
      <c r="E84" s="8">
        <v>302501.66097354854</v>
      </c>
      <c r="F84" s="8"/>
      <c r="H84" s="6" t="s">
        <v>158</v>
      </c>
      <c r="I84" s="8">
        <v>6870.7571365509993</v>
      </c>
      <c r="J84" s="8">
        <v>176397.21173256097</v>
      </c>
      <c r="K84" s="8">
        <v>182794.87238560634</v>
      </c>
      <c r="L84" s="8">
        <v>302501.66097354854</v>
      </c>
    </row>
    <row r="85" spans="1:12" x14ac:dyDescent="0.25">
      <c r="A85" s="6" t="s">
        <v>159</v>
      </c>
      <c r="B85" s="8">
        <v>3018347.7171727549</v>
      </c>
      <c r="C85" s="8">
        <v>3644880.0995507431</v>
      </c>
      <c r="D85" s="8">
        <v>3777074.3999533923</v>
      </c>
      <c r="E85" s="8">
        <v>7361805.8860682463</v>
      </c>
      <c r="F85" s="8"/>
      <c r="H85" s="6" t="s">
        <v>159</v>
      </c>
      <c r="I85" s="8">
        <v>5653252.1114927549</v>
      </c>
      <c r="J85" s="8">
        <v>6430974.7274963204</v>
      </c>
      <c r="K85" s="8">
        <v>6701898.5387743283</v>
      </c>
      <c r="L85" s="8">
        <v>7361805.8860667292</v>
      </c>
    </row>
    <row r="86" spans="1:12" x14ac:dyDescent="0.25">
      <c r="A86" s="6" t="s">
        <v>65</v>
      </c>
      <c r="B86" s="8">
        <v>45905.626119868</v>
      </c>
      <c r="C86" s="8">
        <v>6684811.5311482418</v>
      </c>
      <c r="D86" s="8">
        <v>6927259.5567479366</v>
      </c>
      <c r="E86" s="8">
        <v>9830238.3681330923</v>
      </c>
      <c r="F86" s="8"/>
      <c r="H86" s="6" t="s">
        <v>65</v>
      </c>
      <c r="I86" s="8">
        <v>4120971.8565198677</v>
      </c>
      <c r="J86" s="8">
        <v>10993704.164032526</v>
      </c>
      <c r="K86" s="8">
        <v>11450707.20200639</v>
      </c>
      <c r="L86" s="8">
        <v>9830238.3681307472</v>
      </c>
    </row>
    <row r="87" spans="1:12" x14ac:dyDescent="0.25">
      <c r="A87" s="6" t="s">
        <v>160</v>
      </c>
      <c r="B87" s="8">
        <v>0</v>
      </c>
      <c r="C87" s="8">
        <v>0</v>
      </c>
      <c r="D87" s="8">
        <v>0</v>
      </c>
      <c r="E87" s="8">
        <v>0</v>
      </c>
      <c r="F87" s="8"/>
      <c r="H87" s="6" t="s">
        <v>160</v>
      </c>
      <c r="I87" s="8">
        <v>0</v>
      </c>
      <c r="J87" s="8">
        <v>0</v>
      </c>
      <c r="K87" s="8">
        <v>0</v>
      </c>
      <c r="L87" s="8">
        <v>0</v>
      </c>
    </row>
    <row r="88" spans="1:12" x14ac:dyDescent="0.25">
      <c r="A88" s="6" t="s">
        <v>161</v>
      </c>
      <c r="B88" s="8">
        <v>8454.33811332</v>
      </c>
      <c r="C88" s="8">
        <v>44693.911608670351</v>
      </c>
      <c r="D88" s="8">
        <v>46314.892331217095</v>
      </c>
      <c r="E88" s="8">
        <v>78391.784202216644</v>
      </c>
      <c r="F88" s="8"/>
      <c r="H88" s="6" t="s">
        <v>161</v>
      </c>
      <c r="I88" s="8">
        <v>114408.94159331999</v>
      </c>
      <c r="J88" s="8">
        <v>156728.16689250013</v>
      </c>
      <c r="K88" s="8">
        <v>163927.72964916518</v>
      </c>
      <c r="L88" s="8">
        <v>78391.784202155657</v>
      </c>
    </row>
    <row r="89" spans="1:12" x14ac:dyDescent="0.25">
      <c r="A89" s="6" t="s">
        <v>162</v>
      </c>
      <c r="B89" s="8">
        <v>210646.03282109756</v>
      </c>
      <c r="C89" s="8">
        <v>392491.89902435144</v>
      </c>
      <c r="D89" s="8">
        <v>406726.98785803519</v>
      </c>
      <c r="E89" s="8">
        <v>740778.03101850732</v>
      </c>
      <c r="F89" s="8"/>
      <c r="H89" s="6" t="s">
        <v>162</v>
      </c>
      <c r="I89" s="8">
        <v>596736.3088210976</v>
      </c>
      <c r="J89" s="8">
        <v>800735.94999806094</v>
      </c>
      <c r="K89" s="8">
        <v>835298.95481179876</v>
      </c>
      <c r="L89" s="8">
        <v>740778.03101828508</v>
      </c>
    </row>
    <row r="90" spans="1:12" x14ac:dyDescent="0.25">
      <c r="A90" s="6" t="s">
        <v>163</v>
      </c>
      <c r="B90" s="8">
        <v>0</v>
      </c>
      <c r="C90" s="8">
        <v>0</v>
      </c>
      <c r="D90" s="8">
        <v>0</v>
      </c>
      <c r="E90" s="8">
        <v>0</v>
      </c>
      <c r="F90" s="8"/>
      <c r="H90" s="6" t="s">
        <v>163</v>
      </c>
      <c r="I90" s="8">
        <v>0</v>
      </c>
      <c r="J90" s="8">
        <v>0</v>
      </c>
      <c r="K90" s="8">
        <v>0</v>
      </c>
      <c r="L90" s="8">
        <v>0</v>
      </c>
    </row>
    <row r="91" spans="1:12" x14ac:dyDescent="0.25">
      <c r="A91" s="6" t="s">
        <v>164</v>
      </c>
      <c r="B91" s="8">
        <v>615103.94578479009</v>
      </c>
      <c r="C91" s="8">
        <v>1439354.95705389</v>
      </c>
      <c r="D91" s="8">
        <v>1491558.1890894992</v>
      </c>
      <c r="E91" s="8">
        <v>2813727.637982531</v>
      </c>
      <c r="F91" s="8"/>
      <c r="H91" s="6" t="s">
        <v>164</v>
      </c>
      <c r="I91" s="8">
        <v>2890325.6897447901</v>
      </c>
      <c r="J91" s="8">
        <v>3845128.4234068687</v>
      </c>
      <c r="K91" s="8">
        <v>4017123.6298127705</v>
      </c>
      <c r="L91" s="8">
        <v>2813727.6379812211</v>
      </c>
    </row>
    <row r="92" spans="1:12" x14ac:dyDescent="0.25">
      <c r="A92" s="6" t="s">
        <v>165</v>
      </c>
      <c r="B92" s="8">
        <v>603589.62656422507</v>
      </c>
      <c r="C92" s="8">
        <v>815224.10926248576</v>
      </c>
      <c r="D92" s="8">
        <v>844791.057379273</v>
      </c>
      <c r="E92" s="8">
        <v>1604727.5839363101</v>
      </c>
      <c r="F92" s="8"/>
      <c r="H92" s="6" t="s">
        <v>165</v>
      </c>
      <c r="I92" s="8">
        <v>1266072.0383642251</v>
      </c>
      <c r="J92" s="8">
        <v>1515719.6158938548</v>
      </c>
      <c r="K92" s="8">
        <v>1580166.7141787703</v>
      </c>
      <c r="L92" s="8">
        <v>1604727.5839359288</v>
      </c>
    </row>
    <row r="93" spans="1:12" x14ac:dyDescent="0.25">
      <c r="A93" s="6" t="s">
        <v>166</v>
      </c>
      <c r="B93" s="8">
        <v>639.96196658600002</v>
      </c>
      <c r="C93" s="8">
        <v>80474.709861358424</v>
      </c>
      <c r="D93" s="8">
        <v>83393.40613659106</v>
      </c>
      <c r="E93" s="8">
        <v>115286.80103745971</v>
      </c>
      <c r="F93" s="8"/>
      <c r="H93" s="6" t="s">
        <v>166</v>
      </c>
      <c r="I93" s="8">
        <v>54207.226926586001</v>
      </c>
      <c r="J93" s="8">
        <v>137115.6526828566</v>
      </c>
      <c r="K93" s="8">
        <v>142854.7019404787</v>
      </c>
      <c r="L93" s="8">
        <v>115286.80103742887</v>
      </c>
    </row>
    <row r="94" spans="1:12" x14ac:dyDescent="0.25">
      <c r="A94" s="6" t="s">
        <v>167</v>
      </c>
      <c r="B94" s="8">
        <v>5458224.7736063357</v>
      </c>
      <c r="C94" s="8">
        <v>3882110.6816834719</v>
      </c>
      <c r="D94" s="8">
        <v>4022908.9772746079</v>
      </c>
      <c r="E94" s="8">
        <v>7586245.3180149756</v>
      </c>
      <c r="F94" s="8"/>
      <c r="H94" s="6" t="s">
        <v>167</v>
      </c>
      <c r="I94" s="8">
        <v>8180196.9936063364</v>
      </c>
      <c r="J94" s="8">
        <v>6760269.0679638386</v>
      </c>
      <c r="K94" s="8">
        <v>7044381.0547503494</v>
      </c>
      <c r="L94" s="8">
        <v>7586245.3180134092</v>
      </c>
    </row>
    <row r="95" spans="1:12" x14ac:dyDescent="0.25">
      <c r="A95" s="6" t="s">
        <v>168</v>
      </c>
      <c r="B95" s="8">
        <v>0</v>
      </c>
      <c r="C95" s="8">
        <v>0</v>
      </c>
      <c r="D95" s="8">
        <v>0</v>
      </c>
      <c r="E95" s="8">
        <v>0</v>
      </c>
      <c r="F95" s="8"/>
      <c r="H95" s="6" t="s">
        <v>168</v>
      </c>
      <c r="I95" s="8">
        <v>0</v>
      </c>
      <c r="J95" s="8">
        <v>0</v>
      </c>
      <c r="K95" s="8">
        <v>0</v>
      </c>
      <c r="L95" s="8">
        <v>0</v>
      </c>
    </row>
    <row r="96" spans="1:12" x14ac:dyDescent="0.25">
      <c r="A96" s="6" t="s">
        <v>169</v>
      </c>
      <c r="B96" s="8">
        <v>11725.177483250001</v>
      </c>
      <c r="C96" s="8">
        <v>5831.9947884784078</v>
      </c>
      <c r="D96" s="8">
        <v>6043.5124378819692</v>
      </c>
      <c r="E96" s="8">
        <v>10391.631645450107</v>
      </c>
      <c r="F96" s="8"/>
      <c r="H96" s="6" t="s">
        <v>169</v>
      </c>
      <c r="I96" s="8">
        <v>11725.177483250001</v>
      </c>
      <c r="J96" s="8">
        <v>5831.9947884784078</v>
      </c>
      <c r="K96" s="8">
        <v>6043.5124378819692</v>
      </c>
      <c r="L96" s="8">
        <v>10391.631645450107</v>
      </c>
    </row>
    <row r="97" spans="1:12" x14ac:dyDescent="0.25">
      <c r="A97" s="6" t="s">
        <v>170</v>
      </c>
      <c r="B97" s="8">
        <v>0</v>
      </c>
      <c r="C97" s="8">
        <v>0</v>
      </c>
      <c r="D97" s="8">
        <v>0</v>
      </c>
      <c r="E97" s="8">
        <v>0</v>
      </c>
      <c r="F97" s="8"/>
      <c r="H97" s="6" t="s">
        <v>170</v>
      </c>
      <c r="I97" s="8">
        <v>0</v>
      </c>
      <c r="J97" s="8">
        <v>0</v>
      </c>
      <c r="K97" s="8">
        <v>0</v>
      </c>
      <c r="L97" s="8">
        <v>0</v>
      </c>
    </row>
    <row r="98" spans="1:12" x14ac:dyDescent="0.25">
      <c r="A98" s="6" t="s">
        <v>171</v>
      </c>
      <c r="B98" s="8">
        <v>177988.58623392001</v>
      </c>
      <c r="C98" s="8">
        <v>10779.438540474037</v>
      </c>
      <c r="D98" s="8">
        <v>11170.392508141438</v>
      </c>
      <c r="E98" s="8">
        <v>21899.109836207692</v>
      </c>
      <c r="F98" s="8"/>
      <c r="H98" s="6" t="s">
        <v>171</v>
      </c>
      <c r="I98" s="8">
        <v>177988.58623392001</v>
      </c>
      <c r="J98" s="8">
        <v>10779.438540474037</v>
      </c>
      <c r="K98" s="8">
        <v>11170.392508141438</v>
      </c>
      <c r="L98" s="8">
        <v>21899.109836207692</v>
      </c>
    </row>
    <row r="99" spans="1:12" x14ac:dyDescent="0.25">
      <c r="A99" s="6" t="s">
        <v>172</v>
      </c>
      <c r="B99" s="8">
        <v>154566.42903239999</v>
      </c>
      <c r="C99" s="8">
        <v>19285.03188240973</v>
      </c>
      <c r="D99" s="8">
        <v>19984.470884052658</v>
      </c>
      <c r="E99" s="8">
        <v>39178.75961738966</v>
      </c>
      <c r="F99" s="8"/>
      <c r="H99" s="6" t="s">
        <v>172</v>
      </c>
      <c r="I99" s="8">
        <v>154566.42903239999</v>
      </c>
      <c r="J99" s="8">
        <v>19285.03188240973</v>
      </c>
      <c r="K99" s="8">
        <v>19984.470884052658</v>
      </c>
      <c r="L99" s="8">
        <v>39178.75961738966</v>
      </c>
    </row>
    <row r="100" spans="1:12" x14ac:dyDescent="0.25">
      <c r="A100" s="6" t="s">
        <v>173</v>
      </c>
      <c r="B100" s="8">
        <v>1477724.8293547737</v>
      </c>
      <c r="C100" s="8">
        <v>190482.82506134943</v>
      </c>
      <c r="D100" s="8">
        <v>197391.34965199616</v>
      </c>
      <c r="E100" s="8">
        <v>385401.60873542068</v>
      </c>
      <c r="F100" s="8"/>
      <c r="H100" s="6" t="s">
        <v>173</v>
      </c>
      <c r="I100" s="8">
        <v>1477724.8293547737</v>
      </c>
      <c r="J100" s="8">
        <v>190482.82506134943</v>
      </c>
      <c r="K100" s="8">
        <v>197391.34965199616</v>
      </c>
      <c r="L100" s="8">
        <v>385401.60873542068</v>
      </c>
    </row>
    <row r="101" spans="1:12" x14ac:dyDescent="0.25">
      <c r="A101" s="6" t="s">
        <v>174</v>
      </c>
      <c r="B101" s="8">
        <v>39336.384859298996</v>
      </c>
      <c r="C101" s="8">
        <v>20425.9110506699</v>
      </c>
      <c r="D101" s="8">
        <v>21166.728017944861</v>
      </c>
      <c r="E101" s="8">
        <v>41468.36862456482</v>
      </c>
      <c r="F101" s="8"/>
      <c r="H101" s="6" t="s">
        <v>174</v>
      </c>
      <c r="I101" s="8">
        <v>80248.093279298992</v>
      </c>
      <c r="J101" s="8">
        <v>63685.124286167229</v>
      </c>
      <c r="K101" s="8">
        <v>66579.970564872536</v>
      </c>
      <c r="L101" s="8">
        <v>41468.368624541268</v>
      </c>
    </row>
    <row r="102" spans="1:12" x14ac:dyDescent="0.25">
      <c r="A102" s="6" t="s">
        <v>175</v>
      </c>
      <c r="B102" s="8">
        <v>1582408.288979901</v>
      </c>
      <c r="C102" s="8">
        <v>674227.36019771802</v>
      </c>
      <c r="D102" s="8">
        <v>698680.56901647942</v>
      </c>
      <c r="E102" s="8">
        <v>1360262.7363735544</v>
      </c>
      <c r="F102" s="8"/>
      <c r="H102" s="6" t="s">
        <v>175</v>
      </c>
      <c r="I102" s="8">
        <v>2209562.456179901</v>
      </c>
      <c r="J102" s="8">
        <v>1337367.4953374362</v>
      </c>
      <c r="K102" s="8">
        <v>1394840.7981856633</v>
      </c>
      <c r="L102" s="8">
        <v>1360262.7363731933</v>
      </c>
    </row>
    <row r="103" spans="1:12" x14ac:dyDescent="0.25">
      <c r="A103" s="6" t="s">
        <v>176</v>
      </c>
      <c r="B103" s="8">
        <v>1864171.1530769374</v>
      </c>
      <c r="C103" s="8">
        <v>2299186.7891718084</v>
      </c>
      <c r="D103" s="8">
        <v>2382574.8241107468</v>
      </c>
      <c r="E103" s="8">
        <v>4508608.4219486089</v>
      </c>
      <c r="F103" s="8"/>
      <c r="H103" s="6" t="s">
        <v>176</v>
      </c>
      <c r="I103" s="8">
        <v>2636785.0172969373</v>
      </c>
      <c r="J103" s="8">
        <v>3116133.0666989437</v>
      </c>
      <c r="K103" s="8">
        <v>3240199.7477814825</v>
      </c>
      <c r="L103" s="8">
        <v>4508608.4219481638</v>
      </c>
    </row>
    <row r="104" spans="1:12" x14ac:dyDescent="0.25">
      <c r="A104" s="6" t="s">
        <v>177</v>
      </c>
      <c r="B104" s="8">
        <v>3408.7615742180001</v>
      </c>
      <c r="C104" s="8">
        <v>89118.499538398828</v>
      </c>
      <c r="D104" s="8">
        <v>92350.693020117047</v>
      </c>
      <c r="E104" s="8">
        <v>149381.83254556288</v>
      </c>
      <c r="F104" s="8"/>
      <c r="H104" s="6" t="s">
        <v>177</v>
      </c>
      <c r="I104" s="8">
        <v>3408.7615742180001</v>
      </c>
      <c r="J104" s="8">
        <v>89118.499538398828</v>
      </c>
      <c r="K104" s="8">
        <v>92350.693020117047</v>
      </c>
      <c r="L104" s="8">
        <v>149381.83254556288</v>
      </c>
    </row>
    <row r="105" spans="1:12" x14ac:dyDescent="0.25">
      <c r="A105" s="6" t="s">
        <v>178</v>
      </c>
      <c r="B105" s="8">
        <v>88.539874999999995</v>
      </c>
      <c r="C105" s="8">
        <v>11997.095591716647</v>
      </c>
      <c r="D105" s="8">
        <v>12432.212142959626</v>
      </c>
      <c r="E105" s="8">
        <v>16740.01275248712</v>
      </c>
      <c r="F105" s="8"/>
      <c r="H105" s="6" t="s">
        <v>178</v>
      </c>
      <c r="I105" s="8">
        <v>3145.2563949999994</v>
      </c>
      <c r="J105" s="8">
        <v>15229.205832180356</v>
      </c>
      <c r="K105" s="8">
        <v>15825.260589992939</v>
      </c>
      <c r="L105" s="8">
        <v>16740.01275248536</v>
      </c>
    </row>
    <row r="106" spans="1:12" x14ac:dyDescent="0.25">
      <c r="A106" s="6" t="s">
        <v>179</v>
      </c>
      <c r="B106" s="8">
        <v>596.54094940750008</v>
      </c>
      <c r="C106" s="8">
        <v>83530.482277173767</v>
      </c>
      <c r="D106" s="8">
        <v>86560.006806194055</v>
      </c>
      <c r="E106" s="8">
        <v>118595.19712844212</v>
      </c>
      <c r="F106" s="8"/>
      <c r="H106" s="6" t="s">
        <v>179</v>
      </c>
      <c r="I106" s="8">
        <v>42155.362429407491</v>
      </c>
      <c r="J106" s="8">
        <v>127473.93977748234</v>
      </c>
      <c r="K106" s="8">
        <v>132691.56456126148</v>
      </c>
      <c r="L106" s="8">
        <v>118595.19712841819</v>
      </c>
    </row>
    <row r="107" spans="1:12" x14ac:dyDescent="0.25">
      <c r="A107" s="6" t="s">
        <v>180</v>
      </c>
      <c r="B107" s="8">
        <v>3256089.5740698404</v>
      </c>
      <c r="C107" s="8">
        <v>1603671.646337697</v>
      </c>
      <c r="D107" s="8">
        <v>1661834.3967089108</v>
      </c>
      <c r="E107" s="8">
        <v>3188959.8984819697</v>
      </c>
      <c r="F107" s="8"/>
      <c r="H107" s="6" t="s">
        <v>180</v>
      </c>
      <c r="I107" s="8">
        <v>4060516.9677298404</v>
      </c>
      <c r="J107" s="8">
        <v>2454256.9066149625</v>
      </c>
      <c r="K107" s="8">
        <v>2554773.3071215511</v>
      </c>
      <c r="L107" s="8">
        <v>3188959.8984815069</v>
      </c>
    </row>
    <row r="108" spans="1:12" x14ac:dyDescent="0.25">
      <c r="A108" s="6" t="s">
        <v>181</v>
      </c>
      <c r="B108" s="8">
        <v>783961.4513993999</v>
      </c>
      <c r="C108" s="8">
        <v>416847.11269717396</v>
      </c>
      <c r="D108" s="8">
        <v>431965.52837418328</v>
      </c>
      <c r="E108" s="8">
        <v>804982.83211987314</v>
      </c>
      <c r="F108" s="8"/>
      <c r="H108" s="6" t="s">
        <v>181</v>
      </c>
      <c r="I108" s="8">
        <v>830498.57499939995</v>
      </c>
      <c r="J108" s="8">
        <v>466054.52619631169</v>
      </c>
      <c r="K108" s="8">
        <v>483623.15312519466</v>
      </c>
      <c r="L108" s="8">
        <v>804982.83211984637</v>
      </c>
    </row>
    <row r="109" spans="1:12" x14ac:dyDescent="0.25">
      <c r="A109" s="6" t="s">
        <v>182</v>
      </c>
      <c r="B109" s="8">
        <v>826416.81437430007</v>
      </c>
      <c r="C109" s="8">
        <v>542900.43334328313</v>
      </c>
      <c r="D109" s="8">
        <v>562590.61272201105</v>
      </c>
      <c r="E109" s="8">
        <v>1048407.2339233583</v>
      </c>
      <c r="F109" s="8"/>
      <c r="H109" s="6" t="s">
        <v>182</v>
      </c>
      <c r="I109" s="8">
        <v>939927.68437430006</v>
      </c>
      <c r="J109" s="8">
        <v>662924.53205523849</v>
      </c>
      <c r="K109" s="8">
        <v>688591.13604659471</v>
      </c>
      <c r="L109" s="8">
        <v>1048407.233923293</v>
      </c>
    </row>
    <row r="110" spans="1:12" x14ac:dyDescent="0.25">
      <c r="A110" s="6" t="s">
        <v>183</v>
      </c>
      <c r="B110" s="8">
        <v>47929.370219637502</v>
      </c>
      <c r="C110" s="8">
        <v>55688.844546708322</v>
      </c>
      <c r="D110" s="8">
        <v>57708.594893500624</v>
      </c>
      <c r="E110" s="8">
        <v>96607.920623932223</v>
      </c>
      <c r="F110" s="8"/>
      <c r="H110" s="6" t="s">
        <v>183</v>
      </c>
      <c r="I110" s="8">
        <v>98756.242579637503</v>
      </c>
      <c r="J110" s="8">
        <v>109432.15164458007</v>
      </c>
      <c r="K110" s="8">
        <v>114127.97143701419</v>
      </c>
      <c r="L110" s="8">
        <v>96607.920623902959</v>
      </c>
    </row>
    <row r="111" spans="1:12" x14ac:dyDescent="0.25">
      <c r="A111" s="6" t="s">
        <v>184</v>
      </c>
      <c r="B111" s="8">
        <v>1819786.2802817298</v>
      </c>
      <c r="C111" s="8">
        <v>856930.30164555553</v>
      </c>
      <c r="D111" s="8">
        <v>888009.87041760585</v>
      </c>
      <c r="E111" s="8">
        <v>1662354.6877643748</v>
      </c>
      <c r="F111" s="8"/>
      <c r="H111" s="6" t="s">
        <v>184</v>
      </c>
      <c r="I111" s="8">
        <v>2467879.9088817295</v>
      </c>
      <c r="J111" s="8">
        <v>1542211.3998670364</v>
      </c>
      <c r="K111" s="8">
        <v>1607413.5395721844</v>
      </c>
      <c r="L111" s="8">
        <v>1662354.6877640018</v>
      </c>
    </row>
    <row r="112" spans="1:12" x14ac:dyDescent="0.25">
      <c r="A112" s="6" t="s">
        <v>185</v>
      </c>
      <c r="B112" s="8">
        <v>1087.7747837739998</v>
      </c>
      <c r="C112" s="8">
        <v>198840.88738665875</v>
      </c>
      <c r="D112" s="8">
        <v>206052.54628395988</v>
      </c>
      <c r="E112" s="8">
        <v>249264.03367383193</v>
      </c>
      <c r="F112" s="8"/>
      <c r="H112" s="6" t="s">
        <v>185</v>
      </c>
      <c r="I112" s="8">
        <v>79032.468423774</v>
      </c>
      <c r="J112" s="8">
        <v>281258.03037499532</v>
      </c>
      <c r="K112" s="8">
        <v>292573.53047705389</v>
      </c>
      <c r="L112" s="8">
        <v>249264.03367378705</v>
      </c>
    </row>
    <row r="113" spans="1:12" x14ac:dyDescent="0.25">
      <c r="A113" s="6" t="s">
        <v>186</v>
      </c>
      <c r="B113" s="8">
        <v>6994.7099779554992</v>
      </c>
      <c r="C113" s="8">
        <v>27015.283791383808</v>
      </c>
      <c r="D113" s="8">
        <v>27995.087363364451</v>
      </c>
      <c r="E113" s="8">
        <v>49714.309146949781</v>
      </c>
      <c r="F113" s="8"/>
      <c r="H113" s="6" t="s">
        <v>186</v>
      </c>
      <c r="I113" s="8">
        <v>23570.4966779555</v>
      </c>
      <c r="J113" s="8">
        <v>44542.185480262749</v>
      </c>
      <c r="K113" s="8">
        <v>46394.715511018272</v>
      </c>
      <c r="L113" s="8">
        <v>49714.309146940242</v>
      </c>
    </row>
    <row r="114" spans="1:12" x14ac:dyDescent="0.25">
      <c r="A114" s="6" t="s">
        <v>187</v>
      </c>
      <c r="B114" s="8">
        <v>1575327.8387397318</v>
      </c>
      <c r="C114" s="8">
        <v>1286752.8059952185</v>
      </c>
      <c r="D114" s="8">
        <v>1333421.3883172129</v>
      </c>
      <c r="E114" s="8">
        <v>2456714.4623999847</v>
      </c>
      <c r="F114" s="8"/>
      <c r="H114" s="6" t="s">
        <v>187</v>
      </c>
      <c r="I114" s="8">
        <v>3035558.4232997317</v>
      </c>
      <c r="J114" s="8">
        <v>2830771.099780173</v>
      </c>
      <c r="K114" s="8">
        <v>2954321.8168763695</v>
      </c>
      <c r="L114" s="8">
        <v>2456714.4623991442</v>
      </c>
    </row>
    <row r="115" spans="1:12" x14ac:dyDescent="0.25">
      <c r="A115" s="6" t="s">
        <v>188</v>
      </c>
      <c r="B115" s="8">
        <v>1485.2078832735001</v>
      </c>
      <c r="C115" s="8">
        <v>6516.8743582083516</v>
      </c>
      <c r="D115" s="8">
        <v>6753.2315559942263</v>
      </c>
      <c r="E115" s="8">
        <v>10375.465293051971</v>
      </c>
      <c r="F115" s="8"/>
      <c r="H115" s="6" t="s">
        <v>188</v>
      </c>
      <c r="I115" s="8">
        <v>4323.7240032735008</v>
      </c>
      <c r="J115" s="8">
        <v>9518.2639077938384</v>
      </c>
      <c r="K115" s="8">
        <v>9904.0709124828754</v>
      </c>
      <c r="L115" s="8">
        <v>10375.465293050338</v>
      </c>
    </row>
    <row r="116" spans="1:12" x14ac:dyDescent="0.25">
      <c r="A116" s="6" t="s">
        <v>189</v>
      </c>
      <c r="B116" s="8">
        <v>0</v>
      </c>
      <c r="C116" s="8">
        <v>0</v>
      </c>
      <c r="D116" s="8">
        <v>0</v>
      </c>
      <c r="E116" s="8">
        <v>0</v>
      </c>
      <c r="F116" s="8"/>
      <c r="H116" s="6" t="s">
        <v>189</v>
      </c>
      <c r="I116" s="8">
        <v>0</v>
      </c>
      <c r="J116" s="8">
        <v>0</v>
      </c>
      <c r="K116" s="8">
        <v>0</v>
      </c>
      <c r="L116" s="8">
        <v>0</v>
      </c>
    </row>
    <row r="117" spans="1:12" x14ac:dyDescent="0.25">
      <c r="A117" s="6" t="s">
        <v>190</v>
      </c>
      <c r="B117" s="8">
        <v>141969.5547503375</v>
      </c>
      <c r="C117" s="8">
        <v>93442.402501522622</v>
      </c>
      <c r="D117" s="8">
        <v>96831.417418132347</v>
      </c>
      <c r="E117" s="8">
        <v>195422.23394496826</v>
      </c>
      <c r="F117" s="8"/>
      <c r="H117" s="6" t="s">
        <v>190</v>
      </c>
      <c r="I117" s="8">
        <v>149195.5209703375</v>
      </c>
      <c r="J117" s="8">
        <v>101082.99307120581</v>
      </c>
      <c r="K117" s="8">
        <v>104852.46003057787</v>
      </c>
      <c r="L117" s="8">
        <v>195422.2339449641</v>
      </c>
    </row>
    <row r="118" spans="1:12" x14ac:dyDescent="0.25">
      <c r="A118" s="6" t="s">
        <v>191</v>
      </c>
      <c r="B118" s="8">
        <v>22226.541292798502</v>
      </c>
      <c r="C118" s="8">
        <v>755800.17746769253</v>
      </c>
      <c r="D118" s="8">
        <v>783211.9092601469</v>
      </c>
      <c r="E118" s="8">
        <v>1196101.78966654</v>
      </c>
      <c r="F118" s="8"/>
      <c r="H118" s="6" t="s">
        <v>191</v>
      </c>
      <c r="I118" s="8">
        <v>274675.56053279852</v>
      </c>
      <c r="J118" s="8">
        <v>1022734.6658122721</v>
      </c>
      <c r="K118" s="8">
        <v>1063438.0103993407</v>
      </c>
      <c r="L118" s="8">
        <v>1196101.7896663947</v>
      </c>
    </row>
    <row r="119" spans="1:12" x14ac:dyDescent="0.25">
      <c r="A119" s="6" t="s">
        <v>192</v>
      </c>
      <c r="B119" s="8">
        <v>198707.90658903401</v>
      </c>
      <c r="C119" s="8">
        <v>105694.01558433972</v>
      </c>
      <c r="D119" s="8">
        <v>109527.37801748002</v>
      </c>
      <c r="E119" s="8">
        <v>214056.54851107864</v>
      </c>
      <c r="F119" s="8"/>
      <c r="H119" s="6" t="s">
        <v>192</v>
      </c>
      <c r="I119" s="8">
        <v>220374.85078903401</v>
      </c>
      <c r="J119" s="8">
        <v>128604.20426888799</v>
      </c>
      <c r="K119" s="8">
        <v>133578.34607053566</v>
      </c>
      <c r="L119" s="8">
        <v>214056.54851106615</v>
      </c>
    </row>
    <row r="120" spans="1:12" x14ac:dyDescent="0.25">
      <c r="A120" s="6" t="s">
        <v>193</v>
      </c>
      <c r="B120" s="8">
        <v>38289.520851272013</v>
      </c>
      <c r="C120" s="8">
        <v>290834.13041148742</v>
      </c>
      <c r="D120" s="8">
        <v>301382.24539823231</v>
      </c>
      <c r="E120" s="8">
        <v>457837.79272429494</v>
      </c>
      <c r="F120" s="8"/>
      <c r="H120" s="6" t="s">
        <v>193</v>
      </c>
      <c r="I120" s="8">
        <v>229711.33231127204</v>
      </c>
      <c r="J120" s="8">
        <v>493239.68323912728</v>
      </c>
      <c r="K120" s="8">
        <v>513866.28696799383</v>
      </c>
      <c r="L120" s="8">
        <v>457837.79272418475</v>
      </c>
    </row>
    <row r="121" spans="1:12" x14ac:dyDescent="0.25">
      <c r="A121" s="6" t="s">
        <v>194</v>
      </c>
      <c r="B121" s="8">
        <v>1672732.3773959207</v>
      </c>
      <c r="C121" s="8">
        <v>1021947.9182402504</v>
      </c>
      <c r="D121" s="8">
        <v>1059012.4269236403</v>
      </c>
      <c r="E121" s="8">
        <v>2124299.4286676152</v>
      </c>
      <c r="F121" s="8"/>
      <c r="H121" s="6" t="s">
        <v>194</v>
      </c>
      <c r="I121" s="8">
        <v>2232443.0673959209</v>
      </c>
      <c r="J121" s="8">
        <v>1613774.6843173378</v>
      </c>
      <c r="K121" s="8">
        <v>1680308.3420229063</v>
      </c>
      <c r="L121" s="8">
        <v>2124299.4286672929</v>
      </c>
    </row>
    <row r="122" spans="1:12" x14ac:dyDescent="0.25">
      <c r="A122" s="6" t="s">
        <v>195</v>
      </c>
      <c r="B122" s="8">
        <v>877252.19610125001</v>
      </c>
      <c r="C122" s="8">
        <v>564733.77578019735</v>
      </c>
      <c r="D122" s="8">
        <v>585215.81753850123</v>
      </c>
      <c r="E122" s="8">
        <v>1020619.2391859981</v>
      </c>
      <c r="F122" s="8"/>
      <c r="H122" s="6" t="s">
        <v>195</v>
      </c>
      <c r="I122" s="8">
        <v>1725841.19538125</v>
      </c>
      <c r="J122" s="8">
        <v>1462014.6248782808</v>
      </c>
      <c r="K122" s="8">
        <v>1527175.4553843285</v>
      </c>
      <c r="L122" s="8">
        <v>1020619.2391855096</v>
      </c>
    </row>
    <row r="123" spans="1:12" x14ac:dyDescent="0.25">
      <c r="A123" s="6" t="s">
        <v>196</v>
      </c>
      <c r="B123" s="8">
        <v>3476953.3343052035</v>
      </c>
      <c r="C123" s="8">
        <v>3527336.2128664986</v>
      </c>
      <c r="D123" s="8">
        <v>3655267.3738948936</v>
      </c>
      <c r="E123" s="8">
        <v>6907788.4474550877</v>
      </c>
      <c r="F123" s="8"/>
      <c r="H123" s="6" t="s">
        <v>196</v>
      </c>
      <c r="I123" s="8">
        <v>7269631.8063052036</v>
      </c>
      <c r="J123" s="8">
        <v>7537637.7399892863</v>
      </c>
      <c r="K123" s="8">
        <v>7865256.0055905404</v>
      </c>
      <c r="L123" s="8">
        <v>6907788.4474529047</v>
      </c>
    </row>
    <row r="124" spans="1:12" x14ac:dyDescent="0.25">
      <c r="A124" s="6" t="s">
        <v>197</v>
      </c>
      <c r="B124" s="8">
        <v>5998132.5866501983</v>
      </c>
      <c r="C124" s="8">
        <v>2740389.0949518387</v>
      </c>
      <c r="D124" s="8">
        <v>2839778.8716643448</v>
      </c>
      <c r="E124" s="8">
        <v>5232048.8370447764</v>
      </c>
      <c r="F124" s="8"/>
      <c r="H124" s="6" t="s">
        <v>197</v>
      </c>
      <c r="I124" s="8">
        <v>6662493.0550701981</v>
      </c>
      <c r="J124" s="8">
        <v>3442870.4206782915</v>
      </c>
      <c r="K124" s="8">
        <v>3577239.2285190281</v>
      </c>
      <c r="L124" s="8">
        <v>5232048.8370443936</v>
      </c>
    </row>
    <row r="125" spans="1:12" x14ac:dyDescent="0.25">
      <c r="A125" s="6" t="s">
        <v>198</v>
      </c>
      <c r="B125" s="8">
        <v>4535840.2099152999</v>
      </c>
      <c r="C125" s="8">
        <v>2022839.8684885395</v>
      </c>
      <c r="D125" s="8">
        <v>2096205.2176736577</v>
      </c>
      <c r="E125" s="8">
        <v>4041986.6185224713</v>
      </c>
      <c r="F125" s="8"/>
      <c r="H125" s="6" t="s">
        <v>198</v>
      </c>
      <c r="I125" s="8">
        <v>5780056.4869553</v>
      </c>
      <c r="J125" s="8">
        <v>3338449.0013801348</v>
      </c>
      <c r="K125" s="8">
        <v>3477323.1849309364</v>
      </c>
      <c r="L125" s="8">
        <v>4041986.6185217551</v>
      </c>
    </row>
    <row r="126" spans="1:12" x14ac:dyDescent="0.25">
      <c r="A126" s="6" t="s">
        <v>199</v>
      </c>
      <c r="B126" s="8">
        <v>60912.148108159003</v>
      </c>
      <c r="C126" s="8">
        <v>27298.640560762757</v>
      </c>
      <c r="D126" s="8">
        <v>28288.721055130245</v>
      </c>
      <c r="E126" s="8">
        <v>54861.962684223043</v>
      </c>
      <c r="F126" s="8"/>
      <c r="H126" s="6" t="s">
        <v>199</v>
      </c>
      <c r="I126" s="8">
        <v>78003.216608158997</v>
      </c>
      <c r="J126" s="8">
        <v>45370.390805799128</v>
      </c>
      <c r="K126" s="8">
        <v>47260.327696646666</v>
      </c>
      <c r="L126" s="8">
        <v>54861.962684213206</v>
      </c>
    </row>
    <row r="127" spans="1:12" x14ac:dyDescent="0.25">
      <c r="A127" s="6" t="s">
        <v>200</v>
      </c>
      <c r="B127" s="8">
        <v>4177628.2370032747</v>
      </c>
      <c r="C127" s="8">
        <v>2024940.8810254561</v>
      </c>
      <c r="D127" s="8">
        <v>2098382.4307644665</v>
      </c>
      <c r="E127" s="8">
        <v>4019596.6753479168</v>
      </c>
      <c r="F127" s="8"/>
      <c r="H127" s="6" t="s">
        <v>200</v>
      </c>
      <c r="I127" s="8">
        <v>5061221.8688032748</v>
      </c>
      <c r="J127" s="8">
        <v>2959234.9207453383</v>
      </c>
      <c r="K127" s="8">
        <v>3079198.2769743446</v>
      </c>
      <c r="L127" s="8">
        <v>4019596.6753474083</v>
      </c>
    </row>
    <row r="128" spans="1:12" x14ac:dyDescent="0.25">
      <c r="A128" s="6" t="s">
        <v>201</v>
      </c>
      <c r="B128" s="8">
        <v>1517809.702687663</v>
      </c>
      <c r="C128" s="8">
        <v>1520818.4807090606</v>
      </c>
      <c r="D128" s="8">
        <v>1575976.271803899</v>
      </c>
      <c r="E128" s="8">
        <v>2926606.0162381832</v>
      </c>
      <c r="F128" s="8"/>
      <c r="H128" s="6" t="s">
        <v>201</v>
      </c>
      <c r="I128" s="8">
        <v>3709249.581227663</v>
      </c>
      <c r="J128" s="8">
        <v>3838002.6966630085</v>
      </c>
      <c r="K128" s="8">
        <v>4008541.2898537302</v>
      </c>
      <c r="L128" s="8">
        <v>2926606.0162369218</v>
      </c>
    </row>
    <row r="129" spans="1:12" x14ac:dyDescent="0.25">
      <c r="A129" s="6" t="s">
        <v>202</v>
      </c>
      <c r="B129" s="8">
        <v>293025.52840879164</v>
      </c>
      <c r="C129" s="8">
        <v>240891.02399928315</v>
      </c>
      <c r="D129" s="8">
        <v>249627.77788997706</v>
      </c>
      <c r="E129" s="8">
        <v>500643.6416235005</v>
      </c>
      <c r="F129" s="8"/>
      <c r="H129" s="6" t="s">
        <v>202</v>
      </c>
      <c r="I129" s="8">
        <v>430071.15580879163</v>
      </c>
      <c r="J129" s="8">
        <v>385800.29930568737</v>
      </c>
      <c r="K129" s="8">
        <v>401752.59881458012</v>
      </c>
      <c r="L129" s="8">
        <v>500643.64162342163</v>
      </c>
    </row>
    <row r="130" spans="1:12" x14ac:dyDescent="0.25">
      <c r="A130" s="6" t="s">
        <v>203</v>
      </c>
      <c r="B130" s="8">
        <v>2462782.792754652</v>
      </c>
      <c r="C130" s="8">
        <v>2902962.5581715885</v>
      </c>
      <c r="D130" s="8">
        <v>3008248.6290412112</v>
      </c>
      <c r="E130" s="8">
        <v>5720533.4753378304</v>
      </c>
      <c r="F130" s="8"/>
      <c r="H130" s="6" t="s">
        <v>203</v>
      </c>
      <c r="I130" s="8">
        <v>4066526.846754652</v>
      </c>
      <c r="J130" s="8">
        <v>4598729.0926542114</v>
      </c>
      <c r="K130" s="8">
        <v>4788453.3802045966</v>
      </c>
      <c r="L130" s="8">
        <v>5720533.4753369074</v>
      </c>
    </row>
    <row r="131" spans="1:12" x14ac:dyDescent="0.25">
      <c r="A131" s="6" t="s">
        <v>204</v>
      </c>
      <c r="B131" s="8">
        <v>267419.84415962198</v>
      </c>
      <c r="C131" s="8">
        <v>621595.01026560599</v>
      </c>
      <c r="D131" s="8">
        <v>644139.32318442245</v>
      </c>
      <c r="E131" s="8">
        <v>1214555.2439359198</v>
      </c>
      <c r="F131" s="8"/>
      <c r="H131" s="6" t="s">
        <v>204</v>
      </c>
      <c r="I131" s="8">
        <v>1247253.3398996219</v>
      </c>
      <c r="J131" s="8">
        <v>1657651.1361148581</v>
      </c>
      <c r="K131" s="8">
        <v>1731784.3499047377</v>
      </c>
      <c r="L131" s="8">
        <v>1214555.2439353559</v>
      </c>
    </row>
    <row r="132" spans="1:12" x14ac:dyDescent="0.25">
      <c r="A132" s="6" t="s">
        <v>205</v>
      </c>
      <c r="B132" s="8">
        <v>74101.006097337988</v>
      </c>
      <c r="C132" s="8">
        <v>96508.593485614547</v>
      </c>
      <c r="D132" s="8">
        <v>100008.81452175975</v>
      </c>
      <c r="E132" s="8">
        <v>165635.06227637202</v>
      </c>
      <c r="F132" s="8"/>
      <c r="H132" s="6" t="s">
        <v>205</v>
      </c>
      <c r="I132" s="8">
        <v>125686.40259733799</v>
      </c>
      <c r="J132" s="8">
        <v>151053.94867152191</v>
      </c>
      <c r="K132" s="8">
        <v>157270.17596587649</v>
      </c>
      <c r="L132" s="8">
        <v>165635.06227634233</v>
      </c>
    </row>
    <row r="133" spans="1:12" x14ac:dyDescent="0.25">
      <c r="A133" s="6" t="s">
        <v>206</v>
      </c>
      <c r="B133" s="8">
        <v>2775790.3600503276</v>
      </c>
      <c r="C133" s="8">
        <v>1194579.856648776</v>
      </c>
      <c r="D133" s="8">
        <v>1237905.4652042526</v>
      </c>
      <c r="E133" s="8">
        <v>2387266.3620728422</v>
      </c>
      <c r="F133" s="8"/>
      <c r="H133" s="6" t="s">
        <v>206</v>
      </c>
      <c r="I133" s="8">
        <v>3730048.4802503278</v>
      </c>
      <c r="J133" s="8">
        <v>2203593.0975442939</v>
      </c>
      <c r="K133" s="8">
        <v>2297161.0460304189</v>
      </c>
      <c r="L133" s="8">
        <v>2387266.3620722927</v>
      </c>
    </row>
    <row r="134" spans="1:12" x14ac:dyDescent="0.25">
      <c r="A134" s="6" t="s">
        <v>207</v>
      </c>
      <c r="B134" s="8">
        <v>490897.46197107009</v>
      </c>
      <c r="C134" s="8">
        <v>1138493.3868403349</v>
      </c>
      <c r="D134" s="8">
        <v>1179784.823780867</v>
      </c>
      <c r="E134" s="8">
        <v>2226539.1582727511</v>
      </c>
      <c r="F134" s="8"/>
      <c r="H134" s="6" t="s">
        <v>207</v>
      </c>
      <c r="I134" s="8">
        <v>2306689.0646510702</v>
      </c>
      <c r="J134" s="8">
        <v>3058474.7116280319</v>
      </c>
      <c r="K134" s="8">
        <v>3195368.8131033392</v>
      </c>
      <c r="L134" s="8">
        <v>2226539.1582717057</v>
      </c>
    </row>
    <row r="135" spans="1:12" x14ac:dyDescent="0.25">
      <c r="A135" s="6" t="s">
        <v>208</v>
      </c>
      <c r="B135" s="8">
        <v>1307288.8104182913</v>
      </c>
      <c r="C135" s="8">
        <v>683026.52252695756</v>
      </c>
      <c r="D135" s="8">
        <v>707798.86368381314</v>
      </c>
      <c r="E135" s="8">
        <v>1410966.0335246744</v>
      </c>
      <c r="F135" s="8"/>
      <c r="H135" s="6" t="s">
        <v>208</v>
      </c>
      <c r="I135" s="8">
        <v>1769796.5550182913</v>
      </c>
      <c r="J135" s="8">
        <v>1172072.8596126856</v>
      </c>
      <c r="K135" s="8">
        <v>1221196.5485158728</v>
      </c>
      <c r="L135" s="8">
        <v>1410966.0335244082</v>
      </c>
    </row>
    <row r="136" spans="1:12" x14ac:dyDescent="0.25">
      <c r="A136" s="6" t="s">
        <v>74</v>
      </c>
      <c r="B136" s="8">
        <v>49262.381539800001</v>
      </c>
      <c r="C136" s="8">
        <v>4263603.981238652</v>
      </c>
      <c r="D136" s="8">
        <v>4418238.4630596768</v>
      </c>
      <c r="E136" s="8">
        <v>6627691.0352441054</v>
      </c>
      <c r="F136" s="8"/>
      <c r="H136" s="6" t="s">
        <v>74</v>
      </c>
      <c r="I136" s="8">
        <v>7553788.0761398003</v>
      </c>
      <c r="J136" s="8">
        <v>14225647.476028657</v>
      </c>
      <c r="K136" s="8">
        <v>15873097.400291223</v>
      </c>
      <c r="L136" s="8">
        <v>6627691.0352403391</v>
      </c>
    </row>
    <row r="137" spans="1:12" x14ac:dyDescent="0.25">
      <c r="A137" s="6" t="s">
        <v>209</v>
      </c>
      <c r="B137" s="8">
        <v>114.07902486400002</v>
      </c>
      <c r="C137" s="8">
        <v>14451.993650542167</v>
      </c>
      <c r="D137" s="8">
        <v>14976.145649476897</v>
      </c>
      <c r="E137" s="8">
        <v>22289.959697780436</v>
      </c>
      <c r="F137" s="8"/>
      <c r="H137" s="6" t="s">
        <v>209</v>
      </c>
      <c r="I137" s="8">
        <v>5917.1653248639996</v>
      </c>
      <c r="J137" s="8">
        <v>20588.059763903788</v>
      </c>
      <c r="K137" s="8">
        <v>21417.748208753572</v>
      </c>
      <c r="L137" s="8">
        <v>22289.959697777096</v>
      </c>
    </row>
    <row r="138" spans="1:12" x14ac:dyDescent="0.25">
      <c r="A138" s="6" t="s">
        <v>210</v>
      </c>
      <c r="B138" s="8">
        <v>2710598.3791346406</v>
      </c>
      <c r="C138" s="8">
        <v>4094465.4691068577</v>
      </c>
      <c r="D138" s="8">
        <v>4242965.5523546152</v>
      </c>
      <c r="E138" s="8">
        <v>7075875.1196636744</v>
      </c>
      <c r="F138" s="8"/>
      <c r="H138" s="6" t="s">
        <v>210</v>
      </c>
      <c r="I138" s="8">
        <v>6662448.1990746409</v>
      </c>
      <c r="J138" s="8">
        <v>8273071.5610459093</v>
      </c>
      <c r="K138" s="8">
        <v>8629639.2287399843</v>
      </c>
      <c r="L138" s="8">
        <v>7075875.1196613992</v>
      </c>
    </row>
    <row r="139" spans="1:12" x14ac:dyDescent="0.25">
      <c r="A139" s="6" t="s">
        <v>73</v>
      </c>
      <c r="B139" s="8">
        <v>4458754.6671183268</v>
      </c>
      <c r="C139" s="8">
        <v>2092007.8924545909</v>
      </c>
      <c r="D139" s="8">
        <v>2167881.86148143</v>
      </c>
      <c r="E139" s="8">
        <v>4185517.9895123523</v>
      </c>
      <c r="F139" s="8"/>
      <c r="H139" s="6" t="s">
        <v>73</v>
      </c>
      <c r="I139" s="8">
        <v>4995416.5511183264</v>
      </c>
      <c r="J139" s="8">
        <v>2659463.3171214969</v>
      </c>
      <c r="K139" s="8">
        <v>2763592.8998371139</v>
      </c>
      <c r="L139" s="8">
        <v>4185517.9895120435</v>
      </c>
    </row>
    <row r="140" spans="1:12" x14ac:dyDescent="0.25">
      <c r="A140" s="6" t="s">
        <v>211</v>
      </c>
      <c r="B140" s="8">
        <v>0</v>
      </c>
      <c r="C140" s="8">
        <v>0</v>
      </c>
      <c r="D140" s="8">
        <v>0</v>
      </c>
      <c r="E140" s="8">
        <v>0</v>
      </c>
      <c r="F140" s="8"/>
      <c r="H140" s="6" t="s">
        <v>211</v>
      </c>
      <c r="I140" s="8">
        <v>0</v>
      </c>
      <c r="J140" s="8">
        <v>0</v>
      </c>
      <c r="K140" s="8">
        <v>0</v>
      </c>
      <c r="L140" s="8">
        <v>0</v>
      </c>
    </row>
    <row r="141" spans="1:12" x14ac:dyDescent="0.25">
      <c r="A141" s="6" t="s">
        <v>212</v>
      </c>
      <c r="B141" s="8">
        <v>16595.404534479501</v>
      </c>
      <c r="C141" s="8">
        <v>1457063.5927217186</v>
      </c>
      <c r="D141" s="8">
        <v>1509909.0902473461</v>
      </c>
      <c r="E141" s="8">
        <v>2505264.0821906137</v>
      </c>
      <c r="F141" s="8"/>
      <c r="H141" s="6" t="s">
        <v>212</v>
      </c>
      <c r="I141" s="8">
        <v>1021266.8606744794</v>
      </c>
      <c r="J141" s="8">
        <v>2519382.8756664386</v>
      </c>
      <c r="K141" s="8">
        <v>2625125.0095942025</v>
      </c>
      <c r="L141" s="8">
        <v>2505264.0821900354</v>
      </c>
    </row>
    <row r="142" spans="1:12" x14ac:dyDescent="0.25">
      <c r="A142" s="6" t="s">
        <v>213</v>
      </c>
      <c r="B142" s="8">
        <v>14262.946590970001</v>
      </c>
      <c r="C142" s="8">
        <v>4506920.4121089261</v>
      </c>
      <c r="D142" s="8">
        <v>4670379.6136674611</v>
      </c>
      <c r="E142" s="8">
        <v>8812866.9404529445</v>
      </c>
      <c r="F142" s="8"/>
      <c r="H142" s="6" t="s">
        <v>213</v>
      </c>
      <c r="I142" s="8">
        <v>5553803.8259909712</v>
      </c>
      <c r="J142" s="8">
        <v>10364318.926700681</v>
      </c>
      <c r="K142" s="8">
        <v>10819438.728290796</v>
      </c>
      <c r="L142" s="8">
        <v>8812866.9404497556</v>
      </c>
    </row>
    <row r="143" spans="1:12" x14ac:dyDescent="0.25">
      <c r="A143" s="6" t="s">
        <v>214</v>
      </c>
      <c r="B143" s="8">
        <v>4683.4569416249997</v>
      </c>
      <c r="C143" s="8">
        <v>10349.101731224893</v>
      </c>
      <c r="D143" s="8">
        <v>10724.448032279832</v>
      </c>
      <c r="E143" s="8">
        <v>20578.752426134408</v>
      </c>
      <c r="F143" s="8"/>
      <c r="H143" s="6" t="s">
        <v>214</v>
      </c>
      <c r="I143" s="8">
        <v>28936.698041625001</v>
      </c>
      <c r="J143" s="8">
        <v>35993.988462083835</v>
      </c>
      <c r="K143" s="8">
        <v>37646.284424841193</v>
      </c>
      <c r="L143" s="8">
        <v>20578.752426120445</v>
      </c>
    </row>
    <row r="144" spans="1:12" x14ac:dyDescent="0.25">
      <c r="A144" s="6" t="s">
        <v>215</v>
      </c>
      <c r="B144" s="8">
        <v>513555.08230990899</v>
      </c>
      <c r="C144" s="8">
        <v>670498.8903071672</v>
      </c>
      <c r="D144" s="8">
        <v>694816.87314995879</v>
      </c>
      <c r="E144" s="8">
        <v>1333258.7720147902</v>
      </c>
      <c r="F144" s="8"/>
      <c r="H144" s="6" t="s">
        <v>215</v>
      </c>
      <c r="I144" s="8">
        <v>958012.85430990905</v>
      </c>
      <c r="J144" s="8">
        <v>1140459.5513418661</v>
      </c>
      <c r="K144" s="8">
        <v>1188178.5385805778</v>
      </c>
      <c r="L144" s="8">
        <v>1333258.7720145343</v>
      </c>
    </row>
    <row r="145" spans="1:12" x14ac:dyDescent="0.25">
      <c r="A145" s="6" t="s">
        <v>216</v>
      </c>
      <c r="B145" s="8">
        <v>4797990.1427936284</v>
      </c>
      <c r="C145" s="8">
        <v>4603325.9557620464</v>
      </c>
      <c r="D145" s="8">
        <v>4770281.6408948228</v>
      </c>
      <c r="E145" s="8">
        <v>9031230.4384958297</v>
      </c>
      <c r="F145" s="8"/>
      <c r="H145" s="6" t="s">
        <v>216</v>
      </c>
      <c r="I145" s="8">
        <v>8223223.5851936284</v>
      </c>
      <c r="J145" s="8">
        <v>8225098.5384416468</v>
      </c>
      <c r="K145" s="8">
        <v>8572395.0970886238</v>
      </c>
      <c r="L145" s="8">
        <v>9031230.4384938572</v>
      </c>
    </row>
    <row r="146" spans="1:12" x14ac:dyDescent="0.25">
      <c r="A146" s="6" t="s">
        <v>217</v>
      </c>
      <c r="B146" s="8">
        <v>7065482.5367604783</v>
      </c>
      <c r="C146" s="8">
        <v>6736016.1894726874</v>
      </c>
      <c r="D146" s="8">
        <v>6980321.3307523718</v>
      </c>
      <c r="E146" s="8">
        <v>13215339.306663489</v>
      </c>
      <c r="F146" s="8"/>
      <c r="H146" s="6" t="s">
        <v>217</v>
      </c>
      <c r="I146" s="8">
        <v>11577819.924560478</v>
      </c>
      <c r="J146" s="8">
        <v>11507270.502429273</v>
      </c>
      <c r="K146" s="8">
        <v>11989153.280325878</v>
      </c>
      <c r="L146" s="8">
        <v>13215339.306660892</v>
      </c>
    </row>
    <row r="147" spans="1:12" x14ac:dyDescent="0.25">
      <c r="A147" s="6" t="s">
        <v>218</v>
      </c>
      <c r="B147" s="8">
        <v>53.103676416999996</v>
      </c>
      <c r="C147" s="8">
        <v>6726.9123939185474</v>
      </c>
      <c r="D147" s="8">
        <v>6970.8873542728197</v>
      </c>
      <c r="E147" s="8">
        <v>10570.869799639915</v>
      </c>
      <c r="F147" s="8"/>
      <c r="H147" s="6" t="s">
        <v>218</v>
      </c>
      <c r="I147" s="8">
        <v>13363.616936417</v>
      </c>
      <c r="J147" s="8">
        <v>20801.179972213307</v>
      </c>
      <c r="K147" s="8">
        <v>21745.962520896159</v>
      </c>
      <c r="L147" s="8">
        <v>10570.869799632253</v>
      </c>
    </row>
    <row r="148" spans="1:12" x14ac:dyDescent="0.25">
      <c r="A148" s="6" t="s">
        <v>219</v>
      </c>
      <c r="B148" s="8">
        <v>80123.369397246031</v>
      </c>
      <c r="C148" s="8">
        <v>292560.80014703324</v>
      </c>
      <c r="D148" s="8">
        <v>303171.53883921762</v>
      </c>
      <c r="E148" s="8">
        <v>467822.17627533345</v>
      </c>
      <c r="F148" s="8"/>
      <c r="H148" s="6" t="s">
        <v>219</v>
      </c>
      <c r="I148" s="8">
        <v>295113.86819724605</v>
      </c>
      <c r="J148" s="8">
        <v>519887.40640160372</v>
      </c>
      <c r="K148" s="8">
        <v>541817.54127592943</v>
      </c>
      <c r="L148" s="8">
        <v>467822.1762752097</v>
      </c>
    </row>
    <row r="149" spans="1:12" x14ac:dyDescent="0.25">
      <c r="A149" s="6" t="s">
        <v>220</v>
      </c>
      <c r="B149" s="8">
        <v>375421.6156256281</v>
      </c>
      <c r="C149" s="8">
        <v>203671.09213082879</v>
      </c>
      <c r="D149" s="8">
        <v>211057.93526451566</v>
      </c>
      <c r="E149" s="8">
        <v>410269.29661280406</v>
      </c>
      <c r="F149" s="8"/>
      <c r="H149" s="6" t="s">
        <v>220</v>
      </c>
      <c r="I149" s="8">
        <v>777558.24238562817</v>
      </c>
      <c r="J149" s="8">
        <v>628882.22993582499</v>
      </c>
      <c r="K149" s="8">
        <v>657441.84034552495</v>
      </c>
      <c r="L149" s="8">
        <v>410269.29661257257</v>
      </c>
    </row>
    <row r="150" spans="1:12" x14ac:dyDescent="0.25">
      <c r="A150" s="6" t="s">
        <v>221</v>
      </c>
      <c r="B150" s="8">
        <v>1218.4675326645004</v>
      </c>
      <c r="C150" s="8">
        <v>193696.11228138124</v>
      </c>
      <c r="D150" s="8">
        <v>200721.17795004518</v>
      </c>
      <c r="E150" s="8">
        <v>269688.69121920172</v>
      </c>
      <c r="F150" s="8"/>
      <c r="H150" s="6" t="s">
        <v>221</v>
      </c>
      <c r="I150" s="8">
        <v>44279.0499326645</v>
      </c>
      <c r="J150" s="8">
        <v>239227.50141241238</v>
      </c>
      <c r="K150" s="8">
        <v>248519.73607105471</v>
      </c>
      <c r="L150" s="8">
        <v>269688.69121917692</v>
      </c>
    </row>
    <row r="151" spans="1:12" x14ac:dyDescent="0.25">
      <c r="A151" s="6" t="s">
        <v>222</v>
      </c>
      <c r="B151" s="8">
        <v>2040965.3015061149</v>
      </c>
      <c r="C151" s="8">
        <v>1070283.5856842012</v>
      </c>
      <c r="D151" s="8">
        <v>1109101.1560781903</v>
      </c>
      <c r="E151" s="8">
        <v>2159343.4680344402</v>
      </c>
      <c r="F151" s="8"/>
      <c r="H151" s="6" t="s">
        <v>222</v>
      </c>
      <c r="I151" s="8">
        <v>2548678.747306115</v>
      </c>
      <c r="J151" s="8">
        <v>1607129.5171450931</v>
      </c>
      <c r="K151" s="8">
        <v>1672678.5462411558</v>
      </c>
      <c r="L151" s="8">
        <v>2159343.4680341478</v>
      </c>
    </row>
    <row r="152" spans="1:12" x14ac:dyDescent="0.25">
      <c r="A152" s="6" t="s">
        <v>223</v>
      </c>
      <c r="B152" s="8">
        <v>28594.294041008005</v>
      </c>
      <c r="C152" s="8">
        <v>159296.0449194765</v>
      </c>
      <c r="D152" s="8">
        <v>165073.47206108124</v>
      </c>
      <c r="E152" s="8">
        <v>278835.70863706648</v>
      </c>
      <c r="F152" s="8"/>
      <c r="H152" s="6" t="s">
        <v>223</v>
      </c>
      <c r="I152" s="8">
        <v>123882.89756100801</v>
      </c>
      <c r="J152" s="8">
        <v>260052.28751552798</v>
      </c>
      <c r="K152" s="8">
        <v>270846.72452922608</v>
      </c>
      <c r="L152" s="8">
        <v>278835.70863701164</v>
      </c>
    </row>
    <row r="153" spans="1:12" x14ac:dyDescent="0.25">
      <c r="A153" s="6" t="s">
        <v>224</v>
      </c>
      <c r="B153" s="8">
        <v>0</v>
      </c>
      <c r="C153" s="8">
        <v>0</v>
      </c>
      <c r="D153" s="8">
        <v>0</v>
      </c>
      <c r="E153" s="8">
        <v>0</v>
      </c>
      <c r="F153" s="8"/>
      <c r="H153" s="6" t="s">
        <v>224</v>
      </c>
      <c r="I153" s="8">
        <v>0</v>
      </c>
      <c r="J153" s="8">
        <v>0</v>
      </c>
      <c r="K153" s="8">
        <v>0</v>
      </c>
      <c r="L153" s="8">
        <v>0</v>
      </c>
    </row>
    <row r="154" spans="1:12" x14ac:dyDescent="0.25">
      <c r="A154" s="6" t="s">
        <v>225</v>
      </c>
      <c r="B154" s="8">
        <v>0</v>
      </c>
      <c r="C154" s="8">
        <v>0</v>
      </c>
      <c r="D154" s="8">
        <v>0</v>
      </c>
      <c r="E154" s="8">
        <v>0</v>
      </c>
      <c r="F154" s="8"/>
      <c r="H154" s="6" t="s">
        <v>225</v>
      </c>
      <c r="I154" s="8">
        <v>0</v>
      </c>
      <c r="J154" s="8">
        <v>0</v>
      </c>
      <c r="K154" s="8">
        <v>0</v>
      </c>
      <c r="L154" s="8">
        <v>0</v>
      </c>
    </row>
    <row r="155" spans="1:12" x14ac:dyDescent="0.25">
      <c r="A155" s="6" t="s">
        <v>226</v>
      </c>
      <c r="B155" s="8">
        <v>8030.8153978360015</v>
      </c>
      <c r="C155" s="8">
        <v>1262028.1078393264</v>
      </c>
      <c r="D155" s="8">
        <v>1307799.9626734154</v>
      </c>
      <c r="E155" s="8">
        <v>2169314.9481187761</v>
      </c>
      <c r="F155" s="8"/>
      <c r="H155" s="6" t="s">
        <v>226</v>
      </c>
      <c r="I155" s="8">
        <v>3127093.900117836</v>
      </c>
      <c r="J155" s="8">
        <v>4560062.3451705128</v>
      </c>
      <c r="K155" s="8">
        <v>4770054.995668143</v>
      </c>
      <c r="L155" s="8">
        <v>2169314.9481169805</v>
      </c>
    </row>
    <row r="156" spans="1:12" x14ac:dyDescent="0.25">
      <c r="A156" s="6" t="s">
        <v>227</v>
      </c>
      <c r="B156" s="8">
        <v>205187.054895576</v>
      </c>
      <c r="C156" s="8">
        <v>177822.03059995882</v>
      </c>
      <c r="D156" s="8">
        <v>184271.36728300565</v>
      </c>
      <c r="E156" s="8">
        <v>363000.33331639989</v>
      </c>
      <c r="F156" s="8"/>
      <c r="H156" s="6" t="s">
        <v>227</v>
      </c>
      <c r="I156" s="8">
        <v>324157.956615576</v>
      </c>
      <c r="J156" s="8">
        <v>303619.45644905703</v>
      </c>
      <c r="K156" s="8">
        <v>316332.69213337114</v>
      </c>
      <c r="L156" s="8">
        <v>363000.33331633138</v>
      </c>
    </row>
    <row r="157" spans="1:12" x14ac:dyDescent="0.25">
      <c r="A157" s="6" t="s">
        <v>228</v>
      </c>
      <c r="B157" s="8">
        <v>511207.70651676017</v>
      </c>
      <c r="C157" s="8">
        <v>444837.3732816113</v>
      </c>
      <c r="D157" s="8">
        <v>460970.95346746227</v>
      </c>
      <c r="E157" s="8">
        <v>908077.10511463508</v>
      </c>
      <c r="F157" s="8"/>
      <c r="H157" s="6" t="s">
        <v>228</v>
      </c>
      <c r="I157" s="8">
        <v>958379.98481676017</v>
      </c>
      <c r="J157" s="8">
        <v>917668.29838974588</v>
      </c>
      <c r="K157" s="8">
        <v>957345.80357693962</v>
      </c>
      <c r="L157" s="8">
        <v>908077.10511437769</v>
      </c>
    </row>
    <row r="158" spans="1:12" x14ac:dyDescent="0.25">
      <c r="A158" s="6" t="s">
        <v>229</v>
      </c>
      <c r="B158" s="8">
        <v>208980.75656485354</v>
      </c>
      <c r="C158" s="8">
        <v>711926.2271056741</v>
      </c>
      <c r="D158" s="8">
        <v>737746.71693252237</v>
      </c>
      <c r="E158" s="8">
        <v>1364341.7349662445</v>
      </c>
      <c r="F158" s="8"/>
      <c r="H158" s="6" t="s">
        <v>229</v>
      </c>
      <c r="I158" s="8">
        <v>996650.64836485335</v>
      </c>
      <c r="J158" s="8">
        <v>1544792.4437582153</v>
      </c>
      <c r="K158" s="8">
        <v>1612084.2898347317</v>
      </c>
      <c r="L158" s="8">
        <v>1364341.7349657912</v>
      </c>
    </row>
    <row r="159" spans="1:12" x14ac:dyDescent="0.25">
      <c r="A159" s="6" t="s">
        <v>230</v>
      </c>
      <c r="B159" s="8">
        <v>77987.175624629992</v>
      </c>
      <c r="C159" s="8">
        <v>94095.442768700668</v>
      </c>
      <c r="D159" s="8">
        <v>97508.142470240651</v>
      </c>
      <c r="E159" s="8">
        <v>185552.04938019413</v>
      </c>
      <c r="F159" s="8"/>
      <c r="H159" s="6" t="s">
        <v>230</v>
      </c>
      <c r="I159" s="8">
        <v>157663.45164463</v>
      </c>
      <c r="J159" s="8">
        <v>178343.52595250047</v>
      </c>
      <c r="K159" s="8">
        <v>185951.23585040748</v>
      </c>
      <c r="L159" s="8">
        <v>185552.04938014827</v>
      </c>
    </row>
    <row r="160" spans="1:12" x14ac:dyDescent="0.25">
      <c r="A160" s="6" t="s">
        <v>231</v>
      </c>
      <c r="B160" s="8">
        <v>3169155.4178686575</v>
      </c>
      <c r="C160" s="8">
        <v>2233832.9855093085</v>
      </c>
      <c r="D160" s="8">
        <v>2314850.7366205612</v>
      </c>
      <c r="E160" s="8">
        <v>4691148.7927301284</v>
      </c>
      <c r="F160" s="8"/>
      <c r="H160" s="6" t="s">
        <v>231</v>
      </c>
      <c r="I160" s="8">
        <v>5589189.612468658</v>
      </c>
      <c r="J160" s="8">
        <v>4792728.2090150211</v>
      </c>
      <c r="K160" s="8">
        <v>5001162.4086479833</v>
      </c>
      <c r="L160" s="8">
        <v>4691148.7927287351</v>
      </c>
    </row>
    <row r="161" spans="1:12" x14ac:dyDescent="0.25">
      <c r="A161" s="6" t="s">
        <v>232</v>
      </c>
      <c r="B161" s="8">
        <v>178519.04411264</v>
      </c>
      <c r="C161" s="8">
        <v>296401.17703345965</v>
      </c>
      <c r="D161" s="8">
        <v>307151.20039946534</v>
      </c>
      <c r="E161" s="8">
        <v>579217.98156928574</v>
      </c>
      <c r="F161" s="8"/>
      <c r="H161" s="6" t="s">
        <v>232</v>
      </c>
      <c r="I161" s="8">
        <v>688331.16891263996</v>
      </c>
      <c r="J161" s="8">
        <v>835466.20923299191</v>
      </c>
      <c r="K161" s="8">
        <v>873058.18817973672</v>
      </c>
      <c r="L161" s="8">
        <v>579217.98156899225</v>
      </c>
    </row>
    <row r="162" spans="1:12" x14ac:dyDescent="0.25">
      <c r="A162" s="6" t="s">
        <v>233</v>
      </c>
      <c r="B162" s="8">
        <v>0.20023849999999999</v>
      </c>
      <c r="C162" s="8">
        <v>0.55713802598319107</v>
      </c>
      <c r="D162" s="8">
        <v>0.57734458135976952</v>
      </c>
      <c r="E162" s="8">
        <v>1.0760864502389915</v>
      </c>
      <c r="F162" s="8"/>
      <c r="H162" s="6" t="s">
        <v>233</v>
      </c>
      <c r="I162" s="8">
        <v>2.4222384999999997</v>
      </c>
      <c r="J162" s="8">
        <v>2.906635896433527</v>
      </c>
      <c r="K162" s="8">
        <v>3.0438322651139762</v>
      </c>
      <c r="L162" s="8">
        <v>1.0760864502377125</v>
      </c>
    </row>
    <row r="163" spans="1:12" x14ac:dyDescent="0.25">
      <c r="A163" s="6" t="s">
        <v>234</v>
      </c>
      <c r="B163" s="8">
        <v>1310.4397473090003</v>
      </c>
      <c r="C163" s="8">
        <v>137979.18982032419</v>
      </c>
      <c r="D163" s="8">
        <v>142983.48679861717</v>
      </c>
      <c r="E163" s="8">
        <v>237074.43897411576</v>
      </c>
      <c r="F163" s="8"/>
      <c r="H163" s="6" t="s">
        <v>234</v>
      </c>
      <c r="I163" s="8">
        <v>329774.05676730903</v>
      </c>
      <c r="J163" s="8">
        <v>485289.97681803105</v>
      </c>
      <c r="K163" s="8">
        <v>507588.10693416564</v>
      </c>
      <c r="L163" s="8">
        <v>237074.43897392668</v>
      </c>
    </row>
    <row r="164" spans="1:12" x14ac:dyDescent="0.25">
      <c r="A164" s="6" t="s">
        <v>235</v>
      </c>
      <c r="B164" s="8">
        <v>0</v>
      </c>
      <c r="C164" s="8">
        <v>0</v>
      </c>
      <c r="D164" s="8">
        <v>0</v>
      </c>
      <c r="E164" s="8">
        <v>0</v>
      </c>
      <c r="F164" s="8"/>
      <c r="H164" s="6" t="s">
        <v>235</v>
      </c>
      <c r="I164" s="8">
        <v>0</v>
      </c>
      <c r="J164" s="8">
        <v>0</v>
      </c>
      <c r="K164" s="8">
        <v>0</v>
      </c>
      <c r="L164" s="8">
        <v>0</v>
      </c>
    </row>
    <row r="165" spans="1:12" x14ac:dyDescent="0.25">
      <c r="A165" s="6" t="s">
        <v>236</v>
      </c>
      <c r="B165" s="8">
        <v>2185.7311243595004</v>
      </c>
      <c r="C165" s="8">
        <v>305885.32912595919</v>
      </c>
      <c r="D165" s="8">
        <v>316979.32837499469</v>
      </c>
      <c r="E165" s="8">
        <v>434524.08575004403</v>
      </c>
      <c r="F165" s="8"/>
      <c r="H165" s="6" t="s">
        <v>236</v>
      </c>
      <c r="I165" s="8">
        <v>740389.45892435953</v>
      </c>
      <c r="J165" s="8">
        <v>1086447.0241865348</v>
      </c>
      <c r="K165" s="8">
        <v>1136407.9524614678</v>
      </c>
      <c r="L165" s="8">
        <v>434524.08574961912</v>
      </c>
    </row>
    <row r="166" spans="1:12" x14ac:dyDescent="0.25">
      <c r="A166" s="6" t="s">
        <v>237</v>
      </c>
      <c r="B166" s="8">
        <v>14077.5826510435</v>
      </c>
      <c r="C166" s="8">
        <v>2143203.5408398365</v>
      </c>
      <c r="D166" s="8">
        <v>2220934.2987697679</v>
      </c>
      <c r="E166" s="8">
        <v>3044518.5515131452</v>
      </c>
      <c r="F166" s="8"/>
      <c r="H166" s="6" t="s">
        <v>237</v>
      </c>
      <c r="I166" s="8">
        <v>166836.0830510435</v>
      </c>
      <c r="J166" s="8">
        <v>2304727.2903371304</v>
      </c>
      <c r="K166" s="8">
        <v>2390500.8873500386</v>
      </c>
      <c r="L166" s="8">
        <v>3044518.5515130572</v>
      </c>
    </row>
    <row r="167" spans="1:12" x14ac:dyDescent="0.25">
      <c r="A167" s="6" t="s">
        <v>238</v>
      </c>
      <c r="B167" s="8">
        <v>6259762.5765499389</v>
      </c>
      <c r="C167" s="8">
        <v>4129018.6183778178</v>
      </c>
      <c r="D167" s="8">
        <v>4278771.892202449</v>
      </c>
      <c r="E167" s="8">
        <v>7353489.9843160007</v>
      </c>
      <c r="F167" s="8"/>
      <c r="H167" s="6" t="s">
        <v>238</v>
      </c>
      <c r="I167" s="8">
        <v>8069877.1469899388</v>
      </c>
      <c r="J167" s="8">
        <v>6042997.1640663436</v>
      </c>
      <c r="K167" s="8">
        <v>6288054.2028119434</v>
      </c>
      <c r="L167" s="8">
        <v>7353489.9843149586</v>
      </c>
    </row>
    <row r="168" spans="1:12" x14ac:dyDescent="0.25">
      <c r="A168" s="6" t="s">
        <v>239</v>
      </c>
      <c r="B168" s="8">
        <v>16106.6899994</v>
      </c>
      <c r="C168" s="8">
        <v>12414.291827945039</v>
      </c>
      <c r="D168" s="8">
        <v>12864.539457048613</v>
      </c>
      <c r="E168" s="8">
        <v>22080.749019884861</v>
      </c>
      <c r="F168" s="8"/>
      <c r="H168" s="6" t="s">
        <v>239</v>
      </c>
      <c r="I168" s="8">
        <v>38288.915999399993</v>
      </c>
      <c r="J168" s="8">
        <v>35869.329068650739</v>
      </c>
      <c r="K168" s="8">
        <v>37487.486003966857</v>
      </c>
      <c r="L168" s="8">
        <v>22080.749019872092</v>
      </c>
    </row>
    <row r="169" spans="1:12" x14ac:dyDescent="0.25">
      <c r="A169" s="6" t="s">
        <v>240</v>
      </c>
      <c r="B169" s="8">
        <v>5003150.0407387437</v>
      </c>
      <c r="C169" s="8">
        <v>2550373.9166419222</v>
      </c>
      <c r="D169" s="8">
        <v>2642872.1296056896</v>
      </c>
      <c r="E169" s="8">
        <v>5095966.1584626343</v>
      </c>
      <c r="F169" s="8"/>
      <c r="H169" s="6" t="s">
        <v>240</v>
      </c>
      <c r="I169" s="8">
        <v>6245893.4206387438</v>
      </c>
      <c r="J169" s="8">
        <v>3864425.6378801325</v>
      </c>
      <c r="K169" s="8">
        <v>4022355.1361720376</v>
      </c>
      <c r="L169" s="8">
        <v>5095966.1584619191</v>
      </c>
    </row>
    <row r="170" spans="1:12" x14ac:dyDescent="0.25">
      <c r="A170" s="6" t="s">
        <v>241</v>
      </c>
      <c r="B170" s="8">
        <v>401617.88888952503</v>
      </c>
      <c r="C170" s="8">
        <v>367273.1184793521</v>
      </c>
      <c r="D170" s="8">
        <v>380593.56020254118</v>
      </c>
      <c r="E170" s="8">
        <v>734382.87095815397</v>
      </c>
      <c r="F170" s="8"/>
      <c r="H170" s="6" t="s">
        <v>241</v>
      </c>
      <c r="I170" s="8">
        <v>968829.18430952495</v>
      </c>
      <c r="J170" s="8">
        <v>967030.87306291028</v>
      </c>
      <c r="K170" s="8">
        <v>1010215.3757919647</v>
      </c>
      <c r="L170" s="8">
        <v>734382.87095782743</v>
      </c>
    </row>
    <row r="171" spans="1:12" x14ac:dyDescent="0.25">
      <c r="A171" s="6" t="s">
        <v>242</v>
      </c>
      <c r="B171" s="8">
        <v>0</v>
      </c>
      <c r="C171" s="8">
        <v>0</v>
      </c>
      <c r="D171" s="8">
        <v>0</v>
      </c>
      <c r="E171" s="8">
        <v>0</v>
      </c>
      <c r="F171" s="8"/>
      <c r="H171" s="6" t="s">
        <v>242</v>
      </c>
      <c r="I171" s="8">
        <v>0</v>
      </c>
      <c r="J171" s="8">
        <v>0</v>
      </c>
      <c r="K171" s="8">
        <v>0</v>
      </c>
      <c r="L171" s="8">
        <v>0</v>
      </c>
    </row>
    <row r="172" spans="1:12" x14ac:dyDescent="0.25">
      <c r="A172" s="6" t="s">
        <v>243</v>
      </c>
      <c r="B172" s="8">
        <v>135026.21028388801</v>
      </c>
      <c r="C172" s="8">
        <v>233645.91855351196</v>
      </c>
      <c r="D172" s="8">
        <v>242119.90340391148</v>
      </c>
      <c r="E172" s="8">
        <v>416077.40511429263</v>
      </c>
      <c r="F172" s="8"/>
      <c r="H172" s="6" t="s">
        <v>243</v>
      </c>
      <c r="I172" s="8">
        <v>535349.90724388801</v>
      </c>
      <c r="J172" s="8">
        <v>656940.10104600771</v>
      </c>
      <c r="K172" s="8">
        <v>686491.40118374571</v>
      </c>
      <c r="L172" s="8">
        <v>416077.40511406219</v>
      </c>
    </row>
    <row r="173" spans="1:12" x14ac:dyDescent="0.25">
      <c r="A173" s="6" t="s">
        <v>244</v>
      </c>
      <c r="B173" s="8">
        <v>841975.04507001606</v>
      </c>
      <c r="C173" s="8">
        <v>430177.12492117961</v>
      </c>
      <c r="D173" s="8">
        <v>445779.00002406351</v>
      </c>
      <c r="E173" s="8">
        <v>856260.34880304325</v>
      </c>
      <c r="F173" s="8"/>
      <c r="H173" s="6" t="s">
        <v>244</v>
      </c>
      <c r="I173" s="8">
        <v>1617865.7149100159</v>
      </c>
      <c r="J173" s="8">
        <v>1250588.230452847</v>
      </c>
      <c r="K173" s="8">
        <v>1307041.2777469088</v>
      </c>
      <c r="L173" s="8">
        <v>856260.34880259668</v>
      </c>
    </row>
    <row r="174" spans="1:12" x14ac:dyDescent="0.25">
      <c r="A174" s="6" t="s">
        <v>245</v>
      </c>
      <c r="B174" s="8">
        <v>2068927.6025234468</v>
      </c>
      <c r="C174" s="8">
        <v>2262842.5152910296</v>
      </c>
      <c r="D174" s="8">
        <v>2344912.3982666419</v>
      </c>
      <c r="E174" s="8">
        <v>4431630.751296673</v>
      </c>
      <c r="F174" s="8"/>
      <c r="H174" s="6" t="s">
        <v>245</v>
      </c>
      <c r="I174" s="8">
        <v>2070295.2435234468</v>
      </c>
      <c r="J174" s="8">
        <v>2264288.6312302919</v>
      </c>
      <c r="K174" s="8">
        <v>2346430.5214359928</v>
      </c>
      <c r="L174" s="8">
        <v>4431630.751296672</v>
      </c>
    </row>
    <row r="175" spans="1:12" x14ac:dyDescent="0.25">
      <c r="A175" s="6" t="s">
        <v>246</v>
      </c>
      <c r="B175" s="8">
        <v>13383.24644855</v>
      </c>
      <c r="C175" s="8">
        <v>6826.6459750194799</v>
      </c>
      <c r="D175" s="8">
        <v>7074.2381218435949</v>
      </c>
      <c r="E175" s="8">
        <v>13564.760101643198</v>
      </c>
      <c r="F175" s="8"/>
      <c r="H175" s="6" t="s">
        <v>246</v>
      </c>
      <c r="I175" s="8">
        <v>25581.537608550003</v>
      </c>
      <c r="J175" s="8">
        <v>19724.872394260325</v>
      </c>
      <c r="K175" s="8">
        <v>20614.712878363767</v>
      </c>
      <c r="L175" s="8">
        <v>13564.760101636177</v>
      </c>
    </row>
    <row r="176" spans="1:12" x14ac:dyDescent="0.25">
      <c r="A176" s="6" t="s">
        <v>247</v>
      </c>
      <c r="B176" s="8">
        <v>177110.04849174034</v>
      </c>
      <c r="C176" s="8">
        <v>68895.516804404397</v>
      </c>
      <c r="D176" s="8">
        <v>71394.253222636573</v>
      </c>
      <c r="E176" s="8">
        <v>142121.13698605984</v>
      </c>
      <c r="F176" s="8"/>
      <c r="H176" s="6" t="s">
        <v>247</v>
      </c>
      <c r="I176" s="8">
        <v>178069.95249174035</v>
      </c>
      <c r="J176" s="8">
        <v>69910.499884438948</v>
      </c>
      <c r="K176" s="8">
        <v>72459.775902018388</v>
      </c>
      <c r="L176" s="8">
        <v>142121.13698605928</v>
      </c>
    </row>
    <row r="177" spans="1:12" x14ac:dyDescent="0.25">
      <c r="A177" s="6" t="s">
        <v>248</v>
      </c>
      <c r="B177" s="8">
        <v>29649.319608490001</v>
      </c>
      <c r="C177" s="8">
        <v>68983.219305139908</v>
      </c>
      <c r="D177" s="8">
        <v>71485.136560714251</v>
      </c>
      <c r="E177" s="8">
        <v>131751.98949857411</v>
      </c>
      <c r="F177" s="8"/>
      <c r="H177" s="6" t="s">
        <v>248</v>
      </c>
      <c r="I177" s="8">
        <v>90641.597548490012</v>
      </c>
      <c r="J177" s="8">
        <v>133475.22071555621</v>
      </c>
      <c r="K177" s="8">
        <v>139188.42294375808</v>
      </c>
      <c r="L177" s="8">
        <v>131751.98949853901</v>
      </c>
    </row>
    <row r="178" spans="1:12" x14ac:dyDescent="0.25">
      <c r="A178" s="6" t="s">
        <v>249</v>
      </c>
      <c r="B178" s="8">
        <v>3799.0671857025004</v>
      </c>
      <c r="C178" s="8">
        <v>551838.26209722483</v>
      </c>
      <c r="D178" s="8">
        <v>571852.60303599737</v>
      </c>
      <c r="E178" s="8">
        <v>804165.38424656203</v>
      </c>
      <c r="F178" s="8"/>
      <c r="H178" s="6" t="s">
        <v>249</v>
      </c>
      <c r="I178" s="8">
        <v>155544.33558570247</v>
      </c>
      <c r="J178" s="8">
        <v>712290.64056559326</v>
      </c>
      <c r="K178" s="8">
        <v>740294.47323247639</v>
      </c>
      <c r="L178" s="8">
        <v>804165.38424647471</v>
      </c>
    </row>
    <row r="179" spans="1:12" x14ac:dyDescent="0.25">
      <c r="A179" s="6" t="s">
        <v>250</v>
      </c>
      <c r="B179" s="8">
        <v>0</v>
      </c>
      <c r="C179" s="8">
        <v>0</v>
      </c>
      <c r="D179" s="8">
        <v>0</v>
      </c>
      <c r="E179" s="8">
        <v>0</v>
      </c>
      <c r="F179" s="8"/>
      <c r="H179" s="6" t="s">
        <v>250</v>
      </c>
      <c r="I179" s="8">
        <v>0</v>
      </c>
      <c r="J179" s="8">
        <v>0</v>
      </c>
      <c r="K179" s="8">
        <v>0</v>
      </c>
      <c r="L179" s="8">
        <v>0</v>
      </c>
    </row>
    <row r="180" spans="1:12" x14ac:dyDescent="0.25">
      <c r="A180" s="6" t="s">
        <v>75</v>
      </c>
      <c r="B180" s="8">
        <v>375.03764401150011</v>
      </c>
      <c r="C180" s="8">
        <v>69628.134252900083</v>
      </c>
      <c r="D180" s="8">
        <v>72153.441600331964</v>
      </c>
      <c r="E180" s="8">
        <v>86727.963836079318</v>
      </c>
      <c r="F180" s="8"/>
      <c r="H180" s="6" t="s">
        <v>75</v>
      </c>
      <c r="I180" s="8">
        <v>31832.580464011502</v>
      </c>
      <c r="J180" s="8">
        <v>102890.70394920533</v>
      </c>
      <c r="K180" s="8">
        <v>107072.27235042224</v>
      </c>
      <c r="L180" s="8">
        <v>86727.963836061215</v>
      </c>
    </row>
    <row r="181" spans="1:12" x14ac:dyDescent="0.25">
      <c r="A181" s="6" t="s">
        <v>251</v>
      </c>
      <c r="B181" s="8">
        <v>1746.00134093</v>
      </c>
      <c r="C181" s="8">
        <v>581204.08775776078</v>
      </c>
      <c r="D181" s="8">
        <v>602283.48287469917</v>
      </c>
      <c r="E181" s="8">
        <v>723940.79843288451</v>
      </c>
      <c r="F181" s="8"/>
      <c r="H181" s="6" t="s">
        <v>251</v>
      </c>
      <c r="I181" s="8">
        <v>679869.9599409299</v>
      </c>
      <c r="J181" s="8">
        <v>1298238.6496983781</v>
      </c>
      <c r="K181" s="8">
        <v>1355021.7330752157</v>
      </c>
      <c r="L181" s="8">
        <v>723940.79843249416</v>
      </c>
    </row>
    <row r="182" spans="1:12" x14ac:dyDescent="0.25">
      <c r="A182" s="6" t="s">
        <v>252</v>
      </c>
      <c r="B182" s="8">
        <v>0</v>
      </c>
      <c r="C182" s="8">
        <v>0</v>
      </c>
      <c r="D182" s="8">
        <v>0</v>
      </c>
      <c r="E182" s="8">
        <v>0</v>
      </c>
      <c r="F182" s="8"/>
      <c r="H182" s="6" t="s">
        <v>252</v>
      </c>
      <c r="I182" s="8">
        <v>0</v>
      </c>
      <c r="J182" s="8">
        <v>0</v>
      </c>
      <c r="K182" s="8">
        <v>0</v>
      </c>
      <c r="L182" s="8">
        <v>0</v>
      </c>
    </row>
    <row r="183" spans="1:12" x14ac:dyDescent="0.25">
      <c r="A183" s="6" t="s">
        <v>253</v>
      </c>
      <c r="B183" s="8">
        <v>509030.92625685298</v>
      </c>
      <c r="C183" s="8">
        <v>797110.76577016432</v>
      </c>
      <c r="D183" s="8">
        <v>826020.77025491931</v>
      </c>
      <c r="E183" s="8">
        <v>1589400.6904240295</v>
      </c>
      <c r="F183" s="8"/>
      <c r="H183" s="6" t="s">
        <v>253</v>
      </c>
      <c r="I183" s="8">
        <v>2198782.3564368533</v>
      </c>
      <c r="J183" s="8">
        <v>2583819.760728904</v>
      </c>
      <c r="K183" s="8">
        <v>2701696.3288260391</v>
      </c>
      <c r="L183" s="8">
        <v>1589400.6904230567</v>
      </c>
    </row>
    <row r="184" spans="1:12" x14ac:dyDescent="0.25">
      <c r="A184" s="6" t="s">
        <v>254</v>
      </c>
      <c r="B184" s="8">
        <v>2487.7464183880006</v>
      </c>
      <c r="C184" s="8">
        <v>403767.54154571495</v>
      </c>
      <c r="D184" s="8">
        <v>418411.58091658814</v>
      </c>
      <c r="E184" s="8">
        <v>705836.62486298755</v>
      </c>
      <c r="F184" s="8"/>
      <c r="H184" s="6" t="s">
        <v>254</v>
      </c>
      <c r="I184" s="8">
        <v>968695.7381783881</v>
      </c>
      <c r="J184" s="8">
        <v>1425416.3349985573</v>
      </c>
      <c r="K184" s="8">
        <v>1490931.8831762313</v>
      </c>
      <c r="L184" s="8">
        <v>705836.62486243132</v>
      </c>
    </row>
    <row r="185" spans="1:12" x14ac:dyDescent="0.25">
      <c r="A185" s="6" t="s">
        <v>255</v>
      </c>
      <c r="B185" s="8">
        <v>385568.60417044198</v>
      </c>
      <c r="C185" s="8">
        <v>694845.83518485946</v>
      </c>
      <c r="D185" s="8">
        <v>720046.84497425659</v>
      </c>
      <c r="E185" s="8">
        <v>1362004.5621007974</v>
      </c>
      <c r="F185" s="8"/>
      <c r="H185" s="6" t="s">
        <v>255</v>
      </c>
      <c r="I185" s="8">
        <v>1546419.574130442</v>
      </c>
      <c r="J185" s="8">
        <v>1922306.1780431974</v>
      </c>
      <c r="K185" s="8">
        <v>2008626.7820041687</v>
      </c>
      <c r="L185" s="8">
        <v>1362004.5621001292</v>
      </c>
    </row>
    <row r="186" spans="1:12" x14ac:dyDescent="0.25">
      <c r="A186" s="6" t="s">
        <v>256</v>
      </c>
      <c r="B186" s="8">
        <v>592135.86096665007</v>
      </c>
      <c r="C186" s="8">
        <v>1510181.054140029</v>
      </c>
      <c r="D186" s="8">
        <v>1564953.0418270817</v>
      </c>
      <c r="E186" s="8">
        <v>2834922.9319450408</v>
      </c>
      <c r="F186" s="8"/>
      <c r="H186" s="6" t="s">
        <v>256</v>
      </c>
      <c r="I186" s="8">
        <v>3877532.7328666495</v>
      </c>
      <c r="J186" s="8">
        <v>4984093.2747130468</v>
      </c>
      <c r="K186" s="8">
        <v>5211843.6452411003</v>
      </c>
      <c r="L186" s="8">
        <v>2834922.9319431498</v>
      </c>
    </row>
    <row r="187" spans="1:12" x14ac:dyDescent="0.25">
      <c r="A187" s="6" t="s">
        <v>257</v>
      </c>
      <c r="B187" s="8">
        <v>788.82122514749994</v>
      </c>
      <c r="C187" s="8">
        <v>31850.085054971965</v>
      </c>
      <c r="D187" s="8">
        <v>33005.239572160564</v>
      </c>
      <c r="E187" s="8">
        <v>49510.349488245352</v>
      </c>
      <c r="F187" s="8"/>
      <c r="H187" s="6" t="s">
        <v>257</v>
      </c>
      <c r="I187" s="8">
        <v>788.82122514749994</v>
      </c>
      <c r="J187" s="8">
        <v>31850.085054971965</v>
      </c>
      <c r="K187" s="8">
        <v>33005.239572160564</v>
      </c>
      <c r="L187" s="8">
        <v>49510.349488245352</v>
      </c>
    </row>
    <row r="188" spans="1:12" x14ac:dyDescent="0.25">
      <c r="A188" s="6" t="s">
        <v>258</v>
      </c>
      <c r="B188" s="8">
        <v>227521.58260736003</v>
      </c>
      <c r="C188" s="8">
        <v>140780.61770111564</v>
      </c>
      <c r="D188" s="8">
        <v>145886.51824076456</v>
      </c>
      <c r="E188" s="8">
        <v>293293.03377775883</v>
      </c>
      <c r="F188" s="8"/>
      <c r="H188" s="6" t="s">
        <v>258</v>
      </c>
      <c r="I188" s="8">
        <v>318982.39116736001</v>
      </c>
      <c r="J188" s="8">
        <v>237489.42730569973</v>
      </c>
      <c r="K188" s="8">
        <v>247410.80170585969</v>
      </c>
      <c r="L188" s="8">
        <v>293293.03377770621</v>
      </c>
    </row>
    <row r="189" spans="1:12" x14ac:dyDescent="0.25">
      <c r="A189" s="6" t="s">
        <v>259</v>
      </c>
      <c r="B189" s="8">
        <v>794352.99932188203</v>
      </c>
      <c r="C189" s="8">
        <v>102404.93354262566</v>
      </c>
      <c r="D189" s="8">
        <v>106119.00593395499</v>
      </c>
      <c r="E189" s="8">
        <v>207182.34553854924</v>
      </c>
      <c r="F189" s="8"/>
      <c r="H189" s="6" t="s">
        <v>259</v>
      </c>
      <c r="I189" s="8">
        <v>794352.99932188203</v>
      </c>
      <c r="J189" s="8">
        <v>102404.93354262566</v>
      </c>
      <c r="K189" s="8">
        <v>106119.00593395499</v>
      </c>
      <c r="L189" s="8">
        <v>207182.34553854924</v>
      </c>
    </row>
    <row r="190" spans="1:12" x14ac:dyDescent="0.25">
      <c r="A190" s="6" t="s">
        <v>260</v>
      </c>
      <c r="B190" s="8">
        <v>21952.764860254498</v>
      </c>
      <c r="C190" s="8">
        <v>34464.665479165807</v>
      </c>
      <c r="D190" s="8">
        <v>35714.646882447414</v>
      </c>
      <c r="E190" s="8">
        <v>66600.329567223569</v>
      </c>
      <c r="F190" s="8"/>
      <c r="H190" s="6" t="s">
        <v>260</v>
      </c>
      <c r="I190" s="8">
        <v>52293.441600254489</v>
      </c>
      <c r="J190" s="8">
        <v>66546.283565867896</v>
      </c>
      <c r="K190" s="8">
        <v>69393.72226317547</v>
      </c>
      <c r="L190" s="8">
        <v>66600.329567206107</v>
      </c>
    </row>
    <row r="191" spans="1:12" x14ac:dyDescent="0.25">
      <c r="A191" s="6" t="s">
        <v>261</v>
      </c>
      <c r="B191" s="8">
        <v>148715.83983718001</v>
      </c>
      <c r="C191" s="8">
        <v>435881.07595585432</v>
      </c>
      <c r="D191" s="8">
        <v>451689.82475443347</v>
      </c>
      <c r="E191" s="8">
        <v>842306.83533907146</v>
      </c>
      <c r="F191" s="8"/>
      <c r="H191" s="6" t="s">
        <v>261</v>
      </c>
      <c r="I191" s="8">
        <v>1198884.5013571798</v>
      </c>
      <c r="J191" s="8">
        <v>1546308.1839013626</v>
      </c>
      <c r="K191" s="8">
        <v>1617409.0279514277</v>
      </c>
      <c r="L191" s="8">
        <v>842306.83533846692</v>
      </c>
    </row>
    <row r="192" spans="1:12" x14ac:dyDescent="0.25">
      <c r="A192" s="6" t="s">
        <v>262</v>
      </c>
      <c r="B192" s="8">
        <v>10514037.015938379</v>
      </c>
      <c r="C192" s="8">
        <v>9838604.0606979802</v>
      </c>
      <c r="D192" s="8">
        <v>10195435.381679686</v>
      </c>
      <c r="E192" s="8">
        <v>19000057.214233231</v>
      </c>
      <c r="F192" s="8"/>
      <c r="H192" s="6" t="s">
        <v>262</v>
      </c>
      <c r="I192" s="8">
        <v>13628660.41133838</v>
      </c>
      <c r="J192" s="8">
        <v>13131943.860314135</v>
      </c>
      <c r="K192" s="8">
        <v>13652762.224293012</v>
      </c>
      <c r="L192" s="8">
        <v>19000057.214231439</v>
      </c>
    </row>
    <row r="193" spans="1:12" x14ac:dyDescent="0.25">
      <c r="A193" s="6" t="s">
        <v>263</v>
      </c>
      <c r="B193" s="8">
        <v>1638.828443439</v>
      </c>
      <c r="C193" s="8">
        <v>207858.49164427328</v>
      </c>
      <c r="D193" s="8">
        <v>215397.2054387411</v>
      </c>
      <c r="E193" s="8">
        <v>326648.80055910349</v>
      </c>
      <c r="F193" s="8"/>
      <c r="H193" s="6" t="s">
        <v>263</v>
      </c>
      <c r="I193" s="8">
        <v>412413.54686343891</v>
      </c>
      <c r="J193" s="8">
        <v>642203.37290558126</v>
      </c>
      <c r="K193" s="8">
        <v>671369.65538497537</v>
      </c>
      <c r="L193" s="8">
        <v>326648.80055886705</v>
      </c>
    </row>
    <row r="194" spans="1:12" x14ac:dyDescent="0.25">
      <c r="A194" s="6" t="s">
        <v>264</v>
      </c>
      <c r="B194" s="8">
        <v>986.93468912940023</v>
      </c>
      <c r="C194" s="8">
        <v>125020.02950152374</v>
      </c>
      <c r="D194" s="8">
        <v>129554.31729285866</v>
      </c>
      <c r="E194" s="8">
        <v>196460.18512185646</v>
      </c>
      <c r="F194" s="8"/>
      <c r="H194" s="6" t="s">
        <v>264</v>
      </c>
      <c r="I194" s="8">
        <v>248363.54122112942</v>
      </c>
      <c r="J194" s="8">
        <v>386591.05121446913</v>
      </c>
      <c r="K194" s="8">
        <v>404149.88581675093</v>
      </c>
      <c r="L194" s="8">
        <v>196460.18512171405</v>
      </c>
    </row>
    <row r="195" spans="1:12" x14ac:dyDescent="0.25">
      <c r="A195" s="6" t="s">
        <v>265</v>
      </c>
      <c r="B195" s="8">
        <v>0</v>
      </c>
      <c r="C195" s="8">
        <v>0</v>
      </c>
      <c r="D195" s="8">
        <v>0</v>
      </c>
      <c r="E195" s="8">
        <v>0</v>
      </c>
      <c r="F195" s="8"/>
      <c r="H195" s="6" t="s">
        <v>265</v>
      </c>
      <c r="I195" s="8">
        <v>0</v>
      </c>
      <c r="J195" s="8">
        <v>0</v>
      </c>
      <c r="K195" s="8">
        <v>0</v>
      </c>
      <c r="L195" s="8">
        <v>0</v>
      </c>
    </row>
    <row r="196" spans="1:12" x14ac:dyDescent="0.25">
      <c r="A196" s="6" t="s">
        <v>266</v>
      </c>
      <c r="B196" s="8">
        <v>33910.974127875801</v>
      </c>
      <c r="C196" s="8">
        <v>2969249.3208566904</v>
      </c>
      <c r="D196" s="8">
        <v>3076939.5125697381</v>
      </c>
      <c r="E196" s="8">
        <v>5186128.7363193175</v>
      </c>
      <c r="F196" s="8"/>
      <c r="H196" s="6" t="s">
        <v>266</v>
      </c>
      <c r="I196" s="8">
        <v>3272611.2939278758</v>
      </c>
      <c r="J196" s="8">
        <v>6393785.5514583653</v>
      </c>
      <c r="K196" s="8">
        <v>6671995.5207414366</v>
      </c>
      <c r="L196" s="8">
        <v>5186128.736317453</v>
      </c>
    </row>
    <row r="197" spans="1:12" x14ac:dyDescent="0.25">
      <c r="A197" s="6" t="s">
        <v>267</v>
      </c>
      <c r="B197" s="8">
        <v>13296.690717387002</v>
      </c>
      <c r="C197" s="8">
        <v>1381668.3078498133</v>
      </c>
      <c r="D197" s="8">
        <v>1431779.3321787701</v>
      </c>
      <c r="E197" s="8">
        <v>2413239.4895468741</v>
      </c>
      <c r="F197" s="8"/>
      <c r="H197" s="6" t="s">
        <v>267</v>
      </c>
      <c r="I197" s="8">
        <v>3346131.4405773869</v>
      </c>
      <c r="J197" s="8">
        <v>4905740.3813686911</v>
      </c>
      <c r="K197" s="8">
        <v>5131327.4251210401</v>
      </c>
      <c r="L197" s="8">
        <v>2413239.4895449555</v>
      </c>
    </row>
    <row r="198" spans="1:12" x14ac:dyDescent="0.25">
      <c r="A198" s="6" t="s">
        <v>268</v>
      </c>
      <c r="B198" s="8">
        <v>1415.8473583870002</v>
      </c>
      <c r="C198" s="8">
        <v>222146.98499207408</v>
      </c>
      <c r="D198" s="8">
        <v>230203.92087624891</v>
      </c>
      <c r="E198" s="8">
        <v>388004.75745219388</v>
      </c>
      <c r="F198" s="8"/>
      <c r="H198" s="6" t="s">
        <v>268</v>
      </c>
      <c r="I198" s="8">
        <v>551312.34109838703</v>
      </c>
      <c r="J198" s="8">
        <v>803596.41839002026</v>
      </c>
      <c r="K198" s="8">
        <v>840605.77917927899</v>
      </c>
      <c r="L198" s="8">
        <v>388004.75745187735</v>
      </c>
    </row>
    <row r="199" spans="1:12" x14ac:dyDescent="0.25">
      <c r="A199" s="6" t="s">
        <v>269</v>
      </c>
      <c r="B199" s="8">
        <v>56380.114192054003</v>
      </c>
      <c r="C199" s="8">
        <v>247401.69680043962</v>
      </c>
      <c r="D199" s="8">
        <v>256374.58296780454</v>
      </c>
      <c r="E199" s="8">
        <v>405494.95877132233</v>
      </c>
      <c r="F199" s="8"/>
      <c r="H199" s="6" t="s">
        <v>269</v>
      </c>
      <c r="I199" s="8">
        <v>192622.53303205399</v>
      </c>
      <c r="J199" s="8">
        <v>391461.6756166335</v>
      </c>
      <c r="K199" s="8">
        <v>407607.81792448414</v>
      </c>
      <c r="L199" s="8">
        <v>405494.95877124392</v>
      </c>
    </row>
    <row r="200" spans="1:12" x14ac:dyDescent="0.25">
      <c r="A200" s="6" t="s">
        <v>270</v>
      </c>
      <c r="B200" s="8">
        <v>0</v>
      </c>
      <c r="C200" s="8">
        <v>0</v>
      </c>
      <c r="D200" s="8">
        <v>0</v>
      </c>
      <c r="E200" s="8">
        <v>0</v>
      </c>
      <c r="F200" s="8"/>
      <c r="H200" s="6" t="s">
        <v>270</v>
      </c>
      <c r="I200" s="8">
        <v>0</v>
      </c>
      <c r="J200" s="8">
        <v>0</v>
      </c>
      <c r="K200" s="8">
        <v>0</v>
      </c>
      <c r="L200" s="8">
        <v>0</v>
      </c>
    </row>
    <row r="201" spans="1:12" x14ac:dyDescent="0.25">
      <c r="A201" s="6" t="s">
        <v>271</v>
      </c>
      <c r="B201" s="8">
        <v>123494.3315837</v>
      </c>
      <c r="C201" s="8">
        <v>479075.6980792192</v>
      </c>
      <c r="D201" s="8">
        <v>496451.05063342222</v>
      </c>
      <c r="E201" s="8">
        <v>956937.19902308146</v>
      </c>
      <c r="F201" s="8"/>
      <c r="H201" s="6" t="s">
        <v>271</v>
      </c>
      <c r="I201" s="8">
        <v>828841.01208369981</v>
      </c>
      <c r="J201" s="8">
        <v>1224895.0157047652</v>
      </c>
      <c r="K201" s="8">
        <v>1279407.3513670694</v>
      </c>
      <c r="L201" s="8">
        <v>956937.1990226754</v>
      </c>
    </row>
    <row r="202" spans="1:12" x14ac:dyDescent="0.25">
      <c r="A202" s="6" t="s">
        <v>272</v>
      </c>
      <c r="B202" s="8">
        <v>6280.5381380584995</v>
      </c>
      <c r="C202" s="8">
        <v>22435.434235872413</v>
      </c>
      <c r="D202" s="8">
        <v>23249.133576327084</v>
      </c>
      <c r="E202" s="8">
        <v>35736.335873114862</v>
      </c>
      <c r="F202" s="8"/>
      <c r="H202" s="6" t="s">
        <v>272</v>
      </c>
      <c r="I202" s="8">
        <v>18290.603678058498</v>
      </c>
      <c r="J202" s="8">
        <v>35134.63469050741</v>
      </c>
      <c r="K202" s="8">
        <v>36580.672161156435</v>
      </c>
      <c r="L202" s="8">
        <v>35736.33587310795</v>
      </c>
    </row>
    <row r="203" spans="1:12" x14ac:dyDescent="0.25">
      <c r="A203" s="6" t="s">
        <v>273</v>
      </c>
      <c r="B203" s="8">
        <v>848971.81629129988</v>
      </c>
      <c r="C203" s="8">
        <v>1930546.6953644683</v>
      </c>
      <c r="D203" s="8">
        <v>2000564.7104480942</v>
      </c>
      <c r="E203" s="8">
        <v>3342657.5277140611</v>
      </c>
      <c r="F203" s="8"/>
      <c r="H203" s="6" t="s">
        <v>273</v>
      </c>
      <c r="I203" s="8">
        <v>1844607.1094712997</v>
      </c>
      <c r="J203" s="8">
        <v>2983311.3223093855</v>
      </c>
      <c r="K203" s="8">
        <v>3105750.2136611808</v>
      </c>
      <c r="L203" s="8">
        <v>3342657.5277134879</v>
      </c>
    </row>
    <row r="204" spans="1:12" x14ac:dyDescent="0.25">
      <c r="A204" s="6" t="s">
        <v>274</v>
      </c>
      <c r="B204" s="8">
        <v>0</v>
      </c>
      <c r="C204" s="8">
        <v>0</v>
      </c>
      <c r="D204" s="8">
        <v>0</v>
      </c>
      <c r="E204" s="8">
        <v>0</v>
      </c>
      <c r="F204" s="8"/>
      <c r="H204" s="6" t="s">
        <v>274</v>
      </c>
      <c r="I204" s="8">
        <v>0</v>
      </c>
      <c r="J204" s="8">
        <v>0</v>
      </c>
      <c r="K204" s="8">
        <v>0</v>
      </c>
      <c r="L204" s="8">
        <v>0</v>
      </c>
    </row>
    <row r="205" spans="1:12" x14ac:dyDescent="0.25">
      <c r="A205" s="6" t="s">
        <v>275</v>
      </c>
      <c r="B205" s="8">
        <v>3061558.4362109522</v>
      </c>
      <c r="C205" s="8">
        <v>1961338.9107397252</v>
      </c>
      <c r="D205" s="8">
        <v>2032473.7130037805</v>
      </c>
      <c r="E205" s="8">
        <v>4016651.9320229511</v>
      </c>
      <c r="F205" s="8"/>
      <c r="H205" s="6" t="s">
        <v>275</v>
      </c>
      <c r="I205" s="8">
        <v>4737504.1582109518</v>
      </c>
      <c r="J205" s="8">
        <v>3733450.0290247616</v>
      </c>
      <c r="K205" s="8">
        <v>3892824.5149630746</v>
      </c>
      <c r="L205" s="8">
        <v>4016651.9320219862</v>
      </c>
    </row>
    <row r="206" spans="1:12" x14ac:dyDescent="0.25">
      <c r="A206" s="6" t="s">
        <v>276</v>
      </c>
      <c r="B206" s="8">
        <v>0</v>
      </c>
      <c r="C206" s="8">
        <v>0</v>
      </c>
      <c r="D206" s="8">
        <v>0</v>
      </c>
      <c r="E206" s="8">
        <v>0</v>
      </c>
      <c r="F206" s="8"/>
      <c r="H206" s="6" t="s">
        <v>276</v>
      </c>
      <c r="I206" s="8">
        <v>0</v>
      </c>
      <c r="J206" s="8">
        <v>0</v>
      </c>
      <c r="K206" s="8">
        <v>0</v>
      </c>
      <c r="L206" s="8">
        <v>0</v>
      </c>
    </row>
    <row r="207" spans="1:12" x14ac:dyDescent="0.25">
      <c r="A207" s="6" t="s">
        <v>277</v>
      </c>
      <c r="B207" s="8">
        <v>231.13865608000003</v>
      </c>
      <c r="C207" s="8">
        <v>16399.210793627073</v>
      </c>
      <c r="D207" s="8">
        <v>16993.985419625416</v>
      </c>
      <c r="E207" s="8">
        <v>29538.59408910554</v>
      </c>
      <c r="F207" s="8"/>
      <c r="H207" s="6" t="s">
        <v>277</v>
      </c>
      <c r="I207" s="8">
        <v>14719.023056079999</v>
      </c>
      <c r="J207" s="8">
        <v>31718.406808537351</v>
      </c>
      <c r="K207" s="8">
        <v>33075.978415239595</v>
      </c>
      <c r="L207" s="8">
        <v>29538.594089097202</v>
      </c>
    </row>
    <row r="208" spans="1:12" x14ac:dyDescent="0.25">
      <c r="A208" s="6" t="s">
        <v>278</v>
      </c>
      <c r="B208" s="8">
        <v>7697212.2642681012</v>
      </c>
      <c r="C208" s="8">
        <v>3651097.0128171141</v>
      </c>
      <c r="D208" s="8">
        <v>3783516.791281445</v>
      </c>
      <c r="E208" s="8">
        <v>7315179.3556749076</v>
      </c>
      <c r="F208" s="8"/>
      <c r="H208" s="6" t="s">
        <v>278</v>
      </c>
      <c r="I208" s="8">
        <v>12206719.046268102</v>
      </c>
      <c r="J208" s="8">
        <v>8419358.3004365321</v>
      </c>
      <c r="K208" s="8">
        <v>8789206.6821946166</v>
      </c>
      <c r="L208" s="8">
        <v>7315179.355672312</v>
      </c>
    </row>
    <row r="209" spans="1:12" x14ac:dyDescent="0.25">
      <c r="A209" s="6" t="s">
        <v>279</v>
      </c>
      <c r="B209" s="8">
        <v>212587.33461688797</v>
      </c>
      <c r="C209" s="8">
        <v>946813.21189395129</v>
      </c>
      <c r="D209" s="8">
        <v>981152.69817053189</v>
      </c>
      <c r="E209" s="8">
        <v>1707362.2790288045</v>
      </c>
      <c r="F209" s="8"/>
      <c r="H209" s="6" t="s">
        <v>279</v>
      </c>
      <c r="I209" s="8">
        <v>2506090.805776888</v>
      </c>
      <c r="J209" s="8">
        <v>3371917.4069258478</v>
      </c>
      <c r="K209" s="8">
        <v>3527011.4129606588</v>
      </c>
      <c r="L209" s="8">
        <v>1707362.2790274844</v>
      </c>
    </row>
    <row r="210" spans="1:12" x14ac:dyDescent="0.25">
      <c r="A210" s="6" t="s">
        <v>280</v>
      </c>
      <c r="B210" s="8">
        <v>128605.88256948002</v>
      </c>
      <c r="C210" s="8">
        <v>335254.59788911318</v>
      </c>
      <c r="D210" s="8">
        <v>347413.7761924502</v>
      </c>
      <c r="E210" s="8">
        <v>647558.61028479028</v>
      </c>
      <c r="F210" s="8"/>
      <c r="H210" s="6" t="s">
        <v>280</v>
      </c>
      <c r="I210" s="8">
        <v>471679.57176948001</v>
      </c>
      <c r="J210" s="8">
        <v>698013.77978962637</v>
      </c>
      <c r="K210" s="8">
        <v>728236.0214813425</v>
      </c>
      <c r="L210" s="8">
        <v>647558.61028459284</v>
      </c>
    </row>
    <row r="211" spans="1:12" x14ac:dyDescent="0.25">
      <c r="A211" s="6" t="s">
        <v>281</v>
      </c>
      <c r="B211" s="8">
        <v>938827.42534526275</v>
      </c>
      <c r="C211" s="8">
        <v>382901.72027384024</v>
      </c>
      <c r="D211" s="8">
        <v>396788.98779762239</v>
      </c>
      <c r="E211" s="8">
        <v>760264.03245668765</v>
      </c>
      <c r="F211" s="8"/>
      <c r="H211" s="6" t="s">
        <v>281</v>
      </c>
      <c r="I211" s="8">
        <v>954756.72114526271</v>
      </c>
      <c r="J211" s="8">
        <v>399745.03555731167</v>
      </c>
      <c r="K211" s="8">
        <v>414470.99135368795</v>
      </c>
      <c r="L211" s="8">
        <v>760264.03245667845</v>
      </c>
    </row>
    <row r="212" spans="1:12" x14ac:dyDescent="0.25">
      <c r="A212" s="6" t="s">
        <v>282</v>
      </c>
      <c r="B212" s="8">
        <v>34236.724277579997</v>
      </c>
      <c r="C212" s="8">
        <v>17474.912065606215</v>
      </c>
      <c r="D212" s="8">
        <v>18108.700753304161</v>
      </c>
      <c r="E212" s="8">
        <v>34697.015997531606</v>
      </c>
      <c r="F212" s="8"/>
      <c r="H212" s="6" t="s">
        <v>282</v>
      </c>
      <c r="I212" s="8">
        <v>65329.059177579999</v>
      </c>
      <c r="J212" s="8">
        <v>50351.318291924239</v>
      </c>
      <c r="K212" s="8">
        <v>52622.139587692596</v>
      </c>
      <c r="L212" s="8">
        <v>34697.015997513707</v>
      </c>
    </row>
    <row r="213" spans="1:12" x14ac:dyDescent="0.25">
      <c r="A213" s="6" t="s">
        <v>283</v>
      </c>
      <c r="B213" s="8">
        <v>950868.11622264003</v>
      </c>
      <c r="C213" s="8">
        <v>732836.07246100763</v>
      </c>
      <c r="D213" s="8">
        <v>759414.93082201318</v>
      </c>
      <c r="E213" s="8">
        <v>1455070.2649767944</v>
      </c>
      <c r="F213" s="8"/>
      <c r="H213" s="6" t="s">
        <v>283</v>
      </c>
      <c r="I213" s="8">
        <v>2288928.5190226398</v>
      </c>
      <c r="J213" s="8">
        <v>2147674.0863730325</v>
      </c>
      <c r="K213" s="8">
        <v>2244702.7362339813</v>
      </c>
      <c r="L213" s="8">
        <v>1455070.2649760242</v>
      </c>
    </row>
    <row r="214" spans="1:12" x14ac:dyDescent="0.25">
      <c r="A214" s="6" t="s">
        <v>284</v>
      </c>
      <c r="B214" s="8">
        <v>311853.04260093207</v>
      </c>
      <c r="C214" s="8">
        <v>649165.36469622212</v>
      </c>
      <c r="D214" s="8">
        <v>672709.61276139843</v>
      </c>
      <c r="E214" s="8">
        <v>1070323.0311287532</v>
      </c>
      <c r="F214" s="8"/>
      <c r="H214" s="6" t="s">
        <v>284</v>
      </c>
      <c r="I214" s="8">
        <v>609040.36534093204</v>
      </c>
      <c r="J214" s="8">
        <v>963405.23053891631</v>
      </c>
      <c r="K214" s="8">
        <v>1002596.5935472205</v>
      </c>
      <c r="L214" s="8">
        <v>1070323.0311285821</v>
      </c>
    </row>
    <row r="215" spans="1:12" x14ac:dyDescent="0.25">
      <c r="A215" s="6" t="s">
        <v>285</v>
      </c>
      <c r="B215" s="8">
        <v>4386310.050172423</v>
      </c>
      <c r="C215" s="8">
        <v>4188477.2821525061</v>
      </c>
      <c r="D215" s="8">
        <v>4340387.0319779618</v>
      </c>
      <c r="E215" s="8">
        <v>8240176.4253022252</v>
      </c>
      <c r="F215" s="8"/>
      <c r="H215" s="6" t="s">
        <v>285</v>
      </c>
      <c r="I215" s="8">
        <v>7724205.1161724227</v>
      </c>
      <c r="J215" s="8">
        <v>7717900.0316366116</v>
      </c>
      <c r="K215" s="8">
        <v>8045552.2299765833</v>
      </c>
      <c r="L215" s="8">
        <v>8240176.4253003038</v>
      </c>
    </row>
    <row r="216" spans="1:12" x14ac:dyDescent="0.25">
      <c r="A216" s="6" t="s">
        <v>286</v>
      </c>
      <c r="B216" s="8">
        <v>0</v>
      </c>
      <c r="C216" s="8">
        <v>0</v>
      </c>
      <c r="D216" s="8">
        <v>0</v>
      </c>
      <c r="E216" s="8">
        <v>0</v>
      </c>
      <c r="F216" s="8"/>
      <c r="H216" s="6" t="s">
        <v>286</v>
      </c>
      <c r="I216" s="8">
        <v>0</v>
      </c>
      <c r="J216" s="8">
        <v>0</v>
      </c>
      <c r="K216" s="8">
        <v>0</v>
      </c>
      <c r="L216" s="8">
        <v>0</v>
      </c>
    </row>
    <row r="217" spans="1:12" x14ac:dyDescent="0.25">
      <c r="A217" s="6" t="s">
        <v>287</v>
      </c>
      <c r="B217" s="8">
        <v>536394.65569135023</v>
      </c>
      <c r="C217" s="8">
        <v>261341.90866452342</v>
      </c>
      <c r="D217" s="8">
        <v>270820.38527780294</v>
      </c>
      <c r="E217" s="8">
        <v>499498.83018101077</v>
      </c>
      <c r="F217" s="8"/>
      <c r="H217" s="6" t="s">
        <v>287</v>
      </c>
      <c r="I217" s="8">
        <v>538917.2922913502</v>
      </c>
      <c r="J217" s="8">
        <v>264009.2935968457</v>
      </c>
      <c r="K217" s="8">
        <v>273620.58874516911</v>
      </c>
      <c r="L217" s="8">
        <v>499498.83018100931</v>
      </c>
    </row>
    <row r="218" spans="1:12" x14ac:dyDescent="0.25">
      <c r="A218" s="6" t="s">
        <v>288</v>
      </c>
      <c r="B218" s="8">
        <v>7175129.5795379197</v>
      </c>
      <c r="C218" s="8">
        <v>4487366.8289274862</v>
      </c>
      <c r="D218" s="8">
        <v>4650116.8515340555</v>
      </c>
      <c r="E218" s="8">
        <v>8576636.2276002634</v>
      </c>
      <c r="F218" s="8"/>
      <c r="H218" s="6" t="s">
        <v>288</v>
      </c>
      <c r="I218" s="8">
        <v>8249682.3357379194</v>
      </c>
      <c r="J218" s="8">
        <v>5623577.1855334444</v>
      </c>
      <c r="K218" s="8">
        <v>5842903.1425833069</v>
      </c>
      <c r="L218" s="8">
        <v>8576636.227599645</v>
      </c>
    </row>
    <row r="219" spans="1:12" x14ac:dyDescent="0.25">
      <c r="A219" s="6" t="s">
        <v>289</v>
      </c>
      <c r="B219" s="8">
        <v>5499192.6419676961</v>
      </c>
      <c r="C219" s="8">
        <v>3439226.3406394324</v>
      </c>
      <c r="D219" s="8">
        <v>3563961.8895764821</v>
      </c>
      <c r="E219" s="8">
        <v>6573341.1937475223</v>
      </c>
      <c r="F219" s="8"/>
      <c r="H219" s="6" t="s">
        <v>289</v>
      </c>
      <c r="I219" s="8">
        <v>5633007.7035676958</v>
      </c>
      <c r="J219" s="8">
        <v>3580719.6809919891</v>
      </c>
      <c r="K219" s="8">
        <v>3712500.6840576748</v>
      </c>
      <c r="L219" s="8">
        <v>6573341.193747445</v>
      </c>
    </row>
    <row r="220" spans="1:12" x14ac:dyDescent="0.25">
      <c r="A220" s="6" t="s">
        <v>290</v>
      </c>
      <c r="B220" s="8">
        <v>213386.64071124402</v>
      </c>
      <c r="C220" s="8">
        <v>658824.18448029691</v>
      </c>
      <c r="D220" s="8">
        <v>682718.74336207006</v>
      </c>
      <c r="E220" s="8">
        <v>1248666.5323610618</v>
      </c>
      <c r="F220" s="8"/>
      <c r="H220" s="6" t="s">
        <v>290</v>
      </c>
      <c r="I220" s="8">
        <v>1807166.7356512439</v>
      </c>
      <c r="J220" s="8">
        <v>2344055.0301273102</v>
      </c>
      <c r="K220" s="8">
        <v>2451863.1964593339</v>
      </c>
      <c r="L220" s="8">
        <v>1248666.5323601444</v>
      </c>
    </row>
    <row r="221" spans="1:12" x14ac:dyDescent="0.25">
      <c r="A221" s="6" t="s">
        <v>291</v>
      </c>
      <c r="B221" s="8">
        <v>0</v>
      </c>
      <c r="C221" s="8">
        <v>0</v>
      </c>
      <c r="D221" s="8">
        <v>0</v>
      </c>
      <c r="E221" s="8">
        <v>0</v>
      </c>
      <c r="F221" s="8"/>
      <c r="H221" s="6" t="s">
        <v>291</v>
      </c>
      <c r="I221" s="8">
        <v>0</v>
      </c>
      <c r="J221" s="8">
        <v>0</v>
      </c>
      <c r="K221" s="8">
        <v>0</v>
      </c>
      <c r="L221" s="8">
        <v>0</v>
      </c>
    </row>
    <row r="222" spans="1:12" x14ac:dyDescent="0.25">
      <c r="A222" s="6" t="s">
        <v>292</v>
      </c>
      <c r="B222" s="8">
        <v>25832.004354550001</v>
      </c>
      <c r="C222" s="8">
        <v>2973312.4897715552</v>
      </c>
      <c r="D222" s="8">
        <v>3081150.0464890609</v>
      </c>
      <c r="E222" s="8">
        <v>5638541.4484266611</v>
      </c>
      <c r="F222" s="8"/>
      <c r="H222" s="6" t="s">
        <v>292</v>
      </c>
      <c r="I222" s="8">
        <v>1099075.1359745499</v>
      </c>
      <c r="J222" s="8">
        <v>4108138.0758276484</v>
      </c>
      <c r="K222" s="8">
        <v>4272482.6143623851</v>
      </c>
      <c r="L222" s="8">
        <v>5638541.4484260436</v>
      </c>
    </row>
    <row r="223" spans="1:12" x14ac:dyDescent="0.25">
      <c r="A223" s="6" t="s">
        <v>293</v>
      </c>
      <c r="B223" s="8">
        <v>0.70475955000000001</v>
      </c>
      <c r="C223" s="8">
        <v>88.734464213772156</v>
      </c>
      <c r="D223" s="8">
        <v>91.952729313847527</v>
      </c>
      <c r="E223" s="8">
        <v>139.52376705808672</v>
      </c>
      <c r="F223" s="8"/>
      <c r="H223" s="6" t="s">
        <v>293</v>
      </c>
      <c r="I223" s="8">
        <v>177.35375954999998</v>
      </c>
      <c r="J223" s="8">
        <v>275.51954491457388</v>
      </c>
      <c r="K223" s="8">
        <v>288.03850017230695</v>
      </c>
      <c r="L223" s="8">
        <v>139.52376705798503</v>
      </c>
    </row>
    <row r="224" spans="1:12" x14ac:dyDescent="0.25">
      <c r="A224" s="6" t="s">
        <v>347</v>
      </c>
      <c r="B224" s="8">
        <v>215690685.23403138</v>
      </c>
      <c r="C224" s="8">
        <v>227699374.84468886</v>
      </c>
      <c r="D224" s="8">
        <v>235957687.52921966</v>
      </c>
      <c r="E224" s="8">
        <v>423999000.00009978</v>
      </c>
      <c r="F224" s="8"/>
      <c r="H224" s="6" t="s">
        <v>347</v>
      </c>
      <c r="I224" s="8">
        <v>404091760.52674747</v>
      </c>
      <c r="J224" s="8">
        <v>433754660.74537355</v>
      </c>
      <c r="K224" s="8">
        <v>455638758.65296793</v>
      </c>
      <c r="L224" s="8">
        <v>423998999.99999321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N221"/>
  <sheetViews>
    <sheetView topLeftCell="D1" workbookViewId="0">
      <selection activeCell="I2" sqref="I2:K221"/>
    </sheetView>
  </sheetViews>
  <sheetFormatPr defaultRowHeight="15" x14ac:dyDescent="0.25"/>
  <cols>
    <col min="1" max="1" width="57" bestFit="1" customWidth="1"/>
    <col min="2" max="2" width="17.5703125" bestFit="1" customWidth="1"/>
    <col min="3" max="14" width="12.7109375" customWidth="1"/>
  </cols>
  <sheetData>
    <row r="1" spans="1:14" ht="60" x14ac:dyDescent="0.25">
      <c r="A1" s="2" t="s">
        <v>14</v>
      </c>
      <c r="B1" s="2" t="s">
        <v>15</v>
      </c>
      <c r="C1" s="2" t="s">
        <v>326</v>
      </c>
      <c r="D1" s="2" t="s">
        <v>327</v>
      </c>
      <c r="E1" s="2" t="s">
        <v>328</v>
      </c>
      <c r="F1" s="2" t="s">
        <v>37</v>
      </c>
      <c r="G1" s="2" t="s">
        <v>38</v>
      </c>
      <c r="H1" s="2" t="s">
        <v>39</v>
      </c>
      <c r="I1" s="2" t="s">
        <v>40</v>
      </c>
      <c r="J1" s="2" t="s">
        <v>41</v>
      </c>
      <c r="K1" s="2" t="s">
        <v>42</v>
      </c>
      <c r="L1" s="2" t="s">
        <v>43</v>
      </c>
      <c r="M1" s="2" t="s">
        <v>44</v>
      </c>
      <c r="N1" s="2" t="s">
        <v>45</v>
      </c>
    </row>
    <row r="2" spans="1:14" x14ac:dyDescent="0.25">
      <c r="A2" s="1" t="s">
        <v>79</v>
      </c>
      <c r="B2" s="1" t="s">
        <v>303</v>
      </c>
      <c r="C2" s="15">
        <v>7704.0481180060015</v>
      </c>
      <c r="D2" s="15">
        <v>640115.89312000002</v>
      </c>
      <c r="E2" s="15">
        <v>647819.94123800599</v>
      </c>
      <c r="F2" s="15">
        <v>1403121.0830268878</v>
      </c>
      <c r="G2" s="15">
        <v>676845.60203728836</v>
      </c>
      <c r="H2" s="15">
        <v>2079966.6850641761</v>
      </c>
      <c r="I2" s="15">
        <v>1454010.1671352535</v>
      </c>
      <c r="J2" s="15">
        <v>710548.13976408844</v>
      </c>
      <c r="K2" s="15">
        <v>2164558.3068993418</v>
      </c>
      <c r="L2" s="15">
        <v>1796520.0903875094</v>
      </c>
      <c r="M2" s="15">
        <v>-3.6847011061992864E-7</v>
      </c>
      <c r="N2" s="15">
        <v>1796520.0903871409</v>
      </c>
    </row>
    <row r="3" spans="1:14" x14ac:dyDescent="0.25">
      <c r="A3" s="1" t="s">
        <v>80</v>
      </c>
      <c r="B3" s="1" t="s">
        <v>304</v>
      </c>
      <c r="C3" s="15">
        <v>1193412.3014342757</v>
      </c>
      <c r="D3" s="15">
        <v>1824825.3658799997</v>
      </c>
      <c r="E3" s="15">
        <v>3018237.6673142752</v>
      </c>
      <c r="F3" s="15">
        <v>1119117.3648806934</v>
      </c>
      <c r="G3" s="15">
        <v>1929533.4433297997</v>
      </c>
      <c r="H3" s="15">
        <v>3048650.8082104931</v>
      </c>
      <c r="I3" s="15">
        <v>1159706.0627468028</v>
      </c>
      <c r="J3" s="15">
        <v>2025611.7416495429</v>
      </c>
      <c r="K3" s="15">
        <v>3185317.8043963457</v>
      </c>
      <c r="L3" s="15">
        <v>2257782.6550155766</v>
      </c>
      <c r="M3" s="15">
        <v>-1.050424792845761E-6</v>
      </c>
      <c r="N3" s="15">
        <v>2257782.6550145261</v>
      </c>
    </row>
    <row r="4" spans="1:14" x14ac:dyDescent="0.25">
      <c r="A4" s="1" t="s">
        <v>81</v>
      </c>
      <c r="B4" s="1" t="s">
        <v>305</v>
      </c>
      <c r="C4" s="15">
        <v>4220562.8636541953</v>
      </c>
      <c r="D4" s="15">
        <v>1414627.4119999998</v>
      </c>
      <c r="E4" s="15">
        <v>5635190.2756541949</v>
      </c>
      <c r="F4" s="15">
        <v>2491234.1195818377</v>
      </c>
      <c r="G4" s="15">
        <v>1495798.4212307248</v>
      </c>
      <c r="H4" s="15">
        <v>3987032.5408125622</v>
      </c>
      <c r="I4" s="15">
        <v>2581587.4213592876</v>
      </c>
      <c r="J4" s="15">
        <v>1570279.5179113811</v>
      </c>
      <c r="K4" s="15">
        <v>4151866.9392706687</v>
      </c>
      <c r="L4" s="15">
        <v>5183329.0936737414</v>
      </c>
      <c r="M4" s="15">
        <v>-8.1430241709044254E-7</v>
      </c>
      <c r="N4" s="15">
        <v>5183329.0936729275</v>
      </c>
    </row>
    <row r="5" spans="1:14" x14ac:dyDescent="0.25">
      <c r="A5" s="1" t="s">
        <v>82</v>
      </c>
      <c r="B5" s="1" t="s">
        <v>306</v>
      </c>
      <c r="C5" s="15">
        <v>4452439.1187825594</v>
      </c>
      <c r="D5" s="15">
        <v>1050730.4720000001</v>
      </c>
      <c r="E5" s="15">
        <v>5503169.5907825595</v>
      </c>
      <c r="F5" s="15">
        <v>2632309.9228736181</v>
      </c>
      <c r="G5" s="15">
        <v>1111021.154987073</v>
      </c>
      <c r="H5" s="15">
        <v>3743331.0778606911</v>
      </c>
      <c r="I5" s="15">
        <v>2727779.8311266</v>
      </c>
      <c r="J5" s="15">
        <v>1166342.8299429545</v>
      </c>
      <c r="K5" s="15">
        <v>3894122.6610695543</v>
      </c>
      <c r="L5" s="15">
        <v>5476855.2259099297</v>
      </c>
      <c r="M5" s="15">
        <v>-6.0483230835355918E-7</v>
      </c>
      <c r="N5" s="15">
        <v>5476855.2259093253</v>
      </c>
    </row>
    <row r="6" spans="1:14" x14ac:dyDescent="0.25">
      <c r="A6" s="1" t="s">
        <v>83</v>
      </c>
      <c r="B6" s="1" t="s">
        <v>304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</row>
    <row r="7" spans="1:14" x14ac:dyDescent="0.25">
      <c r="A7" s="1" t="s">
        <v>84</v>
      </c>
      <c r="B7" s="1" t="s">
        <v>303</v>
      </c>
      <c r="C7" s="15">
        <v>2663.1112142375</v>
      </c>
      <c r="D7" s="15">
        <v>136818.3168</v>
      </c>
      <c r="E7" s="15">
        <v>139481.42801423749</v>
      </c>
      <c r="F7" s="15">
        <v>382271.62506742676</v>
      </c>
      <c r="G7" s="15">
        <v>144668.92167425717</v>
      </c>
      <c r="H7" s="15">
        <v>526940.54674168397</v>
      </c>
      <c r="I7" s="15">
        <v>396136.0399890042</v>
      </c>
      <c r="J7" s="15">
        <v>151872.49923455506</v>
      </c>
      <c r="K7" s="15">
        <v>548008.5392235592</v>
      </c>
      <c r="L7" s="15">
        <v>560233.47898454929</v>
      </c>
      <c r="M7" s="15">
        <v>-7.8756770247348994E-8</v>
      </c>
      <c r="N7" s="15">
        <v>560233.47898447048</v>
      </c>
    </row>
    <row r="8" spans="1:14" x14ac:dyDescent="0.25">
      <c r="A8" s="1" t="s">
        <v>85</v>
      </c>
      <c r="B8" s="1" t="s">
        <v>306</v>
      </c>
      <c r="C8" s="15">
        <v>4016067.8450834863</v>
      </c>
      <c r="D8" s="15">
        <v>2671070.1995999999</v>
      </c>
      <c r="E8" s="15">
        <v>6687138.0446834862</v>
      </c>
      <c r="F8" s="15">
        <v>2136435.6283318638</v>
      </c>
      <c r="G8" s="15">
        <v>2824335.6191645153</v>
      </c>
      <c r="H8" s="15">
        <v>4960771.2474963795</v>
      </c>
      <c r="I8" s="15">
        <v>2213920.9242891804</v>
      </c>
      <c r="J8" s="15">
        <v>2964969.2843187628</v>
      </c>
      <c r="K8" s="15">
        <v>5178890.2086079437</v>
      </c>
      <c r="L8" s="15">
        <v>4388888.7475415235</v>
      </c>
      <c r="M8" s="15">
        <v>-1.5375489696452525E-6</v>
      </c>
      <c r="N8" s="15">
        <v>4388888.7475399859</v>
      </c>
    </row>
    <row r="9" spans="1:14" x14ac:dyDescent="0.25">
      <c r="A9" s="1" t="s">
        <v>86</v>
      </c>
      <c r="B9" s="1" t="s">
        <v>307</v>
      </c>
      <c r="C9" s="15">
        <v>22740.786907509999</v>
      </c>
      <c r="D9" s="15">
        <v>111947.02639999999</v>
      </c>
      <c r="E9" s="15">
        <v>134687.81330750999</v>
      </c>
      <c r="F9" s="15">
        <v>144542.85513300862</v>
      </c>
      <c r="G9" s="15">
        <v>118370.52211073246</v>
      </c>
      <c r="H9" s="15">
        <v>262913.37724374107</v>
      </c>
      <c r="I9" s="15">
        <v>149785.20634638998</v>
      </c>
      <c r="J9" s="15">
        <v>124264.60929275748</v>
      </c>
      <c r="K9" s="15">
        <v>274049.81563914748</v>
      </c>
      <c r="L9" s="15">
        <v>252538.64734159695</v>
      </c>
      <c r="M9" s="15">
        <v>-6.4440101619922221E-8</v>
      </c>
      <c r="N9" s="15">
        <v>252538.64734153252</v>
      </c>
    </row>
    <row r="10" spans="1:14" x14ac:dyDescent="0.25">
      <c r="A10" s="1" t="s">
        <v>87</v>
      </c>
      <c r="B10" s="1" t="s">
        <v>308</v>
      </c>
      <c r="C10" s="15">
        <v>649020.96710408409</v>
      </c>
      <c r="D10" s="15">
        <v>243200.56639999998</v>
      </c>
      <c r="E10" s="15">
        <v>892221.5335040841</v>
      </c>
      <c r="F10" s="15">
        <v>297133.46564761346</v>
      </c>
      <c r="G10" s="15">
        <v>257155.3613182338</v>
      </c>
      <c r="H10" s="15">
        <v>554288.82696584729</v>
      </c>
      <c r="I10" s="15">
        <v>307910.04801649362</v>
      </c>
      <c r="J10" s="15">
        <v>269960.03677211853</v>
      </c>
      <c r="K10" s="15">
        <v>577870.08478861209</v>
      </c>
      <c r="L10" s="15">
        <v>606063.04747481039</v>
      </c>
      <c r="M10" s="15">
        <v>-1.3999361766735274E-7</v>
      </c>
      <c r="N10" s="15">
        <v>606063.04747467034</v>
      </c>
    </row>
    <row r="11" spans="1:14" x14ac:dyDescent="0.25">
      <c r="A11" s="1" t="s">
        <v>88</v>
      </c>
      <c r="B11" s="1" t="s">
        <v>306</v>
      </c>
      <c r="C11" s="15">
        <v>1237944.3168257403</v>
      </c>
      <c r="D11" s="15">
        <v>2378.6509999999998</v>
      </c>
      <c r="E11" s="15">
        <v>1240322.9678257403</v>
      </c>
      <c r="F11" s="15">
        <v>551558.72223449196</v>
      </c>
      <c r="G11" s="15">
        <v>2515.137470317085</v>
      </c>
      <c r="H11" s="15">
        <v>554073.85970480903</v>
      </c>
      <c r="I11" s="15">
        <v>571562.92468432139</v>
      </c>
      <c r="J11" s="15">
        <v>2640.3750654588785</v>
      </c>
      <c r="K11" s="15">
        <v>574203.29974978021</v>
      </c>
      <c r="L11" s="15">
        <v>1125014.172773082</v>
      </c>
      <c r="M11" s="15">
        <v>-1.369223614842972E-9</v>
      </c>
      <c r="N11" s="15">
        <v>1125014.1727730806</v>
      </c>
    </row>
    <row r="12" spans="1:14" x14ac:dyDescent="0.25">
      <c r="A12" s="1" t="s">
        <v>89</v>
      </c>
      <c r="B12" s="1" t="s">
        <v>306</v>
      </c>
      <c r="C12" s="15">
        <v>3482875.2893804931</v>
      </c>
      <c r="D12" s="15">
        <v>1280964.1129999999</v>
      </c>
      <c r="E12" s="15">
        <v>4763839.4023804925</v>
      </c>
      <c r="F12" s="15">
        <v>2140751.5888361167</v>
      </c>
      <c r="G12" s="15">
        <v>1354465.5515827199</v>
      </c>
      <c r="H12" s="15">
        <v>3495217.1404188368</v>
      </c>
      <c r="I12" s="15">
        <v>2218393.4181673294</v>
      </c>
      <c r="J12" s="15">
        <v>1421909.1845389884</v>
      </c>
      <c r="K12" s="15">
        <v>3640302.6027063178</v>
      </c>
      <c r="L12" s="15">
        <v>4464608.6276312862</v>
      </c>
      <c r="M12" s="15">
        <v>-7.3736177072045504E-7</v>
      </c>
      <c r="N12" s="15">
        <v>4464608.6276305486</v>
      </c>
    </row>
    <row r="13" spans="1:14" x14ac:dyDescent="0.25">
      <c r="A13" s="1" t="s">
        <v>90</v>
      </c>
      <c r="B13" s="1" t="s">
        <v>298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</row>
    <row r="14" spans="1:14" x14ac:dyDescent="0.25">
      <c r="A14" s="1" t="s">
        <v>91</v>
      </c>
      <c r="B14" s="1" t="s">
        <v>309</v>
      </c>
      <c r="C14" s="15">
        <v>2405008.720248065</v>
      </c>
      <c r="D14" s="15">
        <v>460760.14160000003</v>
      </c>
      <c r="E14" s="15">
        <v>2865768.8618480652</v>
      </c>
      <c r="F14" s="15">
        <v>1108648.2140994139</v>
      </c>
      <c r="G14" s="15">
        <v>487198.45701061888</v>
      </c>
      <c r="H14" s="15">
        <v>1595846.6711100328</v>
      </c>
      <c r="I14" s="15">
        <v>1148857.2116665994</v>
      </c>
      <c r="J14" s="15">
        <v>511457.79226878693</v>
      </c>
      <c r="K14" s="15">
        <v>1660315.0039353864</v>
      </c>
      <c r="L14" s="15">
        <v>2160359.484731439</v>
      </c>
      <c r="M14" s="15">
        <v>-2.652275035964131E-7</v>
      </c>
      <c r="N14" s="15">
        <v>2160359.4847311736</v>
      </c>
    </row>
    <row r="15" spans="1:14" x14ac:dyDescent="0.25">
      <c r="A15" s="1" t="s">
        <v>92</v>
      </c>
      <c r="B15" s="1" t="s">
        <v>310</v>
      </c>
      <c r="C15" s="15">
        <v>875.73869547799995</v>
      </c>
      <c r="D15" s="15">
        <v>67535.356899999999</v>
      </c>
      <c r="E15" s="15">
        <v>68411.095595477993</v>
      </c>
      <c r="F15" s="15">
        <v>93635.538329168499</v>
      </c>
      <c r="G15" s="15">
        <v>71410.520799573991</v>
      </c>
      <c r="H15" s="15">
        <v>165046.05912874249</v>
      </c>
      <c r="I15" s="15">
        <v>97031.557990768735</v>
      </c>
      <c r="J15" s="15">
        <v>74966.303335641191</v>
      </c>
      <c r="K15" s="15">
        <v>171997.86132640991</v>
      </c>
      <c r="L15" s="15">
        <v>177833.2513319008</v>
      </c>
      <c r="M15" s="15">
        <v>-3.8875398494494675E-8</v>
      </c>
      <c r="N15" s="15">
        <v>177833.25133186192</v>
      </c>
    </row>
    <row r="16" spans="1:14" x14ac:dyDescent="0.25">
      <c r="A16" s="1" t="s">
        <v>93</v>
      </c>
      <c r="B16" s="1" t="s">
        <v>298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</row>
    <row r="17" spans="1:14" x14ac:dyDescent="0.25">
      <c r="A17" s="1" t="s">
        <v>94</v>
      </c>
      <c r="B17" s="1" t="s">
        <v>311</v>
      </c>
      <c r="C17" s="15">
        <v>47.999511560000002</v>
      </c>
      <c r="D17" s="15">
        <v>21936.428359999998</v>
      </c>
      <c r="E17" s="15">
        <v>21984.427871559998</v>
      </c>
      <c r="F17" s="15">
        <v>10657.822590260203</v>
      </c>
      <c r="G17" s="15">
        <v>29119.982039626153</v>
      </c>
      <c r="H17" s="15">
        <v>39777.804629886356</v>
      </c>
      <c r="I17" s="15">
        <v>11044.365730954638</v>
      </c>
      <c r="J17" s="15">
        <v>33483.620774501054</v>
      </c>
      <c r="K17" s="15">
        <v>44527.986505455694</v>
      </c>
      <c r="L17" s="15">
        <v>20241.40916114263</v>
      </c>
      <c r="M17" s="15">
        <v>-1.100865302150426E-8</v>
      </c>
      <c r="N17" s="15">
        <v>20241.409161131622</v>
      </c>
    </row>
    <row r="18" spans="1:14" x14ac:dyDescent="0.25">
      <c r="A18" s="1" t="s">
        <v>95</v>
      </c>
      <c r="B18" s="1" t="s">
        <v>304</v>
      </c>
      <c r="C18" s="15">
        <v>2213.5104443606001</v>
      </c>
      <c r="D18" s="15">
        <v>859698.34601199988</v>
      </c>
      <c r="E18" s="15">
        <v>861911.85645636043</v>
      </c>
      <c r="F18" s="15">
        <v>421224.86429946905</v>
      </c>
      <c r="G18" s="15">
        <v>909027.64769796131</v>
      </c>
      <c r="H18" s="15">
        <v>1330252.5119974304</v>
      </c>
      <c r="I18" s="15">
        <v>436502.05442024482</v>
      </c>
      <c r="J18" s="15">
        <v>954291.35111721908</v>
      </c>
      <c r="K18" s="15">
        <v>1390793.405537464</v>
      </c>
      <c r="L18" s="15">
        <v>799993.12757599354</v>
      </c>
      <c r="M18" s="15">
        <v>-4.9486842626390946E-7</v>
      </c>
      <c r="N18" s="15">
        <v>799993.12757549866</v>
      </c>
    </row>
    <row r="19" spans="1:14" x14ac:dyDescent="0.25">
      <c r="A19" s="1" t="s">
        <v>96</v>
      </c>
      <c r="B19" s="1" t="s">
        <v>311</v>
      </c>
      <c r="C19" s="15">
        <v>38975.511378231997</v>
      </c>
      <c r="D19" s="15">
        <v>17812337.779192001</v>
      </c>
      <c r="E19" s="15">
        <v>17851313.290570233</v>
      </c>
      <c r="F19" s="15">
        <v>8654131.5137054436</v>
      </c>
      <c r="G19" s="15">
        <v>23645369.597160134</v>
      </c>
      <c r="H19" s="15">
        <v>32299501.110865578</v>
      </c>
      <c r="I19" s="15">
        <v>8968003.8029990755</v>
      </c>
      <c r="J19" s="15">
        <v>27188635.885380898</v>
      </c>
      <c r="K19" s="15">
        <v>36156639.688379973</v>
      </c>
      <c r="L19" s="15">
        <v>16435985.438839417</v>
      </c>
      <c r="M19" s="15">
        <v>-8.9390051513817408E-6</v>
      </c>
      <c r="N19" s="15">
        <v>16435985.438830478</v>
      </c>
    </row>
    <row r="20" spans="1:14" x14ac:dyDescent="0.25">
      <c r="A20" s="1" t="s">
        <v>97</v>
      </c>
      <c r="B20" s="1" t="s">
        <v>307</v>
      </c>
      <c r="C20" s="15">
        <v>12369.339989369</v>
      </c>
      <c r="D20" s="15">
        <v>34688.486360000003</v>
      </c>
      <c r="E20" s="15">
        <v>47057.826349369003</v>
      </c>
      <c r="F20" s="15">
        <v>39304.912375564891</v>
      </c>
      <c r="G20" s="15">
        <v>36678.904064790957</v>
      </c>
      <c r="H20" s="15">
        <v>75983.816440355848</v>
      </c>
      <c r="I20" s="15">
        <v>40730.442228938031</v>
      </c>
      <c r="J20" s="15">
        <v>38505.276496406754</v>
      </c>
      <c r="K20" s="15">
        <v>79235.718725344777</v>
      </c>
      <c r="L20" s="15">
        <v>64553.166855299678</v>
      </c>
      <c r="M20" s="15">
        <v>-1.996774419083351E-8</v>
      </c>
      <c r="N20" s="15">
        <v>64553.166855279713</v>
      </c>
    </row>
    <row r="21" spans="1:14" x14ac:dyDescent="0.25">
      <c r="A21" s="1" t="s">
        <v>98</v>
      </c>
      <c r="B21" s="1" t="s">
        <v>303</v>
      </c>
      <c r="C21" s="15">
        <v>5297.5110719695003</v>
      </c>
      <c r="D21" s="15">
        <v>379007.65100000001</v>
      </c>
      <c r="E21" s="15">
        <v>384305.16207196953</v>
      </c>
      <c r="F21" s="15">
        <v>852475.64980016905</v>
      </c>
      <c r="G21" s="15">
        <v>400755.02651164902</v>
      </c>
      <c r="H21" s="15">
        <v>1253230.676311818</v>
      </c>
      <c r="I21" s="15">
        <v>883393.6550726929</v>
      </c>
      <c r="J21" s="15">
        <v>420710.03746179701</v>
      </c>
      <c r="K21" s="15">
        <v>1304103.69253449</v>
      </c>
      <c r="L21" s="15">
        <v>1165934.4294070755</v>
      </c>
      <c r="M21" s="15">
        <v>-2.1816829200894268E-7</v>
      </c>
      <c r="N21" s="15">
        <v>1165934.4294068574</v>
      </c>
    </row>
    <row r="22" spans="1:14" x14ac:dyDescent="0.25">
      <c r="A22" s="1" t="s">
        <v>99</v>
      </c>
      <c r="B22" s="1" t="s">
        <v>304</v>
      </c>
      <c r="C22" s="15">
        <v>119.71401750000001</v>
      </c>
      <c r="D22" s="15">
        <v>371.96280000000002</v>
      </c>
      <c r="E22" s="15">
        <v>491.67681750000003</v>
      </c>
      <c r="F22" s="15">
        <v>220.84032289331964</v>
      </c>
      <c r="G22" s="15">
        <v>393.30594351338624</v>
      </c>
      <c r="H22" s="15">
        <v>614.14626640670588</v>
      </c>
      <c r="I22" s="15">
        <v>228.84986811517092</v>
      </c>
      <c r="J22" s="15">
        <v>412.89003826045433</v>
      </c>
      <c r="K22" s="15">
        <v>641.7399063756252</v>
      </c>
      <c r="L22" s="15">
        <v>433.05856853036551</v>
      </c>
      <c r="M22" s="15">
        <v>-2.1411306223700469E-10</v>
      </c>
      <c r="N22" s="15">
        <v>433.05856853015138</v>
      </c>
    </row>
    <row r="23" spans="1:14" x14ac:dyDescent="0.25">
      <c r="A23" s="1" t="s">
        <v>100</v>
      </c>
      <c r="B23" s="1" t="s">
        <v>298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</row>
    <row r="24" spans="1:14" x14ac:dyDescent="0.25">
      <c r="A24" s="1" t="s">
        <v>101</v>
      </c>
      <c r="B24" s="1" t="s">
        <v>312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</row>
    <row r="25" spans="1:14" x14ac:dyDescent="0.25">
      <c r="A25" s="1" t="s">
        <v>102</v>
      </c>
      <c r="B25" s="1" t="s">
        <v>298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</row>
    <row r="26" spans="1:14" x14ac:dyDescent="0.25">
      <c r="A26" s="1" t="s">
        <v>103</v>
      </c>
      <c r="B26" s="1" t="s">
        <v>298</v>
      </c>
      <c r="C26" s="15">
        <v>395757.285200816</v>
      </c>
      <c r="D26" s="15">
        <v>0</v>
      </c>
      <c r="E26" s="15">
        <v>395757.285200816</v>
      </c>
      <c r="F26" s="15">
        <v>65665.400623655471</v>
      </c>
      <c r="G26" s="15">
        <v>0</v>
      </c>
      <c r="H26" s="15">
        <v>65665.400623655471</v>
      </c>
      <c r="I26" s="15">
        <v>68046.985602863366</v>
      </c>
      <c r="J26" s="15">
        <v>0</v>
      </c>
      <c r="K26" s="15">
        <v>68046.985602863366</v>
      </c>
      <c r="L26" s="15">
        <v>126361.87502203294</v>
      </c>
      <c r="M26" s="15">
        <v>0</v>
      </c>
      <c r="N26" s="15">
        <v>126361.87502203294</v>
      </c>
    </row>
    <row r="27" spans="1:14" x14ac:dyDescent="0.25">
      <c r="A27" s="1" t="s">
        <v>104</v>
      </c>
      <c r="B27" s="1" t="s">
        <v>303</v>
      </c>
      <c r="C27" s="15">
        <v>7466.3077056770007</v>
      </c>
      <c r="D27" s="15">
        <v>532857.37559999991</v>
      </c>
      <c r="E27" s="15">
        <v>540323.68330567691</v>
      </c>
      <c r="F27" s="15">
        <v>1058788.5568417457</v>
      </c>
      <c r="G27" s="15">
        <v>563432.6144131209</v>
      </c>
      <c r="H27" s="15">
        <v>1622221.1712548668</v>
      </c>
      <c r="I27" s="15">
        <v>1097189.2198877749</v>
      </c>
      <c r="J27" s="15">
        <v>591487.91814355971</v>
      </c>
      <c r="K27" s="15">
        <v>1688677.1380313346</v>
      </c>
      <c r="L27" s="15">
        <v>1549635.510437683</v>
      </c>
      <c r="M27" s="15">
        <v>-3.0672885682463345E-7</v>
      </c>
      <c r="N27" s="15">
        <v>1549635.5104373763</v>
      </c>
    </row>
    <row r="28" spans="1:14" x14ac:dyDescent="0.25">
      <c r="A28" s="1" t="s">
        <v>105</v>
      </c>
      <c r="B28" s="1" t="s">
        <v>312</v>
      </c>
      <c r="C28" s="15">
        <v>5545.9844501380003</v>
      </c>
      <c r="D28" s="15">
        <v>1390109.0196400001</v>
      </c>
      <c r="E28" s="15">
        <v>1395655.004090138</v>
      </c>
      <c r="F28" s="15">
        <v>698280.65291333362</v>
      </c>
      <c r="G28" s="15">
        <v>1469873.1689189849</v>
      </c>
      <c r="H28" s="15">
        <v>2168153.8218323188</v>
      </c>
      <c r="I28" s="15">
        <v>723606.23835795769</v>
      </c>
      <c r="J28" s="15">
        <v>1543063.3555435175</v>
      </c>
      <c r="K28" s="15">
        <v>2266669.593901475</v>
      </c>
      <c r="L28" s="15">
        <v>1097958.3639963809</v>
      </c>
      <c r="M28" s="15">
        <v>-8.0018888727152531E-7</v>
      </c>
      <c r="N28" s="15">
        <v>1097958.3639955807</v>
      </c>
    </row>
    <row r="29" spans="1:14" x14ac:dyDescent="0.25">
      <c r="A29" s="1" t="s">
        <v>106</v>
      </c>
      <c r="B29" s="1" t="s">
        <v>313</v>
      </c>
      <c r="C29" s="15">
        <v>159781.75570375202</v>
      </c>
      <c r="D29" s="15">
        <v>1934599.6317999999</v>
      </c>
      <c r="E29" s="15">
        <v>2094381.3875037518</v>
      </c>
      <c r="F29" s="15">
        <v>1957158.6004162503</v>
      </c>
      <c r="G29" s="15">
        <v>2045606.532442891</v>
      </c>
      <c r="H29" s="15">
        <v>4002765.1328591416</v>
      </c>
      <c r="I29" s="15">
        <v>2028141.7891337452</v>
      </c>
      <c r="J29" s="15">
        <v>2147464.5206256183</v>
      </c>
      <c r="K29" s="15">
        <v>4175606.3097593635</v>
      </c>
      <c r="L29" s="15">
        <v>3043836.4809190687</v>
      </c>
      <c r="M29" s="15">
        <v>-1.1136141876748957E-6</v>
      </c>
      <c r="N29" s="15">
        <v>3043836.4809179553</v>
      </c>
    </row>
    <row r="30" spans="1:14" x14ac:dyDescent="0.25">
      <c r="A30" s="1" t="s">
        <v>107</v>
      </c>
      <c r="B30" s="1" t="s">
        <v>312</v>
      </c>
      <c r="C30" s="15">
        <v>2694.3622464000005</v>
      </c>
      <c r="D30" s="15">
        <v>84418.223999999987</v>
      </c>
      <c r="E30" s="15">
        <v>87112.586246399995</v>
      </c>
      <c r="F30" s="15">
        <v>41920.922853115771</v>
      </c>
      <c r="G30" s="15">
        <v>89262.123094149152</v>
      </c>
      <c r="H30" s="15">
        <v>131183.04594726494</v>
      </c>
      <c r="I30" s="15">
        <v>43441.331458458939</v>
      </c>
      <c r="J30" s="15">
        <v>93706.800081189838</v>
      </c>
      <c r="K30" s="15">
        <v>137148.13153964878</v>
      </c>
      <c r="L30" s="15">
        <v>65196.777750648063</v>
      </c>
      <c r="M30" s="15">
        <v>-4.8593688533502277E-8</v>
      </c>
      <c r="N30" s="15">
        <v>65196.777750599467</v>
      </c>
    </row>
    <row r="31" spans="1:14" x14ac:dyDescent="0.25">
      <c r="A31" s="1" t="s">
        <v>108</v>
      </c>
      <c r="B31" s="1" t="s">
        <v>305</v>
      </c>
      <c r="C31" s="15">
        <v>467435.68567400001</v>
      </c>
      <c r="D31" s="15">
        <v>472181.44379999995</v>
      </c>
      <c r="E31" s="15">
        <v>939617.12947399996</v>
      </c>
      <c r="F31" s="15">
        <v>355963.26009350602</v>
      </c>
      <c r="G31" s="15">
        <v>499275.11101452075</v>
      </c>
      <c r="H31" s="15">
        <v>855238.37110802671</v>
      </c>
      <c r="I31" s="15">
        <v>368873.51032173913</v>
      </c>
      <c r="J31" s="15">
        <v>524135.78561205196</v>
      </c>
      <c r="K31" s="15">
        <v>893009.29593379109</v>
      </c>
      <c r="L31" s="15">
        <v>735895.27651524707</v>
      </c>
      <c r="M31" s="15">
        <v>-2.7180195133359606E-7</v>
      </c>
      <c r="N31" s="15">
        <v>735895.27651497524</v>
      </c>
    </row>
    <row r="32" spans="1:14" x14ac:dyDescent="0.25">
      <c r="A32" s="1" t="s">
        <v>109</v>
      </c>
      <c r="B32" s="1" t="s">
        <v>312</v>
      </c>
      <c r="C32" s="15">
        <v>4874.1288381170007</v>
      </c>
      <c r="D32" s="15">
        <v>1221707.4392600001</v>
      </c>
      <c r="E32" s="15">
        <v>1226581.5680981171</v>
      </c>
      <c r="F32" s="15">
        <v>841750.25907646201</v>
      </c>
      <c r="G32" s="15">
        <v>1291808.7429589124</v>
      </c>
      <c r="H32" s="15">
        <v>2133559.0020353743</v>
      </c>
      <c r="I32" s="15">
        <v>872279.27061406407</v>
      </c>
      <c r="J32" s="15">
        <v>1356132.4716857253</v>
      </c>
      <c r="K32" s="15">
        <v>2228411.7422997896</v>
      </c>
      <c r="L32" s="15">
        <v>1216253.5926885381</v>
      </c>
      <c r="M32" s="15">
        <v>-7.0325183318785632E-7</v>
      </c>
      <c r="N32" s="15">
        <v>1216253.592687835</v>
      </c>
    </row>
    <row r="33" spans="1:14" x14ac:dyDescent="0.25">
      <c r="A33" s="1" t="s">
        <v>110</v>
      </c>
      <c r="B33" s="1" t="s">
        <v>308</v>
      </c>
      <c r="C33" s="15">
        <v>8515488.1532307807</v>
      </c>
      <c r="D33" s="15">
        <v>3578771.6425999999</v>
      </c>
      <c r="E33" s="15">
        <v>12094259.795830781</v>
      </c>
      <c r="F33" s="15">
        <v>5521378.2892084373</v>
      </c>
      <c r="G33" s="15">
        <v>3784120.7709796359</v>
      </c>
      <c r="H33" s="15">
        <v>9305499.0601880737</v>
      </c>
      <c r="I33" s="15">
        <v>5721630.3469620664</v>
      </c>
      <c r="J33" s="15">
        <v>3972545.5353023009</v>
      </c>
      <c r="K33" s="15">
        <v>9694175.8822643682</v>
      </c>
      <c r="L33" s="15">
        <v>9790021.166590929</v>
      </c>
      <c r="M33" s="15">
        <v>-2.0600494335563696E-6</v>
      </c>
      <c r="N33" s="15">
        <v>9790021.1665888689</v>
      </c>
    </row>
    <row r="34" spans="1:14" x14ac:dyDescent="0.25">
      <c r="A34" s="1" t="s">
        <v>111</v>
      </c>
      <c r="B34" s="1" t="s">
        <v>305</v>
      </c>
      <c r="C34" s="15">
        <v>700456.61228787666</v>
      </c>
      <c r="D34" s="15">
        <v>762092.44979999994</v>
      </c>
      <c r="E34" s="15">
        <v>1462549.0620878767</v>
      </c>
      <c r="F34" s="15">
        <v>2004918.8382071161</v>
      </c>
      <c r="G34" s="15">
        <v>805821.14666578744</v>
      </c>
      <c r="H34" s="15">
        <v>2810739.9848729037</v>
      </c>
      <c r="I34" s="15">
        <v>2077634.218670124</v>
      </c>
      <c r="J34" s="15">
        <v>845945.83317451458</v>
      </c>
      <c r="K34" s="15">
        <v>2923580.0518446388</v>
      </c>
      <c r="L34" s="15">
        <v>3617147.7244472685</v>
      </c>
      <c r="M34" s="15">
        <v>-4.3868351387391094E-7</v>
      </c>
      <c r="N34" s="15">
        <v>3617147.7244468299</v>
      </c>
    </row>
    <row r="35" spans="1:14" x14ac:dyDescent="0.25">
      <c r="A35" s="1" t="s">
        <v>112</v>
      </c>
      <c r="B35" s="1" t="s">
        <v>304</v>
      </c>
      <c r="C35" s="15">
        <v>2717.5566549669998</v>
      </c>
      <c r="D35" s="15">
        <v>22456.665219999999</v>
      </c>
      <c r="E35" s="15">
        <v>25174.221874966999</v>
      </c>
      <c r="F35" s="15">
        <v>9261.3387976436097</v>
      </c>
      <c r="G35" s="15">
        <v>23745.223722685023</v>
      </c>
      <c r="H35" s="15">
        <v>33006.562520328633</v>
      </c>
      <c r="I35" s="15">
        <v>9597.2335787359461</v>
      </c>
      <c r="J35" s="15">
        <v>24927.58244073873</v>
      </c>
      <c r="K35" s="15">
        <v>34524.816019474674</v>
      </c>
      <c r="L35" s="15">
        <v>16708.721529689748</v>
      </c>
      <c r="M35" s="15">
        <v>-1.292673718416314E-8</v>
      </c>
      <c r="N35" s="15">
        <v>16708.721529676823</v>
      </c>
    </row>
    <row r="36" spans="1:14" x14ac:dyDescent="0.25">
      <c r="A36" s="1" t="s">
        <v>113</v>
      </c>
      <c r="B36" s="1" t="s">
        <v>304</v>
      </c>
      <c r="C36" s="15">
        <v>87156.650511700005</v>
      </c>
      <c r="D36" s="15">
        <v>967157.05240000004</v>
      </c>
      <c r="E36" s="15">
        <v>1054313.7029117001</v>
      </c>
      <c r="F36" s="15">
        <v>398864.61525148724</v>
      </c>
      <c r="G36" s="15">
        <v>1022652.310983269</v>
      </c>
      <c r="H36" s="15">
        <v>1421516.9262347561</v>
      </c>
      <c r="I36" s="15">
        <v>413330.83288510458</v>
      </c>
      <c r="J36" s="15">
        <v>1073573.7884791279</v>
      </c>
      <c r="K36" s="15">
        <v>1486904.6213642326</v>
      </c>
      <c r="L36" s="15">
        <v>719606.3042180913</v>
      </c>
      <c r="M36" s="15">
        <v>-5.5672491483954619E-7</v>
      </c>
      <c r="N36" s="15">
        <v>719606.30421753461</v>
      </c>
    </row>
    <row r="37" spans="1:14" x14ac:dyDescent="0.25">
      <c r="A37" s="1" t="s">
        <v>114</v>
      </c>
      <c r="B37" s="1" t="s">
        <v>314</v>
      </c>
      <c r="C37" s="15">
        <v>7271956.8785118638</v>
      </c>
      <c r="D37" s="15">
        <v>2908657.9939999999</v>
      </c>
      <c r="E37" s="15">
        <v>10180614.872511864</v>
      </c>
      <c r="F37" s="15">
        <v>3847048.7255418906</v>
      </c>
      <c r="G37" s="15">
        <v>3075556.1488619917</v>
      </c>
      <c r="H37" s="15">
        <v>6922604.8744038828</v>
      </c>
      <c r="I37" s="15">
        <v>3986575.3768988424</v>
      </c>
      <c r="J37" s="15">
        <v>3228698.9732017191</v>
      </c>
      <c r="K37" s="15">
        <v>7215274.350100562</v>
      </c>
      <c r="L37" s="15">
        <v>7387022.7907454725</v>
      </c>
      <c r="M37" s="15">
        <v>-1.6743117056207858E-6</v>
      </c>
      <c r="N37" s="15">
        <v>7387022.790743798</v>
      </c>
    </row>
    <row r="38" spans="1:14" x14ac:dyDescent="0.25">
      <c r="A38" s="1" t="s">
        <v>115</v>
      </c>
      <c r="B38" s="1" t="s">
        <v>314</v>
      </c>
      <c r="C38" s="15">
        <v>5382889.9537260886</v>
      </c>
      <c r="D38" s="15">
        <v>1175303.5689999999</v>
      </c>
      <c r="E38" s="15">
        <v>6558193.5227260888</v>
      </c>
      <c r="F38" s="15">
        <v>3043673.591867005</v>
      </c>
      <c r="G38" s="15">
        <v>1242742.2288470655</v>
      </c>
      <c r="H38" s="15">
        <v>4286415.8207140705</v>
      </c>
      <c r="I38" s="15">
        <v>3154063.0395694049</v>
      </c>
      <c r="J38" s="15">
        <v>1304622.7622011085</v>
      </c>
      <c r="K38" s="15">
        <v>4458685.8017705139</v>
      </c>
      <c r="L38" s="15">
        <v>5844398.601305645</v>
      </c>
      <c r="M38" s="15">
        <v>-6.7654035891941527E-7</v>
      </c>
      <c r="N38" s="15">
        <v>5844398.6013049688</v>
      </c>
    </row>
    <row r="39" spans="1:14" x14ac:dyDescent="0.25">
      <c r="A39" s="1" t="s">
        <v>116</v>
      </c>
      <c r="B39" s="1" t="s">
        <v>304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</row>
    <row r="40" spans="1:14" x14ac:dyDescent="0.25">
      <c r="A40" s="1" t="s">
        <v>117</v>
      </c>
      <c r="B40" s="1" t="s">
        <v>310</v>
      </c>
      <c r="C40" s="15">
        <v>6503.8502233480012</v>
      </c>
      <c r="D40" s="15">
        <v>65377.972659999992</v>
      </c>
      <c r="E40" s="15">
        <v>71881.822883347995</v>
      </c>
      <c r="F40" s="15">
        <v>81478.516845413717</v>
      </c>
      <c r="G40" s="15">
        <v>69129.346327196341</v>
      </c>
      <c r="H40" s="15">
        <v>150607.86317261006</v>
      </c>
      <c r="I40" s="15">
        <v>84433.61968502494</v>
      </c>
      <c r="J40" s="15">
        <v>72571.541113730549</v>
      </c>
      <c r="K40" s="15">
        <v>157005.16079875547</v>
      </c>
      <c r="L40" s="15">
        <v>155527.91242643466</v>
      </c>
      <c r="M40" s="15">
        <v>-3.7633542733520048E-8</v>
      </c>
      <c r="N40" s="15">
        <v>155527.91242639703</v>
      </c>
    </row>
    <row r="41" spans="1:14" x14ac:dyDescent="0.25">
      <c r="A41" s="1" t="s">
        <v>118</v>
      </c>
      <c r="B41" s="1" t="s">
        <v>303</v>
      </c>
      <c r="C41" s="15">
        <v>19921.668079363</v>
      </c>
      <c r="D41" s="15">
        <v>1423313.21</v>
      </c>
      <c r="E41" s="15">
        <v>1443234.8780793629</v>
      </c>
      <c r="F41" s="15">
        <v>2928923.015846557</v>
      </c>
      <c r="G41" s="15">
        <v>1504982.6084063151</v>
      </c>
      <c r="H41" s="15">
        <v>4433905.6242528725</v>
      </c>
      <c r="I41" s="15">
        <v>3035150.633336849</v>
      </c>
      <c r="J41" s="15">
        <v>1579921.0182671763</v>
      </c>
      <c r="K41" s="15">
        <v>4615071.6516040256</v>
      </c>
      <c r="L41" s="15">
        <v>4300192.8111810992</v>
      </c>
      <c r="M41" s="15">
        <v>-8.1930222569429232E-7</v>
      </c>
      <c r="N41" s="15">
        <v>4300192.8111802796</v>
      </c>
    </row>
    <row r="42" spans="1:14" x14ac:dyDescent="0.25">
      <c r="A42" s="1" t="s">
        <v>119</v>
      </c>
      <c r="B42" s="1" t="s">
        <v>307</v>
      </c>
      <c r="C42" s="15">
        <v>297931.31208777748</v>
      </c>
      <c r="D42" s="15">
        <v>611115.01572000002</v>
      </c>
      <c r="E42" s="15">
        <v>909046.32780777756</v>
      </c>
      <c r="F42" s="15">
        <v>482407.47134310845</v>
      </c>
      <c r="G42" s="15">
        <v>646180.66068153176</v>
      </c>
      <c r="H42" s="15">
        <v>1128588.1320246402</v>
      </c>
      <c r="I42" s="15">
        <v>499903.66228532162</v>
      </c>
      <c r="J42" s="15">
        <v>678356.28246203368</v>
      </c>
      <c r="K42" s="15">
        <v>1178259.9447473553</v>
      </c>
      <c r="L42" s="15">
        <v>827045.00647003204</v>
      </c>
      <c r="M42" s="15">
        <v>-3.517763265434727E-7</v>
      </c>
      <c r="N42" s="15">
        <v>827045.00646968023</v>
      </c>
    </row>
    <row r="43" spans="1:14" x14ac:dyDescent="0.25">
      <c r="A43" s="1" t="s">
        <v>120</v>
      </c>
      <c r="B43" s="1" t="s">
        <v>303</v>
      </c>
      <c r="C43" s="15">
        <v>7609.9840873825015</v>
      </c>
      <c r="D43" s="15">
        <v>6214.2007399999993</v>
      </c>
      <c r="E43" s="15">
        <v>13824.184827382502</v>
      </c>
      <c r="F43" s="15">
        <v>1299152.3517701209</v>
      </c>
      <c r="G43" s="15">
        <v>6570.7702093523403</v>
      </c>
      <c r="H43" s="15">
        <v>1305723.1219794732</v>
      </c>
      <c r="I43" s="15">
        <v>1346270.6469041295</v>
      </c>
      <c r="J43" s="15">
        <v>6897.9521105248787</v>
      </c>
      <c r="K43" s="15">
        <v>1353168.5990146545</v>
      </c>
      <c r="L43" s="15">
        <v>1659035.610188179</v>
      </c>
      <c r="M43" s="15">
        <v>-3.5770823044585653E-9</v>
      </c>
      <c r="N43" s="15">
        <v>1659035.6101881755</v>
      </c>
    </row>
    <row r="44" spans="1:14" x14ac:dyDescent="0.25">
      <c r="A44" s="1" t="s">
        <v>121</v>
      </c>
      <c r="B44" s="1" t="s">
        <v>304</v>
      </c>
      <c r="C44" s="15">
        <v>1034736.8890673429</v>
      </c>
      <c r="D44" s="15">
        <v>1440423.6543399999</v>
      </c>
      <c r="E44" s="15">
        <v>2475160.5434073429</v>
      </c>
      <c r="F44" s="15">
        <v>796201.85437665693</v>
      </c>
      <c r="G44" s="15">
        <v>1523074.8462727815</v>
      </c>
      <c r="H44" s="15">
        <v>2319276.7006494384</v>
      </c>
      <c r="I44" s="15">
        <v>825078.89401688729</v>
      </c>
      <c r="J44" s="15">
        <v>1598914.1326812946</v>
      </c>
      <c r="K44" s="15">
        <v>2423993.0266981819</v>
      </c>
      <c r="L44" s="15">
        <v>1578196.8177078208</v>
      </c>
      <c r="M44" s="15">
        <v>-8.2915151609073303E-7</v>
      </c>
      <c r="N44" s="15">
        <v>1578196.8177069917</v>
      </c>
    </row>
    <row r="45" spans="1:14" x14ac:dyDescent="0.25">
      <c r="A45" s="1" t="s">
        <v>122</v>
      </c>
      <c r="B45" s="1" t="s">
        <v>305</v>
      </c>
      <c r="C45" s="15">
        <v>329543.98073586763</v>
      </c>
      <c r="D45" s="15">
        <v>234253.23899999997</v>
      </c>
      <c r="E45" s="15">
        <v>563797.21973586758</v>
      </c>
      <c r="F45" s="15">
        <v>299479.20975641999</v>
      </c>
      <c r="G45" s="15">
        <v>247694.63824329141</v>
      </c>
      <c r="H45" s="15">
        <v>547173.8479997114</v>
      </c>
      <c r="I45" s="15">
        <v>310340.8687239585</v>
      </c>
      <c r="J45" s="15">
        <v>260028.23081594543</v>
      </c>
      <c r="K45" s="15">
        <v>570369.09953990392</v>
      </c>
      <c r="L45" s="15">
        <v>614091.12944801722</v>
      </c>
      <c r="M45" s="15">
        <v>-1.3484326481365052E-7</v>
      </c>
      <c r="N45" s="15">
        <v>614091.12944788241</v>
      </c>
    </row>
    <row r="46" spans="1:14" x14ac:dyDescent="0.25">
      <c r="A46" s="1" t="s">
        <v>123</v>
      </c>
      <c r="B46" s="1" t="s">
        <v>304</v>
      </c>
      <c r="C46" s="15">
        <v>1083.3722111519999</v>
      </c>
      <c r="D46" s="15">
        <v>3932.4067200000004</v>
      </c>
      <c r="E46" s="15">
        <v>5015.778931152</v>
      </c>
      <c r="F46" s="15">
        <v>1682.5442799687062</v>
      </c>
      <c r="G46" s="15">
        <v>4158.0473512081862</v>
      </c>
      <c r="H46" s="15">
        <v>5840.5916311768924</v>
      </c>
      <c r="I46" s="15">
        <v>1743.5676217281116</v>
      </c>
      <c r="J46" s="15">
        <v>4365.0912432008454</v>
      </c>
      <c r="K46" s="15">
        <v>6108.658864928957</v>
      </c>
      <c r="L46" s="15">
        <v>3450.1076654792205</v>
      </c>
      <c r="M46" s="15">
        <v>-2.2636125031335804E-9</v>
      </c>
      <c r="N46" s="15">
        <v>3450.1076654769568</v>
      </c>
    </row>
    <row r="47" spans="1:14" x14ac:dyDescent="0.25">
      <c r="A47" s="1" t="s">
        <v>124</v>
      </c>
      <c r="B47" s="1" t="s">
        <v>310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</row>
    <row r="48" spans="1:14" x14ac:dyDescent="0.25">
      <c r="A48" s="1" t="s">
        <v>125</v>
      </c>
      <c r="B48" s="1" t="s">
        <v>303</v>
      </c>
      <c r="C48" s="15">
        <v>1272.094116728</v>
      </c>
      <c r="D48" s="15">
        <v>118106.43262000001</v>
      </c>
      <c r="E48" s="15">
        <v>119378.526736728</v>
      </c>
      <c r="F48" s="15">
        <v>211835.93963311723</v>
      </c>
      <c r="G48" s="15">
        <v>124883.3537025995</v>
      </c>
      <c r="H48" s="15">
        <v>336719.29333571671</v>
      </c>
      <c r="I48" s="15">
        <v>219518.90946342502</v>
      </c>
      <c r="J48" s="15">
        <v>131101.73781700095</v>
      </c>
      <c r="K48" s="15">
        <v>350620.647280426</v>
      </c>
      <c r="L48" s="15">
        <v>285321.82478519669</v>
      </c>
      <c r="M48" s="15">
        <v>-6.7985642537793192E-8</v>
      </c>
      <c r="N48" s="15">
        <v>285321.8247851287</v>
      </c>
    </row>
    <row r="49" spans="1:14" x14ac:dyDescent="0.25">
      <c r="A49" s="1" t="s">
        <v>126</v>
      </c>
      <c r="B49" s="1" t="s">
        <v>304</v>
      </c>
      <c r="C49" s="15">
        <v>1205014.9057457279</v>
      </c>
      <c r="D49" s="15">
        <v>2052683.9555200001</v>
      </c>
      <c r="E49" s="15">
        <v>3257698.8612657283</v>
      </c>
      <c r="F49" s="15">
        <v>1020328.4230272856</v>
      </c>
      <c r="G49" s="15">
        <v>2170466.5086416798</v>
      </c>
      <c r="H49" s="15">
        <v>3190794.9316689651</v>
      </c>
      <c r="I49" s="15">
        <v>1057334.1950634234</v>
      </c>
      <c r="J49" s="15">
        <v>2278541.716890166</v>
      </c>
      <c r="K49" s="15">
        <v>3335875.9119535894</v>
      </c>
      <c r="L49" s="15">
        <v>2041389.511576219</v>
      </c>
      <c r="M49" s="15">
        <v>-1.1815871036597067E-6</v>
      </c>
      <c r="N49" s="15">
        <v>2041389.5115750374</v>
      </c>
    </row>
    <row r="50" spans="1:14" x14ac:dyDescent="0.25">
      <c r="A50" s="1" t="s">
        <v>61</v>
      </c>
      <c r="B50" s="1" t="s">
        <v>298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</row>
    <row r="51" spans="1:14" x14ac:dyDescent="0.25">
      <c r="A51" s="1" t="s">
        <v>127</v>
      </c>
      <c r="B51" s="1" t="s">
        <v>312</v>
      </c>
      <c r="C51" s="15">
        <v>2402.6630664960003</v>
      </c>
      <c r="D51" s="15">
        <v>1568.3098200000002</v>
      </c>
      <c r="E51" s="15">
        <v>3970.9728864960007</v>
      </c>
      <c r="F51" s="15">
        <v>1324.4610274538234</v>
      </c>
      <c r="G51" s="15">
        <v>1658.2990919425515</v>
      </c>
      <c r="H51" s="15">
        <v>2982.7601193963746</v>
      </c>
      <c r="I51" s="15">
        <v>1372.497230059339</v>
      </c>
      <c r="J51" s="15">
        <v>1740.871672070557</v>
      </c>
      <c r="K51" s="15">
        <v>3113.368902129896</v>
      </c>
      <c r="L51" s="15">
        <v>2555.3938394481197</v>
      </c>
      <c r="M51" s="15">
        <v>-9.027666693996431E-10</v>
      </c>
      <c r="N51" s="15">
        <v>2555.393839447217</v>
      </c>
    </row>
    <row r="52" spans="1:14" x14ac:dyDescent="0.25">
      <c r="A52" s="1" t="s">
        <v>128</v>
      </c>
      <c r="B52" s="1" t="s">
        <v>309</v>
      </c>
      <c r="C52" s="15">
        <v>625266.81653603399</v>
      </c>
      <c r="D52" s="15">
        <v>169201.03375999999</v>
      </c>
      <c r="E52" s="15">
        <v>794467.85029603401</v>
      </c>
      <c r="F52" s="15">
        <v>341887.18703759718</v>
      </c>
      <c r="G52" s="15">
        <v>178909.75179888177</v>
      </c>
      <c r="H52" s="15">
        <v>520796.93883647898</v>
      </c>
      <c r="I52" s="15">
        <v>354286.91933952813</v>
      </c>
      <c r="J52" s="15">
        <v>187818.30146153006</v>
      </c>
      <c r="K52" s="15">
        <v>542105.22080105823</v>
      </c>
      <c r="L52" s="15">
        <v>695913.97544174257</v>
      </c>
      <c r="M52" s="15">
        <v>-9.7397243681412241E-8</v>
      </c>
      <c r="N52" s="15">
        <v>695913.97544164513</v>
      </c>
    </row>
    <row r="53" spans="1:14" x14ac:dyDescent="0.25">
      <c r="A53" s="1" t="s">
        <v>129</v>
      </c>
      <c r="B53" s="1" t="s">
        <v>304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</row>
    <row r="54" spans="1:14" x14ac:dyDescent="0.25">
      <c r="A54" s="1" t="s">
        <v>130</v>
      </c>
      <c r="B54" s="1" t="s">
        <v>309</v>
      </c>
      <c r="C54" s="15">
        <v>660365.9474887572</v>
      </c>
      <c r="D54" s="15">
        <v>128377.16099999999</v>
      </c>
      <c r="E54" s="15">
        <v>788743.10848875716</v>
      </c>
      <c r="F54" s="15">
        <v>307322.39313515677</v>
      </c>
      <c r="G54" s="15">
        <v>135743.41421420337</v>
      </c>
      <c r="H54" s="15">
        <v>443065.80734936014</v>
      </c>
      <c r="I54" s="15">
        <v>318468.51252700656</v>
      </c>
      <c r="J54" s="15">
        <v>142502.55917274117</v>
      </c>
      <c r="K54" s="15">
        <v>460971.0716997477</v>
      </c>
      <c r="L54" s="15">
        <v>592494.5108099893</v>
      </c>
      <c r="M54" s="15">
        <v>-7.3897785109164063E-8</v>
      </c>
      <c r="N54" s="15">
        <v>592494.51080991537</v>
      </c>
    </row>
    <row r="55" spans="1:14" x14ac:dyDescent="0.25">
      <c r="A55" s="1" t="s">
        <v>131</v>
      </c>
      <c r="B55" s="1" t="s">
        <v>313</v>
      </c>
      <c r="C55" s="15">
        <v>1008.9745618565003</v>
      </c>
      <c r="D55" s="15">
        <v>67217.055399999997</v>
      </c>
      <c r="E55" s="15">
        <v>68226.029961856504</v>
      </c>
      <c r="F55" s="15">
        <v>138790.35857238006</v>
      </c>
      <c r="G55" s="15">
        <v>71073.955229631974</v>
      </c>
      <c r="H55" s="15">
        <v>209864.31380201204</v>
      </c>
      <c r="I55" s="15">
        <v>143824.07541710424</v>
      </c>
      <c r="J55" s="15">
        <v>74612.978974943398</v>
      </c>
      <c r="K55" s="15">
        <v>218437.05439204763</v>
      </c>
      <c r="L55" s="15">
        <v>194306.79596795788</v>
      </c>
      <c r="M55" s="15">
        <v>-3.8692174503064265E-8</v>
      </c>
      <c r="N55" s="15">
        <v>194306.7959679192</v>
      </c>
    </row>
    <row r="56" spans="1:14" x14ac:dyDescent="0.25">
      <c r="A56" s="1" t="s">
        <v>132</v>
      </c>
      <c r="B56" s="1" t="s">
        <v>313</v>
      </c>
      <c r="C56" s="15">
        <v>885.53333061000001</v>
      </c>
      <c r="D56" s="15">
        <v>1769.62302</v>
      </c>
      <c r="E56" s="15">
        <v>2655.1563506100001</v>
      </c>
      <c r="F56" s="15">
        <v>6989.6054396855025</v>
      </c>
      <c r="G56" s="15">
        <v>1871.1635990053519</v>
      </c>
      <c r="H56" s="15">
        <v>8860.7690386908544</v>
      </c>
      <c r="I56" s="15">
        <v>7243.1078803566388</v>
      </c>
      <c r="J56" s="15">
        <v>1964.335456218688</v>
      </c>
      <c r="K56" s="15">
        <v>9207.4433365753266</v>
      </c>
      <c r="L56" s="15">
        <v>10282.899741272124</v>
      </c>
      <c r="M56" s="15">
        <v>-1.0186486493200292E-9</v>
      </c>
      <c r="N56" s="15">
        <v>10282.899741271105</v>
      </c>
    </row>
    <row r="57" spans="1:14" x14ac:dyDescent="0.25">
      <c r="A57" s="1" t="s">
        <v>133</v>
      </c>
      <c r="B57" s="1" t="s">
        <v>304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</row>
    <row r="58" spans="1:14" x14ac:dyDescent="0.25">
      <c r="A58" s="1" t="s">
        <v>134</v>
      </c>
      <c r="B58" s="1" t="s">
        <v>313</v>
      </c>
      <c r="C58" s="15">
        <v>14028.393792248004</v>
      </c>
      <c r="D58" s="15">
        <v>1174674.5208000001</v>
      </c>
      <c r="E58" s="15">
        <v>1188702.9145922482</v>
      </c>
      <c r="F58" s="15">
        <v>1295010.2224097876</v>
      </c>
      <c r="G58" s="15">
        <v>1242077.085999941</v>
      </c>
      <c r="H58" s="15">
        <v>2537087.3084097286</v>
      </c>
      <c r="I58" s="15">
        <v>1341978.2887631475</v>
      </c>
      <c r="J58" s="15">
        <v>1303924.4995378377</v>
      </c>
      <c r="K58" s="15">
        <v>2645902.7883009855</v>
      </c>
      <c r="L58" s="15">
        <v>2035662.8545391024</v>
      </c>
      <c r="M58" s="15">
        <v>-6.7617825970842796E-7</v>
      </c>
      <c r="N58" s="15">
        <v>2035662.8545384263</v>
      </c>
    </row>
    <row r="59" spans="1:14" x14ac:dyDescent="0.25">
      <c r="A59" s="1" t="s">
        <v>135</v>
      </c>
      <c r="B59" s="1" t="s">
        <v>314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</row>
    <row r="60" spans="1:14" x14ac:dyDescent="0.25">
      <c r="A60" s="1" t="s">
        <v>136</v>
      </c>
      <c r="B60" s="1" t="s">
        <v>298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</row>
    <row r="61" spans="1:14" x14ac:dyDescent="0.25">
      <c r="A61" s="1" t="s">
        <v>137</v>
      </c>
      <c r="B61" s="1" t="s">
        <v>304</v>
      </c>
      <c r="C61" s="15">
        <v>163876.38983100001</v>
      </c>
      <c r="D61" s="15">
        <v>227312.2665</v>
      </c>
      <c r="E61" s="15">
        <v>391188.65633100003</v>
      </c>
      <c r="F61" s="15">
        <v>125658.53355989445</v>
      </c>
      <c r="G61" s="15">
        <v>240355.3942704722</v>
      </c>
      <c r="H61" s="15">
        <v>366013.92783036665</v>
      </c>
      <c r="I61" s="15">
        <v>130215.97892980403</v>
      </c>
      <c r="J61" s="15">
        <v>252323.53991381821</v>
      </c>
      <c r="K61" s="15">
        <v>382539.51884362224</v>
      </c>
      <c r="L61" s="15">
        <v>249071.28282832855</v>
      </c>
      <c r="M61" s="15">
        <v>-1.3084783065497167E-7</v>
      </c>
      <c r="N61" s="15">
        <v>249071.2828281977</v>
      </c>
    </row>
    <row r="62" spans="1:14" x14ac:dyDescent="0.25">
      <c r="A62" s="1" t="s">
        <v>138</v>
      </c>
      <c r="B62" s="1" t="s">
        <v>304</v>
      </c>
      <c r="C62" s="15">
        <v>1456238.735848512</v>
      </c>
      <c r="D62" s="15">
        <v>2772470.4585600002</v>
      </c>
      <c r="E62" s="15">
        <v>4228709.1944085117</v>
      </c>
      <c r="F62" s="15">
        <v>1695065.7202231325</v>
      </c>
      <c r="G62" s="15">
        <v>2931554.202643198</v>
      </c>
      <c r="H62" s="15">
        <v>4626619.9228663305</v>
      </c>
      <c r="I62" s="15">
        <v>1756543.1957233632</v>
      </c>
      <c r="J62" s="15">
        <v>3077526.6604908276</v>
      </c>
      <c r="K62" s="15">
        <v>4834069.8562141908</v>
      </c>
      <c r="L62" s="15">
        <v>3263468.8918699464</v>
      </c>
      <c r="M62" s="15">
        <v>-1.5959180322438536E-6</v>
      </c>
      <c r="N62" s="15">
        <v>3263468.8918683506</v>
      </c>
    </row>
    <row r="63" spans="1:14" x14ac:dyDescent="0.25">
      <c r="A63" s="1" t="s">
        <v>139</v>
      </c>
      <c r="B63" s="1" t="s">
        <v>315</v>
      </c>
      <c r="C63" s="15">
        <v>3187652.4067565729</v>
      </c>
      <c r="D63" s="15">
        <v>2421448.4975999999</v>
      </c>
      <c r="E63" s="15">
        <v>5609100.9043565728</v>
      </c>
      <c r="F63" s="15">
        <v>4675139.9884559941</v>
      </c>
      <c r="G63" s="15">
        <v>2560390.6789002549</v>
      </c>
      <c r="H63" s="15">
        <v>7235530.6673562489</v>
      </c>
      <c r="I63" s="15">
        <v>4844700.2601737287</v>
      </c>
      <c r="J63" s="15">
        <v>2687881.5914381319</v>
      </c>
      <c r="K63" s="15">
        <v>7532581.8516118601</v>
      </c>
      <c r="L63" s="15">
        <v>9407395.9133142978</v>
      </c>
      <c r="M63" s="15">
        <v>-1.3938591516956273E-6</v>
      </c>
      <c r="N63" s="15">
        <v>9407395.9133129045</v>
      </c>
    </row>
    <row r="64" spans="1:14" x14ac:dyDescent="0.25">
      <c r="A64" s="1" t="s">
        <v>140</v>
      </c>
      <c r="B64" s="1" t="s">
        <v>304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</row>
    <row r="65" spans="1:14" x14ac:dyDescent="0.25">
      <c r="A65" s="1" t="s">
        <v>141</v>
      </c>
      <c r="B65" s="1" t="s">
        <v>305</v>
      </c>
      <c r="C65" s="15">
        <v>4397105.9399120538</v>
      </c>
      <c r="D65" s="15">
        <v>2949591.4557999996</v>
      </c>
      <c r="E65" s="15">
        <v>7346697.3957120534</v>
      </c>
      <c r="F65" s="15">
        <v>2231649.3879041113</v>
      </c>
      <c r="G65" s="15">
        <v>3118838.3636816405</v>
      </c>
      <c r="H65" s="15">
        <v>5350487.7515857518</v>
      </c>
      <c r="I65" s="15">
        <v>2312587.9432256836</v>
      </c>
      <c r="J65" s="15">
        <v>3274136.3626630697</v>
      </c>
      <c r="K65" s="15">
        <v>5586724.3058887534</v>
      </c>
      <c r="L65" s="15">
        <v>4623236.1843066448</v>
      </c>
      <c r="M65" s="15">
        <v>-1.6978742469662088E-6</v>
      </c>
      <c r="N65" s="15">
        <v>4623236.184304947</v>
      </c>
    </row>
    <row r="66" spans="1:14" x14ac:dyDescent="0.25">
      <c r="A66" s="1" t="s">
        <v>142</v>
      </c>
      <c r="B66" s="1" t="s">
        <v>303</v>
      </c>
      <c r="C66" s="15">
        <v>23835.662968646302</v>
      </c>
      <c r="D66" s="15">
        <v>1161121.6540000001</v>
      </c>
      <c r="E66" s="15">
        <v>1184957.3169686464</v>
      </c>
      <c r="F66" s="15">
        <v>3464384.4439786929</v>
      </c>
      <c r="G66" s="15">
        <v>1227746.558688916</v>
      </c>
      <c r="H66" s="15">
        <v>4692131.0026676087</v>
      </c>
      <c r="I66" s="15">
        <v>3590032.4393555587</v>
      </c>
      <c r="J66" s="15">
        <v>1288880.4045595473</v>
      </c>
      <c r="K66" s="15">
        <v>4878912.8439151058</v>
      </c>
      <c r="L66" s="15">
        <v>4941302.8916114951</v>
      </c>
      <c r="M66" s="15">
        <v>-6.6837681877767292E-7</v>
      </c>
      <c r="N66" s="15">
        <v>4941302.8916108264</v>
      </c>
    </row>
    <row r="67" spans="1:14" x14ac:dyDescent="0.25">
      <c r="A67" s="1" t="s">
        <v>143</v>
      </c>
      <c r="B67" s="1" t="s">
        <v>315</v>
      </c>
      <c r="C67" s="15">
        <v>954651.89832215116</v>
      </c>
      <c r="D67" s="15">
        <v>1025988.2797999999</v>
      </c>
      <c r="E67" s="15">
        <v>1980640.1781221512</v>
      </c>
      <c r="F67" s="15">
        <v>2135840.1905546584</v>
      </c>
      <c r="G67" s="15">
        <v>1084859.2612498216</v>
      </c>
      <c r="H67" s="15">
        <v>3220699.45180448</v>
      </c>
      <c r="I67" s="15">
        <v>2213303.8908824231</v>
      </c>
      <c r="J67" s="15">
        <v>1138878.242935583</v>
      </c>
      <c r="K67" s="15">
        <v>3352182.1338180061</v>
      </c>
      <c r="L67" s="15">
        <v>4255702.8482348286</v>
      </c>
      <c r="M67" s="15">
        <v>-5.905899525631455E-7</v>
      </c>
      <c r="N67" s="15">
        <v>4255702.8482342381</v>
      </c>
    </row>
    <row r="68" spans="1:14" x14ac:dyDescent="0.25">
      <c r="A68" s="1" t="s">
        <v>144</v>
      </c>
      <c r="B68" s="1" t="s">
        <v>298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</row>
    <row r="69" spans="1:14" x14ac:dyDescent="0.25">
      <c r="A69" s="1" t="s">
        <v>145</v>
      </c>
      <c r="B69" s="1" t="s">
        <v>304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</row>
    <row r="70" spans="1:14" x14ac:dyDescent="0.25">
      <c r="A70" s="1" t="s">
        <v>146</v>
      </c>
      <c r="B70" s="1" t="s">
        <v>304</v>
      </c>
      <c r="C70" s="15">
        <v>85740.712016189995</v>
      </c>
      <c r="D70" s="15">
        <v>979428.38069999998</v>
      </c>
      <c r="E70" s="15">
        <v>1065169.09271619</v>
      </c>
      <c r="F70" s="15">
        <v>406137.62370296195</v>
      </c>
      <c r="G70" s="15">
        <v>1035627.7653975118</v>
      </c>
      <c r="H70" s="15">
        <v>1441765.3891004738</v>
      </c>
      <c r="I70" s="15">
        <v>420867.62237677968</v>
      </c>
      <c r="J70" s="15">
        <v>1087195.3366858133</v>
      </c>
      <c r="K70" s="15">
        <v>1508062.9590625931</v>
      </c>
      <c r="L70" s="15">
        <v>719725.66424609546</v>
      </c>
      <c r="M70" s="15">
        <v>-5.6378866336501335E-7</v>
      </c>
      <c r="N70" s="15">
        <v>719725.66424553166</v>
      </c>
    </row>
    <row r="71" spans="1:14" x14ac:dyDescent="0.25">
      <c r="A71" s="1" t="s">
        <v>147</v>
      </c>
      <c r="B71" s="1" t="s">
        <v>309</v>
      </c>
      <c r="C71" s="15">
        <v>2279744.3130823122</v>
      </c>
      <c r="D71" s="15">
        <v>335511.55659999995</v>
      </c>
      <c r="E71" s="15">
        <v>2615255.869682312</v>
      </c>
      <c r="F71" s="15">
        <v>1228166.6751393455</v>
      </c>
      <c r="G71" s="15">
        <v>354763.13579800958</v>
      </c>
      <c r="H71" s="15">
        <v>1582929.810937355</v>
      </c>
      <c r="I71" s="15">
        <v>1272710.4269126633</v>
      </c>
      <c r="J71" s="15">
        <v>372428.04775477166</v>
      </c>
      <c r="K71" s="15">
        <v>1645138.474667435</v>
      </c>
      <c r="L71" s="15">
        <v>2496656.5125032924</v>
      </c>
      <c r="M71" s="15">
        <v>-1.931306216630537E-7</v>
      </c>
      <c r="N71" s="15">
        <v>2496656.5125030992</v>
      </c>
    </row>
    <row r="72" spans="1:14" x14ac:dyDescent="0.25">
      <c r="A72" s="1" t="s">
        <v>148</v>
      </c>
      <c r="B72" s="1" t="s">
        <v>308</v>
      </c>
      <c r="C72" s="15">
        <v>1548040.6762452256</v>
      </c>
      <c r="D72" s="15">
        <v>287203.27679999999</v>
      </c>
      <c r="E72" s="15">
        <v>1835243.9530452257</v>
      </c>
      <c r="F72" s="15">
        <v>680095.25899886363</v>
      </c>
      <c r="G72" s="15">
        <v>303682.93754633586</v>
      </c>
      <c r="H72" s="15">
        <v>983778.19654519949</v>
      </c>
      <c r="I72" s="15">
        <v>704761.28765138192</v>
      </c>
      <c r="J72" s="15">
        <v>318804.38567103981</v>
      </c>
      <c r="K72" s="15">
        <v>1023565.6733224217</v>
      </c>
      <c r="L72" s="15">
        <v>1356589.0335092989</v>
      </c>
      <c r="M72" s="15">
        <v>-1.6532291153886915E-7</v>
      </c>
      <c r="N72" s="15">
        <v>1356589.0335091336</v>
      </c>
    </row>
    <row r="73" spans="1:14" x14ac:dyDescent="0.25">
      <c r="A73" s="1" t="s">
        <v>149</v>
      </c>
      <c r="B73" s="1" t="s">
        <v>313</v>
      </c>
      <c r="C73" s="15">
        <v>21324.717333507506</v>
      </c>
      <c r="D73" s="15">
        <v>1544578.12674</v>
      </c>
      <c r="E73" s="15">
        <v>1565902.8440735075</v>
      </c>
      <c r="F73" s="15">
        <v>2162578.006532778</v>
      </c>
      <c r="G73" s="15">
        <v>1633205.6793518448</v>
      </c>
      <c r="H73" s="15">
        <v>3795783.6858846229</v>
      </c>
      <c r="I73" s="15">
        <v>2241011.4470936875</v>
      </c>
      <c r="J73" s="15">
        <v>1714528.7696671265</v>
      </c>
      <c r="K73" s="15">
        <v>3955540.2167608142</v>
      </c>
      <c r="L73" s="15">
        <v>3420596.1755049024</v>
      </c>
      <c r="M73" s="15">
        <v>-8.8910598742830655E-7</v>
      </c>
      <c r="N73" s="15">
        <v>3420596.1755040134</v>
      </c>
    </row>
    <row r="74" spans="1:14" x14ac:dyDescent="0.25">
      <c r="A74" s="1" t="s">
        <v>150</v>
      </c>
      <c r="B74" s="1" t="s">
        <v>304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</row>
    <row r="75" spans="1:14" x14ac:dyDescent="0.25">
      <c r="A75" s="1" t="s">
        <v>151</v>
      </c>
      <c r="B75" s="1" t="s">
        <v>304</v>
      </c>
      <c r="C75" s="15">
        <v>192060.88546698901</v>
      </c>
      <c r="D75" s="15">
        <v>569419.25237999996</v>
      </c>
      <c r="E75" s="15">
        <v>761480.13784698898</v>
      </c>
      <c r="F75" s="15">
        <v>326018.94622840849</v>
      </c>
      <c r="G75" s="15">
        <v>602092.40362746723</v>
      </c>
      <c r="H75" s="15">
        <v>928111.34985587571</v>
      </c>
      <c r="I75" s="15">
        <v>337843.16138434329</v>
      </c>
      <c r="J75" s="15">
        <v>632072.71507101646</v>
      </c>
      <c r="K75" s="15">
        <v>969915.87645535974</v>
      </c>
      <c r="L75" s="15">
        <v>638756.56209192984</v>
      </c>
      <c r="M75" s="15">
        <v>-3.2777498132551857E-7</v>
      </c>
      <c r="N75" s="15">
        <v>638756.56209160201</v>
      </c>
    </row>
    <row r="76" spans="1:14" x14ac:dyDescent="0.25">
      <c r="A76" s="1" t="s">
        <v>152</v>
      </c>
      <c r="B76" s="1" t="s">
        <v>309</v>
      </c>
      <c r="C76" s="15">
        <v>367860.22896444297</v>
      </c>
      <c r="D76" s="15">
        <v>163041.51644000001</v>
      </c>
      <c r="E76" s="15">
        <v>530901.74540444301</v>
      </c>
      <c r="F76" s="15">
        <v>218412.02853744166</v>
      </c>
      <c r="G76" s="15">
        <v>172396.80273212123</v>
      </c>
      <c r="H76" s="15">
        <v>390808.83126956288</v>
      </c>
      <c r="I76" s="15">
        <v>226333.50318775713</v>
      </c>
      <c r="J76" s="15">
        <v>180981.0496129024</v>
      </c>
      <c r="K76" s="15">
        <v>407314.55280065956</v>
      </c>
      <c r="L76" s="15">
        <v>453551.2089791054</v>
      </c>
      <c r="M76" s="15">
        <v>-9.3851638811013727E-8</v>
      </c>
      <c r="N76" s="15">
        <v>453551.20897901157</v>
      </c>
    </row>
    <row r="77" spans="1:14" x14ac:dyDescent="0.25">
      <c r="A77" s="1" t="s">
        <v>153</v>
      </c>
      <c r="B77" s="1" t="s">
        <v>316</v>
      </c>
      <c r="C77" s="15">
        <v>6663819.832018394</v>
      </c>
      <c r="D77" s="15">
        <v>4703637.5891999993</v>
      </c>
      <c r="E77" s="15">
        <v>11367457.421218393</v>
      </c>
      <c r="F77" s="15">
        <v>6876402.9637432387</v>
      </c>
      <c r="G77" s="15">
        <v>4973531.2777657751</v>
      </c>
      <c r="H77" s="15">
        <v>11849934.241509013</v>
      </c>
      <c r="I77" s="15">
        <v>7125799.7214557296</v>
      </c>
      <c r="J77" s="15">
        <v>5221181.0002723364</v>
      </c>
      <c r="K77" s="15">
        <v>12346980.721728066</v>
      </c>
      <c r="L77" s="15">
        <v>13394418.656618012</v>
      </c>
      <c r="M77" s="15">
        <v>-2.7075563682085796E-6</v>
      </c>
      <c r="N77" s="15">
        <v>13394418.656615304</v>
      </c>
    </row>
    <row r="78" spans="1:14" x14ac:dyDescent="0.25">
      <c r="A78" s="1" t="s">
        <v>154</v>
      </c>
      <c r="B78" s="1" t="s">
        <v>316</v>
      </c>
      <c r="C78" s="15">
        <v>3048449.7790911468</v>
      </c>
      <c r="D78" s="15">
        <v>688675.57</v>
      </c>
      <c r="E78" s="15">
        <v>3737125.3490911466</v>
      </c>
      <c r="F78" s="15">
        <v>3599774.6722920458</v>
      </c>
      <c r="G78" s="15">
        <v>728191.6224780248</v>
      </c>
      <c r="H78" s="15">
        <v>4327966.2947700704</v>
      </c>
      <c r="I78" s="15">
        <v>3730333.0669205748</v>
      </c>
      <c r="J78" s="15">
        <v>764450.86026436021</v>
      </c>
      <c r="K78" s="15">
        <v>4494783.9271849347</v>
      </c>
      <c r="L78" s="15">
        <v>7011934.7694426319</v>
      </c>
      <c r="M78" s="15">
        <v>-3.9642253252345299E-7</v>
      </c>
      <c r="N78" s="15">
        <v>7011934.7694422351</v>
      </c>
    </row>
    <row r="79" spans="1:14" x14ac:dyDescent="0.25">
      <c r="A79" s="1" t="s">
        <v>155</v>
      </c>
      <c r="B79" s="1" t="s">
        <v>312</v>
      </c>
      <c r="C79" s="15">
        <v>17.375204</v>
      </c>
      <c r="D79" s="15">
        <v>22.22</v>
      </c>
      <c r="E79" s="15">
        <v>39.595203999999995</v>
      </c>
      <c r="F79" s="15">
        <v>11.231617175466347</v>
      </c>
      <c r="G79" s="15">
        <v>23.49497870450336</v>
      </c>
      <c r="H79" s="15">
        <v>34.726595879969707</v>
      </c>
      <c r="I79" s="15">
        <v>11.638970979802503</v>
      </c>
      <c r="J79" s="15">
        <v>24.664876837542074</v>
      </c>
      <c r="K79" s="15">
        <v>36.303847817344575</v>
      </c>
      <c r="L79" s="15">
        <v>21.856439328383171</v>
      </c>
      <c r="M79" s="15">
        <v>-1.2790505509976384E-11</v>
      </c>
      <c r="N79" s="15">
        <v>21.856439328370382</v>
      </c>
    </row>
    <row r="80" spans="1:14" x14ac:dyDescent="0.25">
      <c r="A80" s="1" t="s">
        <v>156</v>
      </c>
      <c r="B80" s="1" t="s">
        <v>309</v>
      </c>
      <c r="C80" s="15">
        <v>1401379.318436824</v>
      </c>
      <c r="D80" s="15">
        <v>615933.28939999989</v>
      </c>
      <c r="E80" s="15">
        <v>2017312.6078368239</v>
      </c>
      <c r="F80" s="15">
        <v>879944.17533260433</v>
      </c>
      <c r="G80" s="15">
        <v>651275.40584373113</v>
      </c>
      <c r="H80" s="15">
        <v>1531219.5811763355</v>
      </c>
      <c r="I80" s="15">
        <v>911858.42257102963</v>
      </c>
      <c r="J80" s="15">
        <v>683704.71301499347</v>
      </c>
      <c r="K80" s="15">
        <v>1595563.1355860231</v>
      </c>
      <c r="L80" s="15">
        <v>1817543.6727532819</v>
      </c>
      <c r="M80" s="15">
        <v>-3.5454987092027802E-7</v>
      </c>
      <c r="N80" s="15">
        <v>1817543.6727529273</v>
      </c>
    </row>
    <row r="81" spans="1:14" x14ac:dyDescent="0.25">
      <c r="A81" s="1" t="s">
        <v>157</v>
      </c>
      <c r="B81" s="1" t="s">
        <v>307</v>
      </c>
      <c r="C81" s="15">
        <v>5972.549703754501</v>
      </c>
      <c r="D81" s="15">
        <v>658025.34643999988</v>
      </c>
      <c r="E81" s="15">
        <v>663997.89614375436</v>
      </c>
      <c r="F81" s="15">
        <v>529947.94631978124</v>
      </c>
      <c r="G81" s="15">
        <v>695782.6958429903</v>
      </c>
      <c r="H81" s="15">
        <v>1225730.6421627714</v>
      </c>
      <c r="I81" s="15">
        <v>549168.35854190041</v>
      </c>
      <c r="J81" s="15">
        <v>730428.1784844083</v>
      </c>
      <c r="K81" s="15">
        <v>1279596.5370263087</v>
      </c>
      <c r="L81" s="15">
        <v>904532.00341236696</v>
      </c>
      <c r="M81" s="15">
        <v>-3.7877933480400259E-7</v>
      </c>
      <c r="N81" s="15">
        <v>904532.00341198815</v>
      </c>
    </row>
    <row r="82" spans="1:14" x14ac:dyDescent="0.25">
      <c r="A82" s="1" t="s">
        <v>158</v>
      </c>
      <c r="B82" s="1" t="s">
        <v>298</v>
      </c>
      <c r="C82" s="15">
        <v>6870.7571365509993</v>
      </c>
      <c r="D82" s="15">
        <v>0</v>
      </c>
      <c r="E82" s="15">
        <v>6870.7571365509993</v>
      </c>
      <c r="F82" s="15">
        <v>176397.21173256097</v>
      </c>
      <c r="G82" s="15">
        <v>0</v>
      </c>
      <c r="H82" s="15">
        <v>176397.21173256097</v>
      </c>
      <c r="I82" s="15">
        <v>182794.87238560634</v>
      </c>
      <c r="J82" s="15">
        <v>0</v>
      </c>
      <c r="K82" s="15">
        <v>182794.87238560634</v>
      </c>
      <c r="L82" s="15">
        <v>302501.66097354854</v>
      </c>
      <c r="M82" s="15">
        <v>0</v>
      </c>
      <c r="N82" s="15">
        <v>302501.66097354854</v>
      </c>
    </row>
    <row r="83" spans="1:14" x14ac:dyDescent="0.25">
      <c r="A83" s="1" t="s">
        <v>159</v>
      </c>
      <c r="B83" s="1" t="s">
        <v>315</v>
      </c>
      <c r="C83" s="15">
        <v>3018347.7171727549</v>
      </c>
      <c r="D83" s="15">
        <v>2634904.39432</v>
      </c>
      <c r="E83" s="15">
        <v>5653252.1114927549</v>
      </c>
      <c r="F83" s="15">
        <v>3644880.0995507431</v>
      </c>
      <c r="G83" s="15">
        <v>2786094.6279455768</v>
      </c>
      <c r="H83" s="15">
        <v>6430974.7274963204</v>
      </c>
      <c r="I83" s="15">
        <v>3777074.3999533923</v>
      </c>
      <c r="J83" s="15">
        <v>2924824.138820936</v>
      </c>
      <c r="K83" s="15">
        <v>6701898.5387743283</v>
      </c>
      <c r="L83" s="15">
        <v>7361805.8860682463</v>
      </c>
      <c r="M83" s="15">
        <v>-1.5167308359050833E-6</v>
      </c>
      <c r="N83" s="15">
        <v>7361805.8860667292</v>
      </c>
    </row>
    <row r="84" spans="1:14" x14ac:dyDescent="0.25">
      <c r="A84" s="1" t="s">
        <v>65</v>
      </c>
      <c r="B84" s="1" t="s">
        <v>303</v>
      </c>
      <c r="C84" s="15">
        <v>45905.626119868</v>
      </c>
      <c r="D84" s="15">
        <v>4075066.2303999998</v>
      </c>
      <c r="E84" s="15">
        <v>4120971.8565198677</v>
      </c>
      <c r="F84" s="15">
        <v>6684811.5311482418</v>
      </c>
      <c r="G84" s="15">
        <v>4308892.6328842836</v>
      </c>
      <c r="H84" s="15">
        <v>10993704.164032526</v>
      </c>
      <c r="I84" s="15">
        <v>6927259.5567479366</v>
      </c>
      <c r="J84" s="15">
        <v>4523447.6452584537</v>
      </c>
      <c r="K84" s="15">
        <v>11450707.20200639</v>
      </c>
      <c r="L84" s="15">
        <v>9830238.3681330923</v>
      </c>
      <c r="M84" s="15">
        <v>-2.3457316414693924E-6</v>
      </c>
      <c r="N84" s="15">
        <v>9830238.3681307472</v>
      </c>
    </row>
    <row r="85" spans="1:14" x14ac:dyDescent="0.25">
      <c r="A85" s="1" t="s">
        <v>160</v>
      </c>
      <c r="B85" s="1" t="s">
        <v>298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</row>
    <row r="86" spans="1:14" x14ac:dyDescent="0.25">
      <c r="A86" s="1" t="s">
        <v>161</v>
      </c>
      <c r="B86" s="1" t="s">
        <v>312</v>
      </c>
      <c r="C86" s="15">
        <v>8454.33811332</v>
      </c>
      <c r="D86" s="15">
        <v>105954.60347999999</v>
      </c>
      <c r="E86" s="15">
        <v>114408.94159331999</v>
      </c>
      <c r="F86" s="15">
        <v>44693.911608670351</v>
      </c>
      <c r="G86" s="15">
        <v>112034.25528382977</v>
      </c>
      <c r="H86" s="15">
        <v>156728.16689250013</v>
      </c>
      <c r="I86" s="15">
        <v>46314.892331217095</v>
      </c>
      <c r="J86" s="15">
        <v>117612.8373179481</v>
      </c>
      <c r="K86" s="15">
        <v>163927.72964916518</v>
      </c>
      <c r="L86" s="15">
        <v>78391.784202216644</v>
      </c>
      <c r="M86" s="15">
        <v>-6.0990681350958732E-8</v>
      </c>
      <c r="N86" s="15">
        <v>78391.784202155657</v>
      </c>
    </row>
    <row r="87" spans="1:14" x14ac:dyDescent="0.25">
      <c r="A87" s="1" t="s">
        <v>162</v>
      </c>
      <c r="B87" s="1" t="s">
        <v>305</v>
      </c>
      <c r="C87" s="15">
        <v>210646.03282109756</v>
      </c>
      <c r="D87" s="15">
        <v>386090.27600000001</v>
      </c>
      <c r="E87" s="15">
        <v>596736.3088210976</v>
      </c>
      <c r="F87" s="15">
        <v>392491.89902435144</v>
      </c>
      <c r="G87" s="15">
        <v>408244.05097370944</v>
      </c>
      <c r="H87" s="15">
        <v>800735.94999806094</v>
      </c>
      <c r="I87" s="15">
        <v>406726.98785803519</v>
      </c>
      <c r="J87" s="15">
        <v>428571.96695376356</v>
      </c>
      <c r="K87" s="15">
        <v>835298.95481179876</v>
      </c>
      <c r="L87" s="15">
        <v>740778.03101850732</v>
      </c>
      <c r="M87" s="15">
        <v>-2.2224526564024767E-7</v>
      </c>
      <c r="N87" s="15">
        <v>740778.03101828508</v>
      </c>
    </row>
    <row r="88" spans="1:14" x14ac:dyDescent="0.25">
      <c r="A88" s="1" t="s">
        <v>163</v>
      </c>
      <c r="B88" s="1" t="s">
        <v>304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</row>
    <row r="89" spans="1:14" x14ac:dyDescent="0.25">
      <c r="A89" s="1" t="s">
        <v>164</v>
      </c>
      <c r="B89" s="1" t="s">
        <v>304</v>
      </c>
      <c r="C89" s="15">
        <v>615103.94578479009</v>
      </c>
      <c r="D89" s="15">
        <v>2275221.7439600001</v>
      </c>
      <c r="E89" s="15">
        <v>2890325.6897447901</v>
      </c>
      <c r="F89" s="15">
        <v>1439354.95705389</v>
      </c>
      <c r="G89" s="15">
        <v>2405773.4663529787</v>
      </c>
      <c r="H89" s="15">
        <v>3845128.4234068687</v>
      </c>
      <c r="I89" s="15">
        <v>1491558.1890894992</v>
      </c>
      <c r="J89" s="15">
        <v>2525565.4407232711</v>
      </c>
      <c r="K89" s="15">
        <v>4017123.6298127705</v>
      </c>
      <c r="L89" s="15">
        <v>2813727.637982531</v>
      </c>
      <c r="M89" s="15">
        <v>-1.3096866000242328E-6</v>
      </c>
      <c r="N89" s="15">
        <v>2813727.6379812211</v>
      </c>
    </row>
    <row r="90" spans="1:14" x14ac:dyDescent="0.25">
      <c r="A90" s="1" t="s">
        <v>165</v>
      </c>
      <c r="B90" s="1" t="s">
        <v>310</v>
      </c>
      <c r="C90" s="15">
        <v>603589.62656422507</v>
      </c>
      <c r="D90" s="15">
        <v>662482.4118</v>
      </c>
      <c r="E90" s="15">
        <v>1266072.0383642251</v>
      </c>
      <c r="F90" s="15">
        <v>815224.10926248576</v>
      </c>
      <c r="G90" s="15">
        <v>700495.50663136912</v>
      </c>
      <c r="H90" s="15">
        <v>1515719.6158938548</v>
      </c>
      <c r="I90" s="15">
        <v>844791.057379273</v>
      </c>
      <c r="J90" s="15">
        <v>735375.6567994972</v>
      </c>
      <c r="K90" s="15">
        <v>1580166.7141787703</v>
      </c>
      <c r="L90" s="15">
        <v>1604727.5839363101</v>
      </c>
      <c r="M90" s="15">
        <v>-3.8134495672323774E-7</v>
      </c>
      <c r="N90" s="15">
        <v>1604727.5839359288</v>
      </c>
    </row>
    <row r="91" spans="1:14" x14ac:dyDescent="0.25">
      <c r="A91" s="1" t="s">
        <v>166</v>
      </c>
      <c r="B91" s="1" t="s">
        <v>313</v>
      </c>
      <c r="C91" s="15">
        <v>639.96196658600002</v>
      </c>
      <c r="D91" s="15">
        <v>53567.26496</v>
      </c>
      <c r="E91" s="15">
        <v>54207.226926586001</v>
      </c>
      <c r="F91" s="15">
        <v>80474.709861358424</v>
      </c>
      <c r="G91" s="15">
        <v>56640.94282149816</v>
      </c>
      <c r="H91" s="15">
        <v>137115.6526828566</v>
      </c>
      <c r="I91" s="15">
        <v>83393.40613659106</v>
      </c>
      <c r="J91" s="15">
        <v>59461.295803887631</v>
      </c>
      <c r="K91" s="15">
        <v>142854.7019404787</v>
      </c>
      <c r="L91" s="15">
        <v>115286.80103745971</v>
      </c>
      <c r="M91" s="15">
        <v>-3.0834941387274748E-8</v>
      </c>
      <c r="N91" s="15">
        <v>115286.80103742887</v>
      </c>
    </row>
    <row r="92" spans="1:14" x14ac:dyDescent="0.25">
      <c r="A92" s="1" t="s">
        <v>167</v>
      </c>
      <c r="B92" s="1" t="s">
        <v>314</v>
      </c>
      <c r="C92" s="15">
        <v>5458224.7736063357</v>
      </c>
      <c r="D92" s="15">
        <v>2721972.22</v>
      </c>
      <c r="E92" s="15">
        <v>8180196.9936063364</v>
      </c>
      <c r="F92" s="15">
        <v>3882110.6816834719</v>
      </c>
      <c r="G92" s="15">
        <v>2878158.3862803662</v>
      </c>
      <c r="H92" s="15">
        <v>6760269.0679638386</v>
      </c>
      <c r="I92" s="15">
        <v>4022908.9772746079</v>
      </c>
      <c r="J92" s="15">
        <v>3021472.0774757415</v>
      </c>
      <c r="K92" s="15">
        <v>7044381.0547503494</v>
      </c>
      <c r="L92" s="15">
        <v>7586245.3180149756</v>
      </c>
      <c r="M92" s="15">
        <v>-1.5668497154776171E-6</v>
      </c>
      <c r="N92" s="15">
        <v>7586245.3180134092</v>
      </c>
    </row>
    <row r="93" spans="1:14" x14ac:dyDescent="0.25">
      <c r="A93" s="1" t="s">
        <v>168</v>
      </c>
      <c r="B93" s="1" t="s">
        <v>312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</row>
    <row r="94" spans="1:14" x14ac:dyDescent="0.25">
      <c r="A94" s="1" t="s">
        <v>169</v>
      </c>
      <c r="B94" s="1" t="s">
        <v>298</v>
      </c>
      <c r="C94" s="15">
        <v>11725.177483250001</v>
      </c>
      <c r="D94" s="15">
        <v>0</v>
      </c>
      <c r="E94" s="15">
        <v>11725.177483250001</v>
      </c>
      <c r="F94" s="15">
        <v>5831.9947884784078</v>
      </c>
      <c r="G94" s="15">
        <v>0</v>
      </c>
      <c r="H94" s="15">
        <v>5831.9947884784078</v>
      </c>
      <c r="I94" s="15">
        <v>6043.5124378819692</v>
      </c>
      <c r="J94" s="15">
        <v>0</v>
      </c>
      <c r="K94" s="15">
        <v>6043.5124378819692</v>
      </c>
      <c r="L94" s="15">
        <v>10391.631645450107</v>
      </c>
      <c r="M94" s="15">
        <v>0</v>
      </c>
      <c r="N94" s="15">
        <v>10391.631645450107</v>
      </c>
    </row>
    <row r="95" spans="1:14" x14ac:dyDescent="0.25">
      <c r="A95" s="1" t="s">
        <v>170</v>
      </c>
      <c r="B95" s="1" t="s">
        <v>304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</row>
    <row r="96" spans="1:14" x14ac:dyDescent="0.25">
      <c r="A96" s="1" t="s">
        <v>171</v>
      </c>
      <c r="B96" s="1" t="s">
        <v>298</v>
      </c>
      <c r="C96" s="15">
        <v>177988.58623392001</v>
      </c>
      <c r="D96" s="15">
        <v>0</v>
      </c>
      <c r="E96" s="15">
        <v>177988.58623392001</v>
      </c>
      <c r="F96" s="15">
        <v>10779.438540474037</v>
      </c>
      <c r="G96" s="15">
        <v>0</v>
      </c>
      <c r="H96" s="15">
        <v>10779.438540474037</v>
      </c>
      <c r="I96" s="15">
        <v>11170.392508141438</v>
      </c>
      <c r="J96" s="15">
        <v>0</v>
      </c>
      <c r="K96" s="15">
        <v>11170.392508141438</v>
      </c>
      <c r="L96" s="15">
        <v>21899.109836207692</v>
      </c>
      <c r="M96" s="15">
        <v>0</v>
      </c>
      <c r="N96" s="15">
        <v>21899.109836207692</v>
      </c>
    </row>
    <row r="97" spans="1:14" x14ac:dyDescent="0.25">
      <c r="A97" s="1" t="s">
        <v>172</v>
      </c>
      <c r="B97" s="1" t="s">
        <v>298</v>
      </c>
      <c r="C97" s="15">
        <v>154566.42903239999</v>
      </c>
      <c r="D97" s="15">
        <v>0</v>
      </c>
      <c r="E97" s="15">
        <v>154566.42903239999</v>
      </c>
      <c r="F97" s="15">
        <v>19285.03188240973</v>
      </c>
      <c r="G97" s="15">
        <v>0</v>
      </c>
      <c r="H97" s="15">
        <v>19285.03188240973</v>
      </c>
      <c r="I97" s="15">
        <v>19984.470884052658</v>
      </c>
      <c r="J97" s="15">
        <v>0</v>
      </c>
      <c r="K97" s="15">
        <v>19984.470884052658</v>
      </c>
      <c r="L97" s="15">
        <v>39178.75961738966</v>
      </c>
      <c r="M97" s="15">
        <v>0</v>
      </c>
      <c r="N97" s="15">
        <v>39178.75961738966</v>
      </c>
    </row>
    <row r="98" spans="1:14" x14ac:dyDescent="0.25">
      <c r="A98" s="1" t="s">
        <v>173</v>
      </c>
      <c r="B98" s="1" t="s">
        <v>298</v>
      </c>
      <c r="C98" s="15">
        <v>1477724.8293547737</v>
      </c>
      <c r="D98" s="15">
        <v>0</v>
      </c>
      <c r="E98" s="15">
        <v>1477724.8293547737</v>
      </c>
      <c r="F98" s="15">
        <v>190482.82506134943</v>
      </c>
      <c r="G98" s="15">
        <v>0</v>
      </c>
      <c r="H98" s="15">
        <v>190482.82506134943</v>
      </c>
      <c r="I98" s="15">
        <v>197391.34965199616</v>
      </c>
      <c r="J98" s="15">
        <v>0</v>
      </c>
      <c r="K98" s="15">
        <v>197391.34965199616</v>
      </c>
      <c r="L98" s="15">
        <v>385401.60873542068</v>
      </c>
      <c r="M98" s="15">
        <v>0</v>
      </c>
      <c r="N98" s="15">
        <v>385401.60873542068</v>
      </c>
    </row>
    <row r="99" spans="1:14" x14ac:dyDescent="0.25">
      <c r="A99" s="1" t="s">
        <v>174</v>
      </c>
      <c r="B99" s="1" t="s">
        <v>312</v>
      </c>
      <c r="C99" s="15">
        <v>39336.384859298996</v>
      </c>
      <c r="D99" s="15">
        <v>40911.708419999995</v>
      </c>
      <c r="E99" s="15">
        <v>80248.093279298992</v>
      </c>
      <c r="F99" s="15">
        <v>20425.9110506699</v>
      </c>
      <c r="G99" s="15">
        <v>43259.213235497329</v>
      </c>
      <c r="H99" s="15">
        <v>63685.124286167229</v>
      </c>
      <c r="I99" s="15">
        <v>21166.728017944861</v>
      </c>
      <c r="J99" s="15">
        <v>45413.242546927671</v>
      </c>
      <c r="K99" s="15">
        <v>66579.970564872536</v>
      </c>
      <c r="L99" s="15">
        <v>41468.36862456482</v>
      </c>
      <c r="M99" s="15">
        <v>-2.3550019440529126E-8</v>
      </c>
      <c r="N99" s="15">
        <v>41468.368624541268</v>
      </c>
    </row>
    <row r="100" spans="1:14" x14ac:dyDescent="0.25">
      <c r="A100" s="1" t="s">
        <v>175</v>
      </c>
      <c r="B100" s="1" t="s">
        <v>308</v>
      </c>
      <c r="C100" s="15">
        <v>1582408.288979901</v>
      </c>
      <c r="D100" s="15">
        <v>627154.16719999991</v>
      </c>
      <c r="E100" s="15">
        <v>2209562.456179901</v>
      </c>
      <c r="F100" s="15">
        <v>674227.36019771802</v>
      </c>
      <c r="G100" s="15">
        <v>663140.13513971819</v>
      </c>
      <c r="H100" s="15">
        <v>1337367.4953374362</v>
      </c>
      <c r="I100" s="15">
        <v>698680.56901647942</v>
      </c>
      <c r="J100" s="15">
        <v>696160.22916918388</v>
      </c>
      <c r="K100" s="15">
        <v>1394840.7981856633</v>
      </c>
      <c r="L100" s="15">
        <v>1360262.7363735544</v>
      </c>
      <c r="M100" s="15">
        <v>-3.6100894829776101E-7</v>
      </c>
      <c r="N100" s="15">
        <v>1360262.7363731933</v>
      </c>
    </row>
    <row r="101" spans="1:14" x14ac:dyDescent="0.25">
      <c r="A101" s="1" t="s">
        <v>176</v>
      </c>
      <c r="B101" s="1" t="s">
        <v>317</v>
      </c>
      <c r="C101" s="15">
        <v>1864171.1530769374</v>
      </c>
      <c r="D101" s="15">
        <v>772613.86421999987</v>
      </c>
      <c r="E101" s="15">
        <v>2636785.0172969373</v>
      </c>
      <c r="F101" s="15">
        <v>2299186.7891718084</v>
      </c>
      <c r="G101" s="15">
        <v>816946.27752713545</v>
      </c>
      <c r="H101" s="15">
        <v>3116133.0666989437</v>
      </c>
      <c r="I101" s="15">
        <v>2382574.8241107468</v>
      </c>
      <c r="J101" s="15">
        <v>857624.92367073591</v>
      </c>
      <c r="K101" s="15">
        <v>3240199.7477814825</v>
      </c>
      <c r="L101" s="15">
        <v>4508608.4219486089</v>
      </c>
      <c r="M101" s="15">
        <v>-4.4473995892844536E-7</v>
      </c>
      <c r="N101" s="15">
        <v>4508608.4219481638</v>
      </c>
    </row>
    <row r="102" spans="1:14" x14ac:dyDescent="0.25">
      <c r="A102" s="1" t="s">
        <v>177</v>
      </c>
      <c r="B102" s="1" t="s">
        <v>298</v>
      </c>
      <c r="C102" s="15">
        <v>3408.7615742180001</v>
      </c>
      <c r="D102" s="15">
        <v>0</v>
      </c>
      <c r="E102" s="15">
        <v>3408.7615742180001</v>
      </c>
      <c r="F102" s="15">
        <v>89118.499538398828</v>
      </c>
      <c r="G102" s="15">
        <v>0</v>
      </c>
      <c r="H102" s="15">
        <v>89118.499538398828</v>
      </c>
      <c r="I102" s="15">
        <v>92350.693020117047</v>
      </c>
      <c r="J102" s="15">
        <v>0</v>
      </c>
      <c r="K102" s="15">
        <v>92350.693020117047</v>
      </c>
      <c r="L102" s="15">
        <v>149381.83254556288</v>
      </c>
      <c r="M102" s="15">
        <v>0</v>
      </c>
      <c r="N102" s="15">
        <v>149381.83254556288</v>
      </c>
    </row>
    <row r="103" spans="1:14" x14ac:dyDescent="0.25">
      <c r="A103" s="1" t="s">
        <v>178</v>
      </c>
      <c r="B103" s="1" t="s">
        <v>313</v>
      </c>
      <c r="C103" s="15">
        <v>88.539874999999995</v>
      </c>
      <c r="D103" s="15">
        <v>3056.7165199999995</v>
      </c>
      <c r="E103" s="15">
        <v>3145.2563949999994</v>
      </c>
      <c r="F103" s="15">
        <v>11997.095591716647</v>
      </c>
      <c r="G103" s="15">
        <v>3232.1102404637086</v>
      </c>
      <c r="H103" s="15">
        <v>15229.205832180356</v>
      </c>
      <c r="I103" s="15">
        <v>12432.212142959626</v>
      </c>
      <c r="J103" s="15">
        <v>3393.0484470333122</v>
      </c>
      <c r="K103" s="15">
        <v>15825.260589992939</v>
      </c>
      <c r="L103" s="15">
        <v>16740.01275248712</v>
      </c>
      <c r="M103" s="15">
        <v>-1.7595386809854112E-9</v>
      </c>
      <c r="N103" s="15">
        <v>16740.01275248536</v>
      </c>
    </row>
    <row r="104" spans="1:14" x14ac:dyDescent="0.25">
      <c r="A104" s="1" t="s">
        <v>179</v>
      </c>
      <c r="B104" s="1" t="s">
        <v>303</v>
      </c>
      <c r="C104" s="15">
        <v>596.54094940750008</v>
      </c>
      <c r="D104" s="15">
        <v>41558.821479999991</v>
      </c>
      <c r="E104" s="15">
        <v>42155.362429407491</v>
      </c>
      <c r="F104" s="15">
        <v>83530.482277173767</v>
      </c>
      <c r="G104" s="15">
        <v>43943.457500308577</v>
      </c>
      <c r="H104" s="15">
        <v>127473.93977748234</v>
      </c>
      <c r="I104" s="15">
        <v>86560.006806194055</v>
      </c>
      <c r="J104" s="15">
        <v>46131.557755067413</v>
      </c>
      <c r="K104" s="15">
        <v>132691.56456126148</v>
      </c>
      <c r="L104" s="15">
        <v>118595.19712844212</v>
      </c>
      <c r="M104" s="15">
        <v>-2.3922517332496169E-8</v>
      </c>
      <c r="N104" s="15">
        <v>118595.19712841819</v>
      </c>
    </row>
    <row r="105" spans="1:14" x14ac:dyDescent="0.25">
      <c r="A105" s="1" t="s">
        <v>180</v>
      </c>
      <c r="B105" s="1" t="s">
        <v>309</v>
      </c>
      <c r="C105" s="15">
        <v>3256089.5740698404</v>
      </c>
      <c r="D105" s="15">
        <v>804427.39365999994</v>
      </c>
      <c r="E105" s="15">
        <v>4060516.9677298404</v>
      </c>
      <c r="F105" s="15">
        <v>1603671.646337697</v>
      </c>
      <c r="G105" s="15">
        <v>850585.26027726545</v>
      </c>
      <c r="H105" s="15">
        <v>2454256.9066149625</v>
      </c>
      <c r="I105" s="15">
        <v>1661834.3967089108</v>
      </c>
      <c r="J105" s="15">
        <v>892938.91041264043</v>
      </c>
      <c r="K105" s="15">
        <v>2554773.3071215511</v>
      </c>
      <c r="L105" s="15">
        <v>3188959.8984819697</v>
      </c>
      <c r="M105" s="15">
        <v>-4.6305279077336503E-7</v>
      </c>
      <c r="N105" s="15">
        <v>3188959.8984815069</v>
      </c>
    </row>
    <row r="106" spans="1:14" x14ac:dyDescent="0.25">
      <c r="A106" s="1" t="s">
        <v>181</v>
      </c>
      <c r="B106" s="1" t="s">
        <v>314</v>
      </c>
      <c r="C106" s="15">
        <v>783961.4513993999</v>
      </c>
      <c r="D106" s="15">
        <v>46537.123599999992</v>
      </c>
      <c r="E106" s="15">
        <v>830498.57499939995</v>
      </c>
      <c r="F106" s="15">
        <v>416847.11269717396</v>
      </c>
      <c r="G106" s="15">
        <v>49207.41349913775</v>
      </c>
      <c r="H106" s="15">
        <v>466054.52619631169</v>
      </c>
      <c r="I106" s="15">
        <v>431965.52837418328</v>
      </c>
      <c r="J106" s="15">
        <v>51657.624751011368</v>
      </c>
      <c r="K106" s="15">
        <v>483623.15312519466</v>
      </c>
      <c r="L106" s="15">
        <v>804982.83211987314</v>
      </c>
      <c r="M106" s="15">
        <v>-2.6788178929984338E-8</v>
      </c>
      <c r="N106" s="15">
        <v>804982.83211984637</v>
      </c>
    </row>
    <row r="107" spans="1:14" x14ac:dyDescent="0.25">
      <c r="A107" s="1" t="s">
        <v>182</v>
      </c>
      <c r="B107" s="1" t="s">
        <v>314</v>
      </c>
      <c r="C107" s="15">
        <v>826416.81437430007</v>
      </c>
      <c r="D107" s="15">
        <v>113510.87</v>
      </c>
      <c r="E107" s="15">
        <v>939927.68437430006</v>
      </c>
      <c r="F107" s="15">
        <v>542900.43334328313</v>
      </c>
      <c r="G107" s="15">
        <v>120024.0987119554</v>
      </c>
      <c r="H107" s="15">
        <v>662924.53205523849</v>
      </c>
      <c r="I107" s="15">
        <v>562590.61272201105</v>
      </c>
      <c r="J107" s="15">
        <v>126000.52332458367</v>
      </c>
      <c r="K107" s="15">
        <v>688591.13604659471</v>
      </c>
      <c r="L107" s="15">
        <v>1048407.2339233583</v>
      </c>
      <c r="M107" s="15">
        <v>-6.5340297397714348E-8</v>
      </c>
      <c r="N107" s="15">
        <v>1048407.233923293</v>
      </c>
    </row>
    <row r="108" spans="1:14" x14ac:dyDescent="0.25">
      <c r="A108" s="1" t="s">
        <v>183</v>
      </c>
      <c r="B108" s="1" t="s">
        <v>313</v>
      </c>
      <c r="C108" s="15">
        <v>47929.370219637502</v>
      </c>
      <c r="D108" s="15">
        <v>50826.872359999994</v>
      </c>
      <c r="E108" s="15">
        <v>98756.242579637503</v>
      </c>
      <c r="F108" s="15">
        <v>55688.844546708322</v>
      </c>
      <c r="G108" s="15">
        <v>53743.307097871751</v>
      </c>
      <c r="H108" s="15">
        <v>109432.15164458007</v>
      </c>
      <c r="I108" s="15">
        <v>57708.594893500624</v>
      </c>
      <c r="J108" s="15">
        <v>56419.376543513565</v>
      </c>
      <c r="K108" s="15">
        <v>114127.97143701419</v>
      </c>
      <c r="L108" s="15">
        <v>96607.920623932223</v>
      </c>
      <c r="M108" s="15">
        <v>-2.9257488342729358E-8</v>
      </c>
      <c r="N108" s="15">
        <v>96607.920623902959</v>
      </c>
    </row>
    <row r="109" spans="1:14" x14ac:dyDescent="0.25">
      <c r="A109" s="1" t="s">
        <v>184</v>
      </c>
      <c r="B109" s="1" t="s">
        <v>309</v>
      </c>
      <c r="C109" s="15">
        <v>1819786.2802817298</v>
      </c>
      <c r="D109" s="15">
        <v>648093.62859999994</v>
      </c>
      <c r="E109" s="15">
        <v>2467879.9088817295</v>
      </c>
      <c r="F109" s="15">
        <v>856930.30164555553</v>
      </c>
      <c r="G109" s="15">
        <v>685281.09822148096</v>
      </c>
      <c r="H109" s="15">
        <v>1542211.3998670364</v>
      </c>
      <c r="I109" s="15">
        <v>888009.87041760585</v>
      </c>
      <c r="J109" s="15">
        <v>719403.66915457847</v>
      </c>
      <c r="K109" s="15">
        <v>1607413.5395721844</v>
      </c>
      <c r="L109" s="15">
        <v>1662354.6877643748</v>
      </c>
      <c r="M109" s="15">
        <v>-3.7306233697519749E-7</v>
      </c>
      <c r="N109" s="15">
        <v>1662354.6877640018</v>
      </c>
    </row>
    <row r="110" spans="1:14" x14ac:dyDescent="0.25">
      <c r="A110" s="1" t="s">
        <v>185</v>
      </c>
      <c r="B110" s="1" t="s">
        <v>303</v>
      </c>
      <c r="C110" s="15">
        <v>1087.7747837739998</v>
      </c>
      <c r="D110" s="15">
        <v>77944.693639999998</v>
      </c>
      <c r="E110" s="15">
        <v>79032.468423774</v>
      </c>
      <c r="F110" s="15">
        <v>198840.88738665875</v>
      </c>
      <c r="G110" s="15">
        <v>82417.142988336549</v>
      </c>
      <c r="H110" s="15">
        <v>281258.03037499532</v>
      </c>
      <c r="I110" s="15">
        <v>206052.54628395988</v>
      </c>
      <c r="J110" s="15">
        <v>86520.984193094002</v>
      </c>
      <c r="K110" s="15">
        <v>292573.53047705389</v>
      </c>
      <c r="L110" s="15">
        <v>249264.03367383193</v>
      </c>
      <c r="M110" s="15">
        <v>-4.4867328239236772E-8</v>
      </c>
      <c r="N110" s="15">
        <v>249264.03367378705</v>
      </c>
    </row>
    <row r="111" spans="1:14" x14ac:dyDescent="0.25">
      <c r="A111" s="1" t="s">
        <v>186</v>
      </c>
      <c r="B111" s="1" t="s">
        <v>305</v>
      </c>
      <c r="C111" s="15">
        <v>6994.7099779554992</v>
      </c>
      <c r="D111" s="15">
        <v>16575.786700000001</v>
      </c>
      <c r="E111" s="15">
        <v>23570.4966779555</v>
      </c>
      <c r="F111" s="15">
        <v>27015.283791383808</v>
      </c>
      <c r="G111" s="15">
        <v>17526.901688878937</v>
      </c>
      <c r="H111" s="15">
        <v>44542.185480262749</v>
      </c>
      <c r="I111" s="15">
        <v>27995.087363364451</v>
      </c>
      <c r="J111" s="15">
        <v>18399.628147653821</v>
      </c>
      <c r="K111" s="15">
        <v>46394.715511018272</v>
      </c>
      <c r="L111" s="15">
        <v>49714.309146949781</v>
      </c>
      <c r="M111" s="15">
        <v>-9.5415252528597325E-9</v>
      </c>
      <c r="N111" s="15">
        <v>49714.309146940242</v>
      </c>
    </row>
    <row r="112" spans="1:14" x14ac:dyDescent="0.25">
      <c r="A112" s="1" t="s">
        <v>187</v>
      </c>
      <c r="B112" s="1" t="s">
        <v>304</v>
      </c>
      <c r="C112" s="15">
        <v>1575327.8387397318</v>
      </c>
      <c r="D112" s="15">
        <v>1460230.5845599996</v>
      </c>
      <c r="E112" s="15">
        <v>3035558.4232997317</v>
      </c>
      <c r="F112" s="15">
        <v>1286752.8059952185</v>
      </c>
      <c r="G112" s="15">
        <v>1544018.2937849546</v>
      </c>
      <c r="H112" s="15">
        <v>2830771.099780173</v>
      </c>
      <c r="I112" s="15">
        <v>1333421.3883172129</v>
      </c>
      <c r="J112" s="15">
        <v>1620900.4285591566</v>
      </c>
      <c r="K112" s="15">
        <v>2954321.8168763695</v>
      </c>
      <c r="L112" s="15">
        <v>2456714.4623999847</v>
      </c>
      <c r="M112" s="15">
        <v>-8.4055298549283148E-7</v>
      </c>
      <c r="N112" s="15">
        <v>2456714.4623991442</v>
      </c>
    </row>
    <row r="113" spans="1:14" x14ac:dyDescent="0.25">
      <c r="A113" s="1" t="s">
        <v>188</v>
      </c>
      <c r="B113" s="1" t="s">
        <v>303</v>
      </c>
      <c r="C113" s="15">
        <v>1485.2078832735001</v>
      </c>
      <c r="D113" s="15">
        <v>2838.5161200000002</v>
      </c>
      <c r="E113" s="15">
        <v>4323.7240032735008</v>
      </c>
      <c r="F113" s="15">
        <v>6516.8743582083516</v>
      </c>
      <c r="G113" s="15">
        <v>3001.3895495854867</v>
      </c>
      <c r="H113" s="15">
        <v>9518.2639077938384</v>
      </c>
      <c r="I113" s="15">
        <v>6753.2315559942263</v>
      </c>
      <c r="J113" s="15">
        <v>3150.8393564886496</v>
      </c>
      <c r="K113" s="15">
        <v>9904.0709124828754</v>
      </c>
      <c r="L113" s="15">
        <v>10375.465293051971</v>
      </c>
      <c r="M113" s="15">
        <v>-1.6339359168774433E-9</v>
      </c>
      <c r="N113" s="15">
        <v>10375.465293050338</v>
      </c>
    </row>
    <row r="114" spans="1:14" x14ac:dyDescent="0.25">
      <c r="A114" s="1" t="s">
        <v>189</v>
      </c>
      <c r="B114" s="1" t="s">
        <v>303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</row>
    <row r="115" spans="1:14" x14ac:dyDescent="0.25">
      <c r="A115" s="1" t="s">
        <v>190</v>
      </c>
      <c r="B115" s="1" t="s">
        <v>306</v>
      </c>
      <c r="C115" s="15">
        <v>141969.5547503375</v>
      </c>
      <c r="D115" s="15">
        <v>7225.9662199999993</v>
      </c>
      <c r="E115" s="15">
        <v>149195.5209703375</v>
      </c>
      <c r="F115" s="15">
        <v>93442.402501522622</v>
      </c>
      <c r="G115" s="15">
        <v>7640.5905696831969</v>
      </c>
      <c r="H115" s="15">
        <v>101082.99307120581</v>
      </c>
      <c r="I115" s="15">
        <v>96831.417418132347</v>
      </c>
      <c r="J115" s="15">
        <v>8021.0426124455198</v>
      </c>
      <c r="K115" s="15">
        <v>104852.46003057787</v>
      </c>
      <c r="L115" s="15">
        <v>195422.23394496826</v>
      </c>
      <c r="M115" s="15">
        <v>-4.1594851823498304E-9</v>
      </c>
      <c r="N115" s="15">
        <v>195422.2339449641</v>
      </c>
    </row>
    <row r="116" spans="1:14" x14ac:dyDescent="0.25">
      <c r="A116" s="1" t="s">
        <v>191</v>
      </c>
      <c r="B116" s="1" t="s">
        <v>313</v>
      </c>
      <c r="C116" s="15">
        <v>22226.541292798502</v>
      </c>
      <c r="D116" s="15">
        <v>252449.01923999999</v>
      </c>
      <c r="E116" s="15">
        <v>274675.56053279852</v>
      </c>
      <c r="F116" s="15">
        <v>755800.17746769253</v>
      </c>
      <c r="G116" s="15">
        <v>266934.48834457959</v>
      </c>
      <c r="H116" s="15">
        <v>1022734.6658122721</v>
      </c>
      <c r="I116" s="15">
        <v>783211.9092601469</v>
      </c>
      <c r="J116" s="15">
        <v>280226.10113919387</v>
      </c>
      <c r="K116" s="15">
        <v>1063438.0103993407</v>
      </c>
      <c r="L116" s="15">
        <v>1196101.78966654</v>
      </c>
      <c r="M116" s="15">
        <v>-1.4531730745172612E-7</v>
      </c>
      <c r="N116" s="15">
        <v>1196101.7896663947</v>
      </c>
    </row>
    <row r="117" spans="1:14" x14ac:dyDescent="0.25">
      <c r="A117" s="1" t="s">
        <v>192</v>
      </c>
      <c r="B117" s="1" t="s">
        <v>309</v>
      </c>
      <c r="C117" s="15">
        <v>198707.90658903401</v>
      </c>
      <c r="D117" s="15">
        <v>21666.944199999998</v>
      </c>
      <c r="E117" s="15">
        <v>220374.85078903401</v>
      </c>
      <c r="F117" s="15">
        <v>105694.01558433972</v>
      </c>
      <c r="G117" s="15">
        <v>22910.18868454827</v>
      </c>
      <c r="H117" s="15">
        <v>128604.20426888799</v>
      </c>
      <c r="I117" s="15">
        <v>109527.37801748002</v>
      </c>
      <c r="J117" s="15">
        <v>24050.968053055647</v>
      </c>
      <c r="K117" s="15">
        <v>133578.34607053566</v>
      </c>
      <c r="L117" s="15">
        <v>214056.54851107864</v>
      </c>
      <c r="M117" s="15">
        <v>-1.2472149827833071E-8</v>
      </c>
      <c r="N117" s="15">
        <v>214056.54851106615</v>
      </c>
    </row>
    <row r="118" spans="1:14" x14ac:dyDescent="0.25">
      <c r="A118" s="1" t="s">
        <v>193</v>
      </c>
      <c r="B118" s="1" t="s">
        <v>303</v>
      </c>
      <c r="C118" s="15">
        <v>38289.520851272013</v>
      </c>
      <c r="D118" s="15">
        <v>191421.81146000003</v>
      </c>
      <c r="E118" s="15">
        <v>229711.33231127204</v>
      </c>
      <c r="F118" s="15">
        <v>290834.13041148742</v>
      </c>
      <c r="G118" s="15">
        <v>202405.55282763985</v>
      </c>
      <c r="H118" s="15">
        <v>493239.68323912728</v>
      </c>
      <c r="I118" s="15">
        <v>301382.24539823231</v>
      </c>
      <c r="J118" s="15">
        <v>212484.0415697615</v>
      </c>
      <c r="K118" s="15">
        <v>513866.28696799383</v>
      </c>
      <c r="L118" s="15">
        <v>457837.79272429494</v>
      </c>
      <c r="M118" s="15">
        <v>-1.1018819685908149E-7</v>
      </c>
      <c r="N118" s="15">
        <v>457837.79272418475</v>
      </c>
    </row>
    <row r="119" spans="1:14" x14ac:dyDescent="0.25">
      <c r="A119" s="1" t="s">
        <v>194</v>
      </c>
      <c r="B119" s="1" t="s">
        <v>306</v>
      </c>
      <c r="C119" s="15">
        <v>1672732.3773959207</v>
      </c>
      <c r="D119" s="15">
        <v>559710.68999999994</v>
      </c>
      <c r="E119" s="15">
        <v>2232443.0673959209</v>
      </c>
      <c r="F119" s="15">
        <v>1021947.9182402504</v>
      </c>
      <c r="G119" s="15">
        <v>591826.76607708726</v>
      </c>
      <c r="H119" s="15">
        <v>1613774.6843173378</v>
      </c>
      <c r="I119" s="15">
        <v>1059012.4269236403</v>
      </c>
      <c r="J119" s="15">
        <v>621295.91509926599</v>
      </c>
      <c r="K119" s="15">
        <v>1680308.3420229063</v>
      </c>
      <c r="L119" s="15">
        <v>2124299.4286676152</v>
      </c>
      <c r="M119" s="15">
        <v>-3.2218643854355004E-7</v>
      </c>
      <c r="N119" s="15">
        <v>2124299.4286672929</v>
      </c>
    </row>
    <row r="120" spans="1:14" x14ac:dyDescent="0.25">
      <c r="A120" s="1" t="s">
        <v>195</v>
      </c>
      <c r="B120" s="1" t="s">
        <v>308</v>
      </c>
      <c r="C120" s="15">
        <v>877252.19610125001</v>
      </c>
      <c r="D120" s="15">
        <v>848588.99927999999</v>
      </c>
      <c r="E120" s="15">
        <v>1725841.19538125</v>
      </c>
      <c r="F120" s="15">
        <v>564733.77578019735</v>
      </c>
      <c r="G120" s="15">
        <v>897280.84909808356</v>
      </c>
      <c r="H120" s="15">
        <v>1462014.6248782808</v>
      </c>
      <c r="I120" s="15">
        <v>585215.81753850123</v>
      </c>
      <c r="J120" s="15">
        <v>941959.63784582715</v>
      </c>
      <c r="K120" s="15">
        <v>1527175.4553843285</v>
      </c>
      <c r="L120" s="15">
        <v>1020619.2391859981</v>
      </c>
      <c r="M120" s="15">
        <v>-4.884735495497834E-7</v>
      </c>
      <c r="N120" s="15">
        <v>1020619.2391855096</v>
      </c>
    </row>
    <row r="121" spans="1:14" x14ac:dyDescent="0.25">
      <c r="A121" s="1" t="s">
        <v>196</v>
      </c>
      <c r="B121" s="1" t="s">
        <v>317</v>
      </c>
      <c r="C121" s="15">
        <v>3476953.3343052035</v>
      </c>
      <c r="D121" s="15">
        <v>3792678.4720000001</v>
      </c>
      <c r="E121" s="15">
        <v>7269631.8063052036</v>
      </c>
      <c r="F121" s="15">
        <v>3527336.2128664986</v>
      </c>
      <c r="G121" s="15">
        <v>4010301.5271227872</v>
      </c>
      <c r="H121" s="15">
        <v>7537637.7399892863</v>
      </c>
      <c r="I121" s="15">
        <v>3655267.3738948936</v>
      </c>
      <c r="J121" s="15">
        <v>4209988.6316956468</v>
      </c>
      <c r="K121" s="15">
        <v>7865256.0055905404</v>
      </c>
      <c r="L121" s="15">
        <v>6907788.4474550877</v>
      </c>
      <c r="M121" s="15">
        <v>-2.1831806882846449E-6</v>
      </c>
      <c r="N121" s="15">
        <v>6907788.4474529047</v>
      </c>
    </row>
    <row r="122" spans="1:14" x14ac:dyDescent="0.25">
      <c r="A122" s="1" t="s">
        <v>197</v>
      </c>
      <c r="B122" s="1" t="s">
        <v>309</v>
      </c>
      <c r="C122" s="15">
        <v>5998132.5866501983</v>
      </c>
      <c r="D122" s="15">
        <v>664360.46841999982</v>
      </c>
      <c r="E122" s="15">
        <v>6662493.0550701981</v>
      </c>
      <c r="F122" s="15">
        <v>2740389.0949518387</v>
      </c>
      <c r="G122" s="15">
        <v>702481.32572645252</v>
      </c>
      <c r="H122" s="15">
        <v>3442870.4206782915</v>
      </c>
      <c r="I122" s="15">
        <v>2839778.8716643448</v>
      </c>
      <c r="J122" s="15">
        <v>737460.35685468314</v>
      </c>
      <c r="K122" s="15">
        <v>3577239.2285190281</v>
      </c>
      <c r="L122" s="15">
        <v>5232048.8370447764</v>
      </c>
      <c r="M122" s="15">
        <v>-3.8242602303944647E-7</v>
      </c>
      <c r="N122" s="15">
        <v>5232048.8370443936</v>
      </c>
    </row>
    <row r="123" spans="1:14" x14ac:dyDescent="0.25">
      <c r="A123" s="1" t="s">
        <v>198</v>
      </c>
      <c r="B123" s="1" t="s">
        <v>318</v>
      </c>
      <c r="C123" s="15">
        <v>4535840.2099152999</v>
      </c>
      <c r="D123" s="15">
        <v>1244216.2770400001</v>
      </c>
      <c r="E123" s="15">
        <v>5780056.4869553</v>
      </c>
      <c r="F123" s="15">
        <v>2022839.8684885395</v>
      </c>
      <c r="G123" s="15">
        <v>1315609.1328915954</v>
      </c>
      <c r="H123" s="15">
        <v>3338449.0013801348</v>
      </c>
      <c r="I123" s="15">
        <v>2096205.2176736577</v>
      </c>
      <c r="J123" s="15">
        <v>1381117.9672572785</v>
      </c>
      <c r="K123" s="15">
        <v>3477323.1849309364</v>
      </c>
      <c r="L123" s="15">
        <v>4041986.6185224713</v>
      </c>
      <c r="M123" s="15">
        <v>-7.1620860247895699E-7</v>
      </c>
      <c r="N123" s="15">
        <v>4041986.6185217551</v>
      </c>
    </row>
    <row r="124" spans="1:14" x14ac:dyDescent="0.25">
      <c r="A124" s="1" t="s">
        <v>199</v>
      </c>
      <c r="B124" s="1" t="s">
        <v>308</v>
      </c>
      <c r="C124" s="15">
        <v>60912.148108159003</v>
      </c>
      <c r="D124" s="15">
        <v>17091.068499999998</v>
      </c>
      <c r="E124" s="15">
        <v>78003.216608158997</v>
      </c>
      <c r="F124" s="15">
        <v>27298.640560762757</v>
      </c>
      <c r="G124" s="15">
        <v>18071.750245036372</v>
      </c>
      <c r="H124" s="15">
        <v>45370.390805799128</v>
      </c>
      <c r="I124" s="15">
        <v>28288.721055130245</v>
      </c>
      <c r="J124" s="15">
        <v>18971.606641516424</v>
      </c>
      <c r="K124" s="15">
        <v>47260.327696646666</v>
      </c>
      <c r="L124" s="15">
        <v>54861.962684223043</v>
      </c>
      <c r="M124" s="15">
        <v>-9.8381370756360858E-9</v>
      </c>
      <c r="N124" s="15">
        <v>54861.962684213206</v>
      </c>
    </row>
    <row r="125" spans="1:14" x14ac:dyDescent="0.25">
      <c r="A125" s="1" t="s">
        <v>200</v>
      </c>
      <c r="B125" s="1" t="s">
        <v>314</v>
      </c>
      <c r="C125" s="15">
        <v>4177628.2370032747</v>
      </c>
      <c r="D125" s="15">
        <v>883593.63179999997</v>
      </c>
      <c r="E125" s="15">
        <v>5061221.8688032748</v>
      </c>
      <c r="F125" s="15">
        <v>2024940.8810254561</v>
      </c>
      <c r="G125" s="15">
        <v>934294.03971988219</v>
      </c>
      <c r="H125" s="15">
        <v>2959234.9207453383</v>
      </c>
      <c r="I125" s="15">
        <v>2098382.4307644665</v>
      </c>
      <c r="J125" s="15">
        <v>980815.84620987833</v>
      </c>
      <c r="K125" s="15">
        <v>3079198.2769743446</v>
      </c>
      <c r="L125" s="15">
        <v>4019596.6753479168</v>
      </c>
      <c r="M125" s="15">
        <v>-5.0862327705301276E-7</v>
      </c>
      <c r="N125" s="15">
        <v>4019596.6753474083</v>
      </c>
    </row>
    <row r="126" spans="1:14" x14ac:dyDescent="0.25">
      <c r="A126" s="1" t="s">
        <v>201</v>
      </c>
      <c r="B126" s="1" t="s">
        <v>304</v>
      </c>
      <c r="C126" s="15">
        <v>1517809.702687663</v>
      </c>
      <c r="D126" s="15">
        <v>2191439.8785399999</v>
      </c>
      <c r="E126" s="15">
        <v>3709249.581227663</v>
      </c>
      <c r="F126" s="15">
        <v>1520818.4807090606</v>
      </c>
      <c r="G126" s="15">
        <v>2317184.215953948</v>
      </c>
      <c r="H126" s="15">
        <v>3838002.6966630085</v>
      </c>
      <c r="I126" s="15">
        <v>1575976.271803899</v>
      </c>
      <c r="J126" s="15">
        <v>2432565.0180498315</v>
      </c>
      <c r="K126" s="15">
        <v>4008541.2898537302</v>
      </c>
      <c r="L126" s="15">
        <v>2926606.0162381832</v>
      </c>
      <c r="M126" s="15">
        <v>-1.2614592187780311E-6</v>
      </c>
      <c r="N126" s="15">
        <v>2926606.0162369218</v>
      </c>
    </row>
    <row r="127" spans="1:14" x14ac:dyDescent="0.25">
      <c r="A127" s="1" t="s">
        <v>202</v>
      </c>
      <c r="B127" s="1" t="s">
        <v>305</v>
      </c>
      <c r="C127" s="15">
        <v>293025.52840879164</v>
      </c>
      <c r="D127" s="15">
        <v>137045.6274</v>
      </c>
      <c r="E127" s="15">
        <v>430071.15580879163</v>
      </c>
      <c r="F127" s="15">
        <v>240891.02399928315</v>
      </c>
      <c r="G127" s="15">
        <v>144909.27530640422</v>
      </c>
      <c r="H127" s="15">
        <v>385800.29930568737</v>
      </c>
      <c r="I127" s="15">
        <v>249627.77788997706</v>
      </c>
      <c r="J127" s="15">
        <v>152124.82092460309</v>
      </c>
      <c r="K127" s="15">
        <v>401752.59881458012</v>
      </c>
      <c r="L127" s="15">
        <v>500643.6416235005</v>
      </c>
      <c r="M127" s="15">
        <v>-7.8887617118716047E-8</v>
      </c>
      <c r="N127" s="15">
        <v>500643.64162342163</v>
      </c>
    </row>
    <row r="128" spans="1:14" x14ac:dyDescent="0.25">
      <c r="A128" s="1" t="s">
        <v>203</v>
      </c>
      <c r="B128" s="1" t="s">
        <v>310</v>
      </c>
      <c r="C128" s="15">
        <v>2462782.792754652</v>
      </c>
      <c r="D128" s="15">
        <v>1603744.054</v>
      </c>
      <c r="E128" s="15">
        <v>4066526.846754652</v>
      </c>
      <c r="F128" s="15">
        <v>2902962.5581715885</v>
      </c>
      <c r="G128" s="15">
        <v>1695766.534482623</v>
      </c>
      <c r="H128" s="15">
        <v>4598729.0926542114</v>
      </c>
      <c r="I128" s="15">
        <v>3008248.6290412112</v>
      </c>
      <c r="J128" s="15">
        <v>1780204.7511633856</v>
      </c>
      <c r="K128" s="15">
        <v>4788453.3802045966</v>
      </c>
      <c r="L128" s="15">
        <v>5720533.4753378304</v>
      </c>
      <c r="M128" s="15">
        <v>-9.2316368853640246E-7</v>
      </c>
      <c r="N128" s="15">
        <v>5720533.4753369074</v>
      </c>
    </row>
    <row r="129" spans="1:14" x14ac:dyDescent="0.25">
      <c r="A129" s="1" t="s">
        <v>204</v>
      </c>
      <c r="B129" s="1" t="s">
        <v>304</v>
      </c>
      <c r="C129" s="15">
        <v>267419.84415962198</v>
      </c>
      <c r="D129" s="15">
        <v>979833.49574000004</v>
      </c>
      <c r="E129" s="15">
        <v>1247253.3398996219</v>
      </c>
      <c r="F129" s="15">
        <v>621595.01026560599</v>
      </c>
      <c r="G129" s="15">
        <v>1036056.1258492521</v>
      </c>
      <c r="H129" s="15">
        <v>1657651.1361148581</v>
      </c>
      <c r="I129" s="15">
        <v>644139.32318442245</v>
      </c>
      <c r="J129" s="15">
        <v>1087645.0267203152</v>
      </c>
      <c r="K129" s="15">
        <v>1731784.3499047377</v>
      </c>
      <c r="L129" s="15">
        <v>1214555.2439359198</v>
      </c>
      <c r="M129" s="15">
        <v>-5.6402185986147127E-7</v>
      </c>
      <c r="N129" s="15">
        <v>1214555.2439353559</v>
      </c>
    </row>
    <row r="130" spans="1:14" x14ac:dyDescent="0.25">
      <c r="A130" s="1" t="s">
        <v>205</v>
      </c>
      <c r="B130" s="1" t="s">
        <v>313</v>
      </c>
      <c r="C130" s="15">
        <v>74101.006097337988</v>
      </c>
      <c r="D130" s="15">
        <v>51585.396499999995</v>
      </c>
      <c r="E130" s="15">
        <v>125686.40259733799</v>
      </c>
      <c r="F130" s="15">
        <v>96508.593485614547</v>
      </c>
      <c r="G130" s="15">
        <v>54545.355185907378</v>
      </c>
      <c r="H130" s="15">
        <v>151053.94867152191</v>
      </c>
      <c r="I130" s="15">
        <v>100008.81452175975</v>
      </c>
      <c r="J130" s="15">
        <v>57261.36144411673</v>
      </c>
      <c r="K130" s="15">
        <v>157270.17596587649</v>
      </c>
      <c r="L130" s="15">
        <v>165635.06227637202</v>
      </c>
      <c r="M130" s="15">
        <v>-2.9694117829323423E-8</v>
      </c>
      <c r="N130" s="15">
        <v>165635.06227634233</v>
      </c>
    </row>
    <row r="131" spans="1:14" x14ac:dyDescent="0.25">
      <c r="A131" s="1" t="s">
        <v>206</v>
      </c>
      <c r="B131" s="1" t="s">
        <v>308</v>
      </c>
      <c r="C131" s="15">
        <v>2775790.3600503276</v>
      </c>
      <c r="D131" s="15">
        <v>954258.1202</v>
      </c>
      <c r="E131" s="15">
        <v>3730048.4802503278</v>
      </c>
      <c r="F131" s="15">
        <v>1194579.856648776</v>
      </c>
      <c r="G131" s="15">
        <v>1009013.2408955179</v>
      </c>
      <c r="H131" s="15">
        <v>2203593.0975442939</v>
      </c>
      <c r="I131" s="15">
        <v>1237905.4652042526</v>
      </c>
      <c r="J131" s="15">
        <v>1059255.5808261666</v>
      </c>
      <c r="K131" s="15">
        <v>2297161.0460304189</v>
      </c>
      <c r="L131" s="15">
        <v>2387266.3620728422</v>
      </c>
      <c r="M131" s="15">
        <v>-5.4929989848594982E-7</v>
      </c>
      <c r="N131" s="15">
        <v>2387266.3620722927</v>
      </c>
    </row>
    <row r="132" spans="1:14" x14ac:dyDescent="0.25">
      <c r="A132" s="1" t="s">
        <v>207</v>
      </c>
      <c r="B132" s="1" t="s">
        <v>304</v>
      </c>
      <c r="C132" s="15">
        <v>490897.46197107009</v>
      </c>
      <c r="D132" s="15">
        <v>1815791.60268</v>
      </c>
      <c r="E132" s="15">
        <v>2306689.0646510702</v>
      </c>
      <c r="F132" s="15">
        <v>1138493.3868403349</v>
      </c>
      <c r="G132" s="15">
        <v>1919981.3247876973</v>
      </c>
      <c r="H132" s="15">
        <v>3058474.7116280319</v>
      </c>
      <c r="I132" s="15">
        <v>1179784.823780867</v>
      </c>
      <c r="J132" s="15">
        <v>2015583.9893224721</v>
      </c>
      <c r="K132" s="15">
        <v>3195368.8131033392</v>
      </c>
      <c r="L132" s="15">
        <v>2226539.1582727511</v>
      </c>
      <c r="M132" s="15">
        <v>-1.0452246849256253E-6</v>
      </c>
      <c r="N132" s="15">
        <v>2226539.1582717057</v>
      </c>
    </row>
    <row r="133" spans="1:14" x14ac:dyDescent="0.25">
      <c r="A133" s="1" t="s">
        <v>208</v>
      </c>
      <c r="B133" s="1" t="s">
        <v>306</v>
      </c>
      <c r="C133" s="15">
        <v>1307288.8104182913</v>
      </c>
      <c r="D133" s="15">
        <v>462507.74460000003</v>
      </c>
      <c r="E133" s="15">
        <v>1769796.5550182913</v>
      </c>
      <c r="F133" s="15">
        <v>683026.52252695756</v>
      </c>
      <c r="G133" s="15">
        <v>489046.33708572807</v>
      </c>
      <c r="H133" s="15">
        <v>1172072.8596126856</v>
      </c>
      <c r="I133" s="15">
        <v>707798.86368381314</v>
      </c>
      <c r="J133" s="15">
        <v>513397.6848320596</v>
      </c>
      <c r="K133" s="15">
        <v>1221196.5485158728</v>
      </c>
      <c r="L133" s="15">
        <v>1410966.0335246744</v>
      </c>
      <c r="M133" s="15">
        <v>-2.6623347685477274E-7</v>
      </c>
      <c r="N133" s="15">
        <v>1410966.0335244082</v>
      </c>
    </row>
    <row r="134" spans="1:14" x14ac:dyDescent="0.25">
      <c r="A134" s="1" t="s">
        <v>74</v>
      </c>
      <c r="B134" s="1" t="s">
        <v>311</v>
      </c>
      <c r="C134" s="15">
        <v>49262.381539800001</v>
      </c>
      <c r="D134" s="15">
        <v>7504525.6946</v>
      </c>
      <c r="E134" s="15">
        <v>7553788.0761398003</v>
      </c>
      <c r="F134" s="15">
        <v>4263603.981238652</v>
      </c>
      <c r="G134" s="15">
        <v>9962043.4947900046</v>
      </c>
      <c r="H134" s="15">
        <v>14225647.476028657</v>
      </c>
      <c r="I134" s="15">
        <v>4418238.4630596768</v>
      </c>
      <c r="J134" s="15">
        <v>11454858.937231546</v>
      </c>
      <c r="K134" s="15">
        <v>15873097.400291223</v>
      </c>
      <c r="L134" s="15">
        <v>6627691.0352441054</v>
      </c>
      <c r="M134" s="15">
        <v>-3.7660971105696747E-6</v>
      </c>
      <c r="N134" s="15">
        <v>6627691.0352403391</v>
      </c>
    </row>
    <row r="135" spans="1:14" x14ac:dyDescent="0.25">
      <c r="A135" s="1" t="s">
        <v>209</v>
      </c>
      <c r="B135" s="1" t="s">
        <v>303</v>
      </c>
      <c r="C135" s="15">
        <v>114.07902486400002</v>
      </c>
      <c r="D135" s="15">
        <v>5803.0862999999999</v>
      </c>
      <c r="E135" s="15">
        <v>5917.1653248639996</v>
      </c>
      <c r="F135" s="15">
        <v>14451.993650542167</v>
      </c>
      <c r="G135" s="15">
        <v>6136.0661133616195</v>
      </c>
      <c r="H135" s="15">
        <v>20588.059763903788</v>
      </c>
      <c r="I135" s="15">
        <v>14976.145649476897</v>
      </c>
      <c r="J135" s="15">
        <v>6441.6025592766746</v>
      </c>
      <c r="K135" s="15">
        <v>21417.748208753572</v>
      </c>
      <c r="L135" s="15">
        <v>22289.959697780436</v>
      </c>
      <c r="M135" s="15">
        <v>-3.3404323715129822E-9</v>
      </c>
      <c r="N135" s="15">
        <v>22289.959697777096</v>
      </c>
    </row>
    <row r="136" spans="1:14" x14ac:dyDescent="0.25">
      <c r="A136" s="1" t="s">
        <v>210</v>
      </c>
      <c r="B136" s="1" t="s">
        <v>307</v>
      </c>
      <c r="C136" s="15">
        <v>2710598.3791346406</v>
      </c>
      <c r="D136" s="15">
        <v>3951849.8199400003</v>
      </c>
      <c r="E136" s="15">
        <v>6662448.1990746409</v>
      </c>
      <c r="F136" s="15">
        <v>4094465.4691068577</v>
      </c>
      <c r="G136" s="15">
        <v>4178606.0919390516</v>
      </c>
      <c r="H136" s="15">
        <v>8273071.5610459093</v>
      </c>
      <c r="I136" s="15">
        <v>4242965.5523546152</v>
      </c>
      <c r="J136" s="15">
        <v>4386673.6763853692</v>
      </c>
      <c r="K136" s="15">
        <v>8629639.2287399843</v>
      </c>
      <c r="L136" s="15">
        <v>7075875.1196636744</v>
      </c>
      <c r="M136" s="15">
        <v>-2.2748045407984588E-6</v>
      </c>
      <c r="N136" s="15">
        <v>7075875.1196613992</v>
      </c>
    </row>
    <row r="137" spans="1:14" x14ac:dyDescent="0.25">
      <c r="A137" s="1" t="s">
        <v>73</v>
      </c>
      <c r="B137" s="1" t="s">
        <v>308</v>
      </c>
      <c r="C137" s="15">
        <v>4458754.6671183268</v>
      </c>
      <c r="D137" s="15">
        <v>536661.88399999996</v>
      </c>
      <c r="E137" s="15">
        <v>4995416.5511183264</v>
      </c>
      <c r="F137" s="15">
        <v>2092007.8924545909</v>
      </c>
      <c r="G137" s="15">
        <v>567455.42466690601</v>
      </c>
      <c r="H137" s="15">
        <v>2659463.3171214969</v>
      </c>
      <c r="I137" s="15">
        <v>2167881.86148143</v>
      </c>
      <c r="J137" s="15">
        <v>595711.03835568368</v>
      </c>
      <c r="K137" s="15">
        <v>2763592.8998371139</v>
      </c>
      <c r="L137" s="15">
        <v>4185517.9895123523</v>
      </c>
      <c r="M137" s="15">
        <v>-3.0891884717805161E-7</v>
      </c>
      <c r="N137" s="15">
        <v>4185517.9895120435</v>
      </c>
    </row>
    <row r="138" spans="1:14" x14ac:dyDescent="0.25">
      <c r="A138" s="1" t="s">
        <v>211</v>
      </c>
      <c r="B138" s="1" t="s">
        <v>298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</row>
    <row r="139" spans="1:14" x14ac:dyDescent="0.25">
      <c r="A139" s="1" t="s">
        <v>212</v>
      </c>
      <c r="B139" s="1" t="s">
        <v>307</v>
      </c>
      <c r="C139" s="15">
        <v>16595.404534479501</v>
      </c>
      <c r="D139" s="15">
        <v>1004671.4561399999</v>
      </c>
      <c r="E139" s="15">
        <v>1021266.8606744794</v>
      </c>
      <c r="F139" s="15">
        <v>1457063.5927217186</v>
      </c>
      <c r="G139" s="15">
        <v>1062319.28294472</v>
      </c>
      <c r="H139" s="15">
        <v>2519382.8756664386</v>
      </c>
      <c r="I139" s="15">
        <v>1509909.0902473461</v>
      </c>
      <c r="J139" s="15">
        <v>1115215.9193468564</v>
      </c>
      <c r="K139" s="15">
        <v>2625125.0095942025</v>
      </c>
      <c r="L139" s="15">
        <v>2505264.0821906137</v>
      </c>
      <c r="M139" s="15">
        <v>-5.7831934273063305E-7</v>
      </c>
      <c r="N139" s="15">
        <v>2505264.0821900354</v>
      </c>
    </row>
    <row r="140" spans="1:14" x14ac:dyDescent="0.25">
      <c r="A140" s="1" t="s">
        <v>213</v>
      </c>
      <c r="B140" s="1" t="s">
        <v>304</v>
      </c>
      <c r="C140" s="15">
        <v>14262.946590970001</v>
      </c>
      <c r="D140" s="15">
        <v>5539540.8794000009</v>
      </c>
      <c r="E140" s="15">
        <v>5553803.8259909712</v>
      </c>
      <c r="F140" s="15">
        <v>4506920.4121089261</v>
      </c>
      <c r="G140" s="15">
        <v>5857398.5145917563</v>
      </c>
      <c r="H140" s="15">
        <v>10364318.926700681</v>
      </c>
      <c r="I140" s="15">
        <v>4670379.6136674611</v>
      </c>
      <c r="J140" s="15">
        <v>6149059.1146233352</v>
      </c>
      <c r="K140" s="15">
        <v>10819438.728290796</v>
      </c>
      <c r="L140" s="15">
        <v>8812866.9404529445</v>
      </c>
      <c r="M140" s="15">
        <v>-3.1887276390956402E-6</v>
      </c>
      <c r="N140" s="15">
        <v>8812866.9404497556</v>
      </c>
    </row>
    <row r="141" spans="1:14" x14ac:dyDescent="0.25">
      <c r="A141" s="1" t="s">
        <v>214</v>
      </c>
      <c r="B141" s="1" t="s">
        <v>304</v>
      </c>
      <c r="C141" s="15">
        <v>4683.4569416249997</v>
      </c>
      <c r="D141" s="15">
        <v>24253.241099999999</v>
      </c>
      <c r="E141" s="15">
        <v>28936.698041625001</v>
      </c>
      <c r="F141" s="15">
        <v>10349.101731224893</v>
      </c>
      <c r="G141" s="15">
        <v>25644.88673085894</v>
      </c>
      <c r="H141" s="15">
        <v>35993.988462083835</v>
      </c>
      <c r="I141" s="15">
        <v>10724.448032279832</v>
      </c>
      <c r="J141" s="15">
        <v>26921.836392561359</v>
      </c>
      <c r="K141" s="15">
        <v>37646.284424841193</v>
      </c>
      <c r="L141" s="15">
        <v>20578.752426134408</v>
      </c>
      <c r="M141" s="15">
        <v>-1.3960900716666771E-8</v>
      </c>
      <c r="N141" s="15">
        <v>20578.752426120445</v>
      </c>
    </row>
    <row r="142" spans="1:14" x14ac:dyDescent="0.25">
      <c r="A142" s="1" t="s">
        <v>215</v>
      </c>
      <c r="B142" s="1" t="s">
        <v>310</v>
      </c>
      <c r="C142" s="15">
        <v>513555.08230990899</v>
      </c>
      <c r="D142" s="15">
        <v>444457.77200000006</v>
      </c>
      <c r="E142" s="15">
        <v>958012.85430990905</v>
      </c>
      <c r="F142" s="15">
        <v>670498.8903071672</v>
      </c>
      <c r="G142" s="15">
        <v>469960.66103469883</v>
      </c>
      <c r="H142" s="15">
        <v>1140459.5513418661</v>
      </c>
      <c r="I142" s="15">
        <v>694816.87314995879</v>
      </c>
      <c r="J142" s="15">
        <v>493361.66543061915</v>
      </c>
      <c r="K142" s="15">
        <v>1188178.5385805778</v>
      </c>
      <c r="L142" s="15">
        <v>1333258.7720147902</v>
      </c>
      <c r="M142" s="15">
        <v>-2.5584336551385362E-7</v>
      </c>
      <c r="N142" s="15">
        <v>1333258.7720145343</v>
      </c>
    </row>
    <row r="143" spans="1:14" x14ac:dyDescent="0.25">
      <c r="A143" s="1" t="s">
        <v>216</v>
      </c>
      <c r="B143" s="1" t="s">
        <v>317</v>
      </c>
      <c r="C143" s="15">
        <v>4797990.1427936284</v>
      </c>
      <c r="D143" s="15">
        <v>3425233.4424000001</v>
      </c>
      <c r="E143" s="15">
        <v>8223223.5851936284</v>
      </c>
      <c r="F143" s="15">
        <v>4603325.9557620464</v>
      </c>
      <c r="G143" s="15">
        <v>3621772.5826796009</v>
      </c>
      <c r="H143" s="15">
        <v>8225098.5384416468</v>
      </c>
      <c r="I143" s="15">
        <v>4770281.6408948228</v>
      </c>
      <c r="J143" s="15">
        <v>3802113.456193801</v>
      </c>
      <c r="K143" s="15">
        <v>8572395.0970886238</v>
      </c>
      <c r="L143" s="15">
        <v>9031230.4384958297</v>
      </c>
      <c r="M143" s="15">
        <v>-1.9716681916279288E-6</v>
      </c>
      <c r="N143" s="15">
        <v>9031230.4384938572</v>
      </c>
    </row>
    <row r="144" spans="1:14" x14ac:dyDescent="0.25">
      <c r="A144" s="1" t="s">
        <v>217</v>
      </c>
      <c r="B144" s="1" t="s">
        <v>317</v>
      </c>
      <c r="C144" s="15">
        <v>7065482.5367604783</v>
      </c>
      <c r="D144" s="15">
        <v>4512337.3877999997</v>
      </c>
      <c r="E144" s="15">
        <v>11577819.924560478</v>
      </c>
      <c r="F144" s="15">
        <v>6736016.1894726874</v>
      </c>
      <c r="G144" s="15">
        <v>4771254.3129565855</v>
      </c>
      <c r="H144" s="15">
        <v>11507270.502429273</v>
      </c>
      <c r="I144" s="15">
        <v>6980321.3307523718</v>
      </c>
      <c r="J144" s="15">
        <v>5008831.9495735066</v>
      </c>
      <c r="K144" s="15">
        <v>11989153.280325878</v>
      </c>
      <c r="L144" s="15">
        <v>13215339.306663489</v>
      </c>
      <c r="M144" s="15">
        <v>-2.5974381737861543E-6</v>
      </c>
      <c r="N144" s="15">
        <v>13215339.306660892</v>
      </c>
    </row>
    <row r="145" spans="1:14" x14ac:dyDescent="0.25">
      <c r="A145" s="1" t="s">
        <v>218</v>
      </c>
      <c r="B145" s="1" t="s">
        <v>312</v>
      </c>
      <c r="C145" s="15">
        <v>53.103676416999996</v>
      </c>
      <c r="D145" s="15">
        <v>13310.51326</v>
      </c>
      <c r="E145" s="15">
        <v>13363.616936417</v>
      </c>
      <c r="F145" s="15">
        <v>6726.9123939185474</v>
      </c>
      <c r="G145" s="15">
        <v>14074.267578294759</v>
      </c>
      <c r="H145" s="15">
        <v>20801.179972213307</v>
      </c>
      <c r="I145" s="15">
        <v>6970.8873542728197</v>
      </c>
      <c r="J145" s="15">
        <v>14775.075166623339</v>
      </c>
      <c r="K145" s="15">
        <v>21745.962520896159</v>
      </c>
      <c r="L145" s="15">
        <v>10570.869799639915</v>
      </c>
      <c r="M145" s="15">
        <v>-7.6619348871576836E-9</v>
      </c>
      <c r="N145" s="15">
        <v>10570.869799632253</v>
      </c>
    </row>
    <row r="146" spans="1:14" x14ac:dyDescent="0.25">
      <c r="A146" s="1" t="s">
        <v>219</v>
      </c>
      <c r="B146" s="1" t="s">
        <v>307</v>
      </c>
      <c r="C146" s="15">
        <v>80123.369397246031</v>
      </c>
      <c r="D146" s="15">
        <v>214990.49880000003</v>
      </c>
      <c r="E146" s="15">
        <v>295113.86819724605</v>
      </c>
      <c r="F146" s="15">
        <v>292560.80014703324</v>
      </c>
      <c r="G146" s="15">
        <v>227326.60625457045</v>
      </c>
      <c r="H146" s="15">
        <v>519887.40640160372</v>
      </c>
      <c r="I146" s="15">
        <v>303171.53883921762</v>
      </c>
      <c r="J146" s="15">
        <v>238646.00243671183</v>
      </c>
      <c r="K146" s="15">
        <v>541817.54127592943</v>
      </c>
      <c r="L146" s="15">
        <v>467822.17627533345</v>
      </c>
      <c r="M146" s="15">
        <v>-1.2375504768199691E-7</v>
      </c>
      <c r="N146" s="15">
        <v>467822.1762752097</v>
      </c>
    </row>
    <row r="147" spans="1:14" x14ac:dyDescent="0.25">
      <c r="A147" s="1" t="s">
        <v>220</v>
      </c>
      <c r="B147" s="1" t="s">
        <v>312</v>
      </c>
      <c r="C147" s="15">
        <v>375421.6156256281</v>
      </c>
      <c r="D147" s="15">
        <v>402136.62676000001</v>
      </c>
      <c r="E147" s="15">
        <v>777558.24238562817</v>
      </c>
      <c r="F147" s="15">
        <v>203671.09213082879</v>
      </c>
      <c r="G147" s="15">
        <v>425211.13780499616</v>
      </c>
      <c r="H147" s="15">
        <v>628882.22993582499</v>
      </c>
      <c r="I147" s="15">
        <v>211057.93526451566</v>
      </c>
      <c r="J147" s="15">
        <v>446383.90508100926</v>
      </c>
      <c r="K147" s="15">
        <v>657441.84034552495</v>
      </c>
      <c r="L147" s="15">
        <v>410269.29661280406</v>
      </c>
      <c r="M147" s="15">
        <v>-2.3148203151832118E-7</v>
      </c>
      <c r="N147" s="15">
        <v>410269.29661257257</v>
      </c>
    </row>
    <row r="148" spans="1:14" x14ac:dyDescent="0.25">
      <c r="A148" s="1" t="s">
        <v>221</v>
      </c>
      <c r="B148" s="1" t="s">
        <v>303</v>
      </c>
      <c r="C148" s="15">
        <v>1218.4675326645004</v>
      </c>
      <c r="D148" s="15">
        <v>43060.582399999999</v>
      </c>
      <c r="E148" s="15">
        <v>44279.0499326645</v>
      </c>
      <c r="F148" s="15">
        <v>193696.11228138124</v>
      </c>
      <c r="G148" s="15">
        <v>45531.389131031145</v>
      </c>
      <c r="H148" s="15">
        <v>239227.50141241238</v>
      </c>
      <c r="I148" s="15">
        <v>200721.17795004518</v>
      </c>
      <c r="J148" s="15">
        <v>47798.558121009533</v>
      </c>
      <c r="K148" s="15">
        <v>248519.73607105471</v>
      </c>
      <c r="L148" s="15">
        <v>269688.69121920172</v>
      </c>
      <c r="M148" s="15">
        <v>-2.4786976437893433E-8</v>
      </c>
      <c r="N148" s="15">
        <v>269688.69121917692</v>
      </c>
    </row>
    <row r="149" spans="1:14" x14ac:dyDescent="0.25">
      <c r="A149" s="1" t="s">
        <v>222</v>
      </c>
      <c r="B149" s="1" t="s">
        <v>309</v>
      </c>
      <c r="C149" s="15">
        <v>2040965.3015061149</v>
      </c>
      <c r="D149" s="15">
        <v>507713.44579999999</v>
      </c>
      <c r="E149" s="15">
        <v>2548678.747306115</v>
      </c>
      <c r="F149" s="15">
        <v>1070283.5856842012</v>
      </c>
      <c r="G149" s="15">
        <v>536845.93146089197</v>
      </c>
      <c r="H149" s="15">
        <v>1607129.5171450931</v>
      </c>
      <c r="I149" s="15">
        <v>1109101.1560781903</v>
      </c>
      <c r="J149" s="15">
        <v>563577.3901629654</v>
      </c>
      <c r="K149" s="15">
        <v>1672678.5462411558</v>
      </c>
      <c r="L149" s="15">
        <v>2159343.4680344402</v>
      </c>
      <c r="M149" s="15">
        <v>-2.9225524869459928E-7</v>
      </c>
      <c r="N149" s="15">
        <v>2159343.4680341478</v>
      </c>
    </row>
    <row r="150" spans="1:14" x14ac:dyDescent="0.25">
      <c r="A150" s="1" t="s">
        <v>223</v>
      </c>
      <c r="B150" s="1" t="s">
        <v>307</v>
      </c>
      <c r="C150" s="15">
        <v>28594.294041008005</v>
      </c>
      <c r="D150" s="15">
        <v>95288.603520000004</v>
      </c>
      <c r="E150" s="15">
        <v>123882.89756100801</v>
      </c>
      <c r="F150" s="15">
        <v>159296.0449194765</v>
      </c>
      <c r="G150" s="15">
        <v>100756.24259605147</v>
      </c>
      <c r="H150" s="15">
        <v>260052.28751552798</v>
      </c>
      <c r="I150" s="15">
        <v>165073.47206108124</v>
      </c>
      <c r="J150" s="15">
        <v>105773.25246814481</v>
      </c>
      <c r="K150" s="15">
        <v>270846.72452922608</v>
      </c>
      <c r="L150" s="15">
        <v>278835.70863706648</v>
      </c>
      <c r="M150" s="15">
        <v>-5.4851008477070881E-8</v>
      </c>
      <c r="N150" s="15">
        <v>278835.70863701164</v>
      </c>
    </row>
    <row r="151" spans="1:14" x14ac:dyDescent="0.25">
      <c r="A151" s="1" t="s">
        <v>224</v>
      </c>
      <c r="B151" s="1" t="s">
        <v>312</v>
      </c>
      <c r="C151" s="15">
        <v>0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</row>
    <row r="152" spans="1:14" x14ac:dyDescent="0.25">
      <c r="A152" s="1" t="s">
        <v>225</v>
      </c>
      <c r="B152" s="1" t="s">
        <v>304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</row>
    <row r="153" spans="1:14" x14ac:dyDescent="0.25">
      <c r="A153" s="1" t="s">
        <v>226</v>
      </c>
      <c r="B153" s="1" t="s">
        <v>304</v>
      </c>
      <c r="C153" s="15">
        <v>8030.8153978360015</v>
      </c>
      <c r="D153" s="15">
        <v>3119063.0847200002</v>
      </c>
      <c r="E153" s="15">
        <v>3127093.900117836</v>
      </c>
      <c r="F153" s="15">
        <v>1262028.1078393264</v>
      </c>
      <c r="G153" s="15">
        <v>3298034.237331186</v>
      </c>
      <c r="H153" s="15">
        <v>4560062.3451705128</v>
      </c>
      <c r="I153" s="15">
        <v>1307799.9626734154</v>
      </c>
      <c r="J153" s="15">
        <v>3462255.0329947281</v>
      </c>
      <c r="K153" s="15">
        <v>4770054.995668143</v>
      </c>
      <c r="L153" s="15">
        <v>2169314.9481187761</v>
      </c>
      <c r="M153" s="15">
        <v>-1.7954272534237217E-6</v>
      </c>
      <c r="N153" s="15">
        <v>2169314.9481169805</v>
      </c>
    </row>
    <row r="154" spans="1:14" x14ac:dyDescent="0.25">
      <c r="A154" s="1" t="s">
        <v>227</v>
      </c>
      <c r="B154" s="1" t="s">
        <v>309</v>
      </c>
      <c r="C154" s="15">
        <v>205187.054895576</v>
      </c>
      <c r="D154" s="15">
        <v>118970.90171999998</v>
      </c>
      <c r="E154" s="15">
        <v>324157.956615576</v>
      </c>
      <c r="F154" s="15">
        <v>177822.03059995882</v>
      </c>
      <c r="G154" s="15">
        <v>125797.4258490982</v>
      </c>
      <c r="H154" s="15">
        <v>303619.45644905703</v>
      </c>
      <c r="I154" s="15">
        <v>184271.36728300565</v>
      </c>
      <c r="J154" s="15">
        <v>132061.32485036552</v>
      </c>
      <c r="K154" s="15">
        <v>316332.69213337114</v>
      </c>
      <c r="L154" s="15">
        <v>363000.33331639989</v>
      </c>
      <c r="M154" s="15">
        <v>-6.8483257154658804E-8</v>
      </c>
      <c r="N154" s="15">
        <v>363000.33331633138</v>
      </c>
    </row>
    <row r="155" spans="1:14" x14ac:dyDescent="0.25">
      <c r="A155" s="1" t="s">
        <v>228</v>
      </c>
      <c r="B155" s="1" t="s">
        <v>306</v>
      </c>
      <c r="C155" s="15">
        <v>511207.70651676017</v>
      </c>
      <c r="D155" s="15">
        <v>447172.27830000001</v>
      </c>
      <c r="E155" s="15">
        <v>958379.98481676017</v>
      </c>
      <c r="F155" s="15">
        <v>444837.3732816113</v>
      </c>
      <c r="G155" s="15">
        <v>472830.92510813451</v>
      </c>
      <c r="H155" s="15">
        <v>917668.29838974588</v>
      </c>
      <c r="I155" s="15">
        <v>460970.95346746227</v>
      </c>
      <c r="J155" s="15">
        <v>496374.85010947735</v>
      </c>
      <c r="K155" s="15">
        <v>957345.80357693962</v>
      </c>
      <c r="L155" s="15">
        <v>908077.10511463508</v>
      </c>
      <c r="M155" s="15">
        <v>-2.5740591761947986E-7</v>
      </c>
      <c r="N155" s="15">
        <v>908077.10511437769</v>
      </c>
    </row>
    <row r="156" spans="1:14" x14ac:dyDescent="0.25">
      <c r="A156" s="1" t="s">
        <v>229</v>
      </c>
      <c r="B156" s="1" t="s">
        <v>310</v>
      </c>
      <c r="C156" s="15">
        <v>208980.75656485354</v>
      </c>
      <c r="D156" s="15">
        <v>787669.89179999987</v>
      </c>
      <c r="E156" s="15">
        <v>996650.64836485335</v>
      </c>
      <c r="F156" s="15">
        <v>711926.2271056741</v>
      </c>
      <c r="G156" s="15">
        <v>832866.21665254119</v>
      </c>
      <c r="H156" s="15">
        <v>1544792.4437582153</v>
      </c>
      <c r="I156" s="15">
        <v>737746.71693252237</v>
      </c>
      <c r="J156" s="15">
        <v>874337.57290220936</v>
      </c>
      <c r="K156" s="15">
        <v>1612084.2898347317</v>
      </c>
      <c r="L156" s="15">
        <v>1364341.7349662445</v>
      </c>
      <c r="M156" s="15">
        <v>-4.534066647664447E-7</v>
      </c>
      <c r="N156" s="15">
        <v>1364341.7349657912</v>
      </c>
    </row>
    <row r="157" spans="1:14" x14ac:dyDescent="0.25">
      <c r="A157" s="1" t="s">
        <v>230</v>
      </c>
      <c r="B157" s="1" t="s">
        <v>310</v>
      </c>
      <c r="C157" s="15">
        <v>77987.175624629992</v>
      </c>
      <c r="D157" s="15">
        <v>79676.276020000005</v>
      </c>
      <c r="E157" s="15">
        <v>157663.45164463</v>
      </c>
      <c r="F157" s="15">
        <v>94095.442768700668</v>
      </c>
      <c r="G157" s="15">
        <v>84248.083183799812</v>
      </c>
      <c r="H157" s="15">
        <v>178343.52595250047</v>
      </c>
      <c r="I157" s="15">
        <v>97508.142470240651</v>
      </c>
      <c r="J157" s="15">
        <v>88443.093380166829</v>
      </c>
      <c r="K157" s="15">
        <v>185951.23585040748</v>
      </c>
      <c r="L157" s="15">
        <v>185552.04938019413</v>
      </c>
      <c r="M157" s="15">
        <v>-4.5864079543123728E-8</v>
      </c>
      <c r="N157" s="15">
        <v>185552.04938014827</v>
      </c>
    </row>
    <row r="158" spans="1:14" x14ac:dyDescent="0.25">
      <c r="A158" s="1" t="s">
        <v>231</v>
      </c>
      <c r="B158" s="1" t="s">
        <v>306</v>
      </c>
      <c r="C158" s="15">
        <v>3169155.4178686575</v>
      </c>
      <c r="D158" s="15">
        <v>2420034.1946</v>
      </c>
      <c r="E158" s="15">
        <v>5589189.612468658</v>
      </c>
      <c r="F158" s="15">
        <v>2233832.9855093085</v>
      </c>
      <c r="G158" s="15">
        <v>2558895.2235057126</v>
      </c>
      <c r="H158" s="15">
        <v>4792728.2090150211</v>
      </c>
      <c r="I158" s="15">
        <v>2314850.7366205612</v>
      </c>
      <c r="J158" s="15">
        <v>2686311.6720274221</v>
      </c>
      <c r="K158" s="15">
        <v>5001162.4086479833</v>
      </c>
      <c r="L158" s="15">
        <v>4691148.7927301284</v>
      </c>
      <c r="M158" s="15">
        <v>-1.3930450360199171E-6</v>
      </c>
      <c r="N158" s="15">
        <v>4691148.7927287351</v>
      </c>
    </row>
    <row r="159" spans="1:14" x14ac:dyDescent="0.25">
      <c r="A159" s="1" t="s">
        <v>232</v>
      </c>
      <c r="B159" s="1" t="s">
        <v>304</v>
      </c>
      <c r="C159" s="15">
        <v>178519.04411264</v>
      </c>
      <c r="D159" s="15">
        <v>509812.12479999999</v>
      </c>
      <c r="E159" s="15">
        <v>688331.16891263996</v>
      </c>
      <c r="F159" s="15">
        <v>296401.17703345965</v>
      </c>
      <c r="G159" s="15">
        <v>539065.03219953226</v>
      </c>
      <c r="H159" s="15">
        <v>835466.20923299191</v>
      </c>
      <c r="I159" s="15">
        <v>307151.20039946534</v>
      </c>
      <c r="J159" s="15">
        <v>565906.98778027133</v>
      </c>
      <c r="K159" s="15">
        <v>873058.18817973672</v>
      </c>
      <c r="L159" s="15">
        <v>579217.98156928574</v>
      </c>
      <c r="M159" s="15">
        <v>-2.9346331194001655E-7</v>
      </c>
      <c r="N159" s="15">
        <v>579217.98156899225</v>
      </c>
    </row>
    <row r="160" spans="1:14" x14ac:dyDescent="0.25">
      <c r="A160" s="1" t="s">
        <v>233</v>
      </c>
      <c r="B160" s="1" t="s">
        <v>304</v>
      </c>
      <c r="C160" s="15">
        <v>0.20023849999999999</v>
      </c>
      <c r="D160" s="15">
        <v>2.222</v>
      </c>
      <c r="E160" s="15">
        <v>2.4222384999999997</v>
      </c>
      <c r="F160" s="15">
        <v>0.55713802598319107</v>
      </c>
      <c r="G160" s="15">
        <v>2.3494978704503358</v>
      </c>
      <c r="H160" s="15">
        <v>2.906635896433527</v>
      </c>
      <c r="I160" s="15">
        <v>0.57734458135976952</v>
      </c>
      <c r="J160" s="15">
        <v>2.4664876837542069</v>
      </c>
      <c r="K160" s="15">
        <v>3.0438322651139762</v>
      </c>
      <c r="L160" s="15">
        <v>1.0760864502389915</v>
      </c>
      <c r="M160" s="15">
        <v>-1.2790505509976382E-12</v>
      </c>
      <c r="N160" s="15">
        <v>1.0760864502377125</v>
      </c>
    </row>
    <row r="161" spans="1:14" x14ac:dyDescent="0.25">
      <c r="A161" s="1" t="s">
        <v>234</v>
      </c>
      <c r="B161" s="1" t="s">
        <v>312</v>
      </c>
      <c r="C161" s="15">
        <v>1310.4397473090003</v>
      </c>
      <c r="D161" s="15">
        <v>328463.61702000001</v>
      </c>
      <c r="E161" s="15">
        <v>329774.05676730903</v>
      </c>
      <c r="F161" s="15">
        <v>137979.18982032419</v>
      </c>
      <c r="G161" s="15">
        <v>347310.78699770686</v>
      </c>
      <c r="H161" s="15">
        <v>485289.97681803105</v>
      </c>
      <c r="I161" s="15">
        <v>142983.48679861717</v>
      </c>
      <c r="J161" s="15">
        <v>364604.62013554847</v>
      </c>
      <c r="K161" s="15">
        <v>507588.10693416564</v>
      </c>
      <c r="L161" s="15">
        <v>237074.43897411576</v>
      </c>
      <c r="M161" s="15">
        <v>-1.8907361401084982E-7</v>
      </c>
      <c r="N161" s="15">
        <v>237074.43897392668</v>
      </c>
    </row>
    <row r="162" spans="1:14" x14ac:dyDescent="0.25">
      <c r="A162" s="1" t="s">
        <v>235</v>
      </c>
      <c r="B162" s="1" t="s">
        <v>298</v>
      </c>
      <c r="C162" s="15">
        <v>0</v>
      </c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</row>
    <row r="163" spans="1:14" x14ac:dyDescent="0.25">
      <c r="A163" s="1" t="s">
        <v>236</v>
      </c>
      <c r="B163" s="1" t="s">
        <v>313</v>
      </c>
      <c r="C163" s="15">
        <v>2185.7311243595004</v>
      </c>
      <c r="D163" s="15">
        <v>738203.72779999999</v>
      </c>
      <c r="E163" s="15">
        <v>740389.45892435953</v>
      </c>
      <c r="F163" s="15">
        <v>305885.32912595919</v>
      </c>
      <c r="G163" s="15">
        <v>780561.69506057573</v>
      </c>
      <c r="H163" s="15">
        <v>1086447.0241865348</v>
      </c>
      <c r="I163" s="15">
        <v>316979.32837499469</v>
      </c>
      <c r="J163" s="15">
        <v>819428.62408647314</v>
      </c>
      <c r="K163" s="15">
        <v>1136407.9524614678</v>
      </c>
      <c r="L163" s="15">
        <v>434524.08575004403</v>
      </c>
      <c r="M163" s="15">
        <v>-4.2493244140013534E-7</v>
      </c>
      <c r="N163" s="15">
        <v>434524.08574961912</v>
      </c>
    </row>
    <row r="164" spans="1:14" x14ac:dyDescent="0.25">
      <c r="A164" s="1" t="s">
        <v>237</v>
      </c>
      <c r="B164" s="1" t="s">
        <v>313</v>
      </c>
      <c r="C164" s="15">
        <v>14077.5826510435</v>
      </c>
      <c r="D164" s="15">
        <v>152758.50039999999</v>
      </c>
      <c r="E164" s="15">
        <v>166836.0830510435</v>
      </c>
      <c r="F164" s="15">
        <v>2143203.5408398365</v>
      </c>
      <c r="G164" s="15">
        <v>161523.74949729379</v>
      </c>
      <c r="H164" s="15">
        <v>2304727.2903371304</v>
      </c>
      <c r="I164" s="15">
        <v>2220934.2987697679</v>
      </c>
      <c r="J164" s="15">
        <v>169566.58858027097</v>
      </c>
      <c r="K164" s="15">
        <v>2390500.8873500386</v>
      </c>
      <c r="L164" s="15">
        <v>3044518.5515131452</v>
      </c>
      <c r="M164" s="15">
        <v>-8.7932423090095833E-8</v>
      </c>
      <c r="N164" s="15">
        <v>3044518.5515130572</v>
      </c>
    </row>
    <row r="165" spans="1:14" x14ac:dyDescent="0.25">
      <c r="A165" s="1" t="s">
        <v>238</v>
      </c>
      <c r="B165" s="1" t="s">
        <v>308</v>
      </c>
      <c r="C165" s="15">
        <v>6259762.5765499389</v>
      </c>
      <c r="D165" s="15">
        <v>1810114.5704399997</v>
      </c>
      <c r="E165" s="15">
        <v>8069877.1469899388</v>
      </c>
      <c r="F165" s="15">
        <v>4129018.6183778178</v>
      </c>
      <c r="G165" s="15">
        <v>1913978.5456885258</v>
      </c>
      <c r="H165" s="15">
        <v>6042997.1640663436</v>
      </c>
      <c r="I165" s="15">
        <v>4278771.892202449</v>
      </c>
      <c r="J165" s="15">
        <v>2009282.3106094943</v>
      </c>
      <c r="K165" s="15">
        <v>6288054.2028119434</v>
      </c>
      <c r="L165" s="15">
        <v>7353489.9843160007</v>
      </c>
      <c r="M165" s="15">
        <v>-1.0419568130918701E-6</v>
      </c>
      <c r="N165" s="15">
        <v>7353489.9843149586</v>
      </c>
    </row>
    <row r="166" spans="1:14" x14ac:dyDescent="0.25">
      <c r="A166" s="1" t="s">
        <v>239</v>
      </c>
      <c r="B166" s="1" t="s">
        <v>312</v>
      </c>
      <c r="C166" s="15">
        <v>16106.6899994</v>
      </c>
      <c r="D166" s="15">
        <v>22182.225999999995</v>
      </c>
      <c r="E166" s="15">
        <v>38288.915999399993</v>
      </c>
      <c r="F166" s="15">
        <v>12414.291827945039</v>
      </c>
      <c r="G166" s="15">
        <v>23455.0372407057</v>
      </c>
      <c r="H166" s="15">
        <v>35869.329068650739</v>
      </c>
      <c r="I166" s="15">
        <v>12864.539457048613</v>
      </c>
      <c r="J166" s="15">
        <v>24622.946546918247</v>
      </c>
      <c r="K166" s="15">
        <v>37487.486003966857</v>
      </c>
      <c r="L166" s="15">
        <v>22080.749019884861</v>
      </c>
      <c r="M166" s="15">
        <v>-1.2768761650609423E-8</v>
      </c>
      <c r="N166" s="15">
        <v>22080.749019872092</v>
      </c>
    </row>
    <row r="167" spans="1:14" x14ac:dyDescent="0.25">
      <c r="A167" s="1" t="s">
        <v>240</v>
      </c>
      <c r="B167" s="1" t="s">
        <v>309</v>
      </c>
      <c r="C167" s="15">
        <v>5003150.0407387437</v>
      </c>
      <c r="D167" s="15">
        <v>1242743.3799000001</v>
      </c>
      <c r="E167" s="15">
        <v>6245893.4206387438</v>
      </c>
      <c r="F167" s="15">
        <v>2550373.9166419222</v>
      </c>
      <c r="G167" s="15">
        <v>1314051.7212382101</v>
      </c>
      <c r="H167" s="15">
        <v>3864425.6378801325</v>
      </c>
      <c r="I167" s="15">
        <v>2642872.1296056896</v>
      </c>
      <c r="J167" s="15">
        <v>1379483.006566348</v>
      </c>
      <c r="K167" s="15">
        <v>4022355.1361720376</v>
      </c>
      <c r="L167" s="15">
        <v>5095966.1584626343</v>
      </c>
      <c r="M167" s="15">
        <v>-7.1536075824021719E-7</v>
      </c>
      <c r="N167" s="15">
        <v>5095966.1584619191</v>
      </c>
    </row>
    <row r="168" spans="1:14" x14ac:dyDescent="0.25">
      <c r="A168" s="1" t="s">
        <v>241</v>
      </c>
      <c r="B168" s="1" t="s">
        <v>304</v>
      </c>
      <c r="C168" s="15">
        <v>401617.88888952503</v>
      </c>
      <c r="D168" s="15">
        <v>567211.29541999998</v>
      </c>
      <c r="E168" s="15">
        <v>968829.18430952495</v>
      </c>
      <c r="F168" s="15">
        <v>367273.1184793521</v>
      </c>
      <c r="G168" s="15">
        <v>599757.75458355818</v>
      </c>
      <c r="H168" s="15">
        <v>967030.87306291028</v>
      </c>
      <c r="I168" s="15">
        <v>380593.56020254118</v>
      </c>
      <c r="J168" s="15">
        <v>629621.81558942352</v>
      </c>
      <c r="K168" s="15">
        <v>1010215.3757919647</v>
      </c>
      <c r="L168" s="15">
        <v>734382.87095815397</v>
      </c>
      <c r="M168" s="15">
        <v>-3.2650401437400324E-7</v>
      </c>
      <c r="N168" s="15">
        <v>734382.87095782743</v>
      </c>
    </row>
    <row r="169" spans="1:14" x14ac:dyDescent="0.25">
      <c r="A169" s="1" t="s">
        <v>242</v>
      </c>
      <c r="B169" s="1" t="s">
        <v>312</v>
      </c>
      <c r="C169" s="15">
        <v>0</v>
      </c>
      <c r="D169" s="15">
        <v>0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</row>
    <row r="170" spans="1:14" x14ac:dyDescent="0.25">
      <c r="A170" s="1" t="s">
        <v>243</v>
      </c>
      <c r="B170" s="1" t="s">
        <v>304</v>
      </c>
      <c r="C170" s="15">
        <v>135026.21028388801</v>
      </c>
      <c r="D170" s="15">
        <v>400323.69696000003</v>
      </c>
      <c r="E170" s="15">
        <v>535349.90724388801</v>
      </c>
      <c r="F170" s="15">
        <v>233645.91855351196</v>
      </c>
      <c r="G170" s="15">
        <v>423294.18249249575</v>
      </c>
      <c r="H170" s="15">
        <v>656940.10104600771</v>
      </c>
      <c r="I170" s="15">
        <v>242119.90340391148</v>
      </c>
      <c r="J170" s="15">
        <v>444371.4977798342</v>
      </c>
      <c r="K170" s="15">
        <v>686491.40118374571</v>
      </c>
      <c r="L170" s="15">
        <v>416077.40511429263</v>
      </c>
      <c r="M170" s="15">
        <v>-2.3043845417376221E-7</v>
      </c>
      <c r="N170" s="15">
        <v>416077.40511406219</v>
      </c>
    </row>
    <row r="171" spans="1:14" x14ac:dyDescent="0.25">
      <c r="A171" s="1" t="s">
        <v>244</v>
      </c>
      <c r="B171" s="1" t="s">
        <v>312</v>
      </c>
      <c r="C171" s="15">
        <v>841975.04507001606</v>
      </c>
      <c r="D171" s="15">
        <v>775890.66983999999</v>
      </c>
      <c r="E171" s="15">
        <v>1617865.7149100159</v>
      </c>
      <c r="F171" s="15">
        <v>430177.12492117961</v>
      </c>
      <c r="G171" s="15">
        <v>820411.10553166736</v>
      </c>
      <c r="H171" s="15">
        <v>1250588.230452847</v>
      </c>
      <c r="I171" s="15">
        <v>445779.00002406351</v>
      </c>
      <c r="J171" s="15">
        <v>861262.2777228452</v>
      </c>
      <c r="K171" s="15">
        <v>1307041.2777469088</v>
      </c>
      <c r="L171" s="15">
        <v>856260.34880304325</v>
      </c>
      <c r="M171" s="15">
        <v>-4.4662618756650708E-7</v>
      </c>
      <c r="N171" s="15">
        <v>856260.34880259668</v>
      </c>
    </row>
    <row r="172" spans="1:14" x14ac:dyDescent="0.25">
      <c r="A172" s="1" t="s">
        <v>245</v>
      </c>
      <c r="B172" s="1" t="s">
        <v>316</v>
      </c>
      <c r="C172" s="15">
        <v>2068927.6025234468</v>
      </c>
      <c r="D172" s="15">
        <v>1367.6409999999998</v>
      </c>
      <c r="E172" s="15">
        <v>2070295.2435234468</v>
      </c>
      <c r="F172" s="15">
        <v>2262842.5152910296</v>
      </c>
      <c r="G172" s="15">
        <v>1446.1159392621817</v>
      </c>
      <c r="H172" s="15">
        <v>2264288.6312302919</v>
      </c>
      <c r="I172" s="15">
        <v>2344912.3982666419</v>
      </c>
      <c r="J172" s="15">
        <v>1518.1231693507145</v>
      </c>
      <c r="K172" s="15">
        <v>2346430.5214359928</v>
      </c>
      <c r="L172" s="15">
        <v>4431630.751296673</v>
      </c>
      <c r="M172" s="15">
        <v>-7.8725561413904626E-10</v>
      </c>
      <c r="N172" s="15">
        <v>4431630.751296672</v>
      </c>
    </row>
    <row r="173" spans="1:14" x14ac:dyDescent="0.25">
      <c r="A173" s="1" t="s">
        <v>246</v>
      </c>
      <c r="B173" s="1" t="s">
        <v>312</v>
      </c>
      <c r="C173" s="15">
        <v>13383.24644855</v>
      </c>
      <c r="D173" s="15">
        <v>12198.291160000001</v>
      </c>
      <c r="E173" s="15">
        <v>25581.537608550003</v>
      </c>
      <c r="F173" s="15">
        <v>6826.6459750194799</v>
      </c>
      <c r="G173" s="15">
        <v>12898.226419240846</v>
      </c>
      <c r="H173" s="15">
        <v>19724.872394260325</v>
      </c>
      <c r="I173" s="15">
        <v>7074.2381218435949</v>
      </c>
      <c r="J173" s="15">
        <v>13540.474756520172</v>
      </c>
      <c r="K173" s="15">
        <v>20614.712878363767</v>
      </c>
      <c r="L173" s="15">
        <v>13564.760101643198</v>
      </c>
      <c r="M173" s="15">
        <v>-7.0217061338558148E-9</v>
      </c>
      <c r="N173" s="15">
        <v>13564.760101636177</v>
      </c>
    </row>
    <row r="174" spans="1:14" x14ac:dyDescent="0.25">
      <c r="A174" s="1" t="s">
        <v>247</v>
      </c>
      <c r="B174" s="1" t="s">
        <v>306</v>
      </c>
      <c r="C174" s="15">
        <v>177110.04849174034</v>
      </c>
      <c r="D174" s="15">
        <v>959.904</v>
      </c>
      <c r="E174" s="15">
        <v>178069.95249174035</v>
      </c>
      <c r="F174" s="15">
        <v>68895.516804404397</v>
      </c>
      <c r="G174" s="15">
        <v>1014.983080034545</v>
      </c>
      <c r="H174" s="15">
        <v>69910.499884438948</v>
      </c>
      <c r="I174" s="15">
        <v>71394.253222636573</v>
      </c>
      <c r="J174" s="15">
        <v>1065.5226793818174</v>
      </c>
      <c r="K174" s="15">
        <v>72459.775902018388</v>
      </c>
      <c r="L174" s="15">
        <v>142121.13698605984</v>
      </c>
      <c r="M174" s="15">
        <v>-5.5254983803097971E-10</v>
      </c>
      <c r="N174" s="15">
        <v>142121.13698605928</v>
      </c>
    </row>
    <row r="175" spans="1:14" x14ac:dyDescent="0.25">
      <c r="A175" s="1" t="s">
        <v>248</v>
      </c>
      <c r="B175" s="1" t="s">
        <v>305</v>
      </c>
      <c r="C175" s="15">
        <v>29649.319608490001</v>
      </c>
      <c r="D175" s="15">
        <v>60992.277940000007</v>
      </c>
      <c r="E175" s="15">
        <v>90641.597548490012</v>
      </c>
      <c r="F175" s="15">
        <v>68983.219305139908</v>
      </c>
      <c r="G175" s="15">
        <v>64492.001410416298</v>
      </c>
      <c r="H175" s="15">
        <v>133475.22071555621</v>
      </c>
      <c r="I175" s="15">
        <v>71485.136560714251</v>
      </c>
      <c r="J175" s="15">
        <v>67703.286383043844</v>
      </c>
      <c r="K175" s="15">
        <v>139188.42294375808</v>
      </c>
      <c r="L175" s="15">
        <v>131751.98949857411</v>
      </c>
      <c r="M175" s="15">
        <v>-3.5109003917982946E-8</v>
      </c>
      <c r="N175" s="15">
        <v>131751.98949853901</v>
      </c>
    </row>
    <row r="176" spans="1:14" x14ac:dyDescent="0.25">
      <c r="A176" s="1" t="s">
        <v>249</v>
      </c>
      <c r="B176" s="1" t="s">
        <v>303</v>
      </c>
      <c r="C176" s="15">
        <v>3799.0671857025004</v>
      </c>
      <c r="D176" s="15">
        <v>151745.26839999997</v>
      </c>
      <c r="E176" s="15">
        <v>155544.33558570247</v>
      </c>
      <c r="F176" s="15">
        <v>551838.26209722483</v>
      </c>
      <c r="G176" s="15">
        <v>160452.37846836844</v>
      </c>
      <c r="H176" s="15">
        <v>712290.64056559326</v>
      </c>
      <c r="I176" s="15">
        <v>571852.60303599737</v>
      </c>
      <c r="J176" s="15">
        <v>168441.87019647902</v>
      </c>
      <c r="K176" s="15">
        <v>740294.47323247639</v>
      </c>
      <c r="L176" s="15">
        <v>804165.38424656203</v>
      </c>
      <c r="M176" s="15">
        <v>-8.7349176038840908E-8</v>
      </c>
      <c r="N176" s="15">
        <v>804165.38424647471</v>
      </c>
    </row>
    <row r="177" spans="1:14" x14ac:dyDescent="0.25">
      <c r="A177" s="1" t="s">
        <v>250</v>
      </c>
      <c r="B177" s="1" t="s">
        <v>304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</row>
    <row r="178" spans="1:14" x14ac:dyDescent="0.25">
      <c r="A178" s="1" t="s">
        <v>75</v>
      </c>
      <c r="B178" s="1" t="s">
        <v>303</v>
      </c>
      <c r="C178" s="15">
        <v>375.03764401150011</v>
      </c>
      <c r="D178" s="15">
        <v>31457.542820000002</v>
      </c>
      <c r="E178" s="15">
        <v>31832.580464011502</v>
      </c>
      <c r="F178" s="15">
        <v>69628.134252900083</v>
      </c>
      <c r="G178" s="15">
        <v>33262.569696305247</v>
      </c>
      <c r="H178" s="15">
        <v>102890.70394920533</v>
      </c>
      <c r="I178" s="15">
        <v>72153.441600331964</v>
      </c>
      <c r="J178" s="15">
        <v>34918.830750090274</v>
      </c>
      <c r="K178" s="15">
        <v>107072.27235042224</v>
      </c>
      <c r="L178" s="15">
        <v>86727.963836079318</v>
      </c>
      <c r="M178" s="15">
        <v>-1.8107915156144375E-8</v>
      </c>
      <c r="N178" s="15">
        <v>86727.963836061215</v>
      </c>
    </row>
    <row r="179" spans="1:14" x14ac:dyDescent="0.25">
      <c r="A179" s="1" t="s">
        <v>251</v>
      </c>
      <c r="B179" s="1" t="s">
        <v>304</v>
      </c>
      <c r="C179" s="15">
        <v>1746.00134093</v>
      </c>
      <c r="D179" s="15">
        <v>678123.9585999999</v>
      </c>
      <c r="E179" s="15">
        <v>679869.9599409299</v>
      </c>
      <c r="F179" s="15">
        <v>581204.08775776078</v>
      </c>
      <c r="G179" s="15">
        <v>717034.56194061728</v>
      </c>
      <c r="H179" s="15">
        <v>1298238.6496983781</v>
      </c>
      <c r="I179" s="15">
        <v>602283.48287469917</v>
      </c>
      <c r="J179" s="15">
        <v>752738.25020051654</v>
      </c>
      <c r="K179" s="15">
        <v>1355021.7330752157</v>
      </c>
      <c r="L179" s="15">
        <v>723940.79843288451</v>
      </c>
      <c r="M179" s="15">
        <v>-3.903487051719305E-7</v>
      </c>
      <c r="N179" s="15">
        <v>723940.79843249416</v>
      </c>
    </row>
    <row r="180" spans="1:14" x14ac:dyDescent="0.25">
      <c r="A180" s="1" t="s">
        <v>252</v>
      </c>
      <c r="B180" s="1" t="s">
        <v>312</v>
      </c>
      <c r="C180" s="15">
        <v>0</v>
      </c>
      <c r="D180" s="15">
        <v>0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</row>
    <row r="181" spans="1:14" x14ac:dyDescent="0.25">
      <c r="A181" s="1" t="s">
        <v>253</v>
      </c>
      <c r="B181" s="1" t="s">
        <v>304</v>
      </c>
      <c r="C181" s="15">
        <v>509030.92625685298</v>
      </c>
      <c r="D181" s="15">
        <v>1689751.4301800001</v>
      </c>
      <c r="E181" s="15">
        <v>2198782.3564368533</v>
      </c>
      <c r="F181" s="15">
        <v>797110.76577016432</v>
      </c>
      <c r="G181" s="15">
        <v>1786708.9949587395</v>
      </c>
      <c r="H181" s="15">
        <v>2583819.760728904</v>
      </c>
      <c r="I181" s="15">
        <v>826020.77025491931</v>
      </c>
      <c r="J181" s="15">
        <v>1875675.5585711196</v>
      </c>
      <c r="K181" s="15">
        <v>2701696.3288260391</v>
      </c>
      <c r="L181" s="15">
        <v>1589400.6904240295</v>
      </c>
      <c r="M181" s="15">
        <v>-9.7267214123347264E-7</v>
      </c>
      <c r="N181" s="15">
        <v>1589400.6904230567</v>
      </c>
    </row>
    <row r="182" spans="1:14" x14ac:dyDescent="0.25">
      <c r="A182" s="1" t="s">
        <v>254</v>
      </c>
      <c r="B182" s="1" t="s">
        <v>304</v>
      </c>
      <c r="C182" s="15">
        <v>2487.7464183880006</v>
      </c>
      <c r="D182" s="15">
        <v>966207.99176000012</v>
      </c>
      <c r="E182" s="15">
        <v>968695.7381783881</v>
      </c>
      <c r="F182" s="15">
        <v>403767.54154571495</v>
      </c>
      <c r="G182" s="15">
        <v>1021648.7934528424</v>
      </c>
      <c r="H182" s="15">
        <v>1425416.3349985573</v>
      </c>
      <c r="I182" s="15">
        <v>418411.58091658814</v>
      </c>
      <c r="J182" s="15">
        <v>1072520.3022596431</v>
      </c>
      <c r="K182" s="15">
        <v>1490931.8831762313</v>
      </c>
      <c r="L182" s="15">
        <v>705836.62486298755</v>
      </c>
      <c r="M182" s="15">
        <v>-5.5617860676820422E-7</v>
      </c>
      <c r="N182" s="15">
        <v>705836.62486243132</v>
      </c>
    </row>
    <row r="183" spans="1:14" x14ac:dyDescent="0.25">
      <c r="A183" s="1" t="s">
        <v>255</v>
      </c>
      <c r="B183" s="1" t="s">
        <v>304</v>
      </c>
      <c r="C183" s="15">
        <v>385568.60417044198</v>
      </c>
      <c r="D183" s="15">
        <v>1160850.9699599999</v>
      </c>
      <c r="E183" s="15">
        <v>1546419.574130442</v>
      </c>
      <c r="F183" s="15">
        <v>694845.83518485946</v>
      </c>
      <c r="G183" s="15">
        <v>1227460.3428583378</v>
      </c>
      <c r="H183" s="15">
        <v>1922306.1780431974</v>
      </c>
      <c r="I183" s="15">
        <v>720046.84497425659</v>
      </c>
      <c r="J183" s="15">
        <v>1288579.9370299121</v>
      </c>
      <c r="K183" s="15">
        <v>2008626.7820041687</v>
      </c>
      <c r="L183" s="15">
        <v>1362004.5621007974</v>
      </c>
      <c r="M183" s="15">
        <v>-6.6822100483955034E-7</v>
      </c>
      <c r="N183" s="15">
        <v>1362004.5621001292</v>
      </c>
    </row>
    <row r="184" spans="1:14" x14ac:dyDescent="0.25">
      <c r="A184" s="1" t="s">
        <v>256</v>
      </c>
      <c r="B184" s="1" t="s">
        <v>304</v>
      </c>
      <c r="C184" s="15">
        <v>592135.86096665007</v>
      </c>
      <c r="D184" s="15">
        <v>3285396.8718999992</v>
      </c>
      <c r="E184" s="15">
        <v>3877532.7328666495</v>
      </c>
      <c r="F184" s="15">
        <v>1510181.054140029</v>
      </c>
      <c r="G184" s="15">
        <v>3473912.2205730174</v>
      </c>
      <c r="H184" s="15">
        <v>4984093.2747130468</v>
      </c>
      <c r="I184" s="15">
        <v>1564953.0418270817</v>
      </c>
      <c r="J184" s="15">
        <v>3646890.6034140182</v>
      </c>
      <c r="K184" s="15">
        <v>5211843.6452411003</v>
      </c>
      <c r="L184" s="15">
        <v>2834922.9319450408</v>
      </c>
      <c r="M184" s="15">
        <v>-1.8911740230646321E-6</v>
      </c>
      <c r="N184" s="15">
        <v>2834922.9319431498</v>
      </c>
    </row>
    <row r="185" spans="1:14" x14ac:dyDescent="0.25">
      <c r="A185" s="1" t="s">
        <v>257</v>
      </c>
      <c r="B185" s="1" t="s">
        <v>303</v>
      </c>
      <c r="C185" s="15">
        <v>788.82122514749994</v>
      </c>
      <c r="D185" s="15">
        <v>0</v>
      </c>
      <c r="E185" s="15">
        <v>788.82122514749994</v>
      </c>
      <c r="F185" s="15">
        <v>31850.085054971965</v>
      </c>
      <c r="G185" s="15">
        <v>0</v>
      </c>
      <c r="H185" s="15">
        <v>31850.085054971965</v>
      </c>
      <c r="I185" s="15">
        <v>33005.239572160564</v>
      </c>
      <c r="J185" s="15">
        <v>0</v>
      </c>
      <c r="K185" s="15">
        <v>33005.239572160564</v>
      </c>
      <c r="L185" s="15">
        <v>49510.349488245352</v>
      </c>
      <c r="M185" s="15">
        <v>0</v>
      </c>
      <c r="N185" s="15">
        <v>49510.349488245352</v>
      </c>
    </row>
    <row r="186" spans="1:14" x14ac:dyDescent="0.25">
      <c r="A186" s="1" t="s">
        <v>258</v>
      </c>
      <c r="B186" s="1" t="s">
        <v>306</v>
      </c>
      <c r="C186" s="15">
        <v>227521.58260736003</v>
      </c>
      <c r="D186" s="15">
        <v>91460.808560000005</v>
      </c>
      <c r="E186" s="15">
        <v>318982.39116736001</v>
      </c>
      <c r="F186" s="15">
        <v>140780.61770111564</v>
      </c>
      <c r="G186" s="15">
        <v>96708.809604584094</v>
      </c>
      <c r="H186" s="15">
        <v>237489.42730569973</v>
      </c>
      <c r="I186" s="15">
        <v>145886.51824076456</v>
      </c>
      <c r="J186" s="15">
        <v>101524.28346509513</v>
      </c>
      <c r="K186" s="15">
        <v>247410.80170585969</v>
      </c>
      <c r="L186" s="15">
        <v>293293.03377775883</v>
      </c>
      <c r="M186" s="15">
        <v>-5.2647613673878278E-8</v>
      </c>
      <c r="N186" s="15">
        <v>293293.03377770621</v>
      </c>
    </row>
    <row r="187" spans="1:14" x14ac:dyDescent="0.25">
      <c r="A187" s="1" t="s">
        <v>259</v>
      </c>
      <c r="B187" s="1" t="s">
        <v>298</v>
      </c>
      <c r="C187" s="15">
        <v>794352.99932188203</v>
      </c>
      <c r="D187" s="15">
        <v>0</v>
      </c>
      <c r="E187" s="15">
        <v>794352.99932188203</v>
      </c>
      <c r="F187" s="15">
        <v>102404.93354262566</v>
      </c>
      <c r="G187" s="15">
        <v>0</v>
      </c>
      <c r="H187" s="15">
        <v>102404.93354262566</v>
      </c>
      <c r="I187" s="15">
        <v>106119.00593395499</v>
      </c>
      <c r="J187" s="15">
        <v>0</v>
      </c>
      <c r="K187" s="15">
        <v>106119.00593395499</v>
      </c>
      <c r="L187" s="15">
        <v>207182.34553854924</v>
      </c>
      <c r="M187" s="15">
        <v>0</v>
      </c>
      <c r="N187" s="15">
        <v>207182.34553854924</v>
      </c>
    </row>
    <row r="188" spans="1:14" x14ac:dyDescent="0.25">
      <c r="A188" s="1" t="s">
        <v>260</v>
      </c>
      <c r="B188" s="1" t="s">
        <v>305</v>
      </c>
      <c r="C188" s="15">
        <v>21952.764860254498</v>
      </c>
      <c r="D188" s="15">
        <v>30340.676739999995</v>
      </c>
      <c r="E188" s="15">
        <v>52293.441600254489</v>
      </c>
      <c r="F188" s="15">
        <v>34464.665479165807</v>
      </c>
      <c r="G188" s="15">
        <v>32081.618086702088</v>
      </c>
      <c r="H188" s="15">
        <v>66546.283565867896</v>
      </c>
      <c r="I188" s="15">
        <v>35714.646882447414</v>
      </c>
      <c r="J188" s="15">
        <v>33679.075380728056</v>
      </c>
      <c r="K188" s="15">
        <v>69393.72226317547</v>
      </c>
      <c r="L188" s="15">
        <v>66600.329567223569</v>
      </c>
      <c r="M188" s="15">
        <v>-1.7465013187190922E-8</v>
      </c>
      <c r="N188" s="15">
        <v>66600.329567206107</v>
      </c>
    </row>
    <row r="189" spans="1:14" x14ac:dyDescent="0.25">
      <c r="A189" s="1" t="s">
        <v>261</v>
      </c>
      <c r="B189" s="1" t="s">
        <v>304</v>
      </c>
      <c r="C189" s="15">
        <v>148715.83983718001</v>
      </c>
      <c r="D189" s="15">
        <v>1050168.6615199998</v>
      </c>
      <c r="E189" s="15">
        <v>1198884.5013571798</v>
      </c>
      <c r="F189" s="15">
        <v>435881.07595585432</v>
      </c>
      <c r="G189" s="15">
        <v>1110427.1079455083</v>
      </c>
      <c r="H189" s="15">
        <v>1546308.1839013626</v>
      </c>
      <c r="I189" s="15">
        <v>451689.82475443347</v>
      </c>
      <c r="J189" s="15">
        <v>1165719.2031969943</v>
      </c>
      <c r="K189" s="15">
        <v>1617409.0279514277</v>
      </c>
      <c r="L189" s="15">
        <v>842306.83533907146</v>
      </c>
      <c r="M189" s="15">
        <v>-6.04508913212245E-7</v>
      </c>
      <c r="N189" s="15">
        <v>842306.83533846692</v>
      </c>
    </row>
    <row r="190" spans="1:14" x14ac:dyDescent="0.25">
      <c r="A190" s="1" t="s">
        <v>262</v>
      </c>
      <c r="B190" s="1" t="s">
        <v>316</v>
      </c>
      <c r="C190" s="15">
        <v>10514037.015938379</v>
      </c>
      <c r="D190" s="15">
        <v>3114623.3954000003</v>
      </c>
      <c r="E190" s="15">
        <v>13628660.41133838</v>
      </c>
      <c r="F190" s="15">
        <v>9838604.0606979802</v>
      </c>
      <c r="G190" s="15">
        <v>3293339.7996161543</v>
      </c>
      <c r="H190" s="15">
        <v>13131943.860314135</v>
      </c>
      <c r="I190" s="15">
        <v>10195435.381679686</v>
      </c>
      <c r="J190" s="15">
        <v>3457326.8426133264</v>
      </c>
      <c r="K190" s="15">
        <v>13652762.224293012</v>
      </c>
      <c r="L190" s="15">
        <v>19000057.214233231</v>
      </c>
      <c r="M190" s="15">
        <v>-1.7928716336797955E-6</v>
      </c>
      <c r="N190" s="15">
        <v>19000057.214231439</v>
      </c>
    </row>
    <row r="191" spans="1:14" x14ac:dyDescent="0.25">
      <c r="A191" s="1" t="s">
        <v>263</v>
      </c>
      <c r="B191" s="1" t="s">
        <v>312</v>
      </c>
      <c r="C191" s="15">
        <v>1638.828443439</v>
      </c>
      <c r="D191" s="15">
        <v>410774.71841999993</v>
      </c>
      <c r="E191" s="15">
        <v>412413.54686343891</v>
      </c>
      <c r="F191" s="15">
        <v>207858.49164427328</v>
      </c>
      <c r="G191" s="15">
        <v>434344.88126130798</v>
      </c>
      <c r="H191" s="15">
        <v>642203.37290558126</v>
      </c>
      <c r="I191" s="15">
        <v>215397.2054387411</v>
      </c>
      <c r="J191" s="15">
        <v>455972.44994623424</v>
      </c>
      <c r="K191" s="15">
        <v>671369.65538497537</v>
      </c>
      <c r="L191" s="15">
        <v>326648.80055910349</v>
      </c>
      <c r="M191" s="15">
        <v>-2.3645437890684099E-7</v>
      </c>
      <c r="N191" s="15">
        <v>326648.80055886705</v>
      </c>
    </row>
    <row r="192" spans="1:14" x14ac:dyDescent="0.25">
      <c r="A192" s="1" t="s">
        <v>264</v>
      </c>
      <c r="B192" s="1" t="s">
        <v>312</v>
      </c>
      <c r="C192" s="15">
        <v>986.93468912940023</v>
      </c>
      <c r="D192" s="15">
        <v>247376.60653200001</v>
      </c>
      <c r="E192" s="15">
        <v>248363.54122112942</v>
      </c>
      <c r="F192" s="15">
        <v>125020.02950152374</v>
      </c>
      <c r="G192" s="15">
        <v>261571.0217129454</v>
      </c>
      <c r="H192" s="15">
        <v>386591.05121446913</v>
      </c>
      <c r="I192" s="15">
        <v>129554.31729285866</v>
      </c>
      <c r="J192" s="15">
        <v>274595.56852389226</v>
      </c>
      <c r="K192" s="15">
        <v>404149.88581675093</v>
      </c>
      <c r="L192" s="15">
        <v>196460.18512185646</v>
      </c>
      <c r="M192" s="15">
        <v>-1.4239747294720099E-7</v>
      </c>
      <c r="N192" s="15">
        <v>196460.18512171405</v>
      </c>
    </row>
    <row r="193" spans="1:14" x14ac:dyDescent="0.25">
      <c r="A193" s="1" t="s">
        <v>265</v>
      </c>
      <c r="B193" s="1" t="s">
        <v>312</v>
      </c>
      <c r="C193" s="15">
        <v>0</v>
      </c>
      <c r="D193" s="15">
        <v>0</v>
      </c>
      <c r="E193" s="15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</row>
    <row r="194" spans="1:14" x14ac:dyDescent="0.25">
      <c r="A194" s="1" t="s">
        <v>266</v>
      </c>
      <c r="B194" s="1" t="s">
        <v>305</v>
      </c>
      <c r="C194" s="15">
        <v>33910.974127875801</v>
      </c>
      <c r="D194" s="15">
        <v>3238700.3198000002</v>
      </c>
      <c r="E194" s="15">
        <v>3272611.2939278758</v>
      </c>
      <c r="F194" s="15">
        <v>2969249.3208566904</v>
      </c>
      <c r="G194" s="15">
        <v>3424536.2306016749</v>
      </c>
      <c r="H194" s="15">
        <v>6393785.5514583653</v>
      </c>
      <c r="I194" s="15">
        <v>3076939.5125697381</v>
      </c>
      <c r="J194" s="15">
        <v>3595056.0081716981</v>
      </c>
      <c r="K194" s="15">
        <v>6671995.5207414366</v>
      </c>
      <c r="L194" s="15">
        <v>5186128.7363193175</v>
      </c>
      <c r="M194" s="15">
        <v>-1.8642940722576136E-6</v>
      </c>
      <c r="N194" s="15">
        <v>5186128.736317453</v>
      </c>
    </row>
    <row r="195" spans="1:14" x14ac:dyDescent="0.25">
      <c r="A195" s="1" t="s">
        <v>267</v>
      </c>
      <c r="B195" s="1" t="s">
        <v>312</v>
      </c>
      <c r="C195" s="15">
        <v>13296.690717387002</v>
      </c>
      <c r="D195" s="15">
        <v>3332834.7498599999</v>
      </c>
      <c r="E195" s="15">
        <v>3346131.4405773869</v>
      </c>
      <c r="F195" s="15">
        <v>1381668.3078498133</v>
      </c>
      <c r="G195" s="15">
        <v>3524072.0735188783</v>
      </c>
      <c r="H195" s="15">
        <v>4905740.3813686911</v>
      </c>
      <c r="I195" s="15">
        <v>1431779.3321787701</v>
      </c>
      <c r="J195" s="15">
        <v>3699548.09294227</v>
      </c>
      <c r="K195" s="15">
        <v>5131327.4251210401</v>
      </c>
      <c r="L195" s="15">
        <v>2413239.4895468741</v>
      </c>
      <c r="M195" s="15">
        <v>-1.9184807035069796E-6</v>
      </c>
      <c r="N195" s="15">
        <v>2413239.4895449555</v>
      </c>
    </row>
    <row r="196" spans="1:14" x14ac:dyDescent="0.25">
      <c r="A196" s="1" t="s">
        <v>268</v>
      </c>
      <c r="B196" s="1" t="s">
        <v>304</v>
      </c>
      <c r="C196" s="15">
        <v>1415.8473583870002</v>
      </c>
      <c r="D196" s="15">
        <v>549896.49374000006</v>
      </c>
      <c r="E196" s="15">
        <v>551312.34109838703</v>
      </c>
      <c r="F196" s="15">
        <v>222146.98499207408</v>
      </c>
      <c r="G196" s="15">
        <v>581449.43339794618</v>
      </c>
      <c r="H196" s="15">
        <v>803596.41839002026</v>
      </c>
      <c r="I196" s="15">
        <v>230203.92087624891</v>
      </c>
      <c r="J196" s="15">
        <v>610401.85830303002</v>
      </c>
      <c r="K196" s="15">
        <v>840605.77917927899</v>
      </c>
      <c r="L196" s="15">
        <v>388004.75745219388</v>
      </c>
      <c r="M196" s="15">
        <v>-3.1653708969838727E-7</v>
      </c>
      <c r="N196" s="15">
        <v>388004.75745187735</v>
      </c>
    </row>
    <row r="197" spans="1:14" x14ac:dyDescent="0.25">
      <c r="A197" s="1" t="s">
        <v>269</v>
      </c>
      <c r="B197" s="1" t="s">
        <v>313</v>
      </c>
      <c r="C197" s="15">
        <v>56380.114192054003</v>
      </c>
      <c r="D197" s="15">
        <v>136242.41884</v>
      </c>
      <c r="E197" s="15">
        <v>192622.53303205399</v>
      </c>
      <c r="F197" s="15">
        <v>247401.69680043962</v>
      </c>
      <c r="G197" s="15">
        <v>144059.97881619385</v>
      </c>
      <c r="H197" s="15">
        <v>391461.6756166335</v>
      </c>
      <c r="I197" s="15">
        <v>256374.58296780454</v>
      </c>
      <c r="J197" s="15">
        <v>151233.23495667963</v>
      </c>
      <c r="K197" s="15">
        <v>407607.81792448414</v>
      </c>
      <c r="L197" s="15">
        <v>405494.95877132233</v>
      </c>
      <c r="M197" s="15">
        <v>-7.8425265925541411E-8</v>
      </c>
      <c r="N197" s="15">
        <v>405494.95877124392</v>
      </c>
    </row>
    <row r="198" spans="1:14" x14ac:dyDescent="0.25">
      <c r="A198" s="1" t="s">
        <v>270</v>
      </c>
      <c r="B198" s="1" t="s">
        <v>304</v>
      </c>
      <c r="C198" s="15">
        <v>0</v>
      </c>
      <c r="D198" s="15">
        <v>0</v>
      </c>
      <c r="E198" s="15">
        <v>0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</row>
    <row r="199" spans="1:14" x14ac:dyDescent="0.25">
      <c r="A199" s="1" t="s">
        <v>271</v>
      </c>
      <c r="B199" s="1" t="s">
        <v>304</v>
      </c>
      <c r="C199" s="15">
        <v>123494.3315837</v>
      </c>
      <c r="D199" s="15">
        <v>705346.68049999978</v>
      </c>
      <c r="E199" s="15">
        <v>828841.01208369981</v>
      </c>
      <c r="F199" s="15">
        <v>479075.6980792192</v>
      </c>
      <c r="G199" s="15">
        <v>745819.31762554601</v>
      </c>
      <c r="H199" s="15">
        <v>1224895.0157047652</v>
      </c>
      <c r="I199" s="15">
        <v>496451.05063342222</v>
      </c>
      <c r="J199" s="15">
        <v>782956.30073364708</v>
      </c>
      <c r="K199" s="15">
        <v>1279407.3513670694</v>
      </c>
      <c r="L199" s="15">
        <v>956937.19902308146</v>
      </c>
      <c r="M199" s="15">
        <v>-4.0601892904495051E-7</v>
      </c>
      <c r="N199" s="15">
        <v>956937.1990226754</v>
      </c>
    </row>
    <row r="200" spans="1:14" x14ac:dyDescent="0.25">
      <c r="A200" s="1" t="s">
        <v>272</v>
      </c>
      <c r="B200" s="1" t="s">
        <v>313</v>
      </c>
      <c r="C200" s="15">
        <v>6280.5381380584995</v>
      </c>
      <c r="D200" s="15">
        <v>12010.065539999998</v>
      </c>
      <c r="E200" s="15">
        <v>18290.603678058498</v>
      </c>
      <c r="F200" s="15">
        <v>22435.434235872413</v>
      </c>
      <c r="G200" s="15">
        <v>12699.200454634996</v>
      </c>
      <c r="H200" s="15">
        <v>35134.63469050741</v>
      </c>
      <c r="I200" s="15">
        <v>23249.133576327084</v>
      </c>
      <c r="J200" s="15">
        <v>13331.538584829352</v>
      </c>
      <c r="K200" s="15">
        <v>36580.672161156435</v>
      </c>
      <c r="L200" s="15">
        <v>35736.335873114862</v>
      </c>
      <c r="M200" s="15">
        <v>-6.9133577616808047E-9</v>
      </c>
      <c r="N200" s="15">
        <v>35736.33587310795</v>
      </c>
    </row>
    <row r="201" spans="1:14" x14ac:dyDescent="0.25">
      <c r="A201" s="1" t="s">
        <v>273</v>
      </c>
      <c r="B201" s="1" t="s">
        <v>307</v>
      </c>
      <c r="C201" s="15">
        <v>848971.81629129988</v>
      </c>
      <c r="D201" s="15">
        <v>995635.29317999992</v>
      </c>
      <c r="E201" s="15">
        <v>1844607.1094712997</v>
      </c>
      <c r="F201" s="15">
        <v>1930546.6953644683</v>
      </c>
      <c r="G201" s="15">
        <v>1052764.6269449173</v>
      </c>
      <c r="H201" s="15">
        <v>2983311.3223093855</v>
      </c>
      <c r="I201" s="15">
        <v>2000564.7104480942</v>
      </c>
      <c r="J201" s="15">
        <v>1105185.5032130869</v>
      </c>
      <c r="K201" s="15">
        <v>3105750.2136611808</v>
      </c>
      <c r="L201" s="15">
        <v>3342657.5277140611</v>
      </c>
      <c r="M201" s="15">
        <v>-5.7311785343590193E-7</v>
      </c>
      <c r="N201" s="15">
        <v>3342657.5277134879</v>
      </c>
    </row>
    <row r="202" spans="1:14" x14ac:dyDescent="0.25">
      <c r="A202" s="1" t="s">
        <v>274</v>
      </c>
      <c r="B202" s="1" t="s">
        <v>304</v>
      </c>
      <c r="C202" s="15">
        <v>0</v>
      </c>
      <c r="D202" s="15">
        <v>0</v>
      </c>
      <c r="E202" s="15">
        <v>0</v>
      </c>
      <c r="F202" s="15">
        <v>0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</row>
    <row r="203" spans="1:14" x14ac:dyDescent="0.25">
      <c r="A203" s="1" t="s">
        <v>275</v>
      </c>
      <c r="B203" s="1" t="s">
        <v>305</v>
      </c>
      <c r="C203" s="15">
        <v>3061558.4362109522</v>
      </c>
      <c r="D203" s="15">
        <v>1675945.7219999998</v>
      </c>
      <c r="E203" s="15">
        <v>4737504.1582109518</v>
      </c>
      <c r="F203" s="15">
        <v>1961338.9107397252</v>
      </c>
      <c r="G203" s="15">
        <v>1772111.1182850364</v>
      </c>
      <c r="H203" s="15">
        <v>3733450.0290247616</v>
      </c>
      <c r="I203" s="15">
        <v>2032473.7130037805</v>
      </c>
      <c r="J203" s="15">
        <v>1860350.8019592944</v>
      </c>
      <c r="K203" s="15">
        <v>3892824.5149630746</v>
      </c>
      <c r="L203" s="15">
        <v>4016651.9320229511</v>
      </c>
      <c r="M203" s="15">
        <v>-9.6472515714051974E-7</v>
      </c>
      <c r="N203" s="15">
        <v>4016651.9320219862</v>
      </c>
    </row>
    <row r="204" spans="1:14" x14ac:dyDescent="0.25">
      <c r="A204" s="1" t="s">
        <v>276</v>
      </c>
      <c r="B204" s="1" t="s">
        <v>312</v>
      </c>
      <c r="C204" s="15">
        <v>0</v>
      </c>
      <c r="D204" s="15">
        <v>0</v>
      </c>
      <c r="E204" s="15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</row>
    <row r="205" spans="1:14" x14ac:dyDescent="0.25">
      <c r="A205" s="1" t="s">
        <v>277</v>
      </c>
      <c r="B205" s="1" t="s">
        <v>305</v>
      </c>
      <c r="C205" s="15">
        <v>231.13865608000003</v>
      </c>
      <c r="D205" s="15">
        <v>14487.884399999999</v>
      </c>
      <c r="E205" s="15">
        <v>14719.023056079999</v>
      </c>
      <c r="F205" s="15">
        <v>16399.210793627073</v>
      </c>
      <c r="G205" s="15">
        <v>15319.19601491028</v>
      </c>
      <c r="H205" s="15">
        <v>31718.406808537351</v>
      </c>
      <c r="I205" s="15">
        <v>16993.985419625416</v>
      </c>
      <c r="J205" s="15">
        <v>16081.99299561418</v>
      </c>
      <c r="K205" s="15">
        <v>33075.978415239595</v>
      </c>
      <c r="L205" s="15">
        <v>29538.59408910554</v>
      </c>
      <c r="M205" s="15">
        <v>-8.3396654026148021E-9</v>
      </c>
      <c r="N205" s="15">
        <v>29538.594089097202</v>
      </c>
    </row>
    <row r="206" spans="1:14" x14ac:dyDescent="0.25">
      <c r="A206" s="1" t="s">
        <v>278</v>
      </c>
      <c r="B206" s="1" t="s">
        <v>308</v>
      </c>
      <c r="C206" s="15">
        <v>7697212.2642681012</v>
      </c>
      <c r="D206" s="15">
        <v>4509506.7819999997</v>
      </c>
      <c r="E206" s="15">
        <v>12206719.046268102</v>
      </c>
      <c r="F206" s="15">
        <v>3651097.0128171141</v>
      </c>
      <c r="G206" s="15">
        <v>4768261.2876194175</v>
      </c>
      <c r="H206" s="15">
        <v>8419358.3004365321</v>
      </c>
      <c r="I206" s="15">
        <v>3783516.791281445</v>
      </c>
      <c r="J206" s="15">
        <v>5005689.8909131726</v>
      </c>
      <c r="K206" s="15">
        <v>8789206.6821946166</v>
      </c>
      <c r="L206" s="15">
        <v>7315179.3556749076</v>
      </c>
      <c r="M206" s="15">
        <v>-2.595808791289238E-6</v>
      </c>
      <c r="N206" s="15">
        <v>7315179.355672312</v>
      </c>
    </row>
    <row r="207" spans="1:14" x14ac:dyDescent="0.25">
      <c r="A207" s="1" t="s">
        <v>279</v>
      </c>
      <c r="B207" s="1" t="s">
        <v>304</v>
      </c>
      <c r="C207" s="15">
        <v>212587.33461688797</v>
      </c>
      <c r="D207" s="15">
        <v>2293503.4711600002</v>
      </c>
      <c r="E207" s="15">
        <v>2506090.805776888</v>
      </c>
      <c r="F207" s="15">
        <v>946813.21189395129</v>
      </c>
      <c r="G207" s="15">
        <v>2425104.1950318962</v>
      </c>
      <c r="H207" s="15">
        <v>3371917.4069258478</v>
      </c>
      <c r="I207" s="15">
        <v>981152.69817053189</v>
      </c>
      <c r="J207" s="15">
        <v>2545858.7147901268</v>
      </c>
      <c r="K207" s="15">
        <v>3527011.4129606588</v>
      </c>
      <c r="L207" s="15">
        <v>1707362.2790288045</v>
      </c>
      <c r="M207" s="15">
        <v>-1.3202101163376213E-6</v>
      </c>
      <c r="N207" s="15">
        <v>1707362.2790274844</v>
      </c>
    </row>
    <row r="208" spans="1:14" x14ac:dyDescent="0.25">
      <c r="A208" s="1" t="s">
        <v>280</v>
      </c>
      <c r="B208" s="1" t="s">
        <v>310</v>
      </c>
      <c r="C208" s="15">
        <v>128605.88256948002</v>
      </c>
      <c r="D208" s="15">
        <v>343073.68919999996</v>
      </c>
      <c r="E208" s="15">
        <v>471679.57176948001</v>
      </c>
      <c r="F208" s="15">
        <v>335254.59788911318</v>
      </c>
      <c r="G208" s="15">
        <v>362759.18190051324</v>
      </c>
      <c r="H208" s="15">
        <v>698013.77978962637</v>
      </c>
      <c r="I208" s="15">
        <v>347413.7761924502</v>
      </c>
      <c r="J208" s="15">
        <v>380822.2452888923</v>
      </c>
      <c r="K208" s="15">
        <v>728236.0214813425</v>
      </c>
      <c r="L208" s="15">
        <v>647558.61028479028</v>
      </c>
      <c r="M208" s="15">
        <v>-1.9748361440326397E-7</v>
      </c>
      <c r="N208" s="15">
        <v>647558.61028459284</v>
      </c>
    </row>
    <row r="209" spans="1:14" x14ac:dyDescent="0.25">
      <c r="A209" s="1" t="s">
        <v>281</v>
      </c>
      <c r="B209" s="1" t="s">
        <v>308</v>
      </c>
      <c r="C209" s="15">
        <v>938827.42534526275</v>
      </c>
      <c r="D209" s="15">
        <v>15929.2958</v>
      </c>
      <c r="E209" s="15">
        <v>954756.72114526271</v>
      </c>
      <c r="F209" s="15">
        <v>382901.72027384024</v>
      </c>
      <c r="G209" s="15">
        <v>16843.315283471413</v>
      </c>
      <c r="H209" s="15">
        <v>399745.03555731167</v>
      </c>
      <c r="I209" s="15">
        <v>396788.98779762239</v>
      </c>
      <c r="J209" s="15">
        <v>17682.003556065538</v>
      </c>
      <c r="K209" s="15">
        <v>414470.99135368795</v>
      </c>
      <c r="L209" s="15">
        <v>760264.03245668765</v>
      </c>
      <c r="M209" s="15">
        <v>-9.1693854950469696E-9</v>
      </c>
      <c r="N209" s="15">
        <v>760264.03245667845</v>
      </c>
    </row>
    <row r="210" spans="1:14" x14ac:dyDescent="0.25">
      <c r="A210" s="1" t="s">
        <v>282</v>
      </c>
      <c r="B210" s="1" t="s">
        <v>312</v>
      </c>
      <c r="C210" s="15">
        <v>34236.724277579997</v>
      </c>
      <c r="D210" s="15">
        <v>31092.334899999998</v>
      </c>
      <c r="E210" s="15">
        <v>65329.059177579999</v>
      </c>
      <c r="F210" s="15">
        <v>17474.912065606215</v>
      </c>
      <c r="G210" s="15">
        <v>32876.406226318024</v>
      </c>
      <c r="H210" s="15">
        <v>50351.318291924239</v>
      </c>
      <c r="I210" s="15">
        <v>18108.700753304161</v>
      </c>
      <c r="J210" s="15">
        <v>34513.438834388435</v>
      </c>
      <c r="K210" s="15">
        <v>52622.139587692596</v>
      </c>
      <c r="L210" s="15">
        <v>34697.015997531606</v>
      </c>
      <c r="M210" s="15">
        <v>-1.7897690407582404E-8</v>
      </c>
      <c r="N210" s="15">
        <v>34697.015997513707</v>
      </c>
    </row>
    <row r="211" spans="1:14" x14ac:dyDescent="0.25">
      <c r="A211" s="1" t="s">
        <v>283</v>
      </c>
      <c r="B211" s="1" t="s">
        <v>304</v>
      </c>
      <c r="C211" s="15">
        <v>950868.11622264003</v>
      </c>
      <c r="D211" s="15">
        <v>1338060.4028</v>
      </c>
      <c r="E211" s="15">
        <v>2288928.5190226398</v>
      </c>
      <c r="F211" s="15">
        <v>732836.07246100763</v>
      </c>
      <c r="G211" s="15">
        <v>1414838.0139120249</v>
      </c>
      <c r="H211" s="15">
        <v>2147674.0863730325</v>
      </c>
      <c r="I211" s="15">
        <v>759414.93082201318</v>
      </c>
      <c r="J211" s="15">
        <v>1485287.8054119681</v>
      </c>
      <c r="K211" s="15">
        <v>2244702.7362339813</v>
      </c>
      <c r="L211" s="15">
        <v>1455070.2649767944</v>
      </c>
      <c r="M211" s="15">
        <v>-7.7022812577383523E-7</v>
      </c>
      <c r="N211" s="15">
        <v>1455070.2649760242</v>
      </c>
    </row>
    <row r="212" spans="1:14" x14ac:dyDescent="0.25">
      <c r="A212" s="1" t="s">
        <v>284</v>
      </c>
      <c r="B212" s="1" t="s">
        <v>313</v>
      </c>
      <c r="C212" s="15">
        <v>311853.04260093207</v>
      </c>
      <c r="D212" s="15">
        <v>297187.32273999997</v>
      </c>
      <c r="E212" s="15">
        <v>609040.36534093204</v>
      </c>
      <c r="F212" s="15">
        <v>649165.36469622212</v>
      </c>
      <c r="G212" s="15">
        <v>314239.86584269424</v>
      </c>
      <c r="H212" s="15">
        <v>963405.23053891631</v>
      </c>
      <c r="I212" s="15">
        <v>672709.61276139843</v>
      </c>
      <c r="J212" s="15">
        <v>329886.98078582203</v>
      </c>
      <c r="K212" s="15">
        <v>1002596.5935472205</v>
      </c>
      <c r="L212" s="15">
        <v>1070323.0311287532</v>
      </c>
      <c r="M212" s="15">
        <v>-1.710700310081503E-7</v>
      </c>
      <c r="N212" s="15">
        <v>1070323.0311285821</v>
      </c>
    </row>
    <row r="213" spans="1:14" x14ac:dyDescent="0.25">
      <c r="A213" s="1" t="s">
        <v>285</v>
      </c>
      <c r="B213" s="1" t="s">
        <v>310</v>
      </c>
      <c r="C213" s="15">
        <v>4386310.050172423</v>
      </c>
      <c r="D213" s="15">
        <v>3337895.0659999996</v>
      </c>
      <c r="E213" s="15">
        <v>7724205.1161724227</v>
      </c>
      <c r="F213" s="15">
        <v>4188477.2821525061</v>
      </c>
      <c r="G213" s="15">
        <v>3529422.7494841055</v>
      </c>
      <c r="H213" s="15">
        <v>7717900.0316366116</v>
      </c>
      <c r="I213" s="15">
        <v>4340387.0319779618</v>
      </c>
      <c r="J213" s="15">
        <v>3705165.1979986215</v>
      </c>
      <c r="K213" s="15">
        <v>8045552.2299765833</v>
      </c>
      <c r="L213" s="15">
        <v>8240176.4253022252</v>
      </c>
      <c r="M213" s="15">
        <v>-1.9213935748603052E-6</v>
      </c>
      <c r="N213" s="15">
        <v>8240176.4253003038</v>
      </c>
    </row>
    <row r="214" spans="1:14" x14ac:dyDescent="0.25">
      <c r="A214" s="1" t="s">
        <v>286</v>
      </c>
      <c r="B214" s="1" t="s">
        <v>304</v>
      </c>
      <c r="C214" s="15">
        <v>0</v>
      </c>
      <c r="D214" s="15">
        <v>0</v>
      </c>
      <c r="E214" s="15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</row>
    <row r="215" spans="1:14" x14ac:dyDescent="0.25">
      <c r="A215" s="1" t="s">
        <v>287</v>
      </c>
      <c r="B215" s="1" t="s">
        <v>317</v>
      </c>
      <c r="C215" s="15">
        <v>536394.65569135023</v>
      </c>
      <c r="D215" s="15">
        <v>2522.6365999999998</v>
      </c>
      <c r="E215" s="15">
        <v>538917.2922913502</v>
      </c>
      <c r="F215" s="15">
        <v>261341.90866452342</v>
      </c>
      <c r="G215" s="15">
        <v>2667.3849323222662</v>
      </c>
      <c r="H215" s="15">
        <v>264009.2935968457</v>
      </c>
      <c r="I215" s="15">
        <v>270820.38527780294</v>
      </c>
      <c r="J215" s="15">
        <v>2800.2034673661519</v>
      </c>
      <c r="K215" s="15">
        <v>273620.58874516911</v>
      </c>
      <c r="L215" s="15">
        <v>499498.83018101077</v>
      </c>
      <c r="M215" s="15">
        <v>-1.452106090547619E-9</v>
      </c>
      <c r="N215" s="15">
        <v>499498.83018100931</v>
      </c>
    </row>
    <row r="216" spans="1:14" x14ac:dyDescent="0.25">
      <c r="A216" s="1" t="s">
        <v>288</v>
      </c>
      <c r="B216" s="1" t="s">
        <v>316</v>
      </c>
      <c r="C216" s="15">
        <v>7175129.5795379197</v>
      </c>
      <c r="D216" s="15">
        <v>1074552.7561999999</v>
      </c>
      <c r="E216" s="15">
        <v>8249682.3357379194</v>
      </c>
      <c r="F216" s="15">
        <v>4487366.8289274862</v>
      </c>
      <c r="G216" s="15">
        <v>1136210.3566059582</v>
      </c>
      <c r="H216" s="15">
        <v>5623577.1855334444</v>
      </c>
      <c r="I216" s="15">
        <v>4650116.8515340555</v>
      </c>
      <c r="J216" s="15">
        <v>1192786.2910492518</v>
      </c>
      <c r="K216" s="15">
        <v>5842903.1425833069</v>
      </c>
      <c r="L216" s="15">
        <v>8576636.2276002634</v>
      </c>
      <c r="M216" s="15">
        <v>-6.1854513721586003E-7</v>
      </c>
      <c r="N216" s="15">
        <v>8576636.227599645</v>
      </c>
    </row>
    <row r="217" spans="1:14" x14ac:dyDescent="0.25">
      <c r="A217" s="1" t="s">
        <v>289</v>
      </c>
      <c r="B217" s="1" t="s">
        <v>314</v>
      </c>
      <c r="C217" s="15">
        <v>5499192.6419676961</v>
      </c>
      <c r="D217" s="15">
        <v>133815.06159999999</v>
      </c>
      <c r="E217" s="15">
        <v>5633007.7035676958</v>
      </c>
      <c r="F217" s="15">
        <v>3439226.3406394324</v>
      </c>
      <c r="G217" s="15">
        <v>141493.34035255646</v>
      </c>
      <c r="H217" s="15">
        <v>3580719.6809919891</v>
      </c>
      <c r="I217" s="15">
        <v>3563961.8895764821</v>
      </c>
      <c r="J217" s="15">
        <v>148538.79448119286</v>
      </c>
      <c r="K217" s="15">
        <v>3712500.6840576748</v>
      </c>
      <c r="L217" s="15">
        <v>6573341.1937475223</v>
      </c>
      <c r="M217" s="15">
        <v>-7.7028005522620558E-8</v>
      </c>
      <c r="N217" s="15">
        <v>6573341.193747445</v>
      </c>
    </row>
    <row r="218" spans="1:14" x14ac:dyDescent="0.25">
      <c r="A218" s="1" t="s">
        <v>290</v>
      </c>
      <c r="B218" s="1" t="s">
        <v>304</v>
      </c>
      <c r="C218" s="15">
        <v>213386.64071124402</v>
      </c>
      <c r="D218" s="15">
        <v>1593780.09494</v>
      </c>
      <c r="E218" s="15">
        <v>1807166.7356512439</v>
      </c>
      <c r="F218" s="15">
        <v>658824.18448029691</v>
      </c>
      <c r="G218" s="15">
        <v>1685230.8456470135</v>
      </c>
      <c r="H218" s="15">
        <v>2344055.0301273102</v>
      </c>
      <c r="I218" s="15">
        <v>682718.74336207006</v>
      </c>
      <c r="J218" s="15">
        <v>1769144.4530972638</v>
      </c>
      <c r="K218" s="15">
        <v>2451863.1964593339</v>
      </c>
      <c r="L218" s="15">
        <v>1248666.5323610618</v>
      </c>
      <c r="M218" s="15">
        <v>-9.1742813168410232E-7</v>
      </c>
      <c r="N218" s="15">
        <v>1248666.5323601444</v>
      </c>
    </row>
    <row r="219" spans="1:14" x14ac:dyDescent="0.25">
      <c r="A219" s="1" t="s">
        <v>291</v>
      </c>
      <c r="B219" s="1" t="s">
        <v>304</v>
      </c>
      <c r="C219" s="15">
        <v>0</v>
      </c>
      <c r="D219" s="15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</row>
    <row r="220" spans="1:14" x14ac:dyDescent="0.25">
      <c r="A220" s="1" t="s">
        <v>292</v>
      </c>
      <c r="B220" s="1" t="s">
        <v>310</v>
      </c>
      <c r="C220" s="15">
        <v>25832.004354550001</v>
      </c>
      <c r="D220" s="15">
        <v>1073243.1316199999</v>
      </c>
      <c r="E220" s="15">
        <v>1099075.1359745499</v>
      </c>
      <c r="F220" s="15">
        <v>2973312.4897715552</v>
      </c>
      <c r="G220" s="15">
        <v>1134825.5860560932</v>
      </c>
      <c r="H220" s="15">
        <v>4108138.0758276484</v>
      </c>
      <c r="I220" s="15">
        <v>3081150.0464890609</v>
      </c>
      <c r="J220" s="15">
        <v>1191332.5678733238</v>
      </c>
      <c r="K220" s="15">
        <v>4272482.6143623851</v>
      </c>
      <c r="L220" s="15">
        <v>5638541.4484266611</v>
      </c>
      <c r="M220" s="15">
        <v>-6.177912776116075E-7</v>
      </c>
      <c r="N220" s="15">
        <v>5638541.4484260436</v>
      </c>
    </row>
    <row r="221" spans="1:14" x14ac:dyDescent="0.25">
      <c r="A221" s="1" t="s">
        <v>293</v>
      </c>
      <c r="B221" s="1" t="s">
        <v>312</v>
      </c>
      <c r="C221" s="15">
        <v>0.70475955000000001</v>
      </c>
      <c r="D221" s="15">
        <v>176.64899999999997</v>
      </c>
      <c r="E221" s="15">
        <v>177.35375954999998</v>
      </c>
      <c r="F221" s="15">
        <v>88.734464213772156</v>
      </c>
      <c r="G221" s="15">
        <v>186.7850807008017</v>
      </c>
      <c r="H221" s="15">
        <v>275.51954491457388</v>
      </c>
      <c r="I221" s="15">
        <v>91.952729313847527</v>
      </c>
      <c r="J221" s="15">
        <v>196.08577085845943</v>
      </c>
      <c r="K221" s="15">
        <v>288.03850017230695</v>
      </c>
      <c r="L221" s="15">
        <v>139.52376705808672</v>
      </c>
      <c r="M221" s="15">
        <v>-1.0168451880431224E-10</v>
      </c>
      <c r="N221" s="15">
        <v>139.52376705798503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N5"/>
  <sheetViews>
    <sheetView workbookViewId="0">
      <selection activeCell="M4" sqref="M4"/>
    </sheetView>
  </sheetViews>
  <sheetFormatPr defaultRowHeight="15" x14ac:dyDescent="0.25"/>
  <cols>
    <col min="1" max="1" width="11.5703125" bestFit="1" customWidth="1"/>
    <col min="2" max="4" width="15.7109375" customWidth="1"/>
    <col min="5" max="5" width="2.140625" customWidth="1"/>
    <col min="6" max="6" width="11.5703125" bestFit="1" customWidth="1"/>
    <col min="7" max="9" width="15.7109375" customWidth="1"/>
    <col min="10" max="10" width="1.7109375" customWidth="1"/>
    <col min="11" max="11" width="11.5703125" bestFit="1" customWidth="1"/>
    <col min="12" max="14" width="15.7109375" customWidth="1"/>
  </cols>
  <sheetData>
    <row r="1" spans="1:14" x14ac:dyDescent="0.25">
      <c r="A1" s="16" t="s">
        <v>49</v>
      </c>
      <c r="B1" s="16"/>
      <c r="C1" s="16"/>
      <c r="D1" s="16"/>
      <c r="F1" s="16" t="s">
        <v>364</v>
      </c>
      <c r="G1" s="16"/>
      <c r="H1" s="16"/>
      <c r="I1" s="16"/>
      <c r="K1" s="16" t="s">
        <v>365</v>
      </c>
      <c r="L1" s="16"/>
      <c r="M1" s="16"/>
      <c r="N1" s="16"/>
    </row>
    <row r="2" spans="1:14" x14ac:dyDescent="0.25">
      <c r="A2" s="10" t="s">
        <v>52</v>
      </c>
      <c r="B2" s="10" t="s">
        <v>46</v>
      </c>
      <c r="C2" s="10" t="s">
        <v>50</v>
      </c>
      <c r="D2" s="10" t="s">
        <v>51</v>
      </c>
      <c r="F2" s="11" t="s">
        <v>52</v>
      </c>
      <c r="G2" s="11" t="s">
        <v>46</v>
      </c>
      <c r="H2" s="11" t="s">
        <v>50</v>
      </c>
      <c r="I2" s="11" t="s">
        <v>51</v>
      </c>
      <c r="K2" s="11" t="s">
        <v>52</v>
      </c>
      <c r="L2" s="11" t="s">
        <v>46</v>
      </c>
      <c r="M2" s="11" t="s">
        <v>50</v>
      </c>
      <c r="N2" s="11" t="s">
        <v>51</v>
      </c>
    </row>
    <row r="3" spans="1:14" x14ac:dyDescent="0.25">
      <c r="A3" s="10" t="s">
        <v>47</v>
      </c>
      <c r="B3" s="12">
        <f>G3+L3</f>
        <v>-253160282.13774022</v>
      </c>
      <c r="C3" s="12">
        <f t="shared" ref="C3:D4" si="0">H3+M3</f>
        <v>-262025611.90015042</v>
      </c>
      <c r="D3" s="12">
        <f t="shared" si="0"/>
        <v>0</v>
      </c>
      <c r="F3" s="11" t="s">
        <v>47</v>
      </c>
      <c r="G3" s="13">
        <v>-222383410.34978992</v>
      </c>
      <c r="H3" s="13">
        <v>-226914727.50924703</v>
      </c>
      <c r="I3" s="13">
        <v>0</v>
      </c>
      <c r="K3" s="11" t="s">
        <v>47</v>
      </c>
      <c r="L3" s="13">
        <v>-30776871.787950303</v>
      </c>
      <c r="M3" s="13">
        <v>-35110884.390903376</v>
      </c>
      <c r="N3" s="13">
        <v>0</v>
      </c>
    </row>
    <row r="4" spans="1:14" x14ac:dyDescent="0.25">
      <c r="A4" s="10" t="s">
        <v>48</v>
      </c>
      <c r="B4" s="12">
        <f>G4+L4</f>
        <v>-161952344.32522932</v>
      </c>
      <c r="C4" s="12">
        <f t="shared" si="0"/>
        <v>-168099531.64069852</v>
      </c>
      <c r="D4" s="12">
        <f t="shared" si="0"/>
        <v>0</v>
      </c>
      <c r="F4" s="11" t="s">
        <v>48</v>
      </c>
      <c r="G4" s="13">
        <v>-142115687.12598133</v>
      </c>
      <c r="H4" s="13">
        <v>-145396309.26345247</v>
      </c>
      <c r="I4" s="13">
        <v>0</v>
      </c>
      <c r="K4" s="11" t="s">
        <v>48</v>
      </c>
      <c r="L4" s="13">
        <v>-19836657.199247975</v>
      </c>
      <c r="M4" s="13">
        <v>-22703222.377246056</v>
      </c>
      <c r="N4" s="13">
        <v>0</v>
      </c>
    </row>
    <row r="5" spans="1:14" x14ac:dyDescent="0.25">
      <c r="A5" s="10" t="s">
        <v>49</v>
      </c>
      <c r="B5" s="12">
        <f>SUM(B3:B4)</f>
        <v>-415112626.46296954</v>
      </c>
      <c r="C5" s="12">
        <f>SUM(C3:C4)</f>
        <v>-430125143.54084897</v>
      </c>
      <c r="D5" s="12">
        <f>SUM(D3:D4)</f>
        <v>0</v>
      </c>
      <c r="F5" s="11" t="s">
        <v>49</v>
      </c>
      <c r="G5" s="13">
        <f>G4+G3</f>
        <v>-364499097.47577125</v>
      </c>
      <c r="H5" s="13">
        <f>H4+H3</f>
        <v>-372311036.77269948</v>
      </c>
      <c r="I5" s="13">
        <f>I4+I3</f>
        <v>0</v>
      </c>
      <c r="K5" s="11" t="s">
        <v>49</v>
      </c>
      <c r="L5" s="13">
        <f>L4+L3</f>
        <v>-50613528.987198278</v>
      </c>
      <c r="M5" s="13">
        <f>M4+M3</f>
        <v>-57814106.768149436</v>
      </c>
      <c r="N5" s="13">
        <f>N4+N3</f>
        <v>0</v>
      </c>
    </row>
  </sheetData>
  <mergeCells count="3">
    <mergeCell ref="A1:D1"/>
    <mergeCell ref="F1:I1"/>
    <mergeCell ref="K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Charts</vt:lpstr>
      </vt:variant>
      <vt:variant>
        <vt:i4>9</vt:i4>
      </vt:variant>
    </vt:vector>
  </HeadingPairs>
  <TitlesOfParts>
    <vt:vector size="19" baseType="lpstr">
      <vt:lpstr>Entry Prices</vt:lpstr>
      <vt:lpstr>Entry Prices Pivots</vt:lpstr>
      <vt:lpstr>Exit Prices Pivots</vt:lpstr>
      <vt:lpstr>Exit Prices</vt:lpstr>
      <vt:lpstr>Entry Revenue Pivots</vt:lpstr>
      <vt:lpstr>Entry Revenues</vt:lpstr>
      <vt:lpstr>Exit Revenue Pivots</vt:lpstr>
      <vt:lpstr>Exit Revenues</vt:lpstr>
      <vt:lpstr>Under Recovery</vt:lpstr>
      <vt:lpstr>Cost Allocation Assessment</vt:lpstr>
      <vt:lpstr>Entry Firm Prices Chart</vt:lpstr>
      <vt:lpstr>Entry Combined Prices Chart</vt:lpstr>
      <vt:lpstr>Exit Firm Prices Chart</vt:lpstr>
      <vt:lpstr>Exit Combined Prices Chart</vt:lpstr>
      <vt:lpstr>Entry Capacity Revenue Chart</vt:lpstr>
      <vt:lpstr>Entry Combined Revenue Chart</vt:lpstr>
      <vt:lpstr>Exit Capacity Revenue Chart</vt:lpstr>
      <vt:lpstr>Exit Combined Revenue Chart</vt:lpstr>
      <vt:lpstr>Under Recovery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dcterms:created xsi:type="dcterms:W3CDTF">2018-04-26T08:30:35Z</dcterms:created>
  <dcterms:modified xsi:type="dcterms:W3CDTF">2018-05-04T11:59:01Z</dcterms:modified>
</cp:coreProperties>
</file>