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680"/>
  </bookViews>
  <sheets>
    <sheet name="OverUnder Recovery" sheetId="1" r:id="rId1"/>
    <sheet name="Sheet2" sheetId="2" state="hidden" r:id="rId2"/>
    <sheet name="Under Recovery" sheetId="3" r:id="rId3"/>
    <sheet name="Capacity %" sheetId="6" r:id="rId4"/>
    <sheet name="Capacity % Adjusted" sheetId="7" r:id="rId5"/>
    <sheet name="Counterfactual" sheetId="8" r:id="rId6"/>
  </sheets>
  <calcPr calcId="171027"/>
  <pivotCaches>
    <pivotCache cacheId="3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  <c r="Z16" i="1" s="1"/>
  <c r="Z13" i="1"/>
  <c r="Z15" i="1" s="1"/>
  <c r="Z10" i="1"/>
  <c r="Z12" i="1" s="1"/>
  <c r="Z9" i="1"/>
  <c r="Z11" i="1" s="1"/>
  <c r="Y14" i="1"/>
  <c r="Y16" i="1" s="1"/>
  <c r="Y13" i="1"/>
  <c r="Y15" i="1" s="1"/>
  <c r="Y12" i="1"/>
  <c r="Y11" i="1"/>
  <c r="Y10" i="1"/>
  <c r="Y9" i="1"/>
  <c r="C8" i="7" l="1"/>
  <c r="D8" i="7"/>
  <c r="E8" i="7"/>
  <c r="F8" i="7"/>
  <c r="G8" i="7"/>
  <c r="H8" i="7"/>
  <c r="I8" i="7"/>
  <c r="J8" i="7"/>
  <c r="K8" i="7"/>
  <c r="L8" i="7"/>
  <c r="M8" i="7"/>
  <c r="C9" i="7"/>
  <c r="D9" i="7"/>
  <c r="E9" i="7"/>
  <c r="F9" i="7"/>
  <c r="G9" i="7"/>
  <c r="H9" i="7"/>
  <c r="I9" i="7"/>
  <c r="J9" i="7"/>
  <c r="K9" i="7"/>
  <c r="L9" i="7"/>
  <c r="M9" i="7"/>
  <c r="B9" i="7"/>
  <c r="B8" i="7"/>
  <c r="C3" i="7"/>
  <c r="D3" i="7"/>
  <c r="E3" i="7"/>
  <c r="F3" i="7"/>
  <c r="G3" i="7"/>
  <c r="H3" i="7"/>
  <c r="I3" i="7"/>
  <c r="J3" i="7"/>
  <c r="K3" i="7"/>
  <c r="L3" i="7"/>
  <c r="M3" i="7"/>
  <c r="C4" i="7"/>
  <c r="D4" i="7"/>
  <c r="E4" i="7"/>
  <c r="F4" i="7"/>
  <c r="G4" i="7"/>
  <c r="H4" i="7"/>
  <c r="I4" i="7"/>
  <c r="J4" i="7"/>
  <c r="K4" i="7"/>
  <c r="L4" i="7"/>
  <c r="M4" i="7"/>
  <c r="B4" i="7"/>
  <c r="B3" i="7"/>
  <c r="I15" i="1"/>
  <c r="J15" i="1"/>
  <c r="Q15" i="1"/>
  <c r="R15" i="1"/>
  <c r="C16" i="1"/>
  <c r="D16" i="1"/>
  <c r="K16" i="1"/>
  <c r="L16" i="1"/>
  <c r="S16" i="1"/>
  <c r="T16" i="1"/>
  <c r="C13" i="1"/>
  <c r="C15" i="1" s="1"/>
  <c r="D13" i="1"/>
  <c r="D15" i="1" s="1"/>
  <c r="E13" i="1"/>
  <c r="E15" i="1" s="1"/>
  <c r="F13" i="1"/>
  <c r="F15" i="1" s="1"/>
  <c r="G13" i="1"/>
  <c r="G15" i="1" s="1"/>
  <c r="H13" i="1"/>
  <c r="H15" i="1" s="1"/>
  <c r="I13" i="1"/>
  <c r="J13" i="1"/>
  <c r="K13" i="1"/>
  <c r="K15" i="1" s="1"/>
  <c r="L13" i="1"/>
  <c r="L15" i="1" s="1"/>
  <c r="M13" i="1"/>
  <c r="M15" i="1" s="1"/>
  <c r="N13" i="1"/>
  <c r="N15" i="1" s="1"/>
  <c r="O13" i="1"/>
  <c r="O15" i="1" s="1"/>
  <c r="P13" i="1"/>
  <c r="P15" i="1" s="1"/>
  <c r="Q13" i="1"/>
  <c r="R13" i="1"/>
  <c r="S13" i="1"/>
  <c r="S15" i="1" s="1"/>
  <c r="T13" i="1"/>
  <c r="T15" i="1" s="1"/>
  <c r="U13" i="1"/>
  <c r="U15" i="1" s="1"/>
  <c r="V13" i="1"/>
  <c r="V15" i="1" s="1"/>
  <c r="W13" i="1"/>
  <c r="W15" i="1" s="1"/>
  <c r="X13" i="1"/>
  <c r="X15" i="1" s="1"/>
  <c r="C14" i="1"/>
  <c r="D14" i="1"/>
  <c r="E14" i="1"/>
  <c r="E16" i="1" s="1"/>
  <c r="F14" i="1"/>
  <c r="F16" i="1" s="1"/>
  <c r="G14" i="1"/>
  <c r="G16" i="1" s="1"/>
  <c r="H14" i="1"/>
  <c r="H16" i="1" s="1"/>
  <c r="I14" i="1"/>
  <c r="I16" i="1" s="1"/>
  <c r="J14" i="1"/>
  <c r="J16" i="1" s="1"/>
  <c r="K14" i="1"/>
  <c r="L14" i="1"/>
  <c r="M14" i="1"/>
  <c r="M16" i="1" s="1"/>
  <c r="N14" i="1"/>
  <c r="N16" i="1" s="1"/>
  <c r="O14" i="1"/>
  <c r="O16" i="1" s="1"/>
  <c r="P14" i="1"/>
  <c r="P16" i="1" s="1"/>
  <c r="Q14" i="1"/>
  <c r="Q16" i="1" s="1"/>
  <c r="R14" i="1"/>
  <c r="R16" i="1" s="1"/>
  <c r="S14" i="1"/>
  <c r="T14" i="1"/>
  <c r="U14" i="1"/>
  <c r="U16" i="1" s="1"/>
  <c r="V14" i="1"/>
  <c r="V16" i="1" s="1"/>
  <c r="W14" i="1"/>
  <c r="W16" i="1" s="1"/>
  <c r="X14" i="1"/>
  <c r="X16" i="1" s="1"/>
  <c r="B14" i="1"/>
  <c r="B16" i="1" s="1"/>
  <c r="B13" i="1"/>
  <c r="B15" i="1" s="1"/>
  <c r="C8" i="6"/>
  <c r="D8" i="6"/>
  <c r="E8" i="6"/>
  <c r="F8" i="6"/>
  <c r="G8" i="6"/>
  <c r="H8" i="6"/>
  <c r="I8" i="6"/>
  <c r="J8" i="6"/>
  <c r="K8" i="6"/>
  <c r="L8" i="6"/>
  <c r="M8" i="6"/>
  <c r="C9" i="6"/>
  <c r="D9" i="6"/>
  <c r="E9" i="6"/>
  <c r="F9" i="6"/>
  <c r="G9" i="6"/>
  <c r="H9" i="6"/>
  <c r="I9" i="6"/>
  <c r="J9" i="6"/>
  <c r="K9" i="6"/>
  <c r="L9" i="6"/>
  <c r="M9" i="6"/>
  <c r="B9" i="6"/>
  <c r="B8" i="6"/>
  <c r="B8" i="3"/>
  <c r="B9" i="3"/>
  <c r="C8" i="3"/>
  <c r="D8" i="3"/>
  <c r="E8" i="3"/>
  <c r="F8" i="3"/>
  <c r="G8" i="3"/>
  <c r="H8" i="3"/>
  <c r="I8" i="3"/>
  <c r="J8" i="3"/>
  <c r="K8" i="3"/>
  <c r="L8" i="3"/>
  <c r="M8" i="3"/>
  <c r="C9" i="3"/>
  <c r="D9" i="3"/>
  <c r="E9" i="3"/>
  <c r="F9" i="3"/>
  <c r="G9" i="3"/>
  <c r="H9" i="3"/>
  <c r="I9" i="3"/>
  <c r="J9" i="3"/>
  <c r="K9" i="3"/>
  <c r="L9" i="3"/>
  <c r="M9" i="3"/>
  <c r="C3" i="6"/>
  <c r="D3" i="6"/>
  <c r="E3" i="6"/>
  <c r="F3" i="6"/>
  <c r="G3" i="6"/>
  <c r="H3" i="6"/>
  <c r="I3" i="6"/>
  <c r="J3" i="6"/>
  <c r="K3" i="6"/>
  <c r="L3" i="6"/>
  <c r="M3" i="6"/>
  <c r="C4" i="6"/>
  <c r="D4" i="6"/>
  <c r="E4" i="6"/>
  <c r="F4" i="6"/>
  <c r="G4" i="6"/>
  <c r="H4" i="6"/>
  <c r="I4" i="6"/>
  <c r="J4" i="6"/>
  <c r="K4" i="6"/>
  <c r="L4" i="6"/>
  <c r="M4" i="6"/>
  <c r="B4" i="6"/>
  <c r="B3" i="6"/>
  <c r="K12" i="1"/>
  <c r="L12" i="1"/>
  <c r="S12" i="1"/>
  <c r="T12" i="1"/>
  <c r="E9" i="1"/>
  <c r="E11" i="1" s="1"/>
  <c r="F9" i="1"/>
  <c r="F11" i="1" s="1"/>
  <c r="G9" i="1"/>
  <c r="G11" i="1" s="1"/>
  <c r="H9" i="1"/>
  <c r="H11" i="1" s="1"/>
  <c r="I9" i="1"/>
  <c r="I11" i="1" s="1"/>
  <c r="J9" i="1"/>
  <c r="J11" i="1" s="1"/>
  <c r="K9" i="1"/>
  <c r="K11" i="1" s="1"/>
  <c r="L9" i="1"/>
  <c r="L11" i="1" s="1"/>
  <c r="M9" i="1"/>
  <c r="M11" i="1" s="1"/>
  <c r="N9" i="1"/>
  <c r="N11" i="1" s="1"/>
  <c r="O9" i="1"/>
  <c r="O11" i="1" s="1"/>
  <c r="P9" i="1"/>
  <c r="P11" i="1" s="1"/>
  <c r="Q9" i="1"/>
  <c r="Q11" i="1" s="1"/>
  <c r="R9" i="1"/>
  <c r="R11" i="1" s="1"/>
  <c r="S9" i="1"/>
  <c r="S11" i="1" s="1"/>
  <c r="T9" i="1"/>
  <c r="T11" i="1" s="1"/>
  <c r="U9" i="1"/>
  <c r="U11" i="1" s="1"/>
  <c r="V9" i="1"/>
  <c r="V11" i="1" s="1"/>
  <c r="W9" i="1"/>
  <c r="W11" i="1" s="1"/>
  <c r="X9" i="1"/>
  <c r="X11" i="1" s="1"/>
  <c r="E10" i="1"/>
  <c r="E12" i="1" s="1"/>
  <c r="F10" i="1"/>
  <c r="F12" i="1" s="1"/>
  <c r="G10" i="1"/>
  <c r="G12" i="1" s="1"/>
  <c r="H10" i="1"/>
  <c r="H12" i="1" s="1"/>
  <c r="I10" i="1"/>
  <c r="I12" i="1" s="1"/>
  <c r="J10" i="1"/>
  <c r="J12" i="1" s="1"/>
  <c r="K10" i="1"/>
  <c r="L10" i="1"/>
  <c r="M10" i="1"/>
  <c r="M12" i="1" s="1"/>
  <c r="N10" i="1"/>
  <c r="N12" i="1" s="1"/>
  <c r="O10" i="1"/>
  <c r="O12" i="1" s="1"/>
  <c r="P10" i="1"/>
  <c r="P12" i="1" s="1"/>
  <c r="Q10" i="1"/>
  <c r="Q12" i="1" s="1"/>
  <c r="R10" i="1"/>
  <c r="R12" i="1" s="1"/>
  <c r="S10" i="1"/>
  <c r="T10" i="1"/>
  <c r="U10" i="1"/>
  <c r="U12" i="1" s="1"/>
  <c r="V10" i="1"/>
  <c r="V12" i="1" s="1"/>
  <c r="W10" i="1"/>
  <c r="W12" i="1" s="1"/>
  <c r="X10" i="1"/>
  <c r="X12" i="1" s="1"/>
  <c r="C9" i="1" l="1"/>
  <c r="C11" i="1" s="1"/>
  <c r="D9" i="1"/>
  <c r="D11" i="1" s="1"/>
  <c r="C10" i="1"/>
  <c r="C12" i="1" s="1"/>
  <c r="D10" i="1"/>
  <c r="D12" i="1" s="1"/>
  <c r="B9" i="1"/>
  <c r="B11" i="1" s="1"/>
  <c r="B10" i="1"/>
  <c r="B12" i="1" s="1"/>
  <c r="C4" i="3" l="1"/>
  <c r="D4" i="3"/>
  <c r="E4" i="3"/>
  <c r="F4" i="3"/>
  <c r="G4" i="3"/>
  <c r="H4" i="3"/>
  <c r="I4" i="3"/>
  <c r="J4" i="3"/>
  <c r="K4" i="3"/>
  <c r="L4" i="3"/>
  <c r="M4" i="3"/>
  <c r="B4" i="3"/>
  <c r="C3" i="3"/>
  <c r="D3" i="3"/>
  <c r="E3" i="3"/>
  <c r="F3" i="3"/>
  <c r="G3" i="3"/>
  <c r="H3" i="3"/>
  <c r="I3" i="3"/>
  <c r="J3" i="3"/>
  <c r="K3" i="3"/>
  <c r="L3" i="3"/>
  <c r="M3" i="3"/>
  <c r="B3" i="3"/>
</calcChain>
</file>

<file path=xl/sharedStrings.xml><?xml version="1.0" encoding="utf-8"?>
<sst xmlns="http://schemas.openxmlformats.org/spreadsheetml/2006/main" count="203" uniqueCount="88">
  <si>
    <t>Entry or Exit</t>
  </si>
  <si>
    <t>Entry</t>
  </si>
  <si>
    <t>Exit</t>
  </si>
  <si>
    <t>Row Labels</t>
  </si>
  <si>
    <t>0621 2021/22</t>
  </si>
  <si>
    <t>Transition</t>
  </si>
  <si>
    <t>Enduring</t>
  </si>
  <si>
    <t>Current</t>
  </si>
  <si>
    <t>0621</t>
  </si>
  <si>
    <t>0621A</t>
  </si>
  <si>
    <t>0621B</t>
  </si>
  <si>
    <t>0621C</t>
  </si>
  <si>
    <t>0621D</t>
  </si>
  <si>
    <t>0621E</t>
  </si>
  <si>
    <t>0621F</t>
  </si>
  <si>
    <t>0621H</t>
  </si>
  <si>
    <t>0621J</t>
  </si>
  <si>
    <t>0621K</t>
  </si>
  <si>
    <t>0621L</t>
  </si>
  <si>
    <t>2017/18</t>
  </si>
  <si>
    <t xml:space="preserve">0621A 2019/20 </t>
  </si>
  <si>
    <t xml:space="preserve">0621A 2021/22 </t>
  </si>
  <si>
    <t xml:space="preserve">0621B 2019/20 </t>
  </si>
  <si>
    <t xml:space="preserve">0621B 2021/22 </t>
  </si>
  <si>
    <t xml:space="preserve">0621C 2019/20 </t>
  </si>
  <si>
    <t xml:space="preserve">0621C 2021/22 </t>
  </si>
  <si>
    <t xml:space="preserve">0621D 2019/20 </t>
  </si>
  <si>
    <t xml:space="preserve">0621D 2021/22 </t>
  </si>
  <si>
    <t xml:space="preserve">0621E 2019/20 </t>
  </si>
  <si>
    <t xml:space="preserve">0621E 2021/22 </t>
  </si>
  <si>
    <t xml:space="preserve">0621F 2019/20 </t>
  </si>
  <si>
    <t xml:space="preserve">0621F 2021/22 </t>
  </si>
  <si>
    <t xml:space="preserve">0621H 2019/20 </t>
  </si>
  <si>
    <t xml:space="preserve">0621H 2021/22 </t>
  </si>
  <si>
    <t xml:space="preserve">0621J 2019/20 </t>
  </si>
  <si>
    <t xml:space="preserve">0621J 2021/22 </t>
  </si>
  <si>
    <t xml:space="preserve">0621K 2019/20 </t>
  </si>
  <si>
    <t xml:space="preserve">0621K 2021/22 </t>
  </si>
  <si>
    <t xml:space="preserve">0621L 2019/20 </t>
  </si>
  <si>
    <t xml:space="preserve">0621L 2021/22 </t>
  </si>
  <si>
    <t>Entry Under Recovery</t>
  </si>
  <si>
    <t>Exit Under Recovery</t>
  </si>
  <si>
    <t>Existing Contracts Revenue</t>
  </si>
  <si>
    <t>Entry Target Revenue</t>
  </si>
  <si>
    <t>Exit Target Revenue</t>
  </si>
  <si>
    <t>0621 2019/20</t>
  </si>
  <si>
    <t>Entry Capacity Revenue</t>
  </si>
  <si>
    <t>Exit Capacity Revenue</t>
  </si>
  <si>
    <t>Entry Capacity Recovery</t>
  </si>
  <si>
    <t>Exit Capacity Recovery</t>
  </si>
  <si>
    <t>Sum of 2017/18</t>
  </si>
  <si>
    <t>Sum of 0621 2019/20</t>
  </si>
  <si>
    <t xml:space="preserve">Sum of 0621A 2019/20 </t>
  </si>
  <si>
    <t xml:space="preserve">Sum of 0621B 2019/20 </t>
  </si>
  <si>
    <t xml:space="preserve">Sum of 0621C 2019/20 </t>
  </si>
  <si>
    <t xml:space="preserve">Sum of 0621D 2019/20 </t>
  </si>
  <si>
    <t xml:space="preserve">Sum of 0621E 2019/20 </t>
  </si>
  <si>
    <t xml:space="preserve">Sum of 0621F 2019/20 </t>
  </si>
  <si>
    <t xml:space="preserve">Sum of 0621H 2019/20 </t>
  </si>
  <si>
    <t xml:space="preserve">Sum of 0621J 2019/20 </t>
  </si>
  <si>
    <t xml:space="preserve">Sum of 0621K 2019/20 </t>
  </si>
  <si>
    <t xml:space="preserve">Sum of 0621L 2019/20 </t>
  </si>
  <si>
    <t>Sum of 0621 2021/222</t>
  </si>
  <si>
    <t xml:space="preserve">Sum of 0621A 2021/22 </t>
  </si>
  <si>
    <t xml:space="preserve">Sum of 0621B 2021/22 </t>
  </si>
  <si>
    <t xml:space="preserve">Sum of 0621C 2021/22 </t>
  </si>
  <si>
    <t xml:space="preserve">Sum of 0621D 2021/22 </t>
  </si>
  <si>
    <t xml:space="preserve">Sum of 0621E 2021/22 </t>
  </si>
  <si>
    <t xml:space="preserve">Sum of 0621F 2021/22 </t>
  </si>
  <si>
    <t xml:space="preserve">Sum of 0621J 2021/22 </t>
  </si>
  <si>
    <t xml:space="preserve">Sum of 0621H 2021/22 </t>
  </si>
  <si>
    <t xml:space="preserve">Sum of 0621K 2021/22 </t>
  </si>
  <si>
    <t xml:space="preserve">Sum of 0621L 2021/22 </t>
  </si>
  <si>
    <t>Entry Under Recovery (adjusted)</t>
  </si>
  <si>
    <t>Exit Under Recovery (adjusted)</t>
  </si>
  <si>
    <t>Entry Capacity Recovery (adjusted)</t>
  </si>
  <si>
    <t>Exit Capacity Recovery (adjusted)</t>
  </si>
  <si>
    <t>Entry Capacity Revenue (adjusted)</t>
  </si>
  <si>
    <t>Exit Capacity Revenue (adjusted)</t>
  </si>
  <si>
    <t>CF 2019/20</t>
  </si>
  <si>
    <t>CF 2021/22</t>
  </si>
  <si>
    <t>Current 2017/18</t>
  </si>
  <si>
    <t xml:space="preserve">0621 2019/20 </t>
  </si>
  <si>
    <t>Counterfactual 2019/20</t>
  </si>
  <si>
    <t xml:space="preserve">0621 2021/22 </t>
  </si>
  <si>
    <t>Counterfactual 2021/22</t>
  </si>
  <si>
    <t xml:space="preserve">Entry Capacity Recovery </t>
  </si>
  <si>
    <t xml:space="preserve">Exit Capacity Recovery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</si>
</sst>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&quot;£&quot;#,##0"/>
    <numFmt numFmtId="166" formatCode="_-&quot;£&quot;* #,##0_-;\-&quot;£&quot;* #,##0_-;_-&quot;£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 vertical="center"/>
    </xf>
    <xf numFmtId="0" fontId="0" fillId="0" borderId="0" xfId="0" pivotButton="1" applyAlignment="1">
      <alignment wrapText="1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NumberFormat="1"/>
    <xf numFmtId="9" fontId="0" fillId="0" borderId="0" xfId="0" applyNumberFormat="1"/>
    <xf numFmtId="166" fontId="0" fillId="0" borderId="0" xfId="0" applyNumberFormat="1"/>
  </cellXfs>
  <cellStyles count="2">
    <cellStyle name="Normal" xfId="0" builtinId="0"/>
    <cellStyle name="Percent" xfId="1" builtinId="5"/>
  </cellStyles>
  <dxfs count="87">
    <dxf>
      <numFmt numFmtId="13" formatCode="0%"/>
    </dxf>
    <dxf>
      <numFmt numFmtId="166" formatCode="_-&quot;£&quot;* #,##0_-;\-&quot;£&quot;* #,##0_-;_-&quot;£&quot;* &quot;-&quot;??_-;_-@_-"/>
    </dxf>
    <dxf>
      <numFmt numFmtId="167" formatCode="_-&quot;£&quot;* #,##0.0_-;\-&quot;£&quot;* #,##0.0_-;_-&quot;£&quot;* &quot;-&quot;??_-;_-@_-"/>
    </dxf>
    <dxf>
      <numFmt numFmtId="34" formatCode="_-&quot;£&quot;* #,##0.00_-;\-&quot;£&quot;* #,##0.00_-;_-&quot;£&quot;* &quot;-&quot;??_-;_-@_-"/>
    </dxf>
    <dxf>
      <numFmt numFmtId="166" formatCode="_-&quot;£&quot;* #,##0_-;\-&quot;£&quot;* #,##0_-;_-&quot;£&quot;* &quot;-&quot;??_-;_-@_-"/>
    </dxf>
    <dxf>
      <numFmt numFmtId="167" formatCode="_-&quot;£&quot;* #,##0.0_-;\-&quot;£&quot;* #,##0.0_-;_-&quot;£&quot;* &quot;-&quot;??_-;_-@_-"/>
    </dxf>
    <dxf>
      <numFmt numFmtId="34" formatCode="_-&quot;£&quot;* #,##0.00_-;\-&quot;£&quot;* #,##0.00_-;_-&quot;£&quot;* &quot;-&quot;??_-;_-@_-"/>
    </dxf>
    <dxf>
      <numFmt numFmtId="13" formatCode="0%"/>
    </dxf>
    <dxf>
      <numFmt numFmtId="13" formatCode="0%"/>
    </dxf>
    <dxf>
      <numFmt numFmtId="13" formatCode="0%"/>
    </dxf>
    <dxf>
      <numFmt numFmtId="166" formatCode="_-&quot;£&quot;* #,##0_-;\-&quot;£&quot;* #,##0_-;_-&quot;£&quot;* &quot;-&quot;??_-;_-@_-"/>
    </dxf>
    <dxf>
      <numFmt numFmtId="167" formatCode="_-&quot;£&quot;* #,##0.0_-;\-&quot;£&quot;* #,##0.0_-;_-&quot;£&quot;* &quot;-&quot;??_-;_-@_-"/>
    </dxf>
    <dxf>
      <numFmt numFmtId="34" formatCode="_-&quot;£&quot;* #,##0.00_-;\-&quot;£&quot;* #,##0.00_-;_-&quot;£&quot;* &quot;-&quot;??_-;_-@_-"/>
    </dxf>
    <dxf>
      <numFmt numFmtId="166" formatCode="_-&quot;£&quot;* #,##0_-;\-&quot;£&quot;* #,##0_-;_-&quot;£&quot;* &quot;-&quot;??_-;_-@_-"/>
    </dxf>
    <dxf>
      <numFmt numFmtId="167" formatCode="_-&quot;£&quot;* #,##0.0_-;\-&quot;£&quot;* #,##0.0_-;_-&quot;£&quot;* &quot;-&quot;??_-;_-@_-"/>
    </dxf>
    <dxf>
      <numFmt numFmtId="34" formatCode="_-&quot;£&quot;* #,##0.00_-;\-&quot;£&quot;* #,##0.00_-;_-&quot;£&quot;* &quot;-&quot;??_-;_-@_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alignment wrapText="1"/>
    </dxf>
    <dxf>
      <numFmt numFmtId="165" formatCode="&quot;£&quot;#,##0"/>
    </dxf>
    <dxf>
      <numFmt numFmtId="168" formatCode="&quot;£&quot;#,##0.0"/>
    </dxf>
    <dxf>
      <numFmt numFmtId="164" formatCode="&quot;£&quot;#,##0.00"/>
    </dxf>
    <dxf>
      <alignment vertical="center"/>
    </dxf>
    <dxf>
      <alignment horizontal="center"/>
    </dxf>
    <dxf>
      <numFmt numFmtId="13" formatCode="0%"/>
    </dxf>
    <dxf>
      <numFmt numFmtId="13" formatCode="0%"/>
    </dxf>
    <dxf>
      <numFmt numFmtId="165" formatCode="&quot;£&quot;#,##0"/>
    </dxf>
    <dxf>
      <numFmt numFmtId="168" formatCode="&quot;£&quot;#,##0.0"/>
    </dxf>
    <dxf>
      <numFmt numFmtId="164" formatCode="&quot;£&quot;#,##0.00"/>
    </dxf>
    <dxf>
      <alignment vertical="center"/>
    </dxf>
    <dxf>
      <alignment horizontal="center"/>
    </dxf>
    <dxf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numFmt numFmtId="164" formatCode="&quot;£&quot;#,##0.00"/>
      <alignment horizontal="center" vertical="center" textRotation="0" wrapText="0" indent="0" justifyLastLine="0" shrinkToFit="0" readingOrder="0"/>
    </dxf>
    <dxf>
      <numFmt numFmtId="164" formatCode="&quot;£&quot;#,##0.00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/>
              <a:t>Entry</a:t>
            </a:r>
            <a:r>
              <a:rPr lang="en-GB" sz="1000" baseline="0"/>
              <a:t> - Under Recovery during Transition (2019/20) and Enduring (2021/22)</a:t>
            </a:r>
            <a:endParaRPr lang="en-GB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Recovery'!$B$2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Recovery'!$B$3:$B$4</c:f>
              <c:numCache>
                <c:formatCode>"£"#,##0</c:formatCode>
                <c:ptCount val="2"/>
                <c:pt idx="0">
                  <c:v>-271000000</c:v>
                </c:pt>
                <c:pt idx="1">
                  <c:v>-271000000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47-4AFD-819D-5F73CA4B0E01}"/>
            </c:ext>
          </c:extLst>
        </c:ser>
        <c:ser>
          <c:idx val="1"/>
          <c:order val="1"/>
          <c:tx>
            <c:strRef>
              <c:f>'Under Recovery'!$C$2</c:f>
              <c:strCache>
                <c:ptCount val="1"/>
                <c:pt idx="0">
                  <c:v>0621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Recovery'!$C$3:$C$4</c:f>
              <c:numCache>
                <c:formatCode>"£"#,##0</c:formatCode>
                <c:ptCount val="2"/>
                <c:pt idx="0">
                  <c:v>-261000000</c:v>
                </c:pt>
                <c:pt idx="1">
                  <c:v>-14000000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47-4AFD-819D-5F73CA4B0E01}"/>
            </c:ext>
          </c:extLst>
        </c:ser>
        <c:ser>
          <c:idx val="2"/>
          <c:order val="2"/>
          <c:tx>
            <c:strRef>
              <c:f>'Under Recovery'!$D$2</c:f>
              <c:strCache>
                <c:ptCount val="1"/>
                <c:pt idx="0">
                  <c:v>0621A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'Under Recovery'!$A$3:$A$4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Recovery'!$D$3:$D$4</c:f>
              <c:numCache>
                <c:formatCode>"£"#,##0</c:formatCode>
                <c:ptCount val="2"/>
                <c:pt idx="0">
                  <c:v>-261000000</c:v>
                </c:pt>
                <c:pt idx="1">
                  <c:v>-15000000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47-4AFD-819D-5F73CA4B0E01}"/>
            </c:ext>
          </c:extLst>
        </c:ser>
        <c:ser>
          <c:idx val="3"/>
          <c:order val="3"/>
          <c:tx>
            <c:strRef>
              <c:f>'Under Recovery'!$E$2</c:f>
              <c:strCache>
                <c:ptCount val="1"/>
                <c:pt idx="0">
                  <c:v>0621B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'Under Recovery'!$A$3:$A$4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Recovery'!$E$3:$E$4</c:f>
              <c:numCache>
                <c:formatCode>"£"#,##0</c:formatCode>
                <c:ptCount val="2"/>
                <c:pt idx="0">
                  <c:v>-261000000</c:v>
                </c:pt>
                <c:pt idx="1">
                  <c:v>-275000000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47-4AFD-819D-5F73CA4B0E01}"/>
            </c:ext>
          </c:extLst>
        </c:ser>
        <c:ser>
          <c:idx val="4"/>
          <c:order val="4"/>
          <c:tx>
            <c:strRef>
              <c:f>'Under Recovery'!$F$2</c:f>
              <c:strCache>
                <c:ptCount val="1"/>
                <c:pt idx="0">
                  <c:v>0621C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'Under Recovery'!$A$3:$A$4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Recovery'!$F$3:$F$4</c:f>
              <c:numCache>
                <c:formatCode>"£"#,##0</c:formatCode>
                <c:ptCount val="2"/>
                <c:pt idx="0">
                  <c:v>-261000000</c:v>
                </c:pt>
                <c:pt idx="1">
                  <c:v>-15000000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47-4AFD-819D-5F73CA4B0E01}"/>
            </c:ext>
          </c:extLst>
        </c:ser>
        <c:ser>
          <c:idx val="5"/>
          <c:order val="5"/>
          <c:tx>
            <c:strRef>
              <c:f>'Under Recovery'!$G$2</c:f>
              <c:strCache>
                <c:ptCount val="1"/>
                <c:pt idx="0">
                  <c:v>0621D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'Under Recovery'!$A$3:$A$4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Recovery'!$G$3:$G$4</c:f>
              <c:numCache>
                <c:formatCode>"£"#,##0</c:formatCode>
                <c:ptCount val="2"/>
                <c:pt idx="0">
                  <c:v>-261000000</c:v>
                </c:pt>
                <c:pt idx="1">
                  <c:v>-15000000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547-4AFD-819D-5F73CA4B0E01}"/>
            </c:ext>
          </c:extLst>
        </c:ser>
        <c:ser>
          <c:idx val="6"/>
          <c:order val="6"/>
          <c:tx>
            <c:strRef>
              <c:f>'Under Recovery'!$H$2</c:f>
              <c:strCache>
                <c:ptCount val="1"/>
                <c:pt idx="0">
                  <c:v>0621E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'Under Recovery'!$A$3:$A$4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Recovery'!$H$3:$H$4</c:f>
              <c:numCache>
                <c:formatCode>"£"#,##0</c:formatCode>
                <c:ptCount val="2"/>
                <c:pt idx="0">
                  <c:v>-261000000</c:v>
                </c:pt>
                <c:pt idx="1">
                  <c:v>-14000000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547-4AFD-819D-5F73CA4B0E01}"/>
            </c:ext>
          </c:extLst>
        </c:ser>
        <c:ser>
          <c:idx val="7"/>
          <c:order val="7"/>
          <c:tx>
            <c:strRef>
              <c:f>'Under Recovery'!$I$2</c:f>
              <c:strCache>
                <c:ptCount val="1"/>
                <c:pt idx="0">
                  <c:v>0621F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'Under Recovery'!$A$3:$A$4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Recovery'!$I$3:$I$4</c:f>
              <c:numCache>
                <c:formatCode>"£"#,##0</c:formatCode>
                <c:ptCount val="2"/>
                <c:pt idx="0">
                  <c:v>-264000000</c:v>
                </c:pt>
                <c:pt idx="1">
                  <c:v>-26000000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547-4AFD-819D-5F73CA4B0E01}"/>
            </c:ext>
          </c:extLst>
        </c:ser>
        <c:ser>
          <c:idx val="8"/>
          <c:order val="8"/>
          <c:tx>
            <c:strRef>
              <c:f>'Under Recovery'!$J$2</c:f>
              <c:strCache>
                <c:ptCount val="1"/>
                <c:pt idx="0">
                  <c:v>0621H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'Under Recovery'!$A$3:$A$4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Recovery'!$J$3:$J$4</c:f>
              <c:numCache>
                <c:formatCode>"£"#,##0</c:formatCode>
                <c:ptCount val="2"/>
                <c:pt idx="0">
                  <c:v>-261000000</c:v>
                </c:pt>
                <c:pt idx="1">
                  <c:v>-14000000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547-4AFD-819D-5F73CA4B0E01}"/>
            </c:ext>
          </c:extLst>
        </c:ser>
        <c:ser>
          <c:idx val="9"/>
          <c:order val="9"/>
          <c:tx>
            <c:strRef>
              <c:f>'Under Recovery'!$K$2</c:f>
              <c:strCache>
                <c:ptCount val="1"/>
                <c:pt idx="0">
                  <c:v>0621J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'Under Recovery'!$A$3:$A$4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Recovery'!$K$3:$K$4</c:f>
              <c:numCache>
                <c:formatCode>"£"#,##0</c:formatCode>
                <c:ptCount val="2"/>
                <c:pt idx="0">
                  <c:v>-285000000</c:v>
                </c:pt>
                <c:pt idx="1">
                  <c:v>-15000000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547-4AFD-819D-5F73CA4B0E01}"/>
            </c:ext>
          </c:extLst>
        </c:ser>
        <c:ser>
          <c:idx val="10"/>
          <c:order val="10"/>
          <c:tx>
            <c:strRef>
              <c:f>'Under Recovery'!$L$2</c:f>
              <c:strCache>
                <c:ptCount val="1"/>
                <c:pt idx="0">
                  <c:v>0621K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'Under Recovery'!$A$3:$A$4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Recovery'!$L$3:$L$4</c:f>
              <c:numCache>
                <c:formatCode>"£"#,##0</c:formatCode>
                <c:ptCount val="2"/>
                <c:pt idx="0">
                  <c:v>-261000000</c:v>
                </c:pt>
                <c:pt idx="1">
                  <c:v>-15000000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47-4AFD-819D-5F73CA4B0E01}"/>
            </c:ext>
          </c:extLst>
        </c:ser>
        <c:ser>
          <c:idx val="11"/>
          <c:order val="11"/>
          <c:tx>
            <c:strRef>
              <c:f>'Under Recovery'!$M$2</c:f>
              <c:strCache>
                <c:ptCount val="1"/>
                <c:pt idx="0">
                  <c:v>0621L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'Under Recovery'!$A$3:$A$4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Recovery'!$M$3:$M$4</c:f>
              <c:numCache>
                <c:formatCode>"£"#,##0</c:formatCode>
                <c:ptCount val="2"/>
                <c:pt idx="0">
                  <c:v>-285000000</c:v>
                </c:pt>
                <c:pt idx="1">
                  <c:v>-22000000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547-4AFD-819D-5F73CA4B0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596928"/>
        <c:axId val="202146944"/>
      </c:barChart>
      <c:catAx>
        <c:axId val="20759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46944"/>
        <c:crosses val="autoZero"/>
        <c:auto val="1"/>
        <c:lblAlgn val="ctr"/>
        <c:lblOffset val="100"/>
        <c:noMultiLvlLbl val="0"/>
      </c:catAx>
      <c:valAx>
        <c:axId val="20214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9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/>
              <a:t>Exit</a:t>
            </a:r>
            <a:r>
              <a:rPr lang="en-GB" sz="1000" baseline="0"/>
              <a:t> - Under Recovery during Transition (2019/20) and Enduring (2021/22)</a:t>
            </a:r>
            <a:endParaRPr lang="en-GB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Recovery'!$B$7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Recovery'!$B$8:$B$9</c:f>
              <c:numCache>
                <c:formatCode>"£"#,##0</c:formatCode>
                <c:ptCount val="2"/>
                <c:pt idx="0">
                  <c:v>-126000000</c:v>
                </c:pt>
                <c:pt idx="1">
                  <c:v>-126000000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82-415E-B8A3-5A862D5E6E6C}"/>
            </c:ext>
          </c:extLst>
        </c:ser>
        <c:ser>
          <c:idx val="1"/>
          <c:order val="1"/>
          <c:tx>
            <c:strRef>
              <c:f>'Under Recovery'!$C$7</c:f>
              <c:strCache>
                <c:ptCount val="1"/>
                <c:pt idx="0">
                  <c:v>0621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Recovery'!$C$8:$C$9</c:f>
              <c:numCache>
                <c:formatCode>"£"#,##0</c:formatCode>
                <c:ptCount val="2"/>
                <c:pt idx="0">
                  <c:v>-167000000</c:v>
                </c:pt>
                <c:pt idx="1">
                  <c:v>-10000000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82-415E-B8A3-5A862D5E6E6C}"/>
            </c:ext>
          </c:extLst>
        </c:ser>
        <c:ser>
          <c:idx val="2"/>
          <c:order val="2"/>
          <c:tx>
            <c:strRef>
              <c:f>'Under Recovery'!$D$7</c:f>
              <c:strCache>
                <c:ptCount val="1"/>
                <c:pt idx="0">
                  <c:v>0621A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'Under Recovery'!$A$8:$A$9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Recovery'!$D$8:$D$9</c:f>
              <c:numCache>
                <c:formatCode>"£"#,##0</c:formatCode>
                <c:ptCount val="2"/>
                <c:pt idx="0">
                  <c:v>-169000000</c:v>
                </c:pt>
                <c:pt idx="1">
                  <c:v>-13000000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82-415E-B8A3-5A862D5E6E6C}"/>
            </c:ext>
          </c:extLst>
        </c:ser>
        <c:ser>
          <c:idx val="3"/>
          <c:order val="3"/>
          <c:tx>
            <c:strRef>
              <c:f>'Under Recovery'!$E$7</c:f>
              <c:strCache>
                <c:ptCount val="1"/>
                <c:pt idx="0">
                  <c:v>0621B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'Under Recovery'!$A$8:$A$9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Recovery'!$E$8:$E$9</c:f>
              <c:numCache>
                <c:formatCode>"£"#,##0</c:formatCode>
                <c:ptCount val="2"/>
                <c:pt idx="0">
                  <c:v>-169000000</c:v>
                </c:pt>
                <c:pt idx="1">
                  <c:v>-180000000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82-415E-B8A3-5A862D5E6E6C}"/>
            </c:ext>
          </c:extLst>
        </c:ser>
        <c:ser>
          <c:idx val="4"/>
          <c:order val="4"/>
          <c:tx>
            <c:strRef>
              <c:f>'Under Recovery'!$F$7</c:f>
              <c:strCache>
                <c:ptCount val="1"/>
                <c:pt idx="0">
                  <c:v>0621C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'Under Recovery'!$A$8:$A$9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Recovery'!$F$8:$F$9</c:f>
              <c:numCache>
                <c:formatCode>"£"#,##0</c:formatCode>
                <c:ptCount val="2"/>
                <c:pt idx="0">
                  <c:v>-169000000</c:v>
                </c:pt>
                <c:pt idx="1">
                  <c:v>-13000000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82-415E-B8A3-5A862D5E6E6C}"/>
            </c:ext>
          </c:extLst>
        </c:ser>
        <c:ser>
          <c:idx val="5"/>
          <c:order val="5"/>
          <c:tx>
            <c:strRef>
              <c:f>'Under Recovery'!$G$7</c:f>
              <c:strCache>
                <c:ptCount val="1"/>
                <c:pt idx="0">
                  <c:v>0621D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'Under Recovery'!$A$8:$A$9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Recovery'!$G$8:$G$9</c:f>
              <c:numCache>
                <c:formatCode>"£"#,##0</c:formatCode>
                <c:ptCount val="2"/>
                <c:pt idx="0">
                  <c:v>-169000000</c:v>
                </c:pt>
                <c:pt idx="1">
                  <c:v>-13000000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282-415E-B8A3-5A862D5E6E6C}"/>
            </c:ext>
          </c:extLst>
        </c:ser>
        <c:ser>
          <c:idx val="6"/>
          <c:order val="6"/>
          <c:tx>
            <c:strRef>
              <c:f>'Under Recovery'!$H$7</c:f>
              <c:strCache>
                <c:ptCount val="1"/>
                <c:pt idx="0">
                  <c:v>0621E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'Under Recovery'!$A$8:$A$9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Recovery'!$H$8:$H$9</c:f>
              <c:numCache>
                <c:formatCode>"£"#,##0</c:formatCode>
                <c:ptCount val="2"/>
                <c:pt idx="0">
                  <c:v>-167000000</c:v>
                </c:pt>
                <c:pt idx="1">
                  <c:v>-21000000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82-415E-B8A3-5A862D5E6E6C}"/>
            </c:ext>
          </c:extLst>
        </c:ser>
        <c:ser>
          <c:idx val="7"/>
          <c:order val="7"/>
          <c:tx>
            <c:strRef>
              <c:f>'Under Recovery'!$I$7</c:f>
              <c:strCache>
                <c:ptCount val="1"/>
                <c:pt idx="0">
                  <c:v>0621F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'Under Recovery'!$A$8:$A$9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Recovery'!$I$8:$I$9</c:f>
              <c:numCache>
                <c:formatCode>"£"#,##0</c:formatCode>
                <c:ptCount val="2"/>
                <c:pt idx="0">
                  <c:v>-174000000</c:v>
                </c:pt>
                <c:pt idx="1">
                  <c:v>-21000000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282-415E-B8A3-5A862D5E6E6C}"/>
            </c:ext>
          </c:extLst>
        </c:ser>
        <c:ser>
          <c:idx val="8"/>
          <c:order val="8"/>
          <c:tx>
            <c:strRef>
              <c:f>'Under Recovery'!$J$7</c:f>
              <c:strCache>
                <c:ptCount val="1"/>
                <c:pt idx="0">
                  <c:v>0621H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'Under Recovery'!$A$8:$A$9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Recovery'!$J$8:$J$9</c:f>
              <c:numCache>
                <c:formatCode>"£"#,##0</c:formatCode>
                <c:ptCount val="2"/>
                <c:pt idx="0">
                  <c:v>-167000000</c:v>
                </c:pt>
                <c:pt idx="1">
                  <c:v>-10000000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282-415E-B8A3-5A862D5E6E6C}"/>
            </c:ext>
          </c:extLst>
        </c:ser>
        <c:ser>
          <c:idx val="9"/>
          <c:order val="9"/>
          <c:tx>
            <c:strRef>
              <c:f>'Under Recovery'!$K$7</c:f>
              <c:strCache>
                <c:ptCount val="1"/>
                <c:pt idx="0">
                  <c:v>0621J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'Under Recovery'!$A$8:$A$9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Recovery'!$K$8:$K$9</c:f>
              <c:numCache>
                <c:formatCode>"£"#,##0</c:formatCode>
                <c:ptCount val="2"/>
                <c:pt idx="0">
                  <c:v>-173000000</c:v>
                </c:pt>
                <c:pt idx="1">
                  <c:v>-14000000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282-415E-B8A3-5A862D5E6E6C}"/>
            </c:ext>
          </c:extLst>
        </c:ser>
        <c:ser>
          <c:idx val="10"/>
          <c:order val="10"/>
          <c:tx>
            <c:strRef>
              <c:f>'Under Recovery'!$L$7</c:f>
              <c:strCache>
                <c:ptCount val="1"/>
                <c:pt idx="0">
                  <c:v>0621K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'Under Recovery'!$A$8:$A$9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Recovery'!$L$8:$L$9</c:f>
              <c:numCache>
                <c:formatCode>"£"#,##0</c:formatCode>
                <c:ptCount val="2"/>
                <c:pt idx="0">
                  <c:v>-169000000</c:v>
                </c:pt>
                <c:pt idx="1">
                  <c:v>-14000000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282-415E-B8A3-5A862D5E6E6C}"/>
            </c:ext>
          </c:extLst>
        </c:ser>
        <c:ser>
          <c:idx val="11"/>
          <c:order val="11"/>
          <c:tx>
            <c:strRef>
              <c:f>'Under Recovery'!$M$7</c:f>
              <c:strCache>
                <c:ptCount val="1"/>
                <c:pt idx="0">
                  <c:v>0621L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'Under Recovery'!$A$8:$A$9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'Under Recovery'!$M$8:$M$9</c:f>
              <c:numCache>
                <c:formatCode>"£"#,##0</c:formatCode>
                <c:ptCount val="2"/>
                <c:pt idx="0">
                  <c:v>-167000000</c:v>
                </c:pt>
                <c:pt idx="1">
                  <c:v>-10000000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282-415E-B8A3-5A862D5E6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910336"/>
        <c:axId val="202920320"/>
      </c:barChart>
      <c:catAx>
        <c:axId val="2029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20320"/>
        <c:crosses val="autoZero"/>
        <c:auto val="1"/>
        <c:lblAlgn val="ctr"/>
        <c:lblOffset val="100"/>
        <c:noMultiLvlLbl val="0"/>
      </c:catAx>
      <c:valAx>
        <c:axId val="20292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1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/>
              <a:t>Entry</a:t>
            </a:r>
            <a:r>
              <a:rPr lang="en-GB" sz="1000" baseline="0"/>
              <a:t> - Percentage of Target Revenue Collected From Capacity Reserve Prices</a:t>
            </a:r>
            <a:endParaRPr lang="en-GB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'Capacity %'!$B$2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'Capacity %'!$A$3:$A$4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%'!$B$3:$B$4</c:f>
              <c:numCache>
                <c:formatCode>0%</c:formatCode>
                <c:ptCount val="2"/>
                <c:pt idx="0">
                  <c:v>0.32436291723737432</c:v>
                </c:pt>
                <c:pt idx="1">
                  <c:v>0.32436291723737432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82-43BC-81BE-6AA517C46E93}"/>
            </c:ext>
          </c:extLst>
        </c:ser>
        <c:ser>
          <c:idx val="1"/>
          <c:order val="1"/>
          <c:tx>
            <c:strRef>
              <c:f>'Capacity %'!$C$2</c:f>
              <c:strCache>
                <c:ptCount val="1"/>
                <c:pt idx="0">
                  <c:v>0621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'Capacity %'!$A$3:$A$4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%'!$C$3:$C$4</c:f>
              <c:numCache>
                <c:formatCode>0%</c:formatCode>
                <c:ptCount val="2"/>
                <c:pt idx="0">
                  <c:v>0.34288458560816537</c:v>
                </c:pt>
                <c:pt idx="1">
                  <c:v>0.96698105420059954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82-43BC-81BE-6AA517C46E93}"/>
            </c:ext>
          </c:extLst>
        </c:ser>
        <c:ser>
          <c:idx val="2"/>
          <c:order val="2"/>
          <c:tx>
            <c:strRef>
              <c:f>'Capacity %'!$D$2</c:f>
              <c:strCache>
                <c:ptCount val="1"/>
                <c:pt idx="0">
                  <c:v>0621A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'Capacity %'!$A$3:$A$4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%'!$D$3:$D$4</c:f>
              <c:numCache>
                <c:formatCode>0%</c:formatCode>
                <c:ptCount val="2"/>
                <c:pt idx="0">
                  <c:v>0.34288458560816537</c:v>
                </c:pt>
                <c:pt idx="1">
                  <c:v>0.96462255807207098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82-43BC-81BE-6AA517C46E93}"/>
            </c:ext>
          </c:extLst>
        </c:ser>
        <c:ser>
          <c:idx val="3"/>
          <c:order val="3"/>
          <c:tx>
            <c:strRef>
              <c:f>'Capacity %'!$E$2</c:f>
              <c:strCache>
                <c:ptCount val="1"/>
                <c:pt idx="0">
                  <c:v>0621B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'Capacity %'!$A$3:$A$4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%'!$E$3:$E$4</c:f>
              <c:numCache>
                <c:formatCode>0%</c:formatCode>
                <c:ptCount val="2"/>
                <c:pt idx="0">
                  <c:v>0.34288458560816537</c:v>
                </c:pt>
                <c:pt idx="1">
                  <c:v>0.35141356465463364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82-43BC-81BE-6AA517C46E93}"/>
            </c:ext>
          </c:extLst>
        </c:ser>
        <c:ser>
          <c:idx val="4"/>
          <c:order val="4"/>
          <c:tx>
            <c:strRef>
              <c:f>'Capacity %'!$F$2</c:f>
              <c:strCache>
                <c:ptCount val="1"/>
                <c:pt idx="0">
                  <c:v>0621C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'Capacity %'!$A$3:$A$4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%'!$F$3:$F$4</c:f>
              <c:numCache>
                <c:formatCode>0%</c:formatCode>
                <c:ptCount val="2"/>
                <c:pt idx="0">
                  <c:v>0.34288458560816537</c:v>
                </c:pt>
                <c:pt idx="1">
                  <c:v>0.96462255807207098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82-43BC-81BE-6AA517C46E93}"/>
            </c:ext>
          </c:extLst>
        </c:ser>
        <c:ser>
          <c:idx val="5"/>
          <c:order val="5"/>
          <c:tx>
            <c:strRef>
              <c:f>'Capacity %'!$G$2</c:f>
              <c:strCache>
                <c:ptCount val="1"/>
                <c:pt idx="0">
                  <c:v>0621D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'Capacity %'!$A$3:$A$4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%'!$G$3:$G$4</c:f>
              <c:numCache>
                <c:formatCode>0%</c:formatCode>
                <c:ptCount val="2"/>
                <c:pt idx="0">
                  <c:v>0.34288458560816537</c:v>
                </c:pt>
                <c:pt idx="1">
                  <c:v>0.96462255807207098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382-43BC-81BE-6AA517C46E93}"/>
            </c:ext>
          </c:extLst>
        </c:ser>
        <c:ser>
          <c:idx val="6"/>
          <c:order val="6"/>
          <c:tx>
            <c:strRef>
              <c:f>'Capacity %'!$H$2</c:f>
              <c:strCache>
                <c:ptCount val="1"/>
                <c:pt idx="0">
                  <c:v>0621E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%'!$H$3:$H$4</c:f>
              <c:numCache>
                <c:formatCode>0%</c:formatCode>
                <c:ptCount val="2"/>
                <c:pt idx="0">
                  <c:v>0.34288458560816537</c:v>
                </c:pt>
                <c:pt idx="1">
                  <c:v>0.96698105420059954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382-43BC-81BE-6AA517C46E93}"/>
            </c:ext>
          </c:extLst>
        </c:ser>
        <c:ser>
          <c:idx val="7"/>
          <c:order val="7"/>
          <c:tx>
            <c:strRef>
              <c:f>'Capacity %'!$I$2</c:f>
              <c:strCache>
                <c:ptCount val="1"/>
                <c:pt idx="0">
                  <c:v>0621F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%'!$I$3:$I$4</c:f>
              <c:numCache>
                <c:formatCode>0%</c:formatCode>
                <c:ptCount val="2"/>
                <c:pt idx="0">
                  <c:v>0.3353315348680293</c:v>
                </c:pt>
                <c:pt idx="1">
                  <c:v>0.93867910065825622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382-43BC-81BE-6AA517C46E93}"/>
            </c:ext>
          </c:extLst>
        </c:ser>
        <c:ser>
          <c:idx val="8"/>
          <c:order val="8"/>
          <c:tx>
            <c:strRef>
              <c:f>'Capacity %'!$J$2</c:f>
              <c:strCache>
                <c:ptCount val="1"/>
                <c:pt idx="0">
                  <c:v>0621H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%'!$J$3:$J$4</c:f>
              <c:numCache>
                <c:formatCode>0%</c:formatCode>
                <c:ptCount val="2"/>
                <c:pt idx="0">
                  <c:v>0.34288458560816537</c:v>
                </c:pt>
                <c:pt idx="1">
                  <c:v>0.96698105420059954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382-43BC-81BE-6AA517C46E93}"/>
            </c:ext>
          </c:extLst>
        </c:ser>
        <c:ser>
          <c:idx val="9"/>
          <c:order val="9"/>
          <c:tx>
            <c:strRef>
              <c:f>'Capacity %'!$K$2</c:f>
              <c:strCache>
                <c:ptCount val="1"/>
                <c:pt idx="0">
                  <c:v>0621J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%'!$K$3:$K$4</c:f>
              <c:numCache>
                <c:formatCode>0%</c:formatCode>
                <c:ptCount val="2"/>
                <c:pt idx="0">
                  <c:v>0.2824601796870771</c:v>
                </c:pt>
                <c:pt idx="1">
                  <c:v>0.96462255807207098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382-43BC-81BE-6AA517C46E93}"/>
            </c:ext>
          </c:extLst>
        </c:ser>
        <c:ser>
          <c:idx val="10"/>
          <c:order val="10"/>
          <c:tx>
            <c:strRef>
              <c:f>'Capacity %'!$L$2</c:f>
              <c:strCache>
                <c:ptCount val="1"/>
                <c:pt idx="0">
                  <c:v>0621K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%'!$L$3:$L$4</c:f>
              <c:numCache>
                <c:formatCode>0%</c:formatCode>
                <c:ptCount val="2"/>
                <c:pt idx="0">
                  <c:v>0.34288458560816537</c:v>
                </c:pt>
                <c:pt idx="1">
                  <c:v>0.96462255807207098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382-43BC-81BE-6AA517C46E93}"/>
            </c:ext>
          </c:extLst>
        </c:ser>
        <c:ser>
          <c:idx val="11"/>
          <c:order val="11"/>
          <c:tx>
            <c:strRef>
              <c:f>'Capacity %'!$M$2</c:f>
              <c:strCache>
                <c:ptCount val="1"/>
                <c:pt idx="0">
                  <c:v>0621L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%'!$M$3:$M$4</c:f>
              <c:numCache>
                <c:formatCode>0%</c:formatCode>
                <c:ptCount val="2"/>
                <c:pt idx="0">
                  <c:v>0.2824601796870771</c:v>
                </c:pt>
                <c:pt idx="1">
                  <c:v>0.9481130851723707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382-43BC-81BE-6AA517C46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971392"/>
        <c:axId val="202973184"/>
      </c:barChart>
      <c:catAx>
        <c:axId val="20297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73184"/>
        <c:crosses val="autoZero"/>
        <c:auto val="1"/>
        <c:lblAlgn val="ctr"/>
        <c:lblOffset val="100"/>
        <c:noMultiLvlLbl val="0"/>
      </c:catAx>
      <c:valAx>
        <c:axId val="2029731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7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000" b="0" i="0" baseline="0">
                <a:effectLst/>
              </a:rPr>
              <a:t>Exit - Percentage of Target Revenue Collected From Capacity Reserve Prices</a:t>
            </a:r>
            <a:endParaRPr lang="en-GB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'Capacity %'!$B$7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'Capacity %'!$A$8:$A$9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%'!$B$8:$B$9</c:f>
              <c:numCache>
                <c:formatCode>0%</c:formatCode>
                <c:ptCount val="2"/>
                <c:pt idx="0">
                  <c:v>0.68586615340187884</c:v>
                </c:pt>
                <c:pt idx="1">
                  <c:v>0.68586615340187884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F3-4AF1-B58F-2D4CA524F0DF}"/>
            </c:ext>
          </c:extLst>
        </c:ser>
        <c:ser>
          <c:idx val="1"/>
          <c:order val="1"/>
          <c:tx>
            <c:strRef>
              <c:f>'Capacity %'!$C$7</c:f>
              <c:strCache>
                <c:ptCount val="1"/>
                <c:pt idx="0">
                  <c:v>0621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'Capacity %'!$A$8:$A$9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%'!$C$8:$C$9</c:f>
              <c:numCache>
                <c:formatCode>0%</c:formatCode>
                <c:ptCount val="2"/>
                <c:pt idx="0">
                  <c:v>0.57954684213242769</c:v>
                </c:pt>
                <c:pt idx="1">
                  <c:v>0.97641503871471391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F3-4AF1-B58F-2D4CA524F0DF}"/>
            </c:ext>
          </c:extLst>
        </c:ser>
        <c:ser>
          <c:idx val="2"/>
          <c:order val="2"/>
          <c:tx>
            <c:strRef>
              <c:f>'Capacity %'!$D$7</c:f>
              <c:strCache>
                <c:ptCount val="1"/>
                <c:pt idx="0">
                  <c:v>0621A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'Capacity %'!$A$8:$A$9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%'!$D$8:$D$9</c:f>
              <c:numCache>
                <c:formatCode>0%</c:formatCode>
                <c:ptCount val="2"/>
                <c:pt idx="0">
                  <c:v>0.5745114749723369</c:v>
                </c:pt>
                <c:pt idx="1">
                  <c:v>0.96933955032912811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F3-4AF1-B58F-2D4CA524F0DF}"/>
            </c:ext>
          </c:extLst>
        </c:ser>
        <c:ser>
          <c:idx val="3"/>
          <c:order val="3"/>
          <c:tx>
            <c:strRef>
              <c:f>'Capacity %'!$E$7</c:f>
              <c:strCache>
                <c:ptCount val="1"/>
                <c:pt idx="0">
                  <c:v>0621B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'Capacity %'!$A$8:$A$9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%'!$E$8:$E$9</c:f>
              <c:numCache>
                <c:formatCode>0%</c:formatCode>
                <c:ptCount val="2"/>
                <c:pt idx="0">
                  <c:v>0.5745114749723369</c:v>
                </c:pt>
                <c:pt idx="1">
                  <c:v>0.57547069686485108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7F3-4AF1-B58F-2D4CA524F0DF}"/>
            </c:ext>
          </c:extLst>
        </c:ser>
        <c:ser>
          <c:idx val="4"/>
          <c:order val="4"/>
          <c:tx>
            <c:strRef>
              <c:f>'Capacity %'!$F$7</c:f>
              <c:strCache>
                <c:ptCount val="1"/>
                <c:pt idx="0">
                  <c:v>0621C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'Capacity %'!$A$8:$A$9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%'!$F$8:$F$9</c:f>
              <c:numCache>
                <c:formatCode>0%</c:formatCode>
                <c:ptCount val="2"/>
                <c:pt idx="0">
                  <c:v>0.5745114749723369</c:v>
                </c:pt>
                <c:pt idx="1">
                  <c:v>0.96933955032912811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F3-4AF1-B58F-2D4CA524F0DF}"/>
            </c:ext>
          </c:extLst>
        </c:ser>
        <c:ser>
          <c:idx val="5"/>
          <c:order val="5"/>
          <c:tx>
            <c:strRef>
              <c:f>'Capacity %'!$G$7</c:f>
              <c:strCache>
                <c:ptCount val="1"/>
                <c:pt idx="0">
                  <c:v>0621D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'Capacity %'!$A$8:$A$9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%'!$G$8:$G$9</c:f>
              <c:numCache>
                <c:formatCode>0%</c:formatCode>
                <c:ptCount val="2"/>
                <c:pt idx="0">
                  <c:v>0.5745114749723369</c:v>
                </c:pt>
                <c:pt idx="1">
                  <c:v>0.96933955032912811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7F3-4AF1-B58F-2D4CA524F0DF}"/>
            </c:ext>
          </c:extLst>
        </c:ser>
        <c:ser>
          <c:idx val="6"/>
          <c:order val="6"/>
          <c:tx>
            <c:strRef>
              <c:f>'Capacity %'!$H$7</c:f>
              <c:strCache>
                <c:ptCount val="1"/>
                <c:pt idx="0">
                  <c:v>0621E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%'!$H$8:$H$9</c:f>
              <c:numCache>
                <c:formatCode>0%</c:formatCode>
                <c:ptCount val="2"/>
                <c:pt idx="0">
                  <c:v>0.57954684213242769</c:v>
                </c:pt>
                <c:pt idx="1">
                  <c:v>0.95047158130089926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F3-4AF1-B58F-2D4CA524F0DF}"/>
            </c:ext>
          </c:extLst>
        </c:ser>
        <c:ser>
          <c:idx val="7"/>
          <c:order val="7"/>
          <c:tx>
            <c:strRef>
              <c:f>'Capacity %'!$I$7</c:f>
              <c:strCache>
                <c:ptCount val="1"/>
                <c:pt idx="0">
                  <c:v>0621F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%'!$I$8:$I$9</c:f>
              <c:numCache>
                <c:formatCode>0%</c:formatCode>
                <c:ptCount val="2"/>
                <c:pt idx="0">
                  <c:v>0.56192305707211021</c:v>
                </c:pt>
                <c:pt idx="1">
                  <c:v>0.95047158130089926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7F3-4AF1-B58F-2D4CA524F0DF}"/>
            </c:ext>
          </c:extLst>
        </c:ser>
        <c:ser>
          <c:idx val="8"/>
          <c:order val="8"/>
          <c:tx>
            <c:strRef>
              <c:f>'Capacity %'!$J$7</c:f>
              <c:strCache>
                <c:ptCount val="1"/>
                <c:pt idx="0">
                  <c:v>0621H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%'!$J$8:$J$9</c:f>
              <c:numCache>
                <c:formatCode>0%</c:formatCode>
                <c:ptCount val="2"/>
                <c:pt idx="0">
                  <c:v>0.57954684213242769</c:v>
                </c:pt>
                <c:pt idx="1">
                  <c:v>0.97641503871471391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7F3-4AF1-B58F-2D4CA524F0DF}"/>
            </c:ext>
          </c:extLst>
        </c:ser>
        <c:ser>
          <c:idx val="9"/>
          <c:order val="9"/>
          <c:tx>
            <c:strRef>
              <c:f>'Capacity %'!$K$7</c:f>
              <c:strCache>
                <c:ptCount val="1"/>
                <c:pt idx="0">
                  <c:v>0621J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%'!$K$8:$K$9</c:f>
              <c:numCache>
                <c:formatCode>0%</c:formatCode>
                <c:ptCount val="2"/>
                <c:pt idx="0">
                  <c:v>0.56444074065215555</c:v>
                </c:pt>
                <c:pt idx="1">
                  <c:v>0.96698105420059954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7F3-4AF1-B58F-2D4CA524F0DF}"/>
            </c:ext>
          </c:extLst>
        </c:ser>
        <c:ser>
          <c:idx val="10"/>
          <c:order val="10"/>
          <c:tx>
            <c:strRef>
              <c:f>'Capacity %'!$L$7</c:f>
              <c:strCache>
                <c:ptCount val="1"/>
                <c:pt idx="0">
                  <c:v>0621K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%'!$L$8:$L$9</c:f>
              <c:numCache>
                <c:formatCode>0%</c:formatCode>
                <c:ptCount val="2"/>
                <c:pt idx="0">
                  <c:v>0.5745114749723369</c:v>
                </c:pt>
                <c:pt idx="1">
                  <c:v>0.96698105420059954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7F3-4AF1-B58F-2D4CA524F0DF}"/>
            </c:ext>
          </c:extLst>
        </c:ser>
        <c:ser>
          <c:idx val="11"/>
          <c:order val="11"/>
          <c:tx>
            <c:strRef>
              <c:f>'Capacity %'!$M$7</c:f>
              <c:strCache>
                <c:ptCount val="1"/>
                <c:pt idx="0">
                  <c:v>0621L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%'!$M$8:$M$9</c:f>
              <c:numCache>
                <c:formatCode>0%</c:formatCode>
                <c:ptCount val="2"/>
                <c:pt idx="0">
                  <c:v>0.57954684213242769</c:v>
                </c:pt>
                <c:pt idx="1">
                  <c:v>0.97641503871471391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7F3-4AF1-B58F-2D4CA524F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3017216"/>
        <c:axId val="203027200"/>
      </c:barChart>
      <c:catAx>
        <c:axId val="20301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27200"/>
        <c:crosses val="autoZero"/>
        <c:auto val="1"/>
        <c:lblAlgn val="ctr"/>
        <c:lblOffset val="100"/>
        <c:noMultiLvlLbl val="0"/>
      </c:catAx>
      <c:valAx>
        <c:axId val="203027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1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/>
              <a:t>Entry</a:t>
            </a:r>
            <a:r>
              <a:rPr lang="en-GB" sz="1000" baseline="0"/>
              <a:t> - Percentage of Target Revenue Collected From Capacity Reserve Prices</a:t>
            </a:r>
            <a:endParaRPr lang="en-GB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'Capacity % Adjusted'!$B$2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'Capacity % Adjusted'!$A$3:$A$4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Adjusted'!$B$3:$B$4</c:f>
              <c:numCache>
                <c:formatCode>0%</c:formatCode>
                <c:ptCount val="2"/>
                <c:pt idx="0">
                  <c:v>0.32436291723737432</c:v>
                </c:pt>
                <c:pt idx="1">
                  <c:v>0.32436291723737432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6C-4B39-AB6A-78E35F3DD4E6}"/>
            </c:ext>
          </c:extLst>
        </c:ser>
        <c:ser>
          <c:idx val="1"/>
          <c:order val="1"/>
          <c:tx>
            <c:strRef>
              <c:f>'Capacity % Adjusted'!$C$2</c:f>
              <c:strCache>
                <c:ptCount val="1"/>
                <c:pt idx="0">
                  <c:v>0621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'Capacity % Adjusted'!$A$3:$A$4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Adjusted'!$C$3:$C$4</c:f>
              <c:numCache>
                <c:formatCode>0%</c:formatCode>
                <c:ptCount val="2"/>
                <c:pt idx="0">
                  <c:v>0.34288458560816537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6C-4B39-AB6A-78E35F3DD4E6}"/>
            </c:ext>
          </c:extLst>
        </c:ser>
        <c:ser>
          <c:idx val="2"/>
          <c:order val="2"/>
          <c:tx>
            <c:strRef>
              <c:f>'Capacity % Adjusted'!$D$2</c:f>
              <c:strCache>
                <c:ptCount val="1"/>
                <c:pt idx="0">
                  <c:v>0621A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'Capacity % Adjusted'!$A$3:$A$4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Adjusted'!$D$3:$D$4</c:f>
              <c:numCache>
                <c:formatCode>0%</c:formatCode>
                <c:ptCount val="2"/>
                <c:pt idx="0">
                  <c:v>0.34288458560816537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6C-4B39-AB6A-78E35F3DD4E6}"/>
            </c:ext>
          </c:extLst>
        </c:ser>
        <c:ser>
          <c:idx val="3"/>
          <c:order val="3"/>
          <c:tx>
            <c:strRef>
              <c:f>'Capacity % Adjusted'!$E$2</c:f>
              <c:strCache>
                <c:ptCount val="1"/>
                <c:pt idx="0">
                  <c:v>0621B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'Capacity % Adjusted'!$A$3:$A$4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Adjusted'!$E$3:$E$4</c:f>
              <c:numCache>
                <c:formatCode>0%</c:formatCode>
                <c:ptCount val="2"/>
                <c:pt idx="0">
                  <c:v>0.34288458560816537</c:v>
                </c:pt>
                <c:pt idx="1">
                  <c:v>0.35141356465463364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B6C-4B39-AB6A-78E35F3DD4E6}"/>
            </c:ext>
          </c:extLst>
        </c:ser>
        <c:ser>
          <c:idx val="4"/>
          <c:order val="4"/>
          <c:tx>
            <c:strRef>
              <c:f>'Capacity % Adjusted'!$F$2</c:f>
              <c:strCache>
                <c:ptCount val="1"/>
                <c:pt idx="0">
                  <c:v>0621C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'Capacity % Adjusted'!$A$3:$A$4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Adjusted'!$F$3:$F$4</c:f>
              <c:numCache>
                <c:formatCode>0%</c:formatCode>
                <c:ptCount val="2"/>
                <c:pt idx="0">
                  <c:v>0.34288458560816537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6C-4B39-AB6A-78E35F3DD4E6}"/>
            </c:ext>
          </c:extLst>
        </c:ser>
        <c:ser>
          <c:idx val="5"/>
          <c:order val="5"/>
          <c:tx>
            <c:strRef>
              <c:f>'Capacity % Adjusted'!$G$2</c:f>
              <c:strCache>
                <c:ptCount val="1"/>
                <c:pt idx="0">
                  <c:v>0621D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'Capacity % Adjusted'!$A$3:$A$4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Adjusted'!$G$3:$G$4</c:f>
              <c:numCache>
                <c:formatCode>0%</c:formatCode>
                <c:ptCount val="2"/>
                <c:pt idx="0">
                  <c:v>0.34288458560816537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B6C-4B39-AB6A-78E35F3DD4E6}"/>
            </c:ext>
          </c:extLst>
        </c:ser>
        <c:ser>
          <c:idx val="6"/>
          <c:order val="6"/>
          <c:tx>
            <c:strRef>
              <c:f>'Capacity % Adjusted'!$H$2</c:f>
              <c:strCache>
                <c:ptCount val="1"/>
                <c:pt idx="0">
                  <c:v>0621E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 Adjusted'!$A$3:$A$4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Adjusted'!$H$3:$H$4</c:f>
              <c:numCache>
                <c:formatCode>0%</c:formatCode>
                <c:ptCount val="2"/>
                <c:pt idx="0">
                  <c:v>0.34288458560816537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B6C-4B39-AB6A-78E35F3DD4E6}"/>
            </c:ext>
          </c:extLst>
        </c:ser>
        <c:ser>
          <c:idx val="7"/>
          <c:order val="7"/>
          <c:tx>
            <c:strRef>
              <c:f>'Capacity % Adjusted'!$I$2</c:f>
              <c:strCache>
                <c:ptCount val="1"/>
                <c:pt idx="0">
                  <c:v>0621F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 Adjusted'!$A$3:$A$4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Adjusted'!$I$3:$I$4</c:f>
              <c:numCache>
                <c:formatCode>0%</c:formatCode>
                <c:ptCount val="2"/>
                <c:pt idx="0">
                  <c:v>0.3353315348680293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B6C-4B39-AB6A-78E35F3DD4E6}"/>
            </c:ext>
          </c:extLst>
        </c:ser>
        <c:ser>
          <c:idx val="8"/>
          <c:order val="8"/>
          <c:tx>
            <c:strRef>
              <c:f>'Capacity % Adjusted'!$J$2</c:f>
              <c:strCache>
                <c:ptCount val="1"/>
                <c:pt idx="0">
                  <c:v>0621H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 Adjusted'!$A$3:$A$4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Adjusted'!$J$3:$J$4</c:f>
              <c:numCache>
                <c:formatCode>0%</c:formatCode>
                <c:ptCount val="2"/>
                <c:pt idx="0">
                  <c:v>0.34288458560816537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B6C-4B39-AB6A-78E35F3DD4E6}"/>
            </c:ext>
          </c:extLst>
        </c:ser>
        <c:ser>
          <c:idx val="9"/>
          <c:order val="9"/>
          <c:tx>
            <c:strRef>
              <c:f>'Capacity % Adjusted'!$K$2</c:f>
              <c:strCache>
                <c:ptCount val="1"/>
                <c:pt idx="0">
                  <c:v>0621J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 Adjusted'!$A$3:$A$4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Adjusted'!$K$3:$K$4</c:f>
              <c:numCache>
                <c:formatCode>0%</c:formatCode>
                <c:ptCount val="2"/>
                <c:pt idx="0">
                  <c:v>0.2824601796870771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B6C-4B39-AB6A-78E35F3DD4E6}"/>
            </c:ext>
          </c:extLst>
        </c:ser>
        <c:ser>
          <c:idx val="10"/>
          <c:order val="10"/>
          <c:tx>
            <c:strRef>
              <c:f>'Capacity % Adjusted'!$L$2</c:f>
              <c:strCache>
                <c:ptCount val="1"/>
                <c:pt idx="0">
                  <c:v>0621K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 Adjusted'!$A$3:$A$4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Adjusted'!$L$3:$L$4</c:f>
              <c:numCache>
                <c:formatCode>0%</c:formatCode>
                <c:ptCount val="2"/>
                <c:pt idx="0">
                  <c:v>0.34288458560816537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B6C-4B39-AB6A-78E35F3DD4E6}"/>
            </c:ext>
          </c:extLst>
        </c:ser>
        <c:ser>
          <c:idx val="11"/>
          <c:order val="11"/>
          <c:tx>
            <c:strRef>
              <c:f>'Capacity % Adjusted'!$M$2</c:f>
              <c:strCache>
                <c:ptCount val="1"/>
                <c:pt idx="0">
                  <c:v>0621L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 Adjusted'!$A$3:$A$4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Adjusted'!$M$3:$M$4</c:f>
              <c:numCache>
                <c:formatCode>0%</c:formatCode>
                <c:ptCount val="2"/>
                <c:pt idx="0">
                  <c:v>0.2824601796870771</c:v>
                </c:pt>
                <c:pt idx="1">
                  <c:v>0.9481130851723707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B6C-4B39-AB6A-78E35F3DD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475968"/>
        <c:axId val="203494144"/>
      </c:barChart>
      <c:catAx>
        <c:axId val="20347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94144"/>
        <c:crosses val="autoZero"/>
        <c:auto val="1"/>
        <c:lblAlgn val="ctr"/>
        <c:lblOffset val="100"/>
        <c:noMultiLvlLbl val="0"/>
      </c:catAx>
      <c:valAx>
        <c:axId val="2034941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7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000" b="0" i="0" baseline="0">
                <a:effectLst/>
              </a:rPr>
              <a:t>Exit - Percentage of Target Revenue Collected From Capacity Reserve Prices</a:t>
            </a:r>
            <a:endParaRPr lang="en-GB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'Capacity % Adjusted'!$B$7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'Capacity % Adjusted'!$A$8:$A$9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Adjusted'!$B$8:$B$9</c:f>
              <c:numCache>
                <c:formatCode>0%</c:formatCode>
                <c:ptCount val="2"/>
                <c:pt idx="0">
                  <c:v>0.68586615340187884</c:v>
                </c:pt>
                <c:pt idx="1">
                  <c:v>0.68586615340187884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74-405A-924F-A53EBB011B89}"/>
            </c:ext>
          </c:extLst>
        </c:ser>
        <c:ser>
          <c:idx val="1"/>
          <c:order val="1"/>
          <c:tx>
            <c:strRef>
              <c:f>'Capacity % Adjusted'!$C$7</c:f>
              <c:strCache>
                <c:ptCount val="1"/>
                <c:pt idx="0">
                  <c:v>0621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'Capacity % Adjusted'!$A$8:$A$9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Adjusted'!$C$8:$C$9</c:f>
              <c:numCache>
                <c:formatCode>0%</c:formatCode>
                <c:ptCount val="2"/>
                <c:pt idx="0">
                  <c:v>0.57954684213242769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74-405A-924F-A53EBB011B89}"/>
            </c:ext>
          </c:extLst>
        </c:ser>
        <c:ser>
          <c:idx val="2"/>
          <c:order val="2"/>
          <c:tx>
            <c:strRef>
              <c:f>'Capacity % Adjusted'!$D$7</c:f>
              <c:strCache>
                <c:ptCount val="1"/>
                <c:pt idx="0">
                  <c:v>0621A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'Capacity % Adjusted'!$A$8:$A$9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Adjusted'!$D$8:$D$9</c:f>
              <c:numCache>
                <c:formatCode>0%</c:formatCode>
                <c:ptCount val="2"/>
                <c:pt idx="0">
                  <c:v>0.5745114749723369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74-405A-924F-A53EBB011B89}"/>
            </c:ext>
          </c:extLst>
        </c:ser>
        <c:ser>
          <c:idx val="3"/>
          <c:order val="3"/>
          <c:tx>
            <c:strRef>
              <c:f>'Capacity % Adjusted'!$E$7</c:f>
              <c:strCache>
                <c:ptCount val="1"/>
                <c:pt idx="0">
                  <c:v>0621B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'Capacity % Adjusted'!$A$8:$A$9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Adjusted'!$E$8:$E$9</c:f>
              <c:numCache>
                <c:formatCode>0%</c:formatCode>
                <c:ptCount val="2"/>
                <c:pt idx="0">
                  <c:v>0.5745114749723369</c:v>
                </c:pt>
                <c:pt idx="1">
                  <c:v>0.57547069686485108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74-405A-924F-A53EBB011B89}"/>
            </c:ext>
          </c:extLst>
        </c:ser>
        <c:ser>
          <c:idx val="4"/>
          <c:order val="4"/>
          <c:tx>
            <c:strRef>
              <c:f>'Capacity % Adjusted'!$F$7</c:f>
              <c:strCache>
                <c:ptCount val="1"/>
                <c:pt idx="0">
                  <c:v>0621C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'Capacity % Adjusted'!$A$8:$A$9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Adjusted'!$F$8:$F$9</c:f>
              <c:numCache>
                <c:formatCode>0%</c:formatCode>
                <c:ptCount val="2"/>
                <c:pt idx="0">
                  <c:v>0.5745114749723369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74-405A-924F-A53EBB011B89}"/>
            </c:ext>
          </c:extLst>
        </c:ser>
        <c:ser>
          <c:idx val="5"/>
          <c:order val="5"/>
          <c:tx>
            <c:strRef>
              <c:f>'Capacity % Adjusted'!$G$7</c:f>
              <c:strCache>
                <c:ptCount val="1"/>
                <c:pt idx="0">
                  <c:v>0621D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'Capacity % Adjusted'!$A$8:$A$9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Adjusted'!$G$8:$G$9</c:f>
              <c:numCache>
                <c:formatCode>0%</c:formatCode>
                <c:ptCount val="2"/>
                <c:pt idx="0">
                  <c:v>0.5745114749723369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74-405A-924F-A53EBB011B89}"/>
            </c:ext>
          </c:extLst>
        </c:ser>
        <c:ser>
          <c:idx val="6"/>
          <c:order val="6"/>
          <c:tx>
            <c:strRef>
              <c:f>'Capacity % Adjusted'!$H$7</c:f>
              <c:strCache>
                <c:ptCount val="1"/>
                <c:pt idx="0">
                  <c:v>0621E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 Adjusted'!$A$8:$A$9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Adjusted'!$H$8:$H$9</c:f>
              <c:numCache>
                <c:formatCode>0%</c:formatCode>
                <c:ptCount val="2"/>
                <c:pt idx="0">
                  <c:v>0.57954684213242769</c:v>
                </c:pt>
                <c:pt idx="1">
                  <c:v>0.95047158130089926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74-405A-924F-A53EBB011B89}"/>
            </c:ext>
          </c:extLst>
        </c:ser>
        <c:ser>
          <c:idx val="7"/>
          <c:order val="7"/>
          <c:tx>
            <c:strRef>
              <c:f>'Capacity % Adjusted'!$I$7</c:f>
              <c:strCache>
                <c:ptCount val="1"/>
                <c:pt idx="0">
                  <c:v>0621F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 Adjusted'!$A$8:$A$9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Adjusted'!$I$8:$I$9</c:f>
              <c:numCache>
                <c:formatCode>0%</c:formatCode>
                <c:ptCount val="2"/>
                <c:pt idx="0">
                  <c:v>0.56192305707211021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74-405A-924F-A53EBB011B89}"/>
            </c:ext>
          </c:extLst>
        </c:ser>
        <c:ser>
          <c:idx val="8"/>
          <c:order val="8"/>
          <c:tx>
            <c:strRef>
              <c:f>'Capacity % Adjusted'!$J$7</c:f>
              <c:strCache>
                <c:ptCount val="1"/>
                <c:pt idx="0">
                  <c:v>0621H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 Adjusted'!$A$8:$A$9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Adjusted'!$J$8:$J$9</c:f>
              <c:numCache>
                <c:formatCode>0%</c:formatCode>
                <c:ptCount val="2"/>
                <c:pt idx="0">
                  <c:v>0.57954684213242769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D74-405A-924F-A53EBB011B89}"/>
            </c:ext>
          </c:extLst>
        </c:ser>
        <c:ser>
          <c:idx val="9"/>
          <c:order val="9"/>
          <c:tx>
            <c:strRef>
              <c:f>'Capacity % Adjusted'!$K$7</c:f>
              <c:strCache>
                <c:ptCount val="1"/>
                <c:pt idx="0">
                  <c:v>0621J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 Adjusted'!$A$8:$A$9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Adjusted'!$K$8:$K$9</c:f>
              <c:numCache>
                <c:formatCode>0%</c:formatCode>
                <c:ptCount val="2"/>
                <c:pt idx="0">
                  <c:v>0.56444074065215555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D74-405A-924F-A53EBB011B89}"/>
            </c:ext>
          </c:extLst>
        </c:ser>
        <c:ser>
          <c:idx val="10"/>
          <c:order val="10"/>
          <c:tx>
            <c:strRef>
              <c:f>'Capacity % Adjusted'!$L$7</c:f>
              <c:strCache>
                <c:ptCount val="1"/>
                <c:pt idx="0">
                  <c:v>0621K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 Adjusted'!$A$8:$A$9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Adjusted'!$L$8:$L$9</c:f>
              <c:numCache>
                <c:formatCode>0%</c:formatCode>
                <c:ptCount val="2"/>
                <c:pt idx="0">
                  <c:v>0.5745114749723369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D74-405A-924F-A53EBB011B89}"/>
            </c:ext>
          </c:extLst>
        </c:ser>
        <c:ser>
          <c:idx val="11"/>
          <c:order val="11"/>
          <c:tx>
            <c:strRef>
              <c:f>'Capacity % Adjusted'!$M$7</c:f>
              <c:strCache>
                <c:ptCount val="1"/>
                <c:pt idx="0">
                  <c:v>0621L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'Capacity % Adjusted'!$A$8:$A$9</c:f>
              <c:strCache>
                <c:ptCount val="2"/>
                <c:pt idx="0">
                  <c:v>Transition</c:v>
                </c:pt>
                <c:pt idx="1">
                  <c:v>Enduring</c:v>
                </c:pt>
              </c:strCache>
            </c:strRef>
          </c:cat>
          <c:val>
            <c:numRef>
              <c:f>'Capacity % Adjusted'!$M$8:$M$9</c:f>
              <c:numCache>
                <c:formatCode>0%</c:formatCode>
                <c:ptCount val="2"/>
                <c:pt idx="0">
                  <c:v>0.57954684213242769</c:v>
                </c:pt>
                <c:pt idx="1">
                  <c:v>0.97641503871471391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D74-405A-924F-A53EBB011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3567872"/>
        <c:axId val="203569408"/>
      </c:barChart>
      <c:catAx>
        <c:axId val="2035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69408"/>
        <c:crosses val="autoZero"/>
        <c:auto val="1"/>
        <c:lblAlgn val="ctr"/>
        <c:lblOffset val="100"/>
        <c:noMultiLvlLbl val="0"/>
      </c:catAx>
      <c:valAx>
        <c:axId val="203569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6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[UnderOver Recovery (2).xlsx]Counterfactual!PivotTable1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Counterfactual!$B$1</c:f>
              <c:strCache>
                <c:ptCount val="1"/>
                <c:pt idx="0">
                  <c:v>Current 2017/18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Counterfactual!$A$2:$A$3</c:f>
              <c:strCache>
                <c:ptCount val="2"/>
                <c:pt idx="0">
                  <c:v>Entry Under Recovery</c:v>
                </c:pt>
                <c:pt idx="1">
                  <c:v>Exit Under Recovery</c:v>
                </c:pt>
              </c:strCache>
            </c:strRef>
          </c:cat>
          <c:val>
            <c:numRef>
              <c:f>Counterfactual!$B$2:$B$3</c:f>
              <c:numCache>
                <c:formatCode>_-"£"* #,##0_-;\-"£"* #,##0_-;_-"£"* "-"??_-;_-@_-</c:formatCode>
                <c:ptCount val="2"/>
                <c:pt idx="0">
                  <c:v>-271000000</c:v>
                </c:pt>
                <c:pt idx="1">
                  <c:v>-126000000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C4-4338-808C-739567591DE4}"/>
            </c:ext>
          </c:extLst>
        </c:ser>
        <c:ser>
          <c:idx val="1"/>
          <c:order val="1"/>
          <c:tx>
            <c:strRef>
              <c:f>Counterfactual!$C$1</c:f>
              <c:strCache>
                <c:ptCount val="1"/>
                <c:pt idx="0">
                  <c:v>0621 2019/20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Counterfactual!$A$2:$A$3</c:f>
              <c:strCache>
                <c:ptCount val="2"/>
                <c:pt idx="0">
                  <c:v>Entry Under Recovery</c:v>
                </c:pt>
                <c:pt idx="1">
                  <c:v>Exit Under Recovery</c:v>
                </c:pt>
              </c:strCache>
            </c:strRef>
          </c:cat>
          <c:val>
            <c:numRef>
              <c:f>Counterfactual!$C$2:$C$3</c:f>
              <c:numCache>
                <c:formatCode>_-"£"* #,##0_-;\-"£"* #,##0_-;_-"£"* "-"??_-;_-@_-</c:formatCode>
                <c:ptCount val="2"/>
                <c:pt idx="0">
                  <c:v>-261000000</c:v>
                </c:pt>
                <c:pt idx="1">
                  <c:v>-167000000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C4-4338-808C-739567591DE4}"/>
            </c:ext>
          </c:extLst>
        </c:ser>
        <c:ser>
          <c:idx val="2"/>
          <c:order val="2"/>
          <c:tx>
            <c:strRef>
              <c:f>Counterfactual!$D$1</c:f>
              <c:strCache>
                <c:ptCount val="1"/>
                <c:pt idx="0">
                  <c:v>Counterfactual 2019/20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Counterfactual!$A$2:$A$3</c:f>
              <c:strCache>
                <c:ptCount val="2"/>
                <c:pt idx="0">
                  <c:v>Entry Under Recovery</c:v>
                </c:pt>
                <c:pt idx="1">
                  <c:v>Exit Under Recovery</c:v>
                </c:pt>
              </c:strCache>
            </c:strRef>
          </c:cat>
          <c:val>
            <c:numRef>
              <c:f>Counterfactual!$D$2:$D$3</c:f>
              <c:numCache>
                <c:formatCode>_-"£"* #,##0_-;\-"£"* #,##0_-;_-"£"* "-"??_-;_-@_-</c:formatCode>
                <c:ptCount val="2"/>
                <c:pt idx="0">
                  <c:v>-287000000</c:v>
                </c:pt>
                <c:pt idx="1">
                  <c:v>-167000000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C4-4338-808C-739567591DE4}"/>
            </c:ext>
          </c:extLst>
        </c:ser>
        <c:ser>
          <c:idx val="3"/>
          <c:order val="3"/>
          <c:tx>
            <c:strRef>
              <c:f>Counterfactual!$E$1</c:f>
              <c:strCache>
                <c:ptCount val="1"/>
                <c:pt idx="0">
                  <c:v>0621 2021/22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Counterfactual!$A$2:$A$3</c:f>
              <c:strCache>
                <c:ptCount val="2"/>
                <c:pt idx="0">
                  <c:v>Entry Under Recovery</c:v>
                </c:pt>
                <c:pt idx="1">
                  <c:v>Exit Under Recovery</c:v>
                </c:pt>
              </c:strCache>
            </c:strRef>
          </c:cat>
          <c:val>
            <c:numRef>
              <c:f>Counterfactual!$E$2:$E$3</c:f>
              <c:numCache>
                <c:formatCode>_-"£"* #,##0_-;\-"£"* #,##0_-;_-"£"* "-"??_-;_-@_-</c:formatCode>
                <c:ptCount val="2"/>
                <c:pt idx="0">
                  <c:v>-14000000</c:v>
                </c:pt>
                <c:pt idx="1">
                  <c:v>-10000000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C4-4338-808C-739567591DE4}"/>
            </c:ext>
          </c:extLst>
        </c:ser>
        <c:ser>
          <c:idx val="4"/>
          <c:order val="4"/>
          <c:tx>
            <c:strRef>
              <c:f>Counterfactual!$F$1</c:f>
              <c:strCache>
                <c:ptCount val="1"/>
                <c:pt idx="0">
                  <c:v>Counterfactual 2021/22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Counterfactual!$A$2:$A$3</c:f>
              <c:strCache>
                <c:ptCount val="2"/>
                <c:pt idx="0">
                  <c:v>Entry Under Recovery</c:v>
                </c:pt>
                <c:pt idx="1">
                  <c:v>Exit Under Recovery</c:v>
                </c:pt>
              </c:strCache>
            </c:strRef>
          </c:cat>
          <c:val>
            <c:numRef>
              <c:f>Counterfactual!$F$2:$F$3</c:f>
              <c:numCache>
                <c:formatCode>_-"£"* #,##0_-;\-"£"* #,##0_-;_-"£"* "-"??_-;_-@_-</c:formatCode>
                <c:ptCount val="2"/>
                <c:pt idx="0">
                  <c:v>-8000000</c:v>
                </c:pt>
                <c:pt idx="1">
                  <c:v>-5000000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C4-4338-808C-739567591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3740672"/>
        <c:axId val="203742208"/>
      </c:barChart>
      <c:catAx>
        <c:axId val="2037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42208"/>
        <c:crosses val="autoZero"/>
        <c:auto val="1"/>
        <c:lblAlgn val="ctr"/>
        <c:lblOffset val="100"/>
        <c:noMultiLvlLbl val="0"/>
      </c:catAx>
      <c:valAx>
        <c:axId val="20374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&quot;£&quot;* #,##0_-;\-&quot;£&quot;* #,##0_-;_-&quot;£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4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[UnderOver Recovery (2).xlsx]Counterfactual!PivotTable2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Counterfactual!$B$20</c:f>
              <c:strCache>
                <c:ptCount val="1"/>
                <c:pt idx="0">
                  <c:v>Current 2017/18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Counterfactual!$A$21:$A$22</c:f>
              <c:strCache>
                <c:ptCount val="2"/>
                <c:pt idx="0">
                  <c:v>Entry Capacity Recovery </c:v>
                </c:pt>
                <c:pt idx="1">
                  <c:v>Exit Capacity Recovery </c:v>
                </c:pt>
              </c:strCache>
            </c:strRef>
          </c:cat>
          <c:val>
            <c:numRef>
              <c:f>Counterfactual!$B$21:$B$22</c:f>
              <c:numCache>
                <c:formatCode>General</c:formatCode>
                <c:ptCount val="2"/>
                <c:pt idx="0">
                  <c:v>0.32436291723737432</c:v>
                </c:pt>
                <c:pt idx="1">
                  <c:v>0.68586615340187884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6-444E-A891-2CE64C9E718B}"/>
            </c:ext>
          </c:extLst>
        </c:ser>
        <c:ser>
          <c:idx val="1"/>
          <c:order val="1"/>
          <c:tx>
            <c:strRef>
              <c:f>Counterfactual!$C$20</c:f>
              <c:strCache>
                <c:ptCount val="1"/>
                <c:pt idx="0">
                  <c:v>0621 2019/20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Counterfactual!$A$21:$A$22</c:f>
              <c:strCache>
                <c:ptCount val="2"/>
                <c:pt idx="0">
                  <c:v>Entry Capacity Recovery </c:v>
                </c:pt>
                <c:pt idx="1">
                  <c:v>Exit Capacity Recovery </c:v>
                </c:pt>
              </c:strCache>
            </c:strRef>
          </c:cat>
          <c:val>
            <c:numRef>
              <c:f>Counterfactual!$C$21:$C$22</c:f>
              <c:numCache>
                <c:formatCode>General</c:formatCode>
                <c:ptCount val="2"/>
                <c:pt idx="0">
                  <c:v>0.34288458560816537</c:v>
                </c:pt>
                <c:pt idx="1">
                  <c:v>0.57954684213242769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D6-444E-A891-2CE64C9E718B}"/>
            </c:ext>
          </c:extLst>
        </c:ser>
        <c:ser>
          <c:idx val="2"/>
          <c:order val="2"/>
          <c:tx>
            <c:strRef>
              <c:f>Counterfactual!$D$20</c:f>
              <c:strCache>
                <c:ptCount val="1"/>
                <c:pt idx="0">
                  <c:v>Counterfactual 2019/20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Counterfactual!$A$21:$A$22</c:f>
              <c:strCache>
                <c:ptCount val="2"/>
                <c:pt idx="0">
                  <c:v>Entry Capacity Recovery </c:v>
                </c:pt>
                <c:pt idx="1">
                  <c:v>Exit Capacity Recovery </c:v>
                </c:pt>
              </c:strCache>
            </c:strRef>
          </c:cat>
          <c:val>
            <c:numRef>
              <c:f>Counterfactual!$D$21:$D$22</c:f>
              <c:numCache>
                <c:formatCode>General</c:formatCode>
                <c:ptCount val="2"/>
                <c:pt idx="0">
                  <c:v>0.27742481252698642</c:v>
                </c:pt>
                <c:pt idx="1">
                  <c:v>0.57954684213242769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D6-444E-A891-2CE64C9E718B}"/>
            </c:ext>
          </c:extLst>
        </c:ser>
        <c:ser>
          <c:idx val="3"/>
          <c:order val="3"/>
          <c:tx>
            <c:strRef>
              <c:f>Counterfactual!$E$20</c:f>
              <c:strCache>
                <c:ptCount val="1"/>
                <c:pt idx="0">
                  <c:v>0621 2021/22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Counterfactual!$A$21:$A$22</c:f>
              <c:strCache>
                <c:ptCount val="2"/>
                <c:pt idx="0">
                  <c:v>Entry Capacity Recovery </c:v>
                </c:pt>
                <c:pt idx="1">
                  <c:v>Exit Capacity Recovery </c:v>
                </c:pt>
              </c:strCache>
            </c:strRef>
          </c:cat>
          <c:val>
            <c:numRef>
              <c:f>Counterfactual!$E$21:$E$22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D6-444E-A891-2CE64C9E718B}"/>
            </c:ext>
          </c:extLst>
        </c:ser>
        <c:ser>
          <c:idx val="4"/>
          <c:order val="4"/>
          <c:tx>
            <c:strRef>
              <c:f>Counterfactual!$F$20</c:f>
              <c:strCache>
                <c:ptCount val="1"/>
                <c:pt idx="0">
                  <c:v>Counterfactual 2021/22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Counterfactual!$A$21:$A$22</c:f>
              <c:strCache>
                <c:ptCount val="2"/>
                <c:pt idx="0">
                  <c:v>Entry Capacity Recovery </c:v>
                </c:pt>
                <c:pt idx="1">
                  <c:v>Exit Capacity Recovery </c:v>
                </c:pt>
              </c:strCache>
            </c:strRef>
          </c:cat>
          <c:val>
            <c:numRef>
              <c:f>Counterfactual!$F$21:$F$22</c:f>
              <c:numCache>
                <c:formatCode>General</c:formatCode>
                <c:ptCount val="2"/>
                <c:pt idx="0">
                  <c:v>0.98113203097177115</c:v>
                </c:pt>
                <c:pt idx="1">
                  <c:v>0.98820751935735696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D6-444E-A891-2CE64C9E7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3868800"/>
        <c:axId val="204345728"/>
      </c:barChart>
      <c:catAx>
        <c:axId val="20386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45728"/>
        <c:crosses val="autoZero"/>
        <c:auto val="1"/>
        <c:lblAlgn val="ctr"/>
        <c:lblOffset val="100"/>
        <c:noMultiLvlLbl val="0"/>
      </c:catAx>
      <c:valAx>
        <c:axId val="20434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6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176212</xdr:rowOff>
    </xdr:from>
    <xdr:to>
      <xdr:col>5</xdr:col>
      <xdr:colOff>28575</xdr:colOff>
      <xdr:row>24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4505D16-4886-472F-B181-8131BD70E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685800</xdr:colOff>
      <xdr:row>24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617629B-FC9C-4026-9920-199E3134F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176212</xdr:rowOff>
    </xdr:from>
    <xdr:to>
      <xdr:col>5</xdr:col>
      <xdr:colOff>28575</xdr:colOff>
      <xdr:row>24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B0B0DA3-8F4D-43CB-A340-9E2F7EEB0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685800</xdr:colOff>
      <xdr:row>24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1750A264-3EEC-484E-BA5B-22D67AEF6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176212</xdr:rowOff>
    </xdr:from>
    <xdr:to>
      <xdr:col>5</xdr:col>
      <xdr:colOff>28575</xdr:colOff>
      <xdr:row>24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D980969-7392-4CBB-B4DD-14A281AA9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10</xdr:col>
      <xdr:colOff>685800</xdr:colOff>
      <xdr:row>24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80948EE1-3DD1-4AD2-88C9-ED06B1736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1262062</xdr:colOff>
      <xdr:row>3</xdr:row>
      <xdr:rowOff>71437</xdr:rowOff>
    </xdr:from>
    <xdr:to>
      <xdr:col>5</xdr:col>
      <xdr:colOff>252412</xdr:colOff>
      <xdr:row>18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9B4ADD8-6ECC-40F8-A586-A74C762131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1271587</xdr:colOff>
      <xdr:row>22</xdr:row>
      <xdr:rowOff>71437</xdr:rowOff>
    </xdr:from>
    <xdr:to>
      <xdr:col>5</xdr:col>
      <xdr:colOff>261937</xdr:colOff>
      <xdr:row>36</xdr:row>
      <xdr:rowOff>147637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1211ED59-E013-41D6-B4E0-4C5FF1A7C5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28.48798460648" createdVersion="6" refreshedVersion="6" minRefreshableVersion="3" recordCount="15">
  <cacheSource type="worksheet">
    <worksheetSource name="UnderRecovery"/>
  </cacheSource>
  <cacheFields count="26">
    <cacheField name="Entry or Exit" numFmtId="0">
      <sharedItems count="17">
        <s v="Entry Under Recovery"/>
        <s v="Exit Under Recovery"/>
        <s v="Entry Under Recovery (adjusted)"/>
        <s v="Exit Under Recovery (adjusted)"/>
        <s v="Existing Contracts Revenue"/>
        <s v="Entry Target Revenue"/>
        <s v="Exit Target Revenue"/>
        <s v="Entry Capacity Revenue"/>
        <s v="Exit Capacity Revenue"/>
        <s v="Entry Capacity Recovery"/>
        <s v="Exit Capacity Recovery"/>
        <s v="Entry Capacity Revenue (adjusted)"/>
        <s v="Exit Capacity Revenue (adjusted)"/>
        <s v="Entry Capacity Recovery (adjusted)"/>
        <s v="Exit Capacity Recovery (adjusted)"/>
        <s v="Entry" u="1"/>
        <s v="Exit" u="1"/>
      </sharedItems>
    </cacheField>
    <cacheField name="2017/18" numFmtId="0">
      <sharedItems containsSemiMixedTypes="0" containsString="0" containsNumber="1" minValue="-271000000" maxValue="401102910"/>
    </cacheField>
    <cacheField name="0621 2019/20" numFmtId="0">
      <sharedItems containsSemiMixedTypes="0" containsString="0" containsNumber="1" minValue="-261000000" maxValue="397190500"/>
    </cacheField>
    <cacheField name="0621 2021/22" numFmtId="0">
      <sharedItems containsSemiMixedTypes="0" containsString="0" containsNumber="1" minValue="-14000000" maxValue="423999000"/>
    </cacheField>
    <cacheField name="0621A 2019/20 " numFmtId="0">
      <sharedItems containsSemiMixedTypes="0" containsString="0" containsNumber="1" minValue="-261000000" maxValue="397190500"/>
    </cacheField>
    <cacheField name="0621A 2021/22 " numFmtId="0">
      <sharedItems containsSemiMixedTypes="0" containsString="0" containsNumber="1" minValue="-15000000" maxValue="423999000"/>
    </cacheField>
    <cacheField name="0621B 2019/20 " numFmtId="0">
      <sharedItems containsSemiMixedTypes="0" containsString="0" containsNumber="1" minValue="-261000000" maxValue="397190500"/>
    </cacheField>
    <cacheField name="0621B 2021/22 " numFmtId="0">
      <sharedItems containsSemiMixedTypes="0" containsString="0" containsNumber="1" minValue="-275000000" maxValue="423999000"/>
    </cacheField>
    <cacheField name="0621C 2019/20 " numFmtId="0">
      <sharedItems containsSemiMixedTypes="0" containsString="0" containsNumber="1" minValue="-261000000" maxValue="397190500"/>
    </cacheField>
    <cacheField name="0621C 2021/22 " numFmtId="0">
      <sharedItems containsSemiMixedTypes="0" containsString="0" containsNumber="1" minValue="-15000000" maxValue="423999000"/>
    </cacheField>
    <cacheField name="0621D 2019/20 " numFmtId="0">
      <sharedItems containsSemiMixedTypes="0" containsString="0" containsNumber="1" minValue="-261000000" maxValue="397190500"/>
    </cacheField>
    <cacheField name="0621D 2021/22 " numFmtId="0">
      <sharedItems containsSemiMixedTypes="0" containsString="0" containsNumber="1" minValue="-15000000" maxValue="423999000"/>
    </cacheField>
    <cacheField name="0621E 2019/20 " numFmtId="0">
      <sharedItems containsSemiMixedTypes="0" containsString="0" containsNumber="1" minValue="-261000000" maxValue="397190500"/>
    </cacheField>
    <cacheField name="0621E 2021/22 " numFmtId="0">
      <sharedItems containsSemiMixedTypes="0" containsString="0" containsNumber="1" minValue="-21000000" maxValue="423999000"/>
    </cacheField>
    <cacheField name="0621F 2019/20 " numFmtId="0">
      <sharedItems containsSemiMixedTypes="0" containsString="0" containsNumber="1" minValue="-264000000" maxValue="397190500"/>
    </cacheField>
    <cacheField name="0621F 2021/22 " numFmtId="0">
      <sharedItems containsSemiMixedTypes="0" containsString="0" containsNumber="1" minValue="-26000000" maxValue="423999000"/>
    </cacheField>
    <cacheField name="0621H 2019/20 " numFmtId="0">
      <sharedItems containsSemiMixedTypes="0" containsString="0" containsNumber="1" minValue="-261000000" maxValue="397190500"/>
    </cacheField>
    <cacheField name="0621H 2021/22 " numFmtId="0">
      <sharedItems containsSemiMixedTypes="0" containsString="0" containsNumber="1" minValue="-14000000" maxValue="423999000"/>
    </cacheField>
    <cacheField name="0621J 2019/20 " numFmtId="0">
      <sharedItems containsSemiMixedTypes="0" containsString="0" containsNumber="1" minValue="-285000000" maxValue="397190500"/>
    </cacheField>
    <cacheField name="0621J 2021/22 " numFmtId="0">
      <sharedItems containsSemiMixedTypes="0" containsString="0" containsNumber="1" minValue="-15000000" maxValue="423999000"/>
    </cacheField>
    <cacheField name="0621K 2019/20 " numFmtId="0">
      <sharedItems containsSemiMixedTypes="0" containsString="0" containsNumber="1" minValue="-261000000" maxValue="397190500"/>
    </cacheField>
    <cacheField name="0621K 2021/22 " numFmtId="0">
      <sharedItems containsSemiMixedTypes="0" containsString="0" containsNumber="1" minValue="-15000000" maxValue="423999000"/>
    </cacheField>
    <cacheField name="0621L 2019/20 " numFmtId="0">
      <sharedItems containsSemiMixedTypes="0" containsString="0" containsNumber="1" minValue="-285000000" maxValue="397190500"/>
    </cacheField>
    <cacheField name="0621L 2021/22 " numFmtId="0">
      <sharedItems containsSemiMixedTypes="0" containsString="0" containsNumber="1" minValue="-22000000" maxValue="423999000"/>
    </cacheField>
    <cacheField name="CF 2019/20" numFmtId="0">
      <sharedItems containsSemiMixedTypes="0" containsString="0" containsNumber="1" minValue="-287000000" maxValue="397190500"/>
    </cacheField>
    <cacheField name="CF 2021/22" numFmtId="0">
      <sharedItems containsSemiMixedTypes="0" containsString="0" containsNumber="1" minValue="-8000000" maxValue="423999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n v="-271000000"/>
    <n v="-261000000"/>
    <n v="-14000000"/>
    <n v="-261000000"/>
    <n v="-15000000"/>
    <n v="-261000000"/>
    <n v="-275000000"/>
    <n v="-261000000"/>
    <n v="-15000000"/>
    <n v="-261000000"/>
    <n v="-15000000"/>
    <n v="-261000000"/>
    <n v="-14000000"/>
    <n v="-264000000"/>
    <n v="-26000000"/>
    <n v="-261000000"/>
    <n v="-14000000"/>
    <n v="-285000000"/>
    <n v="-15000000"/>
    <n v="-261000000"/>
    <n v="-15000000"/>
    <n v="-285000000"/>
    <n v="-22000000"/>
    <n v="-287000000"/>
    <n v="-8000000"/>
  </r>
  <r>
    <x v="1"/>
    <n v="-126000000"/>
    <n v="-167000000"/>
    <n v="-10000000"/>
    <n v="-169000000"/>
    <n v="-13000000"/>
    <n v="-169000000"/>
    <n v="-180000000"/>
    <n v="-169000000"/>
    <n v="-13000000"/>
    <n v="-169000000"/>
    <n v="-13000000"/>
    <n v="-167000000"/>
    <n v="-21000000"/>
    <n v="-174000000"/>
    <n v="-21000000"/>
    <n v="-167000000"/>
    <n v="-10000000"/>
    <n v="-173000000"/>
    <n v="-14000000"/>
    <n v="-169000000"/>
    <n v="-14000000"/>
    <n v="-167000000"/>
    <n v="-10000000"/>
    <n v="-167000000"/>
    <n v="-5000000"/>
  </r>
  <r>
    <x v="2"/>
    <n v="-271000000"/>
    <n v="-261000000"/>
    <n v="0"/>
    <n v="-261000000"/>
    <n v="0"/>
    <n v="-261000000"/>
    <n v="-275000000"/>
    <n v="-261000000"/>
    <n v="0"/>
    <n v="-261000000"/>
    <n v="0"/>
    <n v="-261000000"/>
    <n v="0"/>
    <n v="-264000000"/>
    <n v="0"/>
    <n v="-261000000"/>
    <n v="0"/>
    <n v="-285000000"/>
    <n v="0"/>
    <n v="-261000000"/>
    <n v="0"/>
    <n v="-285000000"/>
    <n v="-22000000"/>
    <n v="-287000000"/>
    <n v="-8000000"/>
  </r>
  <r>
    <x v="3"/>
    <n v="-126000000"/>
    <n v="-167000000"/>
    <n v="0"/>
    <n v="-169000000"/>
    <n v="0"/>
    <n v="-169000000"/>
    <n v="-180000000"/>
    <n v="-169000000"/>
    <n v="0"/>
    <n v="-169000000"/>
    <n v="0"/>
    <n v="-167000000"/>
    <n v="-21000000"/>
    <n v="-174000000"/>
    <n v="0"/>
    <n v="-167000000"/>
    <n v="0"/>
    <n v="-173000000"/>
    <n v="0"/>
    <n v="-169000000"/>
    <n v="0"/>
    <n v="-167000000"/>
    <n v="-10000000"/>
    <n v="-167000000"/>
    <n v="-5000000"/>
  </r>
  <r>
    <x v="4"/>
    <n v="78607734.235342011"/>
    <n v="49698418.00115601"/>
    <n v="46506799.897939011"/>
    <n v="49698418.00115601"/>
    <n v="46506799.897939011"/>
    <n v="49698418.00115601"/>
    <n v="46506799.897939011"/>
    <n v="49698418.00115601"/>
    <n v="46506799.897939011"/>
    <n v="49698418.00115601"/>
    <n v="46506799.897939011"/>
    <n v="49698418.00115601"/>
    <n v="46506799.897939011"/>
    <n v="49698418.00115601"/>
    <n v="46506799.897939011"/>
    <n v="49698418.00115601"/>
    <n v="46506799.897939011"/>
    <n v="49698418.00115601"/>
    <n v="46506799.897939011"/>
    <n v="49698418.00115601"/>
    <n v="46506799.897939011"/>
    <n v="49698418.00115601"/>
    <n v="46506799.897939011"/>
    <n v="0"/>
    <n v="0"/>
  </r>
  <r>
    <x v="5"/>
    <n v="40110291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</r>
  <r>
    <x v="6"/>
    <n v="40110291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  <n v="397190500"/>
    <n v="423999000"/>
  </r>
  <r>
    <x v="7"/>
    <n v="130102910"/>
    <n v="136190500"/>
    <n v="409999000"/>
    <n v="136190500"/>
    <n v="408999000"/>
    <n v="136190500"/>
    <n v="148999000"/>
    <n v="136190500"/>
    <n v="408999000"/>
    <n v="136190500"/>
    <n v="408999000"/>
    <n v="136190500"/>
    <n v="409999000"/>
    <n v="133190500"/>
    <n v="397999000"/>
    <n v="136190500"/>
    <n v="409999000"/>
    <n v="112190500"/>
    <n v="408999000"/>
    <n v="136190500"/>
    <n v="408999000"/>
    <n v="112190500"/>
    <n v="401999000"/>
    <n v="110190500"/>
    <n v="415999000"/>
  </r>
  <r>
    <x v="8"/>
    <n v="275102910"/>
    <n v="230190500"/>
    <n v="413999000"/>
    <n v="228190500"/>
    <n v="410999000"/>
    <n v="228190500"/>
    <n v="243999000"/>
    <n v="228190500"/>
    <n v="410999000"/>
    <n v="228190500"/>
    <n v="410999000"/>
    <n v="230190500"/>
    <n v="402999000"/>
    <n v="223190500"/>
    <n v="402999000"/>
    <n v="230190500"/>
    <n v="413999000"/>
    <n v="224190500"/>
    <n v="409999000"/>
    <n v="228190500"/>
    <n v="409999000"/>
    <n v="230190500"/>
    <n v="413999000"/>
    <n v="230190500"/>
    <n v="418999000"/>
  </r>
  <r>
    <x v="9"/>
    <n v="0.32436291723737432"/>
    <n v="0.34288458560816537"/>
    <n v="0.96698105420059954"/>
    <n v="0.34288458560816537"/>
    <n v="0.96462255807207098"/>
    <n v="0.34288458560816537"/>
    <n v="0.35141356465463364"/>
    <n v="0.34288458560816537"/>
    <n v="0.96462255807207098"/>
    <n v="0.34288458560816537"/>
    <n v="0.96462255807207098"/>
    <n v="0.34288458560816537"/>
    <n v="0.96698105420059954"/>
    <n v="0.3353315348680293"/>
    <n v="0.93867910065825622"/>
    <n v="0.34288458560816537"/>
    <n v="0.96698105420059954"/>
    <n v="0.2824601796870771"/>
    <n v="0.96462255807207098"/>
    <n v="0.34288458560816537"/>
    <n v="0.96462255807207098"/>
    <n v="0.2824601796870771"/>
    <n v="0.9481130851723707"/>
    <n v="0.27742481252698642"/>
    <n v="0.98113203097177115"/>
  </r>
  <r>
    <x v="10"/>
    <n v="0.68586615340187884"/>
    <n v="0.57954684213242769"/>
    <n v="0.97641503871471391"/>
    <n v="0.5745114749723369"/>
    <n v="0.96933955032912811"/>
    <n v="0.5745114749723369"/>
    <n v="0.57547069686485108"/>
    <n v="0.5745114749723369"/>
    <n v="0.96933955032912811"/>
    <n v="0.5745114749723369"/>
    <n v="0.96933955032912811"/>
    <n v="0.57954684213242769"/>
    <n v="0.95047158130089926"/>
    <n v="0.56192305707211021"/>
    <n v="0.95047158130089926"/>
    <n v="0.57954684213242769"/>
    <n v="0.97641503871471391"/>
    <n v="0.56444074065215555"/>
    <n v="0.96698105420059954"/>
    <n v="0.5745114749723369"/>
    <n v="0.96698105420059954"/>
    <n v="0.57954684213242769"/>
    <n v="0.97641503871471391"/>
    <n v="0.57954684213242769"/>
    <n v="0.98820751935735696"/>
  </r>
  <r>
    <x v="11"/>
    <n v="130102910"/>
    <n v="136190500"/>
    <n v="423999000"/>
    <n v="136190500"/>
    <n v="423999000"/>
    <n v="136190500"/>
    <n v="148999000"/>
    <n v="136190500"/>
    <n v="423999000"/>
    <n v="136190500"/>
    <n v="423999000"/>
    <n v="136190500"/>
    <n v="423999000"/>
    <n v="133190500"/>
    <n v="423999000"/>
    <n v="136190500"/>
    <n v="423999000"/>
    <n v="112190500"/>
    <n v="423999000"/>
    <n v="136190500"/>
    <n v="423999000"/>
    <n v="112190500"/>
    <n v="401999000"/>
    <n v="110190500"/>
    <n v="415999000"/>
  </r>
  <r>
    <x v="12"/>
    <n v="275102910"/>
    <n v="230190500"/>
    <n v="423999000"/>
    <n v="228190500"/>
    <n v="423999000"/>
    <n v="228190500"/>
    <n v="243999000"/>
    <n v="228190500"/>
    <n v="423999000"/>
    <n v="228190500"/>
    <n v="423999000"/>
    <n v="230190500"/>
    <n v="402999000"/>
    <n v="223190500"/>
    <n v="423999000"/>
    <n v="230190500"/>
    <n v="423999000"/>
    <n v="224190500"/>
    <n v="423999000"/>
    <n v="228190500"/>
    <n v="423999000"/>
    <n v="230190500"/>
    <n v="413999000"/>
    <n v="230190500"/>
    <n v="418999000"/>
  </r>
  <r>
    <x v="13"/>
    <n v="0.32436291723737432"/>
    <n v="0.34288458560816537"/>
    <n v="1"/>
    <n v="0.34288458560816537"/>
    <n v="1"/>
    <n v="0.34288458560816537"/>
    <n v="0.35141356465463364"/>
    <n v="0.34288458560816537"/>
    <n v="1"/>
    <n v="0.34288458560816537"/>
    <n v="1"/>
    <n v="0.34288458560816537"/>
    <n v="1"/>
    <n v="0.3353315348680293"/>
    <n v="1"/>
    <n v="0.34288458560816537"/>
    <n v="1"/>
    <n v="0.2824601796870771"/>
    <n v="1"/>
    <n v="0.34288458560816537"/>
    <n v="1"/>
    <n v="0.2824601796870771"/>
    <n v="0.9481130851723707"/>
    <n v="0.27742481252698642"/>
    <n v="0.98113203097177115"/>
  </r>
  <r>
    <x v="14"/>
    <n v="0.68586615340187884"/>
    <n v="0.57954684213242769"/>
    <n v="1"/>
    <n v="0.5745114749723369"/>
    <n v="1"/>
    <n v="0.5745114749723369"/>
    <n v="0.57547069686485108"/>
    <n v="0.5745114749723369"/>
    <n v="1"/>
    <n v="0.5745114749723369"/>
    <n v="1"/>
    <n v="0.57954684213242769"/>
    <n v="0.95047158130089926"/>
    <n v="0.56192305707211021"/>
    <n v="1"/>
    <n v="0.57954684213242769"/>
    <n v="1"/>
    <n v="0.56444074065215555"/>
    <n v="1"/>
    <n v="0.5745114749723369"/>
    <n v="1"/>
    <n v="0.57954684213242769"/>
    <n v="0.97641503871471391"/>
    <n v="0.57954684213242769"/>
    <n v="0.988207519357356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2">
  <location ref="A20:M35" firstHeaderRow="0" firstDataRow="1" firstDataCol="1"/>
  <pivotFields count="26">
    <pivotField axis="axisRow" subtotalTop="0" showAll="0">
      <items count="18">
        <item m="1" x="15"/>
        <item m="1" x="16"/>
        <item x="0"/>
        <item x="1"/>
        <item x="4"/>
        <item x="5"/>
        <item x="6"/>
        <item x="7"/>
        <item x="8"/>
        <item x="9"/>
        <item x="10"/>
        <item x="2"/>
        <item x="3"/>
        <item x="11"/>
        <item x="12"/>
        <item x="13"/>
        <item x="14"/>
        <item t="default"/>
      </items>
    </pivotField>
    <pivotField dataField="1" subtotalTop="0" showAll="0"/>
    <pivotField subtotalTop="0" showAll="0"/>
    <pivotField name="0621 2021/222"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15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2017/18" fld="1" baseField="0" baseItem="0"/>
    <dataField name="Sum of 0621 2021/222" fld="3" baseField="0" baseItem="0"/>
    <dataField name="Sum of 0621A 2021/22 " fld="5" baseField="0" baseItem="0"/>
    <dataField name="Sum of 0621B 2021/22 " fld="7" baseField="0" baseItem="0"/>
    <dataField name="Sum of 0621C 2021/22 " fld="9" baseField="0" baseItem="0"/>
    <dataField name="Sum of 0621D 2021/22 " fld="11" baseField="0" baseItem="0"/>
    <dataField name="Sum of 0621E 2021/22 " fld="13" baseField="0" baseItem="0"/>
    <dataField name="Sum of 0621F 2021/22 " fld="15" baseField="0" baseItem="0"/>
    <dataField name="Sum of 0621H 2021/22 " fld="17" baseField="0" baseItem="0"/>
    <dataField name="Sum of 0621J 2021/22 " fld="19" baseField="0" baseItem="0"/>
    <dataField name="Sum of 0621K 2021/22 " fld="21" baseField="0" baseItem="0"/>
    <dataField name="Sum of 0621L 2021/22 " fld="23" baseField="0" baseItem="0"/>
  </dataFields>
  <formats count="8"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outline="0" collapsedLevelsAreSubtotals="1" fieldPosition="0"/>
    </format>
    <format dxfId="20">
      <pivotArea field="0" type="button" dataOnly="0" labelOnly="1" outline="0" axis="axisRow" fieldPosition="0"/>
    </format>
    <format dxfId="19">
      <pivotArea collapsedLevelsAreSubtotals="1" fieldPosition="0">
        <references count="1">
          <reference field="0" count="2">
            <x v="9"/>
            <x v="10"/>
          </reference>
        </references>
      </pivotArea>
    </format>
    <format dxfId="18">
      <pivotArea collapsedLevelsAreSubtotals="1" fieldPosition="0">
        <references count="1">
          <reference field="0" count="2">
            <x v="15"/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2">
  <location ref="A2:M17" firstHeaderRow="0" firstDataRow="1" firstDataCol="1"/>
  <pivotFields count="26">
    <pivotField axis="axisRow" subtotalTop="0" showAll="0">
      <items count="18">
        <item m="1" x="15"/>
        <item m="1" x="16"/>
        <item x="0"/>
        <item x="1"/>
        <item x="4"/>
        <item x="5"/>
        <item x="6"/>
        <item x="7"/>
        <item x="8"/>
        <item x="9"/>
        <item x="10"/>
        <item x="2"/>
        <item x="3"/>
        <item x="11"/>
        <item x="12"/>
        <item x="13"/>
        <item x="14"/>
        <item t="default"/>
      </items>
    </pivotField>
    <pivotField dataField="1"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15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2017/18" fld="1" baseField="0" baseItem="0"/>
    <dataField name="Sum of 0621 2019/20" fld="2" baseField="0" baseItem="0"/>
    <dataField name="Sum of 0621A 2019/20 " fld="4" baseField="0" baseItem="0"/>
    <dataField name="Sum of 0621B 2019/20 " fld="6" baseField="0" baseItem="0"/>
    <dataField name="Sum of 0621C 2019/20 " fld="8" baseField="0" baseItem="0"/>
    <dataField name="Sum of 0621D 2019/20 " fld="10" baseField="0" baseItem="0"/>
    <dataField name="Sum of 0621E 2019/20 " fld="12" baseField="0" baseItem="0"/>
    <dataField name="Sum of 0621F 2019/20 " fld="14" baseField="0" baseItem="0"/>
    <dataField name="Sum of 0621H 2019/20 " fld="16" baseField="0" baseItem="0"/>
    <dataField name="Sum of 0621J 2019/20 " fld="18" baseField="0" baseItem="0"/>
    <dataField name="Sum of 0621K 2019/20 " fld="20" baseField="0" baseItem="0"/>
    <dataField name="Sum of 0621L 2019/20 " fld="22" baseField="0" baseItem="0"/>
  </dataFields>
  <formats count="7">
    <format dxfId="32">
      <pivotArea outline="0" collapsedLevelsAreSubtotals="1" fieldPosition="0"/>
    </format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outline="0" collapsedLevelsAreSubtotals="1" fieldPosition="0"/>
    </format>
    <format dxfId="28">
      <pivotArea outline="0" collapsedLevelsAreSubtotals="1" fieldPosition="0"/>
    </format>
    <format dxfId="27">
      <pivotArea collapsedLevelsAreSubtotals="1" fieldPosition="0">
        <references count="1">
          <reference field="0" count="2">
            <x v="9"/>
            <x v="10"/>
          </reference>
        </references>
      </pivotArea>
    </format>
    <format dxfId="26">
      <pivotArea collapsedLevelsAreSubtotals="1" fieldPosition="0">
        <references count="1">
          <reference field="0" count="2">
            <x v="15"/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0">
  <location ref="A20:F22" firstHeaderRow="0" firstDataRow="1" firstDataCol="1"/>
  <pivotFields count="26">
    <pivotField axis="axisRow" subtotalTop="0" showAll="0">
      <items count="18">
        <item m="1" x="15"/>
        <item h="1" x="9"/>
        <item n="Entry Capacity Recovery " x="13"/>
        <item h="1" x="7"/>
        <item h="1" x="11"/>
        <item h="1" x="5"/>
        <item h="1" x="0"/>
        <item h="1" x="2"/>
        <item h="1" x="4"/>
        <item h="1" m="1" x="16"/>
        <item h="1" x="10"/>
        <item n="Exit Capacity Recovery " x="14"/>
        <item h="1" x="8"/>
        <item h="1" x="12"/>
        <item h="1" x="6"/>
        <item h="1" x="1"/>
        <item h="1" x="3"/>
        <item t="default"/>
      </items>
    </pivotField>
    <pivotField dataField="1"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dataField="1" subtotalTop="0" showAll="0"/>
  </pivotFields>
  <rowFields count="1">
    <field x="0"/>
  </rowFields>
  <rowItems count="2">
    <i>
      <x v="2"/>
    </i>
    <i>
      <x v="1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rrent 2017/18" fld="1" baseField="0" baseItem="1"/>
    <dataField name="0621 2019/20 " fld="2" baseField="0" baseItem="0"/>
    <dataField name="Counterfactual 2019/20" fld="24" baseField="0" baseItem="0"/>
    <dataField name="0621 2021/22 " fld="3" baseField="0" baseItem="0"/>
    <dataField name="Counterfactual 2021/22" fld="25" baseField="0" baseItem="0"/>
  </dataFields>
  <formats count="9">
    <format dxfId="8">
      <pivotArea collapsedLevelsAreSubtotals="1" fieldPosition="0">
        <references count="1">
          <reference field="0" count="1">
            <x v="1"/>
          </reference>
        </references>
      </pivotArea>
    </format>
    <format dxfId="7">
      <pivotArea collapsedLevelsAreSubtotals="1" fieldPosition="0">
        <references count="1">
          <reference field="0" count="1">
            <x v="10"/>
          </reference>
        </references>
      </pivotArea>
    </format>
    <format dxfId="6">
      <pivotArea collapsedLevelsAreSubtotals="1" fieldPosition="0">
        <references count="1">
          <reference field="0" count="4">
            <x v="3"/>
            <x v="5"/>
            <x v="6"/>
            <x v="8"/>
          </reference>
        </references>
      </pivotArea>
    </format>
    <format dxfId="5">
      <pivotArea collapsedLevelsAreSubtotals="1" fieldPosition="0">
        <references count="1">
          <reference field="0" count="4">
            <x v="3"/>
            <x v="5"/>
            <x v="6"/>
            <x v="8"/>
          </reference>
        </references>
      </pivotArea>
    </format>
    <format dxfId="4">
      <pivotArea collapsedLevelsAreSubtotals="1" fieldPosition="0">
        <references count="1">
          <reference field="0" count="4">
            <x v="3"/>
            <x v="5"/>
            <x v="6"/>
            <x v="8"/>
          </reference>
        </references>
      </pivotArea>
    </format>
    <format dxfId="3">
      <pivotArea collapsedLevelsAreSubtotals="1" fieldPosition="0">
        <references count="1">
          <reference field="0" count="3">
            <x v="12"/>
            <x v="14"/>
            <x v="15"/>
          </reference>
        </references>
      </pivotArea>
    </format>
    <format dxfId="2">
      <pivotArea collapsedLevelsAreSubtotals="1" fieldPosition="0">
        <references count="1">
          <reference field="0" count="3">
            <x v="12"/>
            <x v="14"/>
            <x v="15"/>
          </reference>
        </references>
      </pivotArea>
    </format>
    <format dxfId="1">
      <pivotArea collapsedLevelsAreSubtotals="1" fieldPosition="0">
        <references count="1">
          <reference field="0" count="3">
            <x v="12"/>
            <x v="14"/>
            <x v="15"/>
          </reference>
        </references>
      </pivotArea>
    </format>
    <format dxfId="0">
      <pivotArea collapsedLevelsAreSubtotals="1" fieldPosition="0">
        <references count="1">
          <reference field="0" count="1">
            <x v="2"/>
          </reference>
        </references>
      </pivotArea>
    </format>
  </formats>
  <chartFormats count="1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5">
  <location ref="A1:F3" firstHeaderRow="0" firstDataRow="1" firstDataCol="1"/>
  <pivotFields count="26">
    <pivotField axis="axisRow" subtotalTop="0" showAll="0">
      <items count="18">
        <item m="1" x="15"/>
        <item h="1" x="9"/>
        <item n="Entry Capacity Recovery " h="1" x="13"/>
        <item h="1" x="7"/>
        <item h="1" x="11"/>
        <item h="1" x="5"/>
        <item x="0"/>
        <item h="1" x="2"/>
        <item h="1" x="4"/>
        <item m="1" x="16"/>
        <item h="1" x="10"/>
        <item h="1" x="14"/>
        <item h="1" x="8"/>
        <item h="1" x="12"/>
        <item h="1" x="6"/>
        <item x="1"/>
        <item h="1" x="3"/>
        <item t="default"/>
      </items>
    </pivotField>
    <pivotField dataField="1"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dataField="1" subtotalTop="0" showAll="0"/>
  </pivotFields>
  <rowFields count="1">
    <field x="0"/>
  </rowFields>
  <rowItems count="2">
    <i>
      <x v="6"/>
    </i>
    <i>
      <x v="15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rrent 2017/18" fld="1" baseField="0" baseItem="1"/>
    <dataField name="0621 2019/20 " fld="2" baseField="0" baseItem="0"/>
    <dataField name="Counterfactual 2019/20" fld="24" baseField="0" baseItem="0"/>
    <dataField name="0621 2021/22 " fld="3" baseField="0" baseItem="0"/>
    <dataField name="Counterfactual 2021/22" fld="25" baseField="0" baseItem="0"/>
  </dataFields>
  <formats count="9">
    <format dxfId="17">
      <pivotArea collapsedLevelsAreSubtotals="1" fieldPosition="0">
        <references count="1">
          <reference field="0" count="1">
            <x v="1"/>
          </reference>
        </references>
      </pivotArea>
    </format>
    <format dxfId="16">
      <pivotArea collapsedLevelsAreSubtotals="1" fieldPosition="0">
        <references count="1">
          <reference field="0" count="1">
            <x v="10"/>
          </reference>
        </references>
      </pivotArea>
    </format>
    <format dxfId="15">
      <pivotArea collapsedLevelsAreSubtotals="1" fieldPosition="0">
        <references count="1">
          <reference field="0" count="4">
            <x v="3"/>
            <x v="5"/>
            <x v="6"/>
            <x v="8"/>
          </reference>
        </references>
      </pivotArea>
    </format>
    <format dxfId="14">
      <pivotArea collapsedLevelsAreSubtotals="1" fieldPosition="0">
        <references count="1">
          <reference field="0" count="4">
            <x v="3"/>
            <x v="5"/>
            <x v="6"/>
            <x v="8"/>
          </reference>
        </references>
      </pivotArea>
    </format>
    <format dxfId="13">
      <pivotArea collapsedLevelsAreSubtotals="1" fieldPosition="0">
        <references count="1">
          <reference field="0" count="4">
            <x v="3"/>
            <x v="5"/>
            <x v="6"/>
            <x v="8"/>
          </reference>
        </references>
      </pivotArea>
    </format>
    <format dxfId="12">
      <pivotArea collapsedLevelsAreSubtotals="1" fieldPosition="0">
        <references count="1">
          <reference field="0" count="3">
            <x v="12"/>
            <x v="14"/>
            <x v="15"/>
          </reference>
        </references>
      </pivotArea>
    </format>
    <format dxfId="11">
      <pivotArea collapsedLevelsAreSubtotals="1" fieldPosition="0">
        <references count="1">
          <reference field="0" count="3">
            <x v="12"/>
            <x v="14"/>
            <x v="15"/>
          </reference>
        </references>
      </pivotArea>
    </format>
    <format dxfId="10">
      <pivotArea collapsedLevelsAreSubtotals="1" fieldPosition="0">
        <references count="1">
          <reference field="0" count="3">
            <x v="12"/>
            <x v="14"/>
            <x v="15"/>
          </reference>
        </references>
      </pivotArea>
    </format>
    <format dxfId="9">
      <pivotArea collapsedLevelsAreSubtotals="1" fieldPosition="0">
        <references count="1">
          <reference field="0" count="1">
            <x v="2"/>
          </reference>
        </references>
      </pivotArea>
    </format>
  </formats>
  <chartFormats count="5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UnderRecovery" displayName="UnderRecovery" ref="A1:Z16" totalsRowShown="0" headerRowDxfId="86" dataDxfId="85">
  <autoFilter ref="A1:Z16"/>
  <tableColumns count="26">
    <tableColumn id="1" name="Entry or Exit" dataDxfId="84" totalsRowDxfId="83"/>
    <tableColumn id="2" name="2017/18" dataDxfId="82" totalsRowDxfId="81"/>
    <tableColumn id="3" name="0621 2019/20" dataDxfId="80" totalsRowDxfId="79"/>
    <tableColumn id="4" name="0621 2021/22" dataDxfId="78" totalsRowDxfId="77"/>
    <tableColumn id="5" name="0621A 2019/20 " dataDxfId="76" totalsRowDxfId="75"/>
    <tableColumn id="6" name="0621A 2021/22 " dataDxfId="74" totalsRowDxfId="73"/>
    <tableColumn id="7" name="0621B 2019/20 " dataDxfId="72" totalsRowDxfId="71"/>
    <tableColumn id="8" name="0621B 2021/22 " dataDxfId="70" totalsRowDxfId="69"/>
    <tableColumn id="9" name="0621C 2019/20 " dataDxfId="68" totalsRowDxfId="67"/>
    <tableColumn id="10" name="0621C 2021/22 " dataDxfId="66" totalsRowDxfId="65"/>
    <tableColumn id="11" name="0621D 2019/20 " dataDxfId="64" totalsRowDxfId="63"/>
    <tableColumn id="12" name="0621D 2021/22 " dataDxfId="62" totalsRowDxfId="61"/>
    <tableColumn id="13" name="0621E 2019/20 " dataDxfId="60" totalsRowDxfId="59"/>
    <tableColumn id="14" name="0621E 2021/22 " dataDxfId="58" totalsRowDxfId="57"/>
    <tableColumn id="15" name="0621F 2019/20 " dataDxfId="56" totalsRowDxfId="55"/>
    <tableColumn id="16" name="0621F 2021/22 " dataDxfId="54" totalsRowDxfId="53"/>
    <tableColumn id="17" name="0621H 2019/20 " dataDxfId="52" totalsRowDxfId="51"/>
    <tableColumn id="18" name="0621H 2021/22 " dataDxfId="50" totalsRowDxfId="49"/>
    <tableColumn id="19" name="0621J 2019/20 " dataDxfId="48" totalsRowDxfId="47"/>
    <tableColumn id="20" name="0621J 2021/22 " dataDxfId="46" totalsRowDxfId="45"/>
    <tableColumn id="21" name="0621K 2019/20 " dataDxfId="44" totalsRowDxfId="43"/>
    <tableColumn id="22" name="0621K 2021/22 " dataDxfId="42" totalsRowDxfId="41"/>
    <tableColumn id="23" name="0621L 2019/20 " dataDxfId="40" totalsRowDxfId="39"/>
    <tableColumn id="24" name="0621L 2021/22 " dataDxfId="38" totalsRowDxfId="37"/>
    <tableColumn id="25" name="CF 2019/20" dataDxfId="36" totalsRowDxfId="35"/>
    <tableColumn id="26" name="CF 2021/22" dataDxfId="34" totalsRowDxfId="3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workbookViewId="0">
      <selection activeCell="B2" sqref="B2"/>
    </sheetView>
  </sheetViews>
  <sheetFormatPr defaultRowHeight="15" x14ac:dyDescent="0.25"/>
  <cols>
    <col min="1" max="1" width="30.28515625" bestFit="1" customWidth="1"/>
    <col min="2" max="26" width="15.7109375" customWidth="1"/>
  </cols>
  <sheetData>
    <row r="1" spans="1:26" ht="30" x14ac:dyDescent="0.25">
      <c r="A1" s="9" t="s">
        <v>0</v>
      </c>
      <c r="B1" s="9" t="s">
        <v>19</v>
      </c>
      <c r="C1" s="9" t="s">
        <v>45</v>
      </c>
      <c r="D1" s="9" t="s">
        <v>4</v>
      </c>
      <c r="E1" s="9" t="s">
        <v>20</v>
      </c>
      <c r="F1" s="9" t="s">
        <v>21</v>
      </c>
      <c r="G1" s="9" t="s">
        <v>22</v>
      </c>
      <c r="H1" s="9" t="s">
        <v>23</v>
      </c>
      <c r="I1" s="9" t="s">
        <v>24</v>
      </c>
      <c r="J1" s="9" t="s">
        <v>25</v>
      </c>
      <c r="K1" s="9" t="s">
        <v>26</v>
      </c>
      <c r="L1" s="9" t="s">
        <v>27</v>
      </c>
      <c r="M1" s="9" t="s">
        <v>28</v>
      </c>
      <c r="N1" s="9" t="s">
        <v>29</v>
      </c>
      <c r="O1" s="9" t="s">
        <v>30</v>
      </c>
      <c r="P1" s="9" t="s">
        <v>31</v>
      </c>
      <c r="Q1" s="9" t="s">
        <v>32</v>
      </c>
      <c r="R1" s="9" t="s">
        <v>33</v>
      </c>
      <c r="S1" s="9" t="s">
        <v>34</v>
      </c>
      <c r="T1" s="9" t="s">
        <v>35</v>
      </c>
      <c r="U1" s="9" t="s">
        <v>36</v>
      </c>
      <c r="V1" s="9" t="s">
        <v>37</v>
      </c>
      <c r="W1" s="9" t="s">
        <v>38</v>
      </c>
      <c r="X1" s="9" t="s">
        <v>39</v>
      </c>
      <c r="Y1" s="9" t="s">
        <v>79</v>
      </c>
      <c r="Z1" s="9" t="s">
        <v>80</v>
      </c>
    </row>
    <row r="2" spans="1:26" x14ac:dyDescent="0.25">
      <c r="A2" s="1" t="s">
        <v>40</v>
      </c>
      <c r="B2" s="2">
        <v>-271000000</v>
      </c>
      <c r="C2" s="2">
        <v>-261000000</v>
      </c>
      <c r="D2" s="2">
        <v>-14000000</v>
      </c>
      <c r="E2" s="2">
        <v>-261000000</v>
      </c>
      <c r="F2" s="2">
        <v>-15000000</v>
      </c>
      <c r="G2" s="2">
        <v>-261000000</v>
      </c>
      <c r="H2" s="2">
        <v>-275000000</v>
      </c>
      <c r="I2" s="2">
        <v>-261000000</v>
      </c>
      <c r="J2" s="2">
        <v>-15000000</v>
      </c>
      <c r="K2" s="2">
        <v>-261000000</v>
      </c>
      <c r="L2" s="2">
        <v>-15000000</v>
      </c>
      <c r="M2" s="2">
        <v>-261000000</v>
      </c>
      <c r="N2" s="2">
        <v>-14000000</v>
      </c>
      <c r="O2" s="2">
        <v>-264000000</v>
      </c>
      <c r="P2" s="2">
        <v>-26000000</v>
      </c>
      <c r="Q2" s="2">
        <v>-261000000</v>
      </c>
      <c r="R2" s="2">
        <v>-14000000</v>
      </c>
      <c r="S2" s="2">
        <v>-285000000</v>
      </c>
      <c r="T2" s="2">
        <v>-15000000</v>
      </c>
      <c r="U2" s="2">
        <v>-261000000</v>
      </c>
      <c r="V2" s="2">
        <v>-15000000</v>
      </c>
      <c r="W2" s="2">
        <v>-285000000</v>
      </c>
      <c r="X2" s="2">
        <v>-22000000</v>
      </c>
      <c r="Y2" s="2">
        <v>-287000000</v>
      </c>
      <c r="Z2" s="2">
        <v>-8000000</v>
      </c>
    </row>
    <row r="3" spans="1:26" x14ac:dyDescent="0.25">
      <c r="A3" s="1" t="s">
        <v>41</v>
      </c>
      <c r="B3" s="2">
        <v>-126000000</v>
      </c>
      <c r="C3" s="2">
        <v>-167000000</v>
      </c>
      <c r="D3" s="2">
        <v>-10000000</v>
      </c>
      <c r="E3" s="2">
        <v>-169000000</v>
      </c>
      <c r="F3" s="2">
        <v>-13000000</v>
      </c>
      <c r="G3" s="2">
        <v>-169000000</v>
      </c>
      <c r="H3" s="2">
        <v>-180000000</v>
      </c>
      <c r="I3" s="2">
        <v>-169000000</v>
      </c>
      <c r="J3" s="2">
        <v>-13000000</v>
      </c>
      <c r="K3" s="2">
        <v>-169000000</v>
      </c>
      <c r="L3" s="2">
        <v>-13000000</v>
      </c>
      <c r="M3" s="2">
        <v>-167000000</v>
      </c>
      <c r="N3" s="2">
        <v>-21000000</v>
      </c>
      <c r="O3" s="2">
        <v>-174000000</v>
      </c>
      <c r="P3" s="2">
        <v>-21000000</v>
      </c>
      <c r="Q3" s="2">
        <v>-167000000</v>
      </c>
      <c r="R3" s="2">
        <v>-10000000</v>
      </c>
      <c r="S3" s="2">
        <v>-173000000</v>
      </c>
      <c r="T3" s="2">
        <v>-14000000</v>
      </c>
      <c r="U3" s="2">
        <v>-169000000</v>
      </c>
      <c r="V3" s="2">
        <v>-14000000</v>
      </c>
      <c r="W3" s="2">
        <v>-167000000</v>
      </c>
      <c r="X3" s="2">
        <v>-10000000</v>
      </c>
      <c r="Y3" s="2">
        <v>-167000000</v>
      </c>
      <c r="Z3" s="2">
        <v>-5000000</v>
      </c>
    </row>
    <row r="4" spans="1:26" x14ac:dyDescent="0.25">
      <c r="A4" s="1" t="s">
        <v>73</v>
      </c>
      <c r="B4" s="2">
        <v>-271000000</v>
      </c>
      <c r="C4" s="2">
        <v>-261000000</v>
      </c>
      <c r="D4" s="2">
        <v>0</v>
      </c>
      <c r="E4" s="2">
        <v>-261000000</v>
      </c>
      <c r="F4" s="2">
        <v>0</v>
      </c>
      <c r="G4" s="2">
        <v>-261000000</v>
      </c>
      <c r="H4" s="2">
        <v>-275000000</v>
      </c>
      <c r="I4" s="2">
        <v>-261000000</v>
      </c>
      <c r="J4" s="2">
        <v>0</v>
      </c>
      <c r="K4" s="2">
        <v>-261000000</v>
      </c>
      <c r="L4" s="2">
        <v>0</v>
      </c>
      <c r="M4" s="2">
        <v>-261000000</v>
      </c>
      <c r="N4" s="2">
        <v>0</v>
      </c>
      <c r="O4" s="2">
        <v>-264000000</v>
      </c>
      <c r="P4" s="2">
        <v>0</v>
      </c>
      <c r="Q4" s="2">
        <v>-261000000</v>
      </c>
      <c r="R4" s="2">
        <v>0</v>
      </c>
      <c r="S4" s="2">
        <v>-285000000</v>
      </c>
      <c r="T4" s="2">
        <v>0</v>
      </c>
      <c r="U4" s="2">
        <v>-261000000</v>
      </c>
      <c r="V4" s="2">
        <v>0</v>
      </c>
      <c r="W4" s="2">
        <v>-285000000</v>
      </c>
      <c r="X4" s="2">
        <v>-22000000</v>
      </c>
      <c r="Y4" s="2">
        <v>-287000000</v>
      </c>
      <c r="Z4" s="2">
        <v>-8000000</v>
      </c>
    </row>
    <row r="5" spans="1:26" x14ac:dyDescent="0.25">
      <c r="A5" s="1" t="s">
        <v>74</v>
      </c>
      <c r="B5" s="2">
        <v>-126000000</v>
      </c>
      <c r="C5" s="2">
        <v>-167000000</v>
      </c>
      <c r="D5" s="2">
        <v>0</v>
      </c>
      <c r="E5" s="2">
        <v>-169000000</v>
      </c>
      <c r="F5" s="2">
        <v>0</v>
      </c>
      <c r="G5" s="2">
        <v>-169000000</v>
      </c>
      <c r="H5" s="2">
        <v>-180000000</v>
      </c>
      <c r="I5" s="2">
        <v>-169000000</v>
      </c>
      <c r="J5" s="2">
        <v>0</v>
      </c>
      <c r="K5" s="2">
        <v>-169000000</v>
      </c>
      <c r="L5" s="2">
        <v>0</v>
      </c>
      <c r="M5" s="2">
        <v>-167000000</v>
      </c>
      <c r="N5" s="2">
        <v>-21000000</v>
      </c>
      <c r="O5" s="2">
        <v>-174000000</v>
      </c>
      <c r="P5" s="2">
        <v>0</v>
      </c>
      <c r="Q5" s="2">
        <v>-167000000</v>
      </c>
      <c r="R5" s="2">
        <v>0</v>
      </c>
      <c r="S5" s="2">
        <v>-173000000</v>
      </c>
      <c r="T5" s="2">
        <v>0</v>
      </c>
      <c r="U5" s="2">
        <v>-169000000</v>
      </c>
      <c r="V5" s="2">
        <v>0</v>
      </c>
      <c r="W5" s="2">
        <v>-167000000</v>
      </c>
      <c r="X5" s="2">
        <v>-10000000</v>
      </c>
      <c r="Y5" s="2">
        <v>-167000000</v>
      </c>
      <c r="Z5" s="2">
        <v>-5000000</v>
      </c>
    </row>
    <row r="6" spans="1:26" x14ac:dyDescent="0.25">
      <c r="A6" s="1" t="s">
        <v>42</v>
      </c>
      <c r="B6" s="2">
        <v>78607734.235342011</v>
      </c>
      <c r="C6" s="2">
        <v>49698418.00115601</v>
      </c>
      <c r="D6" s="2">
        <v>46506799.897939011</v>
      </c>
      <c r="E6" s="2">
        <v>49698418.00115601</v>
      </c>
      <c r="F6" s="2">
        <v>46506799.897939011</v>
      </c>
      <c r="G6" s="2">
        <v>49698418.00115601</v>
      </c>
      <c r="H6" s="2">
        <v>46506799.897939011</v>
      </c>
      <c r="I6" s="2">
        <v>49698418.00115601</v>
      </c>
      <c r="J6" s="2">
        <v>46506799.897939011</v>
      </c>
      <c r="K6" s="2">
        <v>49698418.00115601</v>
      </c>
      <c r="L6" s="2">
        <v>46506799.897939011</v>
      </c>
      <c r="M6" s="2">
        <v>49698418.00115601</v>
      </c>
      <c r="N6" s="2">
        <v>46506799.897939011</v>
      </c>
      <c r="O6" s="2">
        <v>49698418.00115601</v>
      </c>
      <c r="P6" s="2">
        <v>46506799.897939011</v>
      </c>
      <c r="Q6" s="2">
        <v>49698418.00115601</v>
      </c>
      <c r="R6" s="2">
        <v>46506799.897939011</v>
      </c>
      <c r="S6" s="2">
        <v>49698418.00115601</v>
      </c>
      <c r="T6" s="2">
        <v>46506799.897939011</v>
      </c>
      <c r="U6" s="2">
        <v>49698418.00115601</v>
      </c>
      <c r="V6" s="2">
        <v>46506799.897939011</v>
      </c>
      <c r="W6" s="2">
        <v>49698418.00115601</v>
      </c>
      <c r="X6" s="2">
        <v>46506799.897939011</v>
      </c>
      <c r="Y6" s="2">
        <v>0</v>
      </c>
      <c r="Z6" s="2">
        <v>0</v>
      </c>
    </row>
    <row r="7" spans="1:26" x14ac:dyDescent="0.25">
      <c r="A7" s="1" t="s">
        <v>43</v>
      </c>
      <c r="B7" s="2">
        <v>401102910</v>
      </c>
      <c r="C7" s="2">
        <v>397190500</v>
      </c>
      <c r="D7" s="2">
        <v>423999000</v>
      </c>
      <c r="E7" s="2">
        <v>397190500</v>
      </c>
      <c r="F7" s="2">
        <v>423999000</v>
      </c>
      <c r="G7" s="2">
        <v>397190500</v>
      </c>
      <c r="H7" s="2">
        <v>423999000</v>
      </c>
      <c r="I7" s="2">
        <v>397190500</v>
      </c>
      <c r="J7" s="2">
        <v>423999000</v>
      </c>
      <c r="K7" s="2">
        <v>397190500</v>
      </c>
      <c r="L7" s="2">
        <v>423999000</v>
      </c>
      <c r="M7" s="2">
        <v>397190500</v>
      </c>
      <c r="N7" s="2">
        <v>423999000</v>
      </c>
      <c r="O7" s="2">
        <v>397190500</v>
      </c>
      <c r="P7" s="2">
        <v>423999000</v>
      </c>
      <c r="Q7" s="2">
        <v>397190500</v>
      </c>
      <c r="R7" s="2">
        <v>423999000</v>
      </c>
      <c r="S7" s="2">
        <v>397190500</v>
      </c>
      <c r="T7" s="2">
        <v>423999000</v>
      </c>
      <c r="U7" s="2">
        <v>397190500</v>
      </c>
      <c r="V7" s="2">
        <v>423999000</v>
      </c>
      <c r="W7" s="2">
        <v>397190500</v>
      </c>
      <c r="X7" s="2">
        <v>423999000</v>
      </c>
      <c r="Y7" s="2">
        <v>397190500</v>
      </c>
      <c r="Z7" s="2">
        <v>423999000</v>
      </c>
    </row>
    <row r="8" spans="1:26" x14ac:dyDescent="0.25">
      <c r="A8" s="1" t="s">
        <v>44</v>
      </c>
      <c r="B8" s="2">
        <v>401102910</v>
      </c>
      <c r="C8" s="2">
        <v>397190500</v>
      </c>
      <c r="D8" s="2">
        <v>423999000</v>
      </c>
      <c r="E8" s="2">
        <v>397190500</v>
      </c>
      <c r="F8" s="2">
        <v>423999000</v>
      </c>
      <c r="G8" s="2">
        <v>397190500</v>
      </c>
      <c r="H8" s="2">
        <v>423999000</v>
      </c>
      <c r="I8" s="2">
        <v>397190500</v>
      </c>
      <c r="J8" s="2">
        <v>423999000</v>
      </c>
      <c r="K8" s="2">
        <v>397190500</v>
      </c>
      <c r="L8" s="2">
        <v>423999000</v>
      </c>
      <c r="M8" s="2">
        <v>397190500</v>
      </c>
      <c r="N8" s="2">
        <v>423999000</v>
      </c>
      <c r="O8" s="2">
        <v>397190500</v>
      </c>
      <c r="P8" s="2">
        <v>423999000</v>
      </c>
      <c r="Q8" s="2">
        <v>397190500</v>
      </c>
      <c r="R8" s="2">
        <v>423999000</v>
      </c>
      <c r="S8" s="2">
        <v>397190500</v>
      </c>
      <c r="T8" s="2">
        <v>423999000</v>
      </c>
      <c r="U8" s="2">
        <v>397190500</v>
      </c>
      <c r="V8" s="2">
        <v>423999000</v>
      </c>
      <c r="W8" s="2">
        <v>397190500</v>
      </c>
      <c r="X8" s="2">
        <v>423999000</v>
      </c>
      <c r="Y8" s="2">
        <v>397190500</v>
      </c>
      <c r="Z8" s="2">
        <v>423999000</v>
      </c>
    </row>
    <row r="9" spans="1:26" x14ac:dyDescent="0.25">
      <c r="A9" s="1" t="s">
        <v>46</v>
      </c>
      <c r="B9" s="2">
        <f>B7+B2</f>
        <v>130102910</v>
      </c>
      <c r="C9" s="2">
        <f t="shared" ref="C9:D9" si="0">C7+C2</f>
        <v>136190500</v>
      </c>
      <c r="D9" s="2">
        <f t="shared" si="0"/>
        <v>409999000</v>
      </c>
      <c r="E9" s="2">
        <f t="shared" ref="E9:X9" si="1">E7+E2</f>
        <v>136190500</v>
      </c>
      <c r="F9" s="2">
        <f t="shared" si="1"/>
        <v>408999000</v>
      </c>
      <c r="G9" s="2">
        <f t="shared" si="1"/>
        <v>136190500</v>
      </c>
      <c r="H9" s="2">
        <f t="shared" si="1"/>
        <v>148999000</v>
      </c>
      <c r="I9" s="2">
        <f t="shared" si="1"/>
        <v>136190500</v>
      </c>
      <c r="J9" s="2">
        <f t="shared" si="1"/>
        <v>408999000</v>
      </c>
      <c r="K9" s="2">
        <f t="shared" si="1"/>
        <v>136190500</v>
      </c>
      <c r="L9" s="2">
        <f t="shared" si="1"/>
        <v>408999000</v>
      </c>
      <c r="M9" s="2">
        <f t="shared" si="1"/>
        <v>136190500</v>
      </c>
      <c r="N9" s="2">
        <f t="shared" si="1"/>
        <v>409999000</v>
      </c>
      <c r="O9" s="2">
        <f t="shared" si="1"/>
        <v>133190500</v>
      </c>
      <c r="P9" s="2">
        <f t="shared" si="1"/>
        <v>397999000</v>
      </c>
      <c r="Q9" s="2">
        <f t="shared" si="1"/>
        <v>136190500</v>
      </c>
      <c r="R9" s="2">
        <f t="shared" si="1"/>
        <v>409999000</v>
      </c>
      <c r="S9" s="2">
        <f t="shared" si="1"/>
        <v>112190500</v>
      </c>
      <c r="T9" s="2">
        <f t="shared" si="1"/>
        <v>408999000</v>
      </c>
      <c r="U9" s="2">
        <f t="shared" si="1"/>
        <v>136190500</v>
      </c>
      <c r="V9" s="2">
        <f t="shared" si="1"/>
        <v>408999000</v>
      </c>
      <c r="W9" s="2">
        <f t="shared" si="1"/>
        <v>112190500</v>
      </c>
      <c r="X9" s="2">
        <f t="shared" si="1"/>
        <v>401999000</v>
      </c>
      <c r="Y9" s="2">
        <f t="shared" ref="Y9:Z9" si="2">Y7+Y2</f>
        <v>110190500</v>
      </c>
      <c r="Z9" s="2">
        <f t="shared" si="2"/>
        <v>415999000</v>
      </c>
    </row>
    <row r="10" spans="1:26" x14ac:dyDescent="0.25">
      <c r="A10" s="1" t="s">
        <v>47</v>
      </c>
      <c r="B10" s="2">
        <f>B8+B3</f>
        <v>275102910</v>
      </c>
      <c r="C10" s="2">
        <f t="shared" ref="C10:D10" si="3">C8+C3</f>
        <v>230190500</v>
      </c>
      <c r="D10" s="2">
        <f t="shared" si="3"/>
        <v>413999000</v>
      </c>
      <c r="E10" s="2">
        <f t="shared" ref="E10:X10" si="4">E8+E3</f>
        <v>228190500</v>
      </c>
      <c r="F10" s="2">
        <f t="shared" si="4"/>
        <v>410999000</v>
      </c>
      <c r="G10" s="2">
        <f t="shared" si="4"/>
        <v>228190500</v>
      </c>
      <c r="H10" s="2">
        <f t="shared" si="4"/>
        <v>243999000</v>
      </c>
      <c r="I10" s="2">
        <f t="shared" si="4"/>
        <v>228190500</v>
      </c>
      <c r="J10" s="2">
        <f t="shared" si="4"/>
        <v>410999000</v>
      </c>
      <c r="K10" s="2">
        <f t="shared" si="4"/>
        <v>228190500</v>
      </c>
      <c r="L10" s="2">
        <f t="shared" si="4"/>
        <v>410999000</v>
      </c>
      <c r="M10" s="2">
        <f t="shared" si="4"/>
        <v>230190500</v>
      </c>
      <c r="N10" s="2">
        <f t="shared" si="4"/>
        <v>402999000</v>
      </c>
      <c r="O10" s="2">
        <f t="shared" si="4"/>
        <v>223190500</v>
      </c>
      <c r="P10" s="2">
        <f t="shared" si="4"/>
        <v>402999000</v>
      </c>
      <c r="Q10" s="2">
        <f t="shared" si="4"/>
        <v>230190500</v>
      </c>
      <c r="R10" s="2">
        <f t="shared" si="4"/>
        <v>413999000</v>
      </c>
      <c r="S10" s="2">
        <f t="shared" si="4"/>
        <v>224190500</v>
      </c>
      <c r="T10" s="2">
        <f t="shared" si="4"/>
        <v>409999000</v>
      </c>
      <c r="U10" s="2">
        <f t="shared" si="4"/>
        <v>228190500</v>
      </c>
      <c r="V10" s="2">
        <f t="shared" si="4"/>
        <v>409999000</v>
      </c>
      <c r="W10" s="2">
        <f t="shared" si="4"/>
        <v>230190500</v>
      </c>
      <c r="X10" s="2">
        <f t="shared" si="4"/>
        <v>413999000</v>
      </c>
      <c r="Y10" s="2">
        <f t="shared" ref="Y10:Z10" si="5">Y8+Y3</f>
        <v>230190500</v>
      </c>
      <c r="Z10" s="2">
        <f t="shared" si="5"/>
        <v>418999000</v>
      </c>
    </row>
    <row r="11" spans="1:26" x14ac:dyDescent="0.25">
      <c r="A11" s="1" t="s">
        <v>48</v>
      </c>
      <c r="B11" s="10">
        <f>B9/B7</f>
        <v>0.32436291723737432</v>
      </c>
      <c r="C11" s="10">
        <f t="shared" ref="C11:X11" si="6">C9/C7</f>
        <v>0.34288458560816537</v>
      </c>
      <c r="D11" s="10">
        <f t="shared" si="6"/>
        <v>0.96698105420059954</v>
      </c>
      <c r="E11" s="10">
        <f t="shared" si="6"/>
        <v>0.34288458560816537</v>
      </c>
      <c r="F11" s="10">
        <f t="shared" si="6"/>
        <v>0.96462255807207098</v>
      </c>
      <c r="G11" s="10">
        <f t="shared" si="6"/>
        <v>0.34288458560816537</v>
      </c>
      <c r="H11" s="10">
        <f t="shared" si="6"/>
        <v>0.35141356465463364</v>
      </c>
      <c r="I11" s="10">
        <f t="shared" si="6"/>
        <v>0.34288458560816537</v>
      </c>
      <c r="J11" s="10">
        <f t="shared" si="6"/>
        <v>0.96462255807207098</v>
      </c>
      <c r="K11" s="10">
        <f t="shared" si="6"/>
        <v>0.34288458560816537</v>
      </c>
      <c r="L11" s="10">
        <f t="shared" si="6"/>
        <v>0.96462255807207098</v>
      </c>
      <c r="M11" s="10">
        <f t="shared" si="6"/>
        <v>0.34288458560816537</v>
      </c>
      <c r="N11" s="10">
        <f t="shared" si="6"/>
        <v>0.96698105420059954</v>
      </c>
      <c r="O11" s="10">
        <f t="shared" si="6"/>
        <v>0.3353315348680293</v>
      </c>
      <c r="P11" s="10">
        <f t="shared" si="6"/>
        <v>0.93867910065825622</v>
      </c>
      <c r="Q11" s="10">
        <f t="shared" si="6"/>
        <v>0.34288458560816537</v>
      </c>
      <c r="R11" s="10">
        <f t="shared" si="6"/>
        <v>0.96698105420059954</v>
      </c>
      <c r="S11" s="10">
        <f t="shared" si="6"/>
        <v>0.2824601796870771</v>
      </c>
      <c r="T11" s="10">
        <f t="shared" si="6"/>
        <v>0.96462255807207098</v>
      </c>
      <c r="U11" s="10">
        <f t="shared" si="6"/>
        <v>0.34288458560816537</v>
      </c>
      <c r="V11" s="10">
        <f t="shared" si="6"/>
        <v>0.96462255807207098</v>
      </c>
      <c r="W11" s="10">
        <f t="shared" si="6"/>
        <v>0.2824601796870771</v>
      </c>
      <c r="X11" s="10">
        <f t="shared" si="6"/>
        <v>0.9481130851723707</v>
      </c>
      <c r="Y11" s="10">
        <f t="shared" ref="Y11:Z11" si="7">Y9/Y7</f>
        <v>0.27742481252698642</v>
      </c>
      <c r="Z11" s="10">
        <f t="shared" si="7"/>
        <v>0.98113203097177115</v>
      </c>
    </row>
    <row r="12" spans="1:26" x14ac:dyDescent="0.25">
      <c r="A12" s="1" t="s">
        <v>49</v>
      </c>
      <c r="B12" s="10">
        <f>B10/B8</f>
        <v>0.68586615340187884</v>
      </c>
      <c r="C12" s="10">
        <f t="shared" ref="C12:X12" si="8">C10/C8</f>
        <v>0.57954684213242769</v>
      </c>
      <c r="D12" s="10">
        <f t="shared" si="8"/>
        <v>0.97641503871471391</v>
      </c>
      <c r="E12" s="10">
        <f t="shared" si="8"/>
        <v>0.5745114749723369</v>
      </c>
      <c r="F12" s="10">
        <f t="shared" si="8"/>
        <v>0.96933955032912811</v>
      </c>
      <c r="G12" s="10">
        <f t="shared" si="8"/>
        <v>0.5745114749723369</v>
      </c>
      <c r="H12" s="10">
        <f t="shared" si="8"/>
        <v>0.57547069686485108</v>
      </c>
      <c r="I12" s="10">
        <f t="shared" si="8"/>
        <v>0.5745114749723369</v>
      </c>
      <c r="J12" s="10">
        <f t="shared" si="8"/>
        <v>0.96933955032912811</v>
      </c>
      <c r="K12" s="10">
        <f t="shared" si="8"/>
        <v>0.5745114749723369</v>
      </c>
      <c r="L12" s="10">
        <f t="shared" si="8"/>
        <v>0.96933955032912811</v>
      </c>
      <c r="M12" s="10">
        <f t="shared" si="8"/>
        <v>0.57954684213242769</v>
      </c>
      <c r="N12" s="10">
        <f t="shared" si="8"/>
        <v>0.95047158130089926</v>
      </c>
      <c r="O12" s="10">
        <f t="shared" si="8"/>
        <v>0.56192305707211021</v>
      </c>
      <c r="P12" s="10">
        <f t="shared" si="8"/>
        <v>0.95047158130089926</v>
      </c>
      <c r="Q12" s="10">
        <f t="shared" si="8"/>
        <v>0.57954684213242769</v>
      </c>
      <c r="R12" s="10">
        <f t="shared" si="8"/>
        <v>0.97641503871471391</v>
      </c>
      <c r="S12" s="10">
        <f t="shared" si="8"/>
        <v>0.56444074065215555</v>
      </c>
      <c r="T12" s="10">
        <f t="shared" si="8"/>
        <v>0.96698105420059954</v>
      </c>
      <c r="U12" s="10">
        <f t="shared" si="8"/>
        <v>0.5745114749723369</v>
      </c>
      <c r="V12" s="10">
        <f t="shared" si="8"/>
        <v>0.96698105420059954</v>
      </c>
      <c r="W12" s="10">
        <f t="shared" si="8"/>
        <v>0.57954684213242769</v>
      </c>
      <c r="X12" s="10">
        <f t="shared" si="8"/>
        <v>0.97641503871471391</v>
      </c>
      <c r="Y12" s="10">
        <f t="shared" ref="Y12:Z12" si="9">Y10/Y8</f>
        <v>0.57954684213242769</v>
      </c>
      <c r="Z12" s="10">
        <f t="shared" si="9"/>
        <v>0.98820751935735696</v>
      </c>
    </row>
    <row r="13" spans="1:26" x14ac:dyDescent="0.25">
      <c r="A13" s="1" t="s">
        <v>77</v>
      </c>
      <c r="B13" s="13">
        <f>B7+B4</f>
        <v>130102910</v>
      </c>
      <c r="C13" s="13">
        <f t="shared" ref="C13:X13" si="10">C7+C4</f>
        <v>136190500</v>
      </c>
      <c r="D13" s="13">
        <f t="shared" si="10"/>
        <v>423999000</v>
      </c>
      <c r="E13" s="13">
        <f t="shared" si="10"/>
        <v>136190500</v>
      </c>
      <c r="F13" s="13">
        <f t="shared" si="10"/>
        <v>423999000</v>
      </c>
      <c r="G13" s="13">
        <f t="shared" si="10"/>
        <v>136190500</v>
      </c>
      <c r="H13" s="13">
        <f t="shared" si="10"/>
        <v>148999000</v>
      </c>
      <c r="I13" s="13">
        <f t="shared" si="10"/>
        <v>136190500</v>
      </c>
      <c r="J13" s="13">
        <f t="shared" si="10"/>
        <v>423999000</v>
      </c>
      <c r="K13" s="13">
        <f t="shared" si="10"/>
        <v>136190500</v>
      </c>
      <c r="L13" s="13">
        <f t="shared" si="10"/>
        <v>423999000</v>
      </c>
      <c r="M13" s="13">
        <f t="shared" si="10"/>
        <v>136190500</v>
      </c>
      <c r="N13" s="13">
        <f t="shared" si="10"/>
        <v>423999000</v>
      </c>
      <c r="O13" s="13">
        <f t="shared" si="10"/>
        <v>133190500</v>
      </c>
      <c r="P13" s="13">
        <f t="shared" si="10"/>
        <v>423999000</v>
      </c>
      <c r="Q13" s="13">
        <f t="shared" si="10"/>
        <v>136190500</v>
      </c>
      <c r="R13" s="13">
        <f t="shared" si="10"/>
        <v>423999000</v>
      </c>
      <c r="S13" s="13">
        <f t="shared" si="10"/>
        <v>112190500</v>
      </c>
      <c r="T13" s="13">
        <f t="shared" si="10"/>
        <v>423999000</v>
      </c>
      <c r="U13" s="13">
        <f t="shared" si="10"/>
        <v>136190500</v>
      </c>
      <c r="V13" s="13">
        <f t="shared" si="10"/>
        <v>423999000</v>
      </c>
      <c r="W13" s="13">
        <f t="shared" si="10"/>
        <v>112190500</v>
      </c>
      <c r="X13" s="13">
        <f t="shared" si="10"/>
        <v>401999000</v>
      </c>
      <c r="Y13" s="13">
        <f t="shared" ref="Y13:Z13" si="11">Y7+Y4</f>
        <v>110190500</v>
      </c>
      <c r="Z13" s="13">
        <f t="shared" si="11"/>
        <v>415999000</v>
      </c>
    </row>
    <row r="14" spans="1:26" x14ac:dyDescent="0.25">
      <c r="A14" s="1" t="s">
        <v>78</v>
      </c>
      <c r="B14" s="13">
        <f>B8+B5</f>
        <v>275102910</v>
      </c>
      <c r="C14" s="13">
        <f t="shared" ref="C14:X14" si="12">C8+C5</f>
        <v>230190500</v>
      </c>
      <c r="D14" s="13">
        <f t="shared" si="12"/>
        <v>423999000</v>
      </c>
      <c r="E14" s="13">
        <f t="shared" si="12"/>
        <v>228190500</v>
      </c>
      <c r="F14" s="13">
        <f t="shared" si="12"/>
        <v>423999000</v>
      </c>
      <c r="G14" s="13">
        <f t="shared" si="12"/>
        <v>228190500</v>
      </c>
      <c r="H14" s="13">
        <f t="shared" si="12"/>
        <v>243999000</v>
      </c>
      <c r="I14" s="13">
        <f t="shared" si="12"/>
        <v>228190500</v>
      </c>
      <c r="J14" s="13">
        <f t="shared" si="12"/>
        <v>423999000</v>
      </c>
      <c r="K14" s="13">
        <f t="shared" si="12"/>
        <v>228190500</v>
      </c>
      <c r="L14" s="13">
        <f t="shared" si="12"/>
        <v>423999000</v>
      </c>
      <c r="M14" s="13">
        <f t="shared" si="12"/>
        <v>230190500</v>
      </c>
      <c r="N14" s="13">
        <f t="shared" si="12"/>
        <v>402999000</v>
      </c>
      <c r="O14" s="13">
        <f t="shared" si="12"/>
        <v>223190500</v>
      </c>
      <c r="P14" s="13">
        <f t="shared" si="12"/>
        <v>423999000</v>
      </c>
      <c r="Q14" s="13">
        <f t="shared" si="12"/>
        <v>230190500</v>
      </c>
      <c r="R14" s="13">
        <f t="shared" si="12"/>
        <v>423999000</v>
      </c>
      <c r="S14" s="13">
        <f t="shared" si="12"/>
        <v>224190500</v>
      </c>
      <c r="T14" s="13">
        <f t="shared" si="12"/>
        <v>423999000</v>
      </c>
      <c r="U14" s="13">
        <f t="shared" si="12"/>
        <v>228190500</v>
      </c>
      <c r="V14" s="13">
        <f t="shared" si="12"/>
        <v>423999000</v>
      </c>
      <c r="W14" s="13">
        <f t="shared" si="12"/>
        <v>230190500</v>
      </c>
      <c r="X14" s="13">
        <f t="shared" si="12"/>
        <v>413999000</v>
      </c>
      <c r="Y14" s="13">
        <f t="shared" ref="Y14:Z14" si="13">Y8+Y5</f>
        <v>230190500</v>
      </c>
      <c r="Z14" s="13">
        <f t="shared" si="13"/>
        <v>418999000</v>
      </c>
    </row>
    <row r="15" spans="1:26" x14ac:dyDescent="0.25">
      <c r="A15" s="1" t="s">
        <v>75</v>
      </c>
      <c r="B15" s="10">
        <f>B13/B7</f>
        <v>0.32436291723737432</v>
      </c>
      <c r="C15" s="10">
        <f t="shared" ref="C15:X15" si="14">C13/C7</f>
        <v>0.34288458560816537</v>
      </c>
      <c r="D15" s="10">
        <f t="shared" si="14"/>
        <v>1</v>
      </c>
      <c r="E15" s="10">
        <f t="shared" si="14"/>
        <v>0.34288458560816537</v>
      </c>
      <c r="F15" s="10">
        <f t="shared" si="14"/>
        <v>1</v>
      </c>
      <c r="G15" s="10">
        <f t="shared" si="14"/>
        <v>0.34288458560816537</v>
      </c>
      <c r="H15" s="10">
        <f t="shared" si="14"/>
        <v>0.35141356465463364</v>
      </c>
      <c r="I15" s="10">
        <f t="shared" si="14"/>
        <v>0.34288458560816537</v>
      </c>
      <c r="J15" s="10">
        <f t="shared" si="14"/>
        <v>1</v>
      </c>
      <c r="K15" s="10">
        <f t="shared" si="14"/>
        <v>0.34288458560816537</v>
      </c>
      <c r="L15" s="10">
        <f t="shared" si="14"/>
        <v>1</v>
      </c>
      <c r="M15" s="10">
        <f t="shared" si="14"/>
        <v>0.34288458560816537</v>
      </c>
      <c r="N15" s="10">
        <f t="shared" si="14"/>
        <v>1</v>
      </c>
      <c r="O15" s="10">
        <f t="shared" si="14"/>
        <v>0.3353315348680293</v>
      </c>
      <c r="P15" s="10">
        <f t="shared" si="14"/>
        <v>1</v>
      </c>
      <c r="Q15" s="10">
        <f t="shared" si="14"/>
        <v>0.34288458560816537</v>
      </c>
      <c r="R15" s="10">
        <f t="shared" si="14"/>
        <v>1</v>
      </c>
      <c r="S15" s="10">
        <f t="shared" si="14"/>
        <v>0.2824601796870771</v>
      </c>
      <c r="T15" s="10">
        <f t="shared" si="14"/>
        <v>1</v>
      </c>
      <c r="U15" s="10">
        <f t="shared" si="14"/>
        <v>0.34288458560816537</v>
      </c>
      <c r="V15" s="10">
        <f t="shared" si="14"/>
        <v>1</v>
      </c>
      <c r="W15" s="10">
        <f t="shared" si="14"/>
        <v>0.2824601796870771</v>
      </c>
      <c r="X15" s="10">
        <f t="shared" si="14"/>
        <v>0.9481130851723707</v>
      </c>
      <c r="Y15" s="10">
        <f t="shared" ref="Y15:Z15" si="15">Y13/Y7</f>
        <v>0.27742481252698642</v>
      </c>
      <c r="Z15" s="10">
        <f t="shared" si="15"/>
        <v>0.98113203097177115</v>
      </c>
    </row>
    <row r="16" spans="1:26" x14ac:dyDescent="0.25">
      <c r="A16" s="1" t="s">
        <v>76</v>
      </c>
      <c r="B16" s="10">
        <f>B14/B8</f>
        <v>0.68586615340187884</v>
      </c>
      <c r="C16" s="10">
        <f t="shared" ref="C16:X16" si="16">C14/C8</f>
        <v>0.57954684213242769</v>
      </c>
      <c r="D16" s="10">
        <f t="shared" si="16"/>
        <v>1</v>
      </c>
      <c r="E16" s="10">
        <f t="shared" si="16"/>
        <v>0.5745114749723369</v>
      </c>
      <c r="F16" s="10">
        <f t="shared" si="16"/>
        <v>1</v>
      </c>
      <c r="G16" s="10">
        <f t="shared" si="16"/>
        <v>0.5745114749723369</v>
      </c>
      <c r="H16" s="10">
        <f t="shared" si="16"/>
        <v>0.57547069686485108</v>
      </c>
      <c r="I16" s="10">
        <f t="shared" si="16"/>
        <v>0.5745114749723369</v>
      </c>
      <c r="J16" s="10">
        <f t="shared" si="16"/>
        <v>1</v>
      </c>
      <c r="K16" s="10">
        <f t="shared" si="16"/>
        <v>0.5745114749723369</v>
      </c>
      <c r="L16" s="10">
        <f t="shared" si="16"/>
        <v>1</v>
      </c>
      <c r="M16" s="10">
        <f t="shared" si="16"/>
        <v>0.57954684213242769</v>
      </c>
      <c r="N16" s="10">
        <f t="shared" si="16"/>
        <v>0.95047158130089926</v>
      </c>
      <c r="O16" s="10">
        <f t="shared" si="16"/>
        <v>0.56192305707211021</v>
      </c>
      <c r="P16" s="10">
        <f t="shared" si="16"/>
        <v>1</v>
      </c>
      <c r="Q16" s="10">
        <f t="shared" si="16"/>
        <v>0.57954684213242769</v>
      </c>
      <c r="R16" s="10">
        <f t="shared" si="16"/>
        <v>1</v>
      </c>
      <c r="S16" s="10">
        <f t="shared" si="16"/>
        <v>0.56444074065215555</v>
      </c>
      <c r="T16" s="10">
        <f t="shared" si="16"/>
        <v>1</v>
      </c>
      <c r="U16" s="10">
        <f t="shared" si="16"/>
        <v>0.5745114749723369</v>
      </c>
      <c r="V16" s="10">
        <f t="shared" si="16"/>
        <v>1</v>
      </c>
      <c r="W16" s="10">
        <f t="shared" si="16"/>
        <v>0.57954684213242769</v>
      </c>
      <c r="X16" s="10">
        <f t="shared" si="16"/>
        <v>0.97641503871471391</v>
      </c>
      <c r="Y16" s="10">
        <f t="shared" ref="Y16:Z16" si="17">Y14/Y8</f>
        <v>0.57954684213242769</v>
      </c>
      <c r="Z16" s="10">
        <f t="shared" si="17"/>
        <v>0.98820751935735696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workbookViewId="0">
      <selection activeCell="A9" sqref="A9"/>
    </sheetView>
  </sheetViews>
  <sheetFormatPr defaultRowHeight="15" x14ac:dyDescent="0.25"/>
  <cols>
    <col min="1" max="1" width="32.28515625" customWidth="1"/>
    <col min="2" max="2" width="14.5703125" customWidth="1"/>
    <col min="3" max="3" width="19.140625" customWidth="1"/>
    <col min="4" max="4" width="20.85546875" bestFit="1" customWidth="1"/>
    <col min="5" max="6" width="20.7109375" bestFit="1" customWidth="1"/>
    <col min="7" max="7" width="20.85546875" bestFit="1" customWidth="1"/>
    <col min="8" max="9" width="20.5703125" bestFit="1" customWidth="1"/>
    <col min="10" max="10" width="20.85546875" customWidth="1"/>
    <col min="11" max="11" width="20.28515625" customWidth="1"/>
    <col min="12" max="12" width="20.7109375" bestFit="1" customWidth="1"/>
    <col min="13" max="13" width="20.42578125" bestFit="1" customWidth="1"/>
  </cols>
  <sheetData>
    <row r="2" spans="1:13" x14ac:dyDescent="0.25">
      <c r="A2" s="3" t="s">
        <v>3</v>
      </c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</row>
    <row r="3" spans="1:13" x14ac:dyDescent="0.25">
      <c r="A3" s="4" t="s">
        <v>40</v>
      </c>
      <c r="B3" s="5">
        <v>-271000000</v>
      </c>
      <c r="C3" s="5">
        <v>-261000000</v>
      </c>
      <c r="D3" s="5">
        <v>-261000000</v>
      </c>
      <c r="E3" s="5">
        <v>-261000000</v>
      </c>
      <c r="F3" s="5">
        <v>-261000000</v>
      </c>
      <c r="G3" s="5">
        <v>-261000000</v>
      </c>
      <c r="H3" s="5">
        <v>-261000000</v>
      </c>
      <c r="I3" s="5">
        <v>-264000000</v>
      </c>
      <c r="J3" s="5">
        <v>-261000000</v>
      </c>
      <c r="K3" s="5">
        <v>-285000000</v>
      </c>
      <c r="L3" s="5">
        <v>-261000000</v>
      </c>
      <c r="M3" s="5">
        <v>-285000000</v>
      </c>
    </row>
    <row r="4" spans="1:13" x14ac:dyDescent="0.25">
      <c r="A4" s="4" t="s">
        <v>41</v>
      </c>
      <c r="B4" s="5">
        <v>-126000000</v>
      </c>
      <c r="C4" s="5">
        <v>-167000000</v>
      </c>
      <c r="D4" s="5">
        <v>-169000000</v>
      </c>
      <c r="E4" s="5">
        <v>-169000000</v>
      </c>
      <c r="F4" s="5">
        <v>-169000000</v>
      </c>
      <c r="G4" s="5">
        <v>-169000000</v>
      </c>
      <c r="H4" s="5">
        <v>-167000000</v>
      </c>
      <c r="I4" s="5">
        <v>-174000000</v>
      </c>
      <c r="J4" s="5">
        <v>-167000000</v>
      </c>
      <c r="K4" s="5">
        <v>-173000000</v>
      </c>
      <c r="L4" s="5">
        <v>-169000000</v>
      </c>
      <c r="M4" s="5">
        <v>-167000000</v>
      </c>
    </row>
    <row r="5" spans="1:13" x14ac:dyDescent="0.25">
      <c r="A5" s="4" t="s">
        <v>42</v>
      </c>
      <c r="B5" s="5">
        <v>78607734.235342011</v>
      </c>
      <c r="C5" s="5">
        <v>49698418.00115601</v>
      </c>
      <c r="D5" s="5">
        <v>49698418.00115601</v>
      </c>
      <c r="E5" s="5">
        <v>49698418.00115601</v>
      </c>
      <c r="F5" s="5">
        <v>49698418.00115601</v>
      </c>
      <c r="G5" s="5">
        <v>49698418.00115601</v>
      </c>
      <c r="H5" s="5">
        <v>49698418.00115601</v>
      </c>
      <c r="I5" s="5">
        <v>49698418.00115601</v>
      </c>
      <c r="J5" s="5">
        <v>49698418.00115601</v>
      </c>
      <c r="K5" s="5">
        <v>49698418.00115601</v>
      </c>
      <c r="L5" s="5">
        <v>49698418.00115601</v>
      </c>
      <c r="M5" s="5">
        <v>49698418.00115601</v>
      </c>
    </row>
    <row r="6" spans="1:13" x14ac:dyDescent="0.25">
      <c r="A6" s="4" t="s">
        <v>43</v>
      </c>
      <c r="B6" s="5">
        <v>401102910</v>
      </c>
      <c r="C6" s="5">
        <v>397190500</v>
      </c>
      <c r="D6" s="5">
        <v>397190500</v>
      </c>
      <c r="E6" s="5">
        <v>397190500</v>
      </c>
      <c r="F6" s="5">
        <v>397190500</v>
      </c>
      <c r="G6" s="5">
        <v>397190500</v>
      </c>
      <c r="H6" s="5">
        <v>397190500</v>
      </c>
      <c r="I6" s="5">
        <v>397190500</v>
      </c>
      <c r="J6" s="5">
        <v>397190500</v>
      </c>
      <c r="K6" s="5">
        <v>397190500</v>
      </c>
      <c r="L6" s="5">
        <v>397190500</v>
      </c>
      <c r="M6" s="5">
        <v>397190500</v>
      </c>
    </row>
    <row r="7" spans="1:13" x14ac:dyDescent="0.25">
      <c r="A7" s="4" t="s">
        <v>44</v>
      </c>
      <c r="B7" s="5">
        <v>401102910</v>
      </c>
      <c r="C7" s="5">
        <v>397190500</v>
      </c>
      <c r="D7" s="5">
        <v>397190500</v>
      </c>
      <c r="E7" s="5">
        <v>397190500</v>
      </c>
      <c r="F7" s="5">
        <v>397190500</v>
      </c>
      <c r="G7" s="5">
        <v>397190500</v>
      </c>
      <c r="H7" s="5">
        <v>397190500</v>
      </c>
      <c r="I7" s="5">
        <v>397190500</v>
      </c>
      <c r="J7" s="5">
        <v>397190500</v>
      </c>
      <c r="K7" s="5">
        <v>397190500</v>
      </c>
      <c r="L7" s="5">
        <v>397190500</v>
      </c>
      <c r="M7" s="5">
        <v>397190500</v>
      </c>
    </row>
    <row r="8" spans="1:13" x14ac:dyDescent="0.25">
      <c r="A8" s="4" t="s">
        <v>46</v>
      </c>
      <c r="B8" s="5">
        <v>130102910</v>
      </c>
      <c r="C8" s="5">
        <v>136190500</v>
      </c>
      <c r="D8" s="5">
        <v>136190500</v>
      </c>
      <c r="E8" s="5">
        <v>136190500</v>
      </c>
      <c r="F8" s="5">
        <v>136190500</v>
      </c>
      <c r="G8" s="5">
        <v>136190500</v>
      </c>
      <c r="H8" s="5">
        <v>136190500</v>
      </c>
      <c r="I8" s="5">
        <v>133190500</v>
      </c>
      <c r="J8" s="5">
        <v>136190500</v>
      </c>
      <c r="K8" s="5">
        <v>112190500</v>
      </c>
      <c r="L8" s="5">
        <v>136190500</v>
      </c>
      <c r="M8" s="5">
        <v>112190500</v>
      </c>
    </row>
    <row r="9" spans="1:13" x14ac:dyDescent="0.25">
      <c r="A9" s="4" t="s">
        <v>47</v>
      </c>
      <c r="B9" s="5">
        <v>275102910</v>
      </c>
      <c r="C9" s="5">
        <v>230190500</v>
      </c>
      <c r="D9" s="5">
        <v>228190500</v>
      </c>
      <c r="E9" s="5">
        <v>228190500</v>
      </c>
      <c r="F9" s="5">
        <v>228190500</v>
      </c>
      <c r="G9" s="5">
        <v>228190500</v>
      </c>
      <c r="H9" s="5">
        <v>230190500</v>
      </c>
      <c r="I9" s="5">
        <v>223190500</v>
      </c>
      <c r="J9" s="5">
        <v>230190500</v>
      </c>
      <c r="K9" s="5">
        <v>224190500</v>
      </c>
      <c r="L9" s="5">
        <v>228190500</v>
      </c>
      <c r="M9" s="5">
        <v>230190500</v>
      </c>
    </row>
    <row r="10" spans="1:13" x14ac:dyDescent="0.25">
      <c r="A10" s="4" t="s">
        <v>48</v>
      </c>
      <c r="B10" s="11">
        <v>0.32436291723737432</v>
      </c>
      <c r="C10" s="11">
        <v>0.34288458560816537</v>
      </c>
      <c r="D10" s="11">
        <v>0.34288458560816537</v>
      </c>
      <c r="E10" s="11">
        <v>0.34288458560816537</v>
      </c>
      <c r="F10" s="11">
        <v>0.34288458560816537</v>
      </c>
      <c r="G10" s="11">
        <v>0.34288458560816537</v>
      </c>
      <c r="H10" s="11">
        <v>0.34288458560816537</v>
      </c>
      <c r="I10" s="11">
        <v>0.3353315348680293</v>
      </c>
      <c r="J10" s="11">
        <v>0.34288458560816537</v>
      </c>
      <c r="K10" s="11">
        <v>0.2824601796870771</v>
      </c>
      <c r="L10" s="11">
        <v>0.34288458560816537</v>
      </c>
      <c r="M10" s="11">
        <v>0.2824601796870771</v>
      </c>
    </row>
    <row r="11" spans="1:13" x14ac:dyDescent="0.25">
      <c r="A11" s="4" t="s">
        <v>49</v>
      </c>
      <c r="B11" s="11">
        <v>0.68586615340187884</v>
      </c>
      <c r="C11" s="11">
        <v>0.57954684213242769</v>
      </c>
      <c r="D11" s="11">
        <v>0.5745114749723369</v>
      </c>
      <c r="E11" s="11">
        <v>0.5745114749723369</v>
      </c>
      <c r="F11" s="11">
        <v>0.5745114749723369</v>
      </c>
      <c r="G11" s="11">
        <v>0.5745114749723369</v>
      </c>
      <c r="H11" s="11">
        <v>0.57954684213242769</v>
      </c>
      <c r="I11" s="11">
        <v>0.56192305707211021</v>
      </c>
      <c r="J11" s="11">
        <v>0.57954684213242769</v>
      </c>
      <c r="K11" s="11">
        <v>0.56444074065215555</v>
      </c>
      <c r="L11" s="11">
        <v>0.5745114749723369</v>
      </c>
      <c r="M11" s="11">
        <v>0.57954684213242769</v>
      </c>
    </row>
    <row r="12" spans="1:13" x14ac:dyDescent="0.25">
      <c r="A12" s="4" t="s">
        <v>73</v>
      </c>
      <c r="B12" s="5">
        <v>-271000000</v>
      </c>
      <c r="C12" s="5">
        <v>-261000000</v>
      </c>
      <c r="D12" s="5">
        <v>-261000000</v>
      </c>
      <c r="E12" s="5">
        <v>-261000000</v>
      </c>
      <c r="F12" s="5">
        <v>-261000000</v>
      </c>
      <c r="G12" s="5">
        <v>-261000000</v>
      </c>
      <c r="H12" s="5">
        <v>-261000000</v>
      </c>
      <c r="I12" s="5">
        <v>-264000000</v>
      </c>
      <c r="J12" s="5">
        <v>-261000000</v>
      </c>
      <c r="K12" s="5">
        <v>-285000000</v>
      </c>
      <c r="L12" s="5">
        <v>-261000000</v>
      </c>
      <c r="M12" s="5">
        <v>-285000000</v>
      </c>
    </row>
    <row r="13" spans="1:13" x14ac:dyDescent="0.25">
      <c r="A13" s="4" t="s">
        <v>74</v>
      </c>
      <c r="B13" s="5">
        <v>-126000000</v>
      </c>
      <c r="C13" s="5">
        <v>-167000000</v>
      </c>
      <c r="D13" s="5">
        <v>-169000000</v>
      </c>
      <c r="E13" s="5">
        <v>-169000000</v>
      </c>
      <c r="F13" s="5">
        <v>-169000000</v>
      </c>
      <c r="G13" s="5">
        <v>-169000000</v>
      </c>
      <c r="H13" s="5">
        <v>-167000000</v>
      </c>
      <c r="I13" s="5">
        <v>-174000000</v>
      </c>
      <c r="J13" s="5">
        <v>-167000000</v>
      </c>
      <c r="K13" s="5">
        <v>-173000000</v>
      </c>
      <c r="L13" s="5">
        <v>-169000000</v>
      </c>
      <c r="M13" s="5">
        <v>-167000000</v>
      </c>
    </row>
    <row r="14" spans="1:13" x14ac:dyDescent="0.25">
      <c r="A14" s="4" t="s">
        <v>77</v>
      </c>
      <c r="B14" s="5">
        <v>130102910</v>
      </c>
      <c r="C14" s="5">
        <v>136190500</v>
      </c>
      <c r="D14" s="5">
        <v>136190500</v>
      </c>
      <c r="E14" s="5">
        <v>136190500</v>
      </c>
      <c r="F14" s="5">
        <v>136190500</v>
      </c>
      <c r="G14" s="5">
        <v>136190500</v>
      </c>
      <c r="H14" s="5">
        <v>136190500</v>
      </c>
      <c r="I14" s="5">
        <v>133190500</v>
      </c>
      <c r="J14" s="5">
        <v>136190500</v>
      </c>
      <c r="K14" s="5">
        <v>112190500</v>
      </c>
      <c r="L14" s="5">
        <v>136190500</v>
      </c>
      <c r="M14" s="5">
        <v>112190500</v>
      </c>
    </row>
    <row r="15" spans="1:13" x14ac:dyDescent="0.25">
      <c r="A15" s="4" t="s">
        <v>78</v>
      </c>
      <c r="B15" s="5">
        <v>275102910</v>
      </c>
      <c r="C15" s="5">
        <v>230190500</v>
      </c>
      <c r="D15" s="5">
        <v>228190500</v>
      </c>
      <c r="E15" s="5">
        <v>228190500</v>
      </c>
      <c r="F15" s="5">
        <v>228190500</v>
      </c>
      <c r="G15" s="5">
        <v>228190500</v>
      </c>
      <c r="H15" s="5">
        <v>230190500</v>
      </c>
      <c r="I15" s="5">
        <v>223190500</v>
      </c>
      <c r="J15" s="5">
        <v>230190500</v>
      </c>
      <c r="K15" s="5">
        <v>224190500</v>
      </c>
      <c r="L15" s="5">
        <v>228190500</v>
      </c>
      <c r="M15" s="5">
        <v>230190500</v>
      </c>
    </row>
    <row r="16" spans="1:13" x14ac:dyDescent="0.25">
      <c r="A16" s="4" t="s">
        <v>75</v>
      </c>
      <c r="B16" s="11">
        <v>0.32436291723737432</v>
      </c>
      <c r="C16" s="11">
        <v>0.34288458560816537</v>
      </c>
      <c r="D16" s="11">
        <v>0.34288458560816537</v>
      </c>
      <c r="E16" s="11">
        <v>0.34288458560816537</v>
      </c>
      <c r="F16" s="11">
        <v>0.34288458560816537</v>
      </c>
      <c r="G16" s="11">
        <v>0.34288458560816537</v>
      </c>
      <c r="H16" s="11">
        <v>0.34288458560816537</v>
      </c>
      <c r="I16" s="11">
        <v>0.3353315348680293</v>
      </c>
      <c r="J16" s="11">
        <v>0.34288458560816537</v>
      </c>
      <c r="K16" s="11">
        <v>0.2824601796870771</v>
      </c>
      <c r="L16" s="11">
        <v>0.34288458560816537</v>
      </c>
      <c r="M16" s="11">
        <v>0.2824601796870771</v>
      </c>
    </row>
    <row r="17" spans="1:13" x14ac:dyDescent="0.25">
      <c r="A17" s="4" t="s">
        <v>76</v>
      </c>
      <c r="B17" s="11">
        <v>0.68586615340187884</v>
      </c>
      <c r="C17" s="11">
        <v>0.57954684213242769</v>
      </c>
      <c r="D17" s="11">
        <v>0.5745114749723369</v>
      </c>
      <c r="E17" s="11">
        <v>0.5745114749723369</v>
      </c>
      <c r="F17" s="11">
        <v>0.5745114749723369</v>
      </c>
      <c r="G17" s="11">
        <v>0.5745114749723369</v>
      </c>
      <c r="H17" s="11">
        <v>0.57954684213242769</v>
      </c>
      <c r="I17" s="11">
        <v>0.56192305707211021</v>
      </c>
      <c r="J17" s="11">
        <v>0.57954684213242769</v>
      </c>
      <c r="K17" s="11">
        <v>0.56444074065215555</v>
      </c>
      <c r="L17" s="11">
        <v>0.5745114749723369</v>
      </c>
      <c r="M17" s="11">
        <v>0.57954684213242769</v>
      </c>
    </row>
    <row r="18" spans="1:13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20" spans="1:13" x14ac:dyDescent="0.25">
      <c r="A20" s="6" t="s">
        <v>3</v>
      </c>
      <c r="B20" t="s">
        <v>50</v>
      </c>
      <c r="C20" t="s">
        <v>62</v>
      </c>
      <c r="D20" t="s">
        <v>63</v>
      </c>
      <c r="E20" t="s">
        <v>64</v>
      </c>
      <c r="F20" t="s">
        <v>65</v>
      </c>
      <c r="G20" t="s">
        <v>66</v>
      </c>
      <c r="H20" t="s">
        <v>67</v>
      </c>
      <c r="I20" t="s">
        <v>68</v>
      </c>
      <c r="J20" t="s">
        <v>70</v>
      </c>
      <c r="K20" t="s">
        <v>69</v>
      </c>
      <c r="L20" t="s">
        <v>71</v>
      </c>
      <c r="M20" t="s">
        <v>72</v>
      </c>
    </row>
    <row r="21" spans="1:13" x14ac:dyDescent="0.25">
      <c r="A21" s="4" t="s">
        <v>40</v>
      </c>
      <c r="B21" s="5">
        <v>-271000000</v>
      </c>
      <c r="C21" s="5">
        <v>-14000000</v>
      </c>
      <c r="D21" s="5">
        <v>-15000000</v>
      </c>
      <c r="E21" s="5">
        <v>-275000000</v>
      </c>
      <c r="F21" s="5">
        <v>-15000000</v>
      </c>
      <c r="G21" s="5">
        <v>-15000000</v>
      </c>
      <c r="H21" s="5">
        <v>-14000000</v>
      </c>
      <c r="I21" s="5">
        <v>-26000000</v>
      </c>
      <c r="J21" s="5">
        <v>-14000000</v>
      </c>
      <c r="K21" s="5">
        <v>-15000000</v>
      </c>
      <c r="L21" s="5">
        <v>-15000000</v>
      </c>
      <c r="M21" s="5">
        <v>-22000000</v>
      </c>
    </row>
    <row r="22" spans="1:13" x14ac:dyDescent="0.25">
      <c r="A22" s="4" t="s">
        <v>41</v>
      </c>
      <c r="B22" s="5">
        <v>-126000000</v>
      </c>
      <c r="C22" s="5">
        <v>-10000000</v>
      </c>
      <c r="D22" s="5">
        <v>-13000000</v>
      </c>
      <c r="E22" s="5">
        <v>-180000000</v>
      </c>
      <c r="F22" s="5">
        <v>-13000000</v>
      </c>
      <c r="G22" s="5">
        <v>-13000000</v>
      </c>
      <c r="H22" s="5">
        <v>-21000000</v>
      </c>
      <c r="I22" s="5">
        <v>-21000000</v>
      </c>
      <c r="J22" s="5">
        <v>-10000000</v>
      </c>
      <c r="K22" s="5">
        <v>-14000000</v>
      </c>
      <c r="L22" s="5">
        <v>-14000000</v>
      </c>
      <c r="M22" s="5">
        <v>-10000000</v>
      </c>
    </row>
    <row r="23" spans="1:13" x14ac:dyDescent="0.25">
      <c r="A23" s="4" t="s">
        <v>42</v>
      </c>
      <c r="B23" s="5">
        <v>78607734.235342011</v>
      </c>
      <c r="C23" s="5">
        <v>46506799.897939011</v>
      </c>
      <c r="D23" s="5">
        <v>46506799.897939011</v>
      </c>
      <c r="E23" s="5">
        <v>46506799.897939011</v>
      </c>
      <c r="F23" s="5">
        <v>46506799.897939011</v>
      </c>
      <c r="G23" s="5">
        <v>46506799.897939011</v>
      </c>
      <c r="H23" s="5">
        <v>46506799.897939011</v>
      </c>
      <c r="I23" s="5">
        <v>46506799.897939011</v>
      </c>
      <c r="J23" s="5">
        <v>46506799.897939011</v>
      </c>
      <c r="K23" s="5">
        <v>46506799.897939011</v>
      </c>
      <c r="L23" s="5">
        <v>46506799.897939011</v>
      </c>
      <c r="M23" s="5">
        <v>46506799.897939011</v>
      </c>
    </row>
    <row r="24" spans="1:13" x14ac:dyDescent="0.25">
      <c r="A24" s="4" t="s">
        <v>43</v>
      </c>
      <c r="B24" s="5">
        <v>401102910</v>
      </c>
      <c r="C24" s="5">
        <v>423999000</v>
      </c>
      <c r="D24" s="5">
        <v>423999000</v>
      </c>
      <c r="E24" s="5">
        <v>423999000</v>
      </c>
      <c r="F24" s="5">
        <v>423999000</v>
      </c>
      <c r="G24" s="5">
        <v>423999000</v>
      </c>
      <c r="H24" s="5">
        <v>423999000</v>
      </c>
      <c r="I24" s="5">
        <v>423999000</v>
      </c>
      <c r="J24" s="5">
        <v>423999000</v>
      </c>
      <c r="K24" s="5">
        <v>423999000</v>
      </c>
      <c r="L24" s="5">
        <v>423999000</v>
      </c>
      <c r="M24" s="5">
        <v>423999000</v>
      </c>
    </row>
    <row r="25" spans="1:13" x14ac:dyDescent="0.25">
      <c r="A25" s="4" t="s">
        <v>44</v>
      </c>
      <c r="B25" s="5">
        <v>401102910</v>
      </c>
      <c r="C25" s="5">
        <v>423999000</v>
      </c>
      <c r="D25" s="5">
        <v>423999000</v>
      </c>
      <c r="E25" s="5">
        <v>423999000</v>
      </c>
      <c r="F25" s="5">
        <v>423999000</v>
      </c>
      <c r="G25" s="5">
        <v>423999000</v>
      </c>
      <c r="H25" s="5">
        <v>423999000</v>
      </c>
      <c r="I25" s="5">
        <v>423999000</v>
      </c>
      <c r="J25" s="5">
        <v>423999000</v>
      </c>
      <c r="K25" s="5">
        <v>423999000</v>
      </c>
      <c r="L25" s="5">
        <v>423999000</v>
      </c>
      <c r="M25" s="5">
        <v>423999000</v>
      </c>
    </row>
    <row r="26" spans="1:13" x14ac:dyDescent="0.25">
      <c r="A26" s="4" t="s">
        <v>46</v>
      </c>
      <c r="B26" s="5">
        <v>130102910</v>
      </c>
      <c r="C26" s="5">
        <v>409999000</v>
      </c>
      <c r="D26" s="5">
        <v>408999000</v>
      </c>
      <c r="E26" s="5">
        <v>148999000</v>
      </c>
      <c r="F26" s="5">
        <v>408999000</v>
      </c>
      <c r="G26" s="5">
        <v>408999000</v>
      </c>
      <c r="H26" s="5">
        <v>409999000</v>
      </c>
      <c r="I26" s="5">
        <v>397999000</v>
      </c>
      <c r="J26" s="5">
        <v>409999000</v>
      </c>
      <c r="K26" s="5">
        <v>408999000</v>
      </c>
      <c r="L26" s="5">
        <v>408999000</v>
      </c>
      <c r="M26" s="5">
        <v>401999000</v>
      </c>
    </row>
    <row r="27" spans="1:13" x14ac:dyDescent="0.25">
      <c r="A27" s="4" t="s">
        <v>47</v>
      </c>
      <c r="B27" s="5">
        <v>275102910</v>
      </c>
      <c r="C27" s="5">
        <v>413999000</v>
      </c>
      <c r="D27" s="5">
        <v>410999000</v>
      </c>
      <c r="E27" s="5">
        <v>243999000</v>
      </c>
      <c r="F27" s="5">
        <v>410999000</v>
      </c>
      <c r="G27" s="5">
        <v>410999000</v>
      </c>
      <c r="H27" s="5">
        <v>402999000</v>
      </c>
      <c r="I27" s="5">
        <v>402999000</v>
      </c>
      <c r="J27" s="5">
        <v>413999000</v>
      </c>
      <c r="K27" s="5">
        <v>409999000</v>
      </c>
      <c r="L27" s="5">
        <v>409999000</v>
      </c>
      <c r="M27" s="5">
        <v>413999000</v>
      </c>
    </row>
    <row r="28" spans="1:13" x14ac:dyDescent="0.25">
      <c r="A28" s="4" t="s">
        <v>48</v>
      </c>
      <c r="B28" s="11">
        <v>0.32436291723737432</v>
      </c>
      <c r="C28" s="11">
        <v>0.96698105420059954</v>
      </c>
      <c r="D28" s="11">
        <v>0.96462255807207098</v>
      </c>
      <c r="E28" s="11">
        <v>0.35141356465463364</v>
      </c>
      <c r="F28" s="11">
        <v>0.96462255807207098</v>
      </c>
      <c r="G28" s="11">
        <v>0.96462255807207098</v>
      </c>
      <c r="H28" s="11">
        <v>0.96698105420059954</v>
      </c>
      <c r="I28" s="11">
        <v>0.93867910065825622</v>
      </c>
      <c r="J28" s="11">
        <v>0.96698105420059954</v>
      </c>
      <c r="K28" s="11">
        <v>0.96462255807207098</v>
      </c>
      <c r="L28" s="11">
        <v>0.96462255807207098</v>
      </c>
      <c r="M28" s="11">
        <v>0.9481130851723707</v>
      </c>
    </row>
    <row r="29" spans="1:13" x14ac:dyDescent="0.25">
      <c r="A29" s="4" t="s">
        <v>49</v>
      </c>
      <c r="B29" s="11">
        <v>0.68586615340187884</v>
      </c>
      <c r="C29" s="11">
        <v>0.97641503871471391</v>
      </c>
      <c r="D29" s="11">
        <v>0.96933955032912811</v>
      </c>
      <c r="E29" s="11">
        <v>0.57547069686485108</v>
      </c>
      <c r="F29" s="11">
        <v>0.96933955032912811</v>
      </c>
      <c r="G29" s="11">
        <v>0.96933955032912811</v>
      </c>
      <c r="H29" s="11">
        <v>0.95047158130089926</v>
      </c>
      <c r="I29" s="11">
        <v>0.95047158130089926</v>
      </c>
      <c r="J29" s="11">
        <v>0.97641503871471391</v>
      </c>
      <c r="K29" s="11">
        <v>0.96698105420059954</v>
      </c>
      <c r="L29" s="11">
        <v>0.96698105420059954</v>
      </c>
      <c r="M29" s="11">
        <v>0.97641503871471391</v>
      </c>
    </row>
    <row r="30" spans="1:13" x14ac:dyDescent="0.25">
      <c r="A30" s="4" t="s">
        <v>73</v>
      </c>
      <c r="B30" s="5">
        <v>-271000000</v>
      </c>
      <c r="C30" s="5">
        <v>0</v>
      </c>
      <c r="D30" s="5">
        <v>0</v>
      </c>
      <c r="E30" s="5">
        <v>-275000000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-22000000</v>
      </c>
    </row>
    <row r="31" spans="1:13" x14ac:dyDescent="0.25">
      <c r="A31" s="4" t="s">
        <v>74</v>
      </c>
      <c r="B31" s="5">
        <v>-126000000</v>
      </c>
      <c r="C31" s="5">
        <v>0</v>
      </c>
      <c r="D31" s="5">
        <v>0</v>
      </c>
      <c r="E31" s="5">
        <v>-180000000</v>
      </c>
      <c r="F31" s="5">
        <v>0</v>
      </c>
      <c r="G31" s="5">
        <v>0</v>
      </c>
      <c r="H31" s="5">
        <v>-21000000</v>
      </c>
      <c r="I31" s="5">
        <v>0</v>
      </c>
      <c r="J31" s="5">
        <v>0</v>
      </c>
      <c r="K31" s="5">
        <v>0</v>
      </c>
      <c r="L31" s="5">
        <v>0</v>
      </c>
      <c r="M31" s="5">
        <v>-10000000</v>
      </c>
    </row>
    <row r="32" spans="1:13" x14ac:dyDescent="0.25">
      <c r="A32" s="4" t="s">
        <v>77</v>
      </c>
      <c r="B32" s="5">
        <v>130102910</v>
      </c>
      <c r="C32" s="5">
        <v>423999000</v>
      </c>
      <c r="D32" s="5">
        <v>423999000</v>
      </c>
      <c r="E32" s="5">
        <v>148999000</v>
      </c>
      <c r="F32" s="5">
        <v>423999000</v>
      </c>
      <c r="G32" s="5">
        <v>423999000</v>
      </c>
      <c r="H32" s="5">
        <v>423999000</v>
      </c>
      <c r="I32" s="5">
        <v>423999000</v>
      </c>
      <c r="J32" s="5">
        <v>423999000</v>
      </c>
      <c r="K32" s="5">
        <v>423999000</v>
      </c>
      <c r="L32" s="5">
        <v>423999000</v>
      </c>
      <c r="M32" s="5">
        <v>401999000</v>
      </c>
    </row>
    <row r="33" spans="1:13" x14ac:dyDescent="0.25">
      <c r="A33" s="4" t="s">
        <v>78</v>
      </c>
      <c r="B33" s="5">
        <v>275102910</v>
      </c>
      <c r="C33" s="5">
        <v>423999000</v>
      </c>
      <c r="D33" s="5">
        <v>423999000</v>
      </c>
      <c r="E33" s="5">
        <v>243999000</v>
      </c>
      <c r="F33" s="5">
        <v>423999000</v>
      </c>
      <c r="G33" s="5">
        <v>423999000</v>
      </c>
      <c r="H33" s="5">
        <v>402999000</v>
      </c>
      <c r="I33" s="5">
        <v>423999000</v>
      </c>
      <c r="J33" s="5">
        <v>423999000</v>
      </c>
      <c r="K33" s="5">
        <v>423999000</v>
      </c>
      <c r="L33" s="5">
        <v>423999000</v>
      </c>
      <c r="M33" s="5">
        <v>413999000</v>
      </c>
    </row>
    <row r="34" spans="1:13" x14ac:dyDescent="0.25">
      <c r="A34" s="4" t="s">
        <v>75</v>
      </c>
      <c r="B34" s="11">
        <v>0.32436291723737432</v>
      </c>
      <c r="C34" s="11">
        <v>1</v>
      </c>
      <c r="D34" s="11">
        <v>1</v>
      </c>
      <c r="E34" s="11">
        <v>0.35141356465463364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0.9481130851723707</v>
      </c>
    </row>
    <row r="35" spans="1:13" x14ac:dyDescent="0.25">
      <c r="A35" s="4" t="s">
        <v>76</v>
      </c>
      <c r="B35" s="11">
        <v>0.68586615340187884</v>
      </c>
      <c r="C35" s="11">
        <v>1</v>
      </c>
      <c r="D35" s="11">
        <v>1</v>
      </c>
      <c r="E35" s="11">
        <v>0.57547069686485108</v>
      </c>
      <c r="F35" s="11">
        <v>1</v>
      </c>
      <c r="G35" s="11">
        <v>1</v>
      </c>
      <c r="H35" s="11">
        <v>0.95047158130089926</v>
      </c>
      <c r="I35" s="11">
        <v>1</v>
      </c>
      <c r="J35" s="11">
        <v>1</v>
      </c>
      <c r="K35" s="11">
        <v>1</v>
      </c>
      <c r="L35" s="11">
        <v>1</v>
      </c>
      <c r="M35" s="11">
        <v>0.97641503871471391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F13" sqref="F13"/>
    </sheetView>
  </sheetViews>
  <sheetFormatPr defaultRowHeight="15" x14ac:dyDescent="0.25"/>
  <cols>
    <col min="1" max="1" width="9.85546875" bestFit="1" customWidth="1"/>
    <col min="2" max="13" width="14.5703125" bestFit="1" customWidth="1"/>
  </cols>
  <sheetData>
    <row r="1" spans="1:13" x14ac:dyDescent="0.25">
      <c r="A1" t="s">
        <v>1</v>
      </c>
    </row>
    <row r="2" spans="1:13" x14ac:dyDescent="0.25"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</row>
    <row r="3" spans="1:13" x14ac:dyDescent="0.25">
      <c r="A3" t="s">
        <v>5</v>
      </c>
      <c r="B3" s="8">
        <f>Sheet2!B3</f>
        <v>-271000000</v>
      </c>
      <c r="C3" s="8">
        <f>Sheet2!C3</f>
        <v>-261000000</v>
      </c>
      <c r="D3" s="8">
        <f>Sheet2!D3</f>
        <v>-261000000</v>
      </c>
      <c r="E3" s="8">
        <f>Sheet2!E3</f>
        <v>-261000000</v>
      </c>
      <c r="F3" s="8">
        <f>Sheet2!F3</f>
        <v>-261000000</v>
      </c>
      <c r="G3" s="8">
        <f>Sheet2!G3</f>
        <v>-261000000</v>
      </c>
      <c r="H3" s="8">
        <f>Sheet2!H3</f>
        <v>-261000000</v>
      </c>
      <c r="I3" s="8">
        <f>Sheet2!I3</f>
        <v>-264000000</v>
      </c>
      <c r="J3" s="8">
        <f>Sheet2!J3</f>
        <v>-261000000</v>
      </c>
      <c r="K3" s="8">
        <f>Sheet2!K3</f>
        <v>-285000000</v>
      </c>
      <c r="L3" s="8">
        <f>Sheet2!L3</f>
        <v>-261000000</v>
      </c>
      <c r="M3" s="8">
        <f>Sheet2!M3</f>
        <v>-285000000</v>
      </c>
    </row>
    <row r="4" spans="1:13" x14ac:dyDescent="0.25">
      <c r="A4" t="s">
        <v>6</v>
      </c>
      <c r="B4" s="8">
        <f>Sheet2!B21</f>
        <v>-271000000</v>
      </c>
      <c r="C4" s="8">
        <f>Sheet2!C21</f>
        <v>-14000000</v>
      </c>
      <c r="D4" s="8">
        <f>Sheet2!D21</f>
        <v>-15000000</v>
      </c>
      <c r="E4" s="8">
        <f>Sheet2!E21</f>
        <v>-275000000</v>
      </c>
      <c r="F4" s="8">
        <f>Sheet2!F21</f>
        <v>-15000000</v>
      </c>
      <c r="G4" s="8">
        <f>Sheet2!G21</f>
        <v>-15000000</v>
      </c>
      <c r="H4" s="8">
        <f>Sheet2!H21</f>
        <v>-14000000</v>
      </c>
      <c r="I4" s="8">
        <f>Sheet2!I21</f>
        <v>-26000000</v>
      </c>
      <c r="J4" s="8">
        <f>Sheet2!J21</f>
        <v>-14000000</v>
      </c>
      <c r="K4" s="8">
        <f>Sheet2!K21</f>
        <v>-15000000</v>
      </c>
      <c r="L4" s="8">
        <f>Sheet2!L21</f>
        <v>-15000000</v>
      </c>
      <c r="M4" s="8">
        <f>Sheet2!M21</f>
        <v>-22000000</v>
      </c>
    </row>
    <row r="6" spans="1:13" x14ac:dyDescent="0.25">
      <c r="A6" t="s">
        <v>2</v>
      </c>
    </row>
    <row r="7" spans="1:13" x14ac:dyDescent="0.25"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</row>
    <row r="8" spans="1:13" x14ac:dyDescent="0.25">
      <c r="A8" t="s">
        <v>5</v>
      </c>
      <c r="B8" s="8">
        <f>Sheet2!B4</f>
        <v>-126000000</v>
      </c>
      <c r="C8" s="8">
        <f>Sheet2!C4</f>
        <v>-167000000</v>
      </c>
      <c r="D8" s="8">
        <f>Sheet2!D4</f>
        <v>-169000000</v>
      </c>
      <c r="E8" s="8">
        <f>Sheet2!E4</f>
        <v>-169000000</v>
      </c>
      <c r="F8" s="8">
        <f>Sheet2!F4</f>
        <v>-169000000</v>
      </c>
      <c r="G8" s="8">
        <f>Sheet2!G4</f>
        <v>-169000000</v>
      </c>
      <c r="H8" s="8">
        <f>Sheet2!H4</f>
        <v>-167000000</v>
      </c>
      <c r="I8" s="8">
        <f>Sheet2!I4</f>
        <v>-174000000</v>
      </c>
      <c r="J8" s="8">
        <f>Sheet2!J4</f>
        <v>-167000000</v>
      </c>
      <c r="K8" s="8">
        <f>Sheet2!K4</f>
        <v>-173000000</v>
      </c>
      <c r="L8" s="8">
        <f>Sheet2!L4</f>
        <v>-169000000</v>
      </c>
      <c r="M8" s="8">
        <f>Sheet2!M4</f>
        <v>-167000000</v>
      </c>
    </row>
    <row r="9" spans="1:13" x14ac:dyDescent="0.25">
      <c r="A9" t="s">
        <v>6</v>
      </c>
      <c r="B9" s="8">
        <f>Sheet2!B22</f>
        <v>-126000000</v>
      </c>
      <c r="C9" s="8">
        <f>Sheet2!C22</f>
        <v>-10000000</v>
      </c>
      <c r="D9" s="8">
        <f>Sheet2!D22</f>
        <v>-13000000</v>
      </c>
      <c r="E9" s="8">
        <f>Sheet2!E22</f>
        <v>-180000000</v>
      </c>
      <c r="F9" s="8">
        <f>Sheet2!F22</f>
        <v>-13000000</v>
      </c>
      <c r="G9" s="8">
        <f>Sheet2!G22</f>
        <v>-13000000</v>
      </c>
      <c r="H9" s="8">
        <f>Sheet2!H22</f>
        <v>-21000000</v>
      </c>
      <c r="I9" s="8">
        <f>Sheet2!I22</f>
        <v>-21000000</v>
      </c>
      <c r="J9" s="8">
        <f>Sheet2!J22</f>
        <v>-10000000</v>
      </c>
      <c r="K9" s="8">
        <f>Sheet2!K22</f>
        <v>-14000000</v>
      </c>
      <c r="L9" s="8">
        <f>Sheet2!L22</f>
        <v>-14000000</v>
      </c>
      <c r="M9" s="8">
        <f>Sheet2!M22</f>
        <v>-10000000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D31" sqref="D31"/>
    </sheetView>
  </sheetViews>
  <sheetFormatPr defaultRowHeight="15" x14ac:dyDescent="0.25"/>
  <cols>
    <col min="1" max="1" width="9.85546875" customWidth="1"/>
    <col min="2" max="13" width="14.5703125" customWidth="1"/>
  </cols>
  <sheetData>
    <row r="1" spans="1:13" x14ac:dyDescent="0.25">
      <c r="A1" t="s">
        <v>1</v>
      </c>
    </row>
    <row r="2" spans="1:13" x14ac:dyDescent="0.25"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</row>
    <row r="3" spans="1:13" x14ac:dyDescent="0.25">
      <c r="A3" t="s">
        <v>5</v>
      </c>
      <c r="B3" s="12">
        <f>Sheet2!B10</f>
        <v>0.32436291723737432</v>
      </c>
      <c r="C3" s="12">
        <f>Sheet2!C10</f>
        <v>0.34288458560816537</v>
      </c>
      <c r="D3" s="12">
        <f>Sheet2!D10</f>
        <v>0.34288458560816537</v>
      </c>
      <c r="E3" s="12">
        <f>Sheet2!E10</f>
        <v>0.34288458560816537</v>
      </c>
      <c r="F3" s="12">
        <f>Sheet2!F10</f>
        <v>0.34288458560816537</v>
      </c>
      <c r="G3" s="12">
        <f>Sheet2!G10</f>
        <v>0.34288458560816537</v>
      </c>
      <c r="H3" s="12">
        <f>Sheet2!H10</f>
        <v>0.34288458560816537</v>
      </c>
      <c r="I3" s="12">
        <f>Sheet2!I10</f>
        <v>0.3353315348680293</v>
      </c>
      <c r="J3" s="12">
        <f>Sheet2!J10</f>
        <v>0.34288458560816537</v>
      </c>
      <c r="K3" s="12">
        <f>Sheet2!K10</f>
        <v>0.2824601796870771</v>
      </c>
      <c r="L3" s="12">
        <f>Sheet2!L10</f>
        <v>0.34288458560816537</v>
      </c>
      <c r="M3" s="12">
        <f>Sheet2!M10</f>
        <v>0.2824601796870771</v>
      </c>
    </row>
    <row r="4" spans="1:13" x14ac:dyDescent="0.25">
      <c r="A4" t="s">
        <v>6</v>
      </c>
      <c r="B4" s="12">
        <f>Sheet2!B28</f>
        <v>0.32436291723737432</v>
      </c>
      <c r="C4" s="12">
        <f>Sheet2!C28</f>
        <v>0.96698105420059954</v>
      </c>
      <c r="D4" s="12">
        <f>Sheet2!D28</f>
        <v>0.96462255807207098</v>
      </c>
      <c r="E4" s="12">
        <f>Sheet2!E28</f>
        <v>0.35141356465463364</v>
      </c>
      <c r="F4" s="12">
        <f>Sheet2!F28</f>
        <v>0.96462255807207098</v>
      </c>
      <c r="G4" s="12">
        <f>Sheet2!G28</f>
        <v>0.96462255807207098</v>
      </c>
      <c r="H4" s="12">
        <f>Sheet2!H28</f>
        <v>0.96698105420059954</v>
      </c>
      <c r="I4" s="12">
        <f>Sheet2!I28</f>
        <v>0.93867910065825622</v>
      </c>
      <c r="J4" s="12">
        <f>Sheet2!J28</f>
        <v>0.96698105420059954</v>
      </c>
      <c r="K4" s="12">
        <f>Sheet2!K28</f>
        <v>0.96462255807207098</v>
      </c>
      <c r="L4" s="12">
        <f>Sheet2!L28</f>
        <v>0.96462255807207098</v>
      </c>
      <c r="M4" s="12">
        <f>Sheet2!M28</f>
        <v>0.9481130851723707</v>
      </c>
    </row>
    <row r="6" spans="1:13" x14ac:dyDescent="0.25">
      <c r="A6" t="s">
        <v>2</v>
      </c>
    </row>
    <row r="7" spans="1:13" x14ac:dyDescent="0.25"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</row>
    <row r="8" spans="1:13" x14ac:dyDescent="0.25">
      <c r="A8" t="s">
        <v>5</v>
      </c>
      <c r="B8" s="12">
        <f>Sheet2!B11</f>
        <v>0.68586615340187884</v>
      </c>
      <c r="C8" s="12">
        <f>Sheet2!C11</f>
        <v>0.57954684213242769</v>
      </c>
      <c r="D8" s="12">
        <f>Sheet2!D11</f>
        <v>0.5745114749723369</v>
      </c>
      <c r="E8" s="12">
        <f>Sheet2!E11</f>
        <v>0.5745114749723369</v>
      </c>
      <c r="F8" s="12">
        <f>Sheet2!F11</f>
        <v>0.5745114749723369</v>
      </c>
      <c r="G8" s="12">
        <f>Sheet2!G11</f>
        <v>0.5745114749723369</v>
      </c>
      <c r="H8" s="12">
        <f>Sheet2!H11</f>
        <v>0.57954684213242769</v>
      </c>
      <c r="I8" s="12">
        <f>Sheet2!I11</f>
        <v>0.56192305707211021</v>
      </c>
      <c r="J8" s="12">
        <f>Sheet2!J11</f>
        <v>0.57954684213242769</v>
      </c>
      <c r="K8" s="12">
        <f>Sheet2!K11</f>
        <v>0.56444074065215555</v>
      </c>
      <c r="L8" s="12">
        <f>Sheet2!L11</f>
        <v>0.5745114749723369</v>
      </c>
      <c r="M8" s="12">
        <f>Sheet2!M11</f>
        <v>0.57954684213242769</v>
      </c>
    </row>
    <row r="9" spans="1:13" x14ac:dyDescent="0.25">
      <c r="A9" t="s">
        <v>6</v>
      </c>
      <c r="B9" s="12">
        <f>Sheet2!B29</f>
        <v>0.68586615340187884</v>
      </c>
      <c r="C9" s="12">
        <f>Sheet2!C29</f>
        <v>0.97641503871471391</v>
      </c>
      <c r="D9" s="12">
        <f>Sheet2!D29</f>
        <v>0.96933955032912811</v>
      </c>
      <c r="E9" s="12">
        <f>Sheet2!E29</f>
        <v>0.57547069686485108</v>
      </c>
      <c r="F9" s="12">
        <f>Sheet2!F29</f>
        <v>0.96933955032912811</v>
      </c>
      <c r="G9" s="12">
        <f>Sheet2!G29</f>
        <v>0.96933955032912811</v>
      </c>
      <c r="H9" s="12">
        <f>Sheet2!H29</f>
        <v>0.95047158130089926</v>
      </c>
      <c r="I9" s="12">
        <f>Sheet2!I29</f>
        <v>0.95047158130089926</v>
      </c>
      <c r="J9" s="12">
        <f>Sheet2!J29</f>
        <v>0.97641503871471391</v>
      </c>
      <c r="K9" s="12">
        <f>Sheet2!K29</f>
        <v>0.96698105420059954</v>
      </c>
      <c r="L9" s="12">
        <f>Sheet2!L29</f>
        <v>0.96698105420059954</v>
      </c>
      <c r="M9" s="12">
        <f>Sheet2!M29</f>
        <v>0.97641503871471391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F14" sqref="F14"/>
    </sheetView>
  </sheetViews>
  <sheetFormatPr defaultRowHeight="15" x14ac:dyDescent="0.25"/>
  <cols>
    <col min="1" max="1" width="9.85546875" customWidth="1"/>
    <col min="2" max="13" width="14.5703125" customWidth="1"/>
  </cols>
  <sheetData>
    <row r="1" spans="1:13" x14ac:dyDescent="0.25">
      <c r="A1" t="s">
        <v>1</v>
      </c>
    </row>
    <row r="2" spans="1:13" x14ac:dyDescent="0.25"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</row>
    <row r="3" spans="1:13" x14ac:dyDescent="0.25">
      <c r="A3" t="s">
        <v>5</v>
      </c>
      <c r="B3" s="12">
        <f>Sheet2!B16</f>
        <v>0.32436291723737432</v>
      </c>
      <c r="C3" s="12">
        <f>Sheet2!C16</f>
        <v>0.34288458560816537</v>
      </c>
      <c r="D3" s="12">
        <f>Sheet2!D16</f>
        <v>0.34288458560816537</v>
      </c>
      <c r="E3" s="12">
        <f>Sheet2!E16</f>
        <v>0.34288458560816537</v>
      </c>
      <c r="F3" s="12">
        <f>Sheet2!F16</f>
        <v>0.34288458560816537</v>
      </c>
      <c r="G3" s="12">
        <f>Sheet2!G16</f>
        <v>0.34288458560816537</v>
      </c>
      <c r="H3" s="12">
        <f>Sheet2!H16</f>
        <v>0.34288458560816537</v>
      </c>
      <c r="I3" s="12">
        <f>Sheet2!I16</f>
        <v>0.3353315348680293</v>
      </c>
      <c r="J3" s="12">
        <f>Sheet2!J16</f>
        <v>0.34288458560816537</v>
      </c>
      <c r="K3" s="12">
        <f>Sheet2!K16</f>
        <v>0.2824601796870771</v>
      </c>
      <c r="L3" s="12">
        <f>Sheet2!L16</f>
        <v>0.34288458560816537</v>
      </c>
      <c r="M3" s="12">
        <f>Sheet2!M16</f>
        <v>0.2824601796870771</v>
      </c>
    </row>
    <row r="4" spans="1:13" x14ac:dyDescent="0.25">
      <c r="A4" t="s">
        <v>6</v>
      </c>
      <c r="B4" s="12">
        <f>Sheet2!B34</f>
        <v>0.32436291723737432</v>
      </c>
      <c r="C4" s="12">
        <f>Sheet2!C34</f>
        <v>1</v>
      </c>
      <c r="D4" s="12">
        <f>Sheet2!D34</f>
        <v>1</v>
      </c>
      <c r="E4" s="12">
        <f>Sheet2!E34</f>
        <v>0.35141356465463364</v>
      </c>
      <c r="F4" s="12">
        <f>Sheet2!F34</f>
        <v>1</v>
      </c>
      <c r="G4" s="12">
        <f>Sheet2!G34</f>
        <v>1</v>
      </c>
      <c r="H4" s="12">
        <f>Sheet2!H34</f>
        <v>1</v>
      </c>
      <c r="I4" s="12">
        <f>Sheet2!I34</f>
        <v>1</v>
      </c>
      <c r="J4" s="12">
        <f>Sheet2!J34</f>
        <v>1</v>
      </c>
      <c r="K4" s="12">
        <f>Sheet2!K34</f>
        <v>1</v>
      </c>
      <c r="L4" s="12">
        <f>Sheet2!L34</f>
        <v>1</v>
      </c>
      <c r="M4" s="12">
        <f>Sheet2!M34</f>
        <v>0.9481130851723707</v>
      </c>
    </row>
    <row r="6" spans="1:13" x14ac:dyDescent="0.25">
      <c r="A6" t="s">
        <v>2</v>
      </c>
    </row>
    <row r="7" spans="1:13" x14ac:dyDescent="0.25"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</row>
    <row r="8" spans="1:13" x14ac:dyDescent="0.25">
      <c r="A8" t="s">
        <v>5</v>
      </c>
      <c r="B8" s="12">
        <f>Sheet2!B17</f>
        <v>0.68586615340187884</v>
      </c>
      <c r="C8" s="12">
        <f>Sheet2!C17</f>
        <v>0.57954684213242769</v>
      </c>
      <c r="D8" s="12">
        <f>Sheet2!D17</f>
        <v>0.5745114749723369</v>
      </c>
      <c r="E8" s="12">
        <f>Sheet2!E17</f>
        <v>0.5745114749723369</v>
      </c>
      <c r="F8" s="12">
        <f>Sheet2!F17</f>
        <v>0.5745114749723369</v>
      </c>
      <c r="G8" s="12">
        <f>Sheet2!G17</f>
        <v>0.5745114749723369</v>
      </c>
      <c r="H8" s="12">
        <f>Sheet2!H17</f>
        <v>0.57954684213242769</v>
      </c>
      <c r="I8" s="12">
        <f>Sheet2!I17</f>
        <v>0.56192305707211021</v>
      </c>
      <c r="J8" s="12">
        <f>Sheet2!J17</f>
        <v>0.57954684213242769</v>
      </c>
      <c r="K8" s="12">
        <f>Sheet2!K17</f>
        <v>0.56444074065215555</v>
      </c>
      <c r="L8" s="12">
        <f>Sheet2!L17</f>
        <v>0.5745114749723369</v>
      </c>
      <c r="M8" s="12">
        <f>Sheet2!M17</f>
        <v>0.57954684213242769</v>
      </c>
    </row>
    <row r="9" spans="1:13" x14ac:dyDescent="0.25">
      <c r="A9" t="s">
        <v>6</v>
      </c>
      <c r="B9" s="12">
        <f>Sheet2!B35</f>
        <v>0.68586615340187884</v>
      </c>
      <c r="C9" s="12">
        <f>Sheet2!C35</f>
        <v>1</v>
      </c>
      <c r="D9" s="12">
        <f>Sheet2!D35</f>
        <v>1</v>
      </c>
      <c r="E9" s="12">
        <f>Sheet2!E35</f>
        <v>0.57547069686485108</v>
      </c>
      <c r="F9" s="12">
        <f>Sheet2!F35</f>
        <v>1</v>
      </c>
      <c r="G9" s="12">
        <f>Sheet2!G35</f>
        <v>1</v>
      </c>
      <c r="H9" s="12">
        <f>Sheet2!H35</f>
        <v>0.95047158130089926</v>
      </c>
      <c r="I9" s="12">
        <f>Sheet2!I35</f>
        <v>1</v>
      </c>
      <c r="J9" s="12">
        <f>Sheet2!J35</f>
        <v>1</v>
      </c>
      <c r="K9" s="12">
        <f>Sheet2!K35</f>
        <v>1</v>
      </c>
      <c r="L9" s="12">
        <f>Sheet2!L35</f>
        <v>1</v>
      </c>
      <c r="M9" s="12">
        <f>Sheet2!M35</f>
        <v>0.97641503871471391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7" workbookViewId="0">
      <selection activeCell="F16" sqref="F16"/>
    </sheetView>
  </sheetViews>
  <sheetFormatPr defaultRowHeight="15" x14ac:dyDescent="0.25"/>
  <cols>
    <col min="1" max="1" width="20.28515625" customWidth="1"/>
    <col min="2" max="2" width="15.140625" customWidth="1"/>
    <col min="3" max="3" width="13.7109375" customWidth="1"/>
    <col min="4" max="4" width="21.85546875" customWidth="1"/>
    <col min="5" max="5" width="12.7109375" customWidth="1"/>
    <col min="6" max="6" width="21.85546875" customWidth="1"/>
    <col min="7" max="20" width="22.85546875" bestFit="1" customWidth="1"/>
    <col min="21" max="21" width="20.140625" bestFit="1" customWidth="1"/>
    <col min="22" max="22" width="17.85546875" bestFit="1" customWidth="1"/>
    <col min="23" max="23" width="26.85546875" bestFit="1" customWidth="1"/>
    <col min="24" max="24" width="17.85546875" bestFit="1" customWidth="1"/>
    <col min="25" max="25" width="26.85546875" bestFit="1" customWidth="1"/>
  </cols>
  <sheetData>
    <row r="1" spans="1:6" x14ac:dyDescent="0.25">
      <c r="A1" s="3" t="s">
        <v>3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</row>
    <row r="2" spans="1:6" x14ac:dyDescent="0.25">
      <c r="A2" s="4" t="s">
        <v>40</v>
      </c>
      <c r="B2" s="16">
        <v>-271000000</v>
      </c>
      <c r="C2" s="16">
        <v>-261000000</v>
      </c>
      <c r="D2" s="16">
        <v>-287000000</v>
      </c>
      <c r="E2" s="16">
        <v>-14000000</v>
      </c>
      <c r="F2" s="16">
        <v>-8000000</v>
      </c>
    </row>
    <row r="3" spans="1:6" x14ac:dyDescent="0.25">
      <c r="A3" s="4" t="s">
        <v>41</v>
      </c>
      <c r="B3" s="16">
        <v>-126000000</v>
      </c>
      <c r="C3" s="16">
        <v>-167000000</v>
      </c>
      <c r="D3" s="16">
        <v>-167000000</v>
      </c>
      <c r="E3" s="16">
        <v>-10000000</v>
      </c>
      <c r="F3" s="16">
        <v>-5000000</v>
      </c>
    </row>
    <row r="20" spans="1:6" x14ac:dyDescent="0.25">
      <c r="A20" s="3" t="s">
        <v>3</v>
      </c>
      <c r="B20" t="s">
        <v>81</v>
      </c>
      <c r="C20" t="s">
        <v>82</v>
      </c>
      <c r="D20" t="s">
        <v>83</v>
      </c>
      <c r="E20" t="s">
        <v>84</v>
      </c>
      <c r="F20" t="s">
        <v>85</v>
      </c>
    </row>
    <row r="21" spans="1:6" x14ac:dyDescent="0.25">
      <c r="A21" s="4" t="s">
        <v>86</v>
      </c>
      <c r="B21" s="15">
        <v>0.32436291723737432</v>
      </c>
      <c r="C21" s="15">
        <v>0.34288458560816537</v>
      </c>
      <c r="D21" s="15">
        <v>0.27742481252698642</v>
      </c>
      <c r="E21" s="15">
        <v>1</v>
      </c>
      <c r="F21" s="15">
        <v>0.98113203097177115</v>
      </c>
    </row>
    <row r="22" spans="1:6" x14ac:dyDescent="0.25">
      <c r="A22" s="4" t="s">
        <v>87</v>
      </c>
      <c r="B22" s="14">
        <v>0.68586615340187884</v>
      </c>
      <c r="C22" s="14">
        <v>0.57954684213242769</v>
      </c>
      <c r="D22" s="14">
        <v>0.57954684213242769</v>
      </c>
      <c r="E22" s="14">
        <v>1</v>
      </c>
      <c r="F22" s="14">
        <v>0.98820751935735696</v>
      </c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OverUnder Recovery</vt:lpstr>
      <vt:lpstr>Sheet2</vt:lpstr>
      <vt:lpstr>Under Recovery</vt:lpstr>
      <vt:lpstr>Capacity %</vt:lpstr>
      <vt:lpstr>Capacity % Adjusted</vt:lpstr>
      <vt:lpstr>Counterfactual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2018-05-04T15:10:11Z</dcterms:created>
  <dcterms:modified xsi:type="dcterms:W3CDTF">2018-05-08T18:47:04Z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100006623</vt:i4>
  </property>
  <property fmtid="{D5CDD505-2E9C-101B-9397-08002B2CF9AE}" pid="3" name="_NewReviewCycle">
    <vt:lpwstr/>
  </property>
  <property fmtid="{D5CDD505-2E9C-101B-9397-08002B2CF9AE}" pid="4" name="_EmailSubject">
    <vt:lpwstr>EXT || analysis from today</vt:lpwstr>
  </property>
  <property fmtid="{D5CDD505-2E9C-101B-9397-08002B2CF9AE}" pid="5" name="_AuthorEmail">
    <vt:lpwstr>Colin.Williams@nationalgrid.com</vt:lpwstr>
  </property>
  <property fmtid="{D5CDD505-2E9C-101B-9397-08002B2CF9AE}" pid="6" name="_AuthorEmailDisplayName">
    <vt:lpwstr>Williams, Colin</vt:lpwstr>
  </property>
  <property fmtid="{D5CDD505-2E9C-101B-9397-08002B2CF9AE}" pid="8" name="_PreviousAdHocReviewCycleID">
    <vt:i4>-1373611909</vt:i4>
  </property>
</Properties>
</file>