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3.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4.xml" ContentType="application/vnd.openxmlformats-officedocument.drawing+xml"/>
  <Override PartName="/xl/slicers/slicer1.xml" ContentType="application/vnd.ms-excel.slicer+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pivotTables/pivotTable5.xml" ContentType="application/vnd.openxmlformats-officedocument.spreadsheetml.pivotTable+xml"/>
  <Override PartName="/xl/pivotTables/pivotTable6.xml" ContentType="application/vnd.openxmlformats-officedocument.spreadsheetml.pivotTable+xml"/>
  <Override PartName="/xl/drawings/drawing5.xml" ContentType="application/vnd.openxmlformats-officedocument.drawing+xml"/>
  <Override PartName="/xl/tables/table6.xml" ContentType="application/vnd.openxmlformats-officedocument.spreadsheetml.tab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drawings/drawing6.xml" ContentType="application/vnd.openxmlformats-officedocument.drawing+xml"/>
  <Override PartName="/xl/slicers/slicer2.xml" ContentType="application/vnd.ms-excel.slicer+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pivotTables/pivotTable11.xml" ContentType="application/vnd.openxmlformats-officedocument.spreadsheetml.pivotTable+xml"/>
  <Override PartName="/xl/pivotTables/pivotTable1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codeName="ThisWorkbook" hidePivotFieldList="1" defaultThemeVersion="166925"/>
  <mc:AlternateContent xmlns:mc="http://schemas.openxmlformats.org/markup-compatibility/2006">
    <mc:Choice Requires="x15">
      <x15ac:absPath xmlns:x15ac="http://schemas.microsoft.com/office/spreadsheetml/2010/11/ac" url="C:\local data\colin.williams\Colin Williams\Gas Charging and Access\Gas Charging Review\Modification\WGR\Modelling\"/>
    </mc:Choice>
  </mc:AlternateContent>
  <bookViews>
    <workbookView xWindow="0" yWindow="0" windowWidth="20490" windowHeight="7680" tabRatio="893" activeTab="8"/>
  </bookViews>
  <sheets>
    <sheet name="Target Revenues" sheetId="13" r:id="rId1"/>
    <sheet name="Totals" sheetId="11" r:id="rId2"/>
    <sheet name="Entry" sheetId="1" r:id="rId3"/>
    <sheet name="Entry Pivots" sheetId="3" r:id="rId4"/>
    <sheet name="Entry Chart" sheetId="7" r:id="rId5"/>
    <sheet name="GDN areas" sheetId="16" r:id="rId6"/>
    <sheet name="Exit" sheetId="2" r:id="rId7"/>
    <sheet name="Exit Pivots" sheetId="4" r:id="rId8"/>
    <sheet name="Exit Charts" sheetId="8" r:id="rId9"/>
    <sheet name="Counterfactual" sheetId="10" r:id="rId10"/>
  </sheets>
  <definedNames>
    <definedName name="Slicer_Entry_Category">#N/A</definedName>
    <definedName name="Slicer_Exit_Category">#N/A</definedName>
  </definedNames>
  <calcPr calcId="171027"/>
  <pivotCaches>
    <pivotCache cacheId="8" r:id="rId11"/>
    <pivotCache cacheId="9" r:id="rId12"/>
    <pivotCache cacheId="11" r:id="rId13"/>
    <pivotCache cacheId="51" r:id="rId14"/>
  </pivotCaches>
  <extLst>
    <ext xmlns:x14="http://schemas.microsoft.com/office/spreadsheetml/2009/9/main" uri="{BBE1A952-AA13-448e-AADC-164F8A28A991}">
      <x14:slicerCaches>
        <x14:slicerCache r:id="rId15"/>
        <x14:slicerCache r:id="rId16"/>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0" i="13" l="1"/>
  <c r="L10" i="13"/>
  <c r="K10" i="13"/>
  <c r="J10" i="13"/>
  <c r="I10" i="13"/>
  <c r="H10" i="13"/>
  <c r="G10" i="13"/>
  <c r="F10" i="13"/>
  <c r="E10" i="13"/>
  <c r="D10" i="13"/>
  <c r="C10" i="13"/>
  <c r="M9" i="13"/>
  <c r="L9" i="13"/>
  <c r="K9" i="13"/>
  <c r="J9" i="13"/>
  <c r="I9" i="13"/>
  <c r="H9" i="13"/>
  <c r="G9" i="13"/>
  <c r="F9" i="13"/>
  <c r="E9" i="13"/>
  <c r="D9" i="13"/>
  <c r="C9" i="13"/>
  <c r="N684" i="2"/>
  <c r="M684" i="2"/>
  <c r="L684" i="2"/>
  <c r="K684" i="2"/>
  <c r="J684" i="2"/>
  <c r="H684" i="2"/>
  <c r="G684" i="2"/>
  <c r="F684" i="2"/>
  <c r="E684" i="2"/>
  <c r="D684" i="2"/>
  <c r="C684" i="2"/>
  <c r="N683" i="2"/>
  <c r="M683" i="2"/>
  <c r="L683" i="2"/>
  <c r="K683" i="2"/>
  <c r="J683" i="2"/>
  <c r="I683" i="2"/>
  <c r="H683" i="2"/>
  <c r="G683" i="2"/>
  <c r="F683" i="2"/>
  <c r="E683" i="2"/>
  <c r="D683" i="2"/>
  <c r="C683" i="2"/>
  <c r="N680" i="2"/>
  <c r="M680" i="2"/>
  <c r="L680" i="2"/>
  <c r="K680" i="2"/>
  <c r="J680" i="2"/>
  <c r="H680" i="2"/>
  <c r="G680" i="2"/>
  <c r="F680" i="2"/>
  <c r="E680" i="2"/>
  <c r="D680" i="2"/>
  <c r="C680" i="2"/>
  <c r="N679" i="2"/>
  <c r="M679" i="2"/>
  <c r="L679" i="2"/>
  <c r="K679" i="2"/>
  <c r="J679" i="2"/>
  <c r="I679" i="2"/>
  <c r="H679" i="2"/>
  <c r="G679" i="2"/>
  <c r="F679" i="2"/>
  <c r="E679" i="2"/>
  <c r="D679" i="2"/>
  <c r="C679" i="2"/>
  <c r="D96" i="1"/>
  <c r="N106" i="1"/>
  <c r="N105" i="1"/>
  <c r="M106" i="1"/>
  <c r="M105" i="1"/>
  <c r="L106" i="1"/>
  <c r="L105" i="1"/>
  <c r="K106" i="1"/>
  <c r="K105" i="1"/>
  <c r="J106" i="1"/>
  <c r="J105" i="1"/>
  <c r="I106" i="1"/>
  <c r="I105" i="1"/>
  <c r="H106" i="1"/>
  <c r="H105" i="1"/>
  <c r="G106" i="1"/>
  <c r="G105" i="1"/>
  <c r="F106" i="1"/>
  <c r="F105" i="1"/>
  <c r="D95" i="1"/>
  <c r="E95" i="1"/>
  <c r="N102" i="1"/>
  <c r="N101" i="1"/>
  <c r="M102" i="1"/>
  <c r="M101" i="1"/>
  <c r="L102" i="1"/>
  <c r="L101" i="1"/>
  <c r="K102" i="1"/>
  <c r="K101" i="1"/>
  <c r="J102" i="1"/>
  <c r="J101" i="1"/>
  <c r="I102" i="1"/>
  <c r="I101" i="1"/>
  <c r="H102" i="1"/>
  <c r="H101" i="1"/>
  <c r="G102" i="1"/>
  <c r="G101" i="1"/>
  <c r="F102" i="1"/>
  <c r="F101" i="1"/>
  <c r="E106" i="1"/>
  <c r="E105" i="1"/>
  <c r="E102" i="1"/>
  <c r="E101" i="1"/>
  <c r="D106" i="1"/>
  <c r="D105" i="1"/>
  <c r="D102" i="1"/>
  <c r="D101" i="1"/>
  <c r="C106" i="1"/>
  <c r="C105" i="1"/>
  <c r="C102" i="1"/>
  <c r="C101" i="1"/>
  <c r="AA674" i="2" l="1"/>
  <c r="Z674" i="2"/>
  <c r="Y674" i="2"/>
  <c r="X674" i="2"/>
  <c r="W674" i="2"/>
  <c r="V674" i="2"/>
  <c r="U674" i="2"/>
  <c r="T674" i="2"/>
  <c r="S674" i="2"/>
  <c r="R674" i="2"/>
  <c r="Q674" i="2"/>
  <c r="I684" i="2" s="1"/>
  <c r="P674" i="2"/>
  <c r="O674" i="2"/>
  <c r="N674" i="2"/>
  <c r="M674" i="2"/>
  <c r="L674" i="2"/>
  <c r="K674" i="2"/>
  <c r="J674" i="2"/>
  <c r="I674" i="2"/>
  <c r="H674" i="2"/>
  <c r="G674" i="2"/>
  <c r="F674" i="2"/>
  <c r="E674" i="2"/>
  <c r="D674" i="2"/>
  <c r="AA673" i="2"/>
  <c r="Z673" i="2"/>
  <c r="Y673" i="2"/>
  <c r="X673" i="2"/>
  <c r="W673" i="2"/>
  <c r="V673" i="2"/>
  <c r="U673" i="2"/>
  <c r="T673" i="2"/>
  <c r="S673" i="2"/>
  <c r="R673" i="2"/>
  <c r="Q673" i="2"/>
  <c r="P673" i="2"/>
  <c r="P675" i="2" s="1"/>
  <c r="O673" i="2"/>
  <c r="N673" i="2"/>
  <c r="M673" i="2"/>
  <c r="M675" i="2" s="1"/>
  <c r="L673" i="2"/>
  <c r="L675" i="2" s="1"/>
  <c r="K673" i="2"/>
  <c r="J673" i="2"/>
  <c r="I673" i="2"/>
  <c r="I675" i="2" s="1"/>
  <c r="H673" i="2"/>
  <c r="G673" i="2"/>
  <c r="F673" i="2"/>
  <c r="E673" i="2"/>
  <c r="D673" i="2"/>
  <c r="AA672" i="2"/>
  <c r="Z672" i="2"/>
  <c r="Y672" i="2"/>
  <c r="X672" i="2"/>
  <c r="W672" i="2"/>
  <c r="V672" i="2"/>
  <c r="U672" i="2"/>
  <c r="T672" i="2"/>
  <c r="S672" i="2"/>
  <c r="R672" i="2"/>
  <c r="Q672" i="2"/>
  <c r="P672" i="2"/>
  <c r="O672" i="2"/>
  <c r="N672" i="2"/>
  <c r="M672" i="2"/>
  <c r="M676" i="2" s="1"/>
  <c r="L672" i="2"/>
  <c r="L676" i="2" s="1"/>
  <c r="K672" i="2"/>
  <c r="J672" i="2"/>
  <c r="I672" i="2"/>
  <c r="H672" i="2"/>
  <c r="G672" i="2"/>
  <c r="F672" i="2"/>
  <c r="E672" i="2"/>
  <c r="D672" i="2"/>
  <c r="C676" i="2"/>
  <c r="C675" i="2"/>
  <c r="C674" i="2"/>
  <c r="C673" i="2"/>
  <c r="C672" i="2"/>
  <c r="AA96" i="1"/>
  <c r="Z96" i="1"/>
  <c r="Y96" i="1"/>
  <c r="X96" i="1"/>
  <c r="W96" i="1"/>
  <c r="V96" i="1"/>
  <c r="U96" i="1"/>
  <c r="T96" i="1"/>
  <c r="S96" i="1"/>
  <c r="R96" i="1"/>
  <c r="Q96" i="1"/>
  <c r="P96" i="1"/>
  <c r="O96" i="1"/>
  <c r="N96" i="1"/>
  <c r="M96" i="1"/>
  <c r="L96" i="1"/>
  <c r="K96" i="1"/>
  <c r="J96" i="1"/>
  <c r="I96" i="1"/>
  <c r="H96" i="1"/>
  <c r="G96" i="1"/>
  <c r="F96" i="1"/>
  <c r="E96" i="1"/>
  <c r="AA95" i="1"/>
  <c r="AA97" i="1" s="1"/>
  <c r="Z95" i="1"/>
  <c r="Y95" i="1"/>
  <c r="X95" i="1"/>
  <c r="X97" i="1" s="1"/>
  <c r="W95" i="1"/>
  <c r="W97" i="1" s="1"/>
  <c r="V95" i="1"/>
  <c r="U95" i="1"/>
  <c r="U97" i="1" s="1"/>
  <c r="T95" i="1"/>
  <c r="S95" i="1"/>
  <c r="R95" i="1"/>
  <c r="Q95" i="1"/>
  <c r="Q97" i="1" s="1"/>
  <c r="P95" i="1"/>
  <c r="P97" i="1" s="1"/>
  <c r="O95" i="1"/>
  <c r="N95" i="1"/>
  <c r="N97" i="1" s="1"/>
  <c r="M95" i="1"/>
  <c r="M97" i="1" s="1"/>
  <c r="L95" i="1"/>
  <c r="K95" i="1"/>
  <c r="J95" i="1"/>
  <c r="J97" i="1" s="1"/>
  <c r="I95" i="1"/>
  <c r="H95" i="1"/>
  <c r="G95" i="1"/>
  <c r="F95" i="1"/>
  <c r="F97" i="1" s="1"/>
  <c r="AA94" i="1"/>
  <c r="Z94" i="1"/>
  <c r="Y94" i="1"/>
  <c r="X94" i="1"/>
  <c r="W94" i="1"/>
  <c r="V94" i="1"/>
  <c r="U94" i="1"/>
  <c r="T94" i="1"/>
  <c r="S94" i="1"/>
  <c r="R94" i="1"/>
  <c r="Q94" i="1"/>
  <c r="P94" i="1"/>
  <c r="O94" i="1"/>
  <c r="N94" i="1"/>
  <c r="M94" i="1"/>
  <c r="M98" i="1" s="1"/>
  <c r="L94" i="1"/>
  <c r="K94" i="1"/>
  <c r="J94" i="1"/>
  <c r="J98" i="1" s="1"/>
  <c r="I94" i="1"/>
  <c r="H94" i="1"/>
  <c r="G94" i="1"/>
  <c r="F94" i="1"/>
  <c r="F98" i="1" s="1"/>
  <c r="E94" i="1"/>
  <c r="D94" i="1"/>
  <c r="C98" i="1"/>
  <c r="C97" i="1"/>
  <c r="C96" i="1"/>
  <c r="C95" i="1"/>
  <c r="C94" i="1"/>
  <c r="Q675" i="2" l="1"/>
  <c r="Q676" i="2" s="1"/>
  <c r="I680" i="2"/>
  <c r="E676" i="2"/>
  <c r="D675" i="2"/>
  <c r="E675" i="2"/>
  <c r="D676" i="2"/>
  <c r="E97" i="1"/>
  <c r="E98" i="1" s="1"/>
  <c r="D97" i="1"/>
  <c r="D98" i="1" s="1"/>
  <c r="AA675" i="2"/>
  <c r="AA676" i="2" s="1"/>
  <c r="Z675" i="2"/>
  <c r="Z676" i="2" s="1"/>
  <c r="AA98" i="1"/>
  <c r="Z97" i="1"/>
  <c r="Z98" i="1"/>
  <c r="Y675" i="2"/>
  <c r="Y676" i="2" s="1"/>
  <c r="X675" i="2"/>
  <c r="X676" i="2" s="1"/>
  <c r="Y97" i="1"/>
  <c r="Y98" i="1" s="1"/>
  <c r="X98" i="1"/>
  <c r="W675" i="2"/>
  <c r="W676" i="2" s="1"/>
  <c r="V675" i="2"/>
  <c r="V676" i="2"/>
  <c r="U675" i="2"/>
  <c r="U676" i="2"/>
  <c r="T675" i="2"/>
  <c r="T676" i="2" s="1"/>
  <c r="W98" i="1"/>
  <c r="V97" i="1"/>
  <c r="V98" i="1"/>
  <c r="U98" i="1"/>
  <c r="T97" i="1"/>
  <c r="T98" i="1"/>
  <c r="S675" i="2"/>
  <c r="S676" i="2" s="1"/>
  <c r="R675" i="2"/>
  <c r="R676" i="2"/>
  <c r="S97" i="1"/>
  <c r="S98" i="1"/>
  <c r="R98" i="1"/>
  <c r="R97" i="1"/>
  <c r="P676" i="2"/>
  <c r="Q98" i="1"/>
  <c r="P98" i="1"/>
  <c r="O675" i="2"/>
  <c r="O676" i="2" s="1"/>
  <c r="N675" i="2"/>
  <c r="N676" i="2" s="1"/>
  <c r="O97" i="1"/>
  <c r="O98" i="1" s="1"/>
  <c r="N98" i="1"/>
  <c r="L97" i="1"/>
  <c r="K675" i="2"/>
  <c r="K676" i="2"/>
  <c r="J675" i="2"/>
  <c r="J676" i="2" s="1"/>
  <c r="K97" i="1"/>
  <c r="K98" i="1" s="1"/>
  <c r="L98" i="1"/>
  <c r="I676" i="2"/>
  <c r="H675" i="2"/>
  <c r="H676" i="2"/>
  <c r="I97" i="1"/>
  <c r="I98" i="1" s="1"/>
  <c r="H97" i="1"/>
  <c r="H98" i="1"/>
  <c r="G675" i="2"/>
  <c r="G676" i="2" s="1"/>
  <c r="F675" i="2"/>
  <c r="F676" i="2" s="1"/>
  <c r="G97" i="1"/>
  <c r="G98" i="1"/>
  <c r="AA3" i="11" l="1"/>
  <c r="Z3" i="11"/>
  <c r="M12" i="11" s="1"/>
  <c r="Y3" i="11"/>
  <c r="X3" i="11"/>
  <c r="L12" i="11" s="1"/>
  <c r="W3" i="11"/>
  <c r="V3" i="11"/>
  <c r="K12" i="11" s="1"/>
  <c r="U3" i="11"/>
  <c r="T3" i="11"/>
  <c r="J12" i="11" s="1"/>
  <c r="S3" i="11"/>
  <c r="R3" i="11"/>
  <c r="I12" i="11" s="1"/>
  <c r="Q3" i="11"/>
  <c r="P3" i="11"/>
  <c r="H12" i="11" s="1"/>
  <c r="O3" i="11"/>
  <c r="N3" i="11"/>
  <c r="G12" i="11" s="1"/>
  <c r="M3" i="11"/>
  <c r="L3" i="11"/>
  <c r="F12" i="11" s="1"/>
  <c r="K3" i="11"/>
  <c r="J3" i="11"/>
  <c r="E12" i="11" s="1"/>
  <c r="I3" i="11"/>
  <c r="H3" i="11"/>
  <c r="D12" i="11" s="1"/>
  <c r="G3" i="11"/>
  <c r="F3" i="11"/>
  <c r="C12" i="11" s="1"/>
  <c r="E3" i="11"/>
  <c r="D3" i="11"/>
  <c r="C3" i="11"/>
  <c r="D2" i="11"/>
  <c r="E2" i="11"/>
  <c r="F2" i="11"/>
  <c r="C7" i="11" s="1"/>
  <c r="G2" i="11"/>
  <c r="C8" i="11" s="1"/>
  <c r="H2" i="11"/>
  <c r="D7" i="11" s="1"/>
  <c r="I2" i="11"/>
  <c r="D8" i="11" s="1"/>
  <c r="J2" i="11"/>
  <c r="E7" i="11" s="1"/>
  <c r="K2" i="11"/>
  <c r="E8" i="11" s="1"/>
  <c r="L2" i="11"/>
  <c r="F7" i="11" s="1"/>
  <c r="M2" i="11"/>
  <c r="F8" i="11" s="1"/>
  <c r="N2" i="11"/>
  <c r="G7" i="11" s="1"/>
  <c r="O2" i="11"/>
  <c r="G8" i="11" s="1"/>
  <c r="P2" i="11"/>
  <c r="H7" i="11" s="1"/>
  <c r="Q2" i="11"/>
  <c r="H8" i="11" s="1"/>
  <c r="R2" i="11"/>
  <c r="I7" i="11" s="1"/>
  <c r="S2" i="11"/>
  <c r="I8" i="11" s="1"/>
  <c r="T2" i="11"/>
  <c r="J7" i="11" s="1"/>
  <c r="U2" i="11"/>
  <c r="J8" i="11" s="1"/>
  <c r="V2" i="11"/>
  <c r="K7" i="11" s="1"/>
  <c r="W2" i="11"/>
  <c r="K8" i="11" s="1"/>
  <c r="X2" i="11"/>
  <c r="L7" i="11" s="1"/>
  <c r="Y2" i="11"/>
  <c r="L8" i="11" s="1"/>
  <c r="Z2" i="11"/>
  <c r="M7" i="11" s="1"/>
  <c r="AA2" i="11"/>
  <c r="M8" i="11" s="1"/>
  <c r="C2" i="11"/>
  <c r="B8" i="11" s="1"/>
  <c r="E13" i="11" l="1"/>
  <c r="I13" i="11"/>
  <c r="C13" i="11"/>
  <c r="M13" i="11"/>
  <c r="B13" i="11"/>
  <c r="G13" i="11"/>
  <c r="K13" i="11"/>
  <c r="D13" i="11"/>
  <c r="H13" i="11"/>
  <c r="L13" i="11"/>
  <c r="F13" i="11"/>
  <c r="J13" i="11"/>
  <c r="B12" i="11"/>
  <c r="B7" i="11"/>
  <c r="E1" i="8" l="1"/>
  <c r="E1" i="7" l="1"/>
  <c r="H4" i="8"/>
  <c r="I4" i="8"/>
  <c r="J4" i="8"/>
  <c r="K4" i="8"/>
  <c r="L4" i="8"/>
  <c r="M4" i="8"/>
  <c r="N4" i="8"/>
  <c r="O4" i="8"/>
  <c r="P4" i="8"/>
  <c r="Q4" i="8"/>
  <c r="R4" i="8"/>
  <c r="G4" i="8"/>
  <c r="H3" i="8"/>
  <c r="I3" i="8"/>
  <c r="J3" i="8"/>
  <c r="K3" i="8"/>
  <c r="L3" i="8"/>
  <c r="M3" i="8"/>
  <c r="N3" i="8"/>
  <c r="O3" i="8"/>
  <c r="P3" i="8"/>
  <c r="Q3" i="8"/>
  <c r="R3" i="8"/>
  <c r="G3" i="8"/>
  <c r="H4" i="7" l="1"/>
  <c r="I4" i="7"/>
  <c r="J4" i="7"/>
  <c r="K4" i="7"/>
  <c r="L4" i="7"/>
  <c r="M4" i="7"/>
  <c r="N4" i="7"/>
  <c r="O4" i="7"/>
  <c r="P4" i="7"/>
  <c r="Q4" i="7"/>
  <c r="R4" i="7"/>
  <c r="G4" i="7"/>
  <c r="H3" i="7"/>
  <c r="I3" i="7"/>
  <c r="J3" i="7"/>
  <c r="K3" i="7"/>
  <c r="L3" i="7"/>
  <c r="M3" i="7"/>
  <c r="N3" i="7"/>
  <c r="O3" i="7"/>
  <c r="P3" i="7"/>
  <c r="Q3" i="7"/>
  <c r="R3" i="7"/>
  <c r="G3" i="7"/>
</calcChain>
</file>

<file path=xl/sharedStrings.xml><?xml version="1.0" encoding="utf-8"?>
<sst xmlns="http://schemas.openxmlformats.org/spreadsheetml/2006/main" count="2127" uniqueCount="507">
  <si>
    <t>Entry Point</t>
  </si>
  <si>
    <t>Entry Category</t>
  </si>
  <si>
    <t>Avonmouth</t>
  </si>
  <si>
    <t>STORAGE SITE</t>
  </si>
  <si>
    <t>Bacton IP</t>
  </si>
  <si>
    <t>INTERCONNECTION POINT</t>
  </si>
  <si>
    <t>Bacton UKCS</t>
  </si>
  <si>
    <t>BEACH TERMINAL</t>
  </si>
  <si>
    <t>Burton Point</t>
  </si>
  <si>
    <t>ONSHORE FIELD</t>
  </si>
  <si>
    <t>Barrow</t>
  </si>
  <si>
    <t>Barton Stacey</t>
  </si>
  <si>
    <t>Canonbie</t>
  </si>
  <si>
    <t>Cheshire</t>
  </si>
  <si>
    <t>Caythorpe</t>
  </si>
  <si>
    <t>Dynevor Arms</t>
  </si>
  <si>
    <t>Easington</t>
  </si>
  <si>
    <t>Fleetwood</t>
  </si>
  <si>
    <t>Glenmavis</t>
  </si>
  <si>
    <t>Garton</t>
  </si>
  <si>
    <t>Hole House Farm</t>
  </si>
  <si>
    <t>Hatfield Moor (onshore)</t>
  </si>
  <si>
    <t>Hornsea</t>
  </si>
  <si>
    <t>Hatfield Moor (storage)</t>
  </si>
  <si>
    <t>Isle of Grain</t>
  </si>
  <si>
    <t>LNG IMPORTATION TERMINAL</t>
  </si>
  <si>
    <t>Milford Haven</t>
  </si>
  <si>
    <t>Partington</t>
  </si>
  <si>
    <t>Moffat (Irish Interconnector)</t>
  </si>
  <si>
    <t>St Fergus</t>
  </si>
  <si>
    <t>Teesside</t>
  </si>
  <si>
    <t>Theddlethorpe</t>
  </si>
  <si>
    <t>Wytch Farm</t>
  </si>
  <si>
    <t>2017/18 Combined Revenue</t>
  </si>
  <si>
    <t>CWD CF 2019/20 Combined Revenue</t>
  </si>
  <si>
    <t>CWD CF 2021/22 Combined Revenue</t>
  </si>
  <si>
    <t>0621 2019/20 Combined Revenue</t>
  </si>
  <si>
    <t>0621 2021/22 Combined Revenue</t>
  </si>
  <si>
    <t>0621A 2019/20 Combined Revenue</t>
  </si>
  <si>
    <t>0621A 2021/22 Combined Revenue</t>
  </si>
  <si>
    <t>0621B 2019/20 Combined Revenue</t>
  </si>
  <si>
    <t>0621B 2021/22 Combined Revenue</t>
  </si>
  <si>
    <t>0621C 2019/20 Combined Revenue</t>
  </si>
  <si>
    <t>0621C 2021/22 Combined Revenue</t>
  </si>
  <si>
    <t>0621D 2019/20 Combined Revenue</t>
  </si>
  <si>
    <t>0621D 2021/22 Combined Revenue</t>
  </si>
  <si>
    <t>0621E 2019/20 Combined Revenue</t>
  </si>
  <si>
    <t>0621E 2021/22 Combined Revenue</t>
  </si>
  <si>
    <t>0621F 2019/20 Combined Revenue</t>
  </si>
  <si>
    <t>0621F 2021/22 Combined Revenue</t>
  </si>
  <si>
    <t>0621H 2019/20 Combined Revenue</t>
  </si>
  <si>
    <t>0621H 2021/22 Combined Revenue</t>
  </si>
  <si>
    <t>0621J 2019/20 Combined Revenue</t>
  </si>
  <si>
    <t>0621J 2021/22 Combined Revenue</t>
  </si>
  <si>
    <t>0621K 2019/20 Combined Revenue</t>
  </si>
  <si>
    <t>0621K 2021/22 Combined Revenue</t>
  </si>
  <si>
    <t>0621L 2019/20 Combined Revenue</t>
  </si>
  <si>
    <t>0621L 2021/22 Combined Revenue</t>
  </si>
  <si>
    <t>CF 2019/20 Combined Revenue</t>
  </si>
  <si>
    <t>CF 2021/22 Combined Revenue</t>
  </si>
  <si>
    <t>Row Labels</t>
  </si>
  <si>
    <t>Exit Point</t>
  </si>
  <si>
    <t xml:space="preserve">2017/18 Combined Revenue </t>
  </si>
  <si>
    <t xml:space="preserve">0621 2019/20 Combined Revenue </t>
  </si>
  <si>
    <t xml:space="preserve">0621A 2019/20 Combined Revenue </t>
  </si>
  <si>
    <t xml:space="preserve">0621B 2019/20 Combined Revenue </t>
  </si>
  <si>
    <t xml:space="preserve">0621C 2019/20 Combined Revenue </t>
  </si>
  <si>
    <t xml:space="preserve">0621D 2019/20 Combined Revenue </t>
  </si>
  <si>
    <t xml:space="preserve">0621E 2019/20 Combined Revenue </t>
  </si>
  <si>
    <t xml:space="preserve">0621F 2019/20 Combined Revenue </t>
  </si>
  <si>
    <t xml:space="preserve">0621H 2019/20 Combined Revenue </t>
  </si>
  <si>
    <t xml:space="preserve">0621K 2019/20 Combined Revenue </t>
  </si>
  <si>
    <t xml:space="preserve">0621L 2019/20 Combined Revenue </t>
  </si>
  <si>
    <t xml:space="preserve"> 0621 2021/22 Combined Revenue </t>
  </si>
  <si>
    <t xml:space="preserve">0621A 2021/22 Combined Revenue </t>
  </si>
  <si>
    <t xml:space="preserve">0621B 2021/22 Combined Revenue </t>
  </si>
  <si>
    <t xml:space="preserve">0621C 2021/22 Combined Revenue </t>
  </si>
  <si>
    <t xml:space="preserve">0621D 2021/22 Combined Revenue </t>
  </si>
  <si>
    <t xml:space="preserve">0621E 2021/22 Combined Revenue </t>
  </si>
  <si>
    <t xml:space="preserve">0621F 2021/22 Combined Revenue </t>
  </si>
  <si>
    <t xml:space="preserve">0621H 2021/22 Combined Revenue </t>
  </si>
  <si>
    <t xml:space="preserve">0621J 2021/22 Combined Revenue </t>
  </si>
  <si>
    <t xml:space="preserve">0621K 2021/22 Combined Revenue </t>
  </si>
  <si>
    <t xml:space="preserve">0621L 2021/22 Combined Revenue </t>
  </si>
  <si>
    <t xml:space="preserve">0621J 2019/20 Combined Revenue </t>
  </si>
  <si>
    <t>Aberdeen</t>
  </si>
  <si>
    <t>GDN (SC)</t>
  </si>
  <si>
    <t>Abson (Seabank Power Station phase I)</t>
  </si>
  <si>
    <t>POWER STATION</t>
  </si>
  <si>
    <t>Alrewas (EM)</t>
  </si>
  <si>
    <t>GDN (EM)</t>
  </si>
  <si>
    <t>Alrewas (WM)</t>
  </si>
  <si>
    <t>GDN (WM)</t>
  </si>
  <si>
    <t>Apache (Sage Black Start)</t>
  </si>
  <si>
    <t>Armadale</t>
  </si>
  <si>
    <t>Aspley</t>
  </si>
  <si>
    <t>Asselby</t>
  </si>
  <si>
    <t>GDN (NE)</t>
  </si>
  <si>
    <t>Audley (NW)</t>
  </si>
  <si>
    <t>GDN (NW)</t>
  </si>
  <si>
    <t>Audley (WM)</t>
  </si>
  <si>
    <t>Austrey</t>
  </si>
  <si>
    <t>Avonmouth Max Refill</t>
  </si>
  <si>
    <t>Aylesbeare</t>
  </si>
  <si>
    <t>GDN (SW)</t>
  </si>
  <si>
    <t>Bacton</t>
  </si>
  <si>
    <t>GDN (EA)</t>
  </si>
  <si>
    <t>Bacton (Baird)</t>
  </si>
  <si>
    <t>Bacton (BBL)</t>
  </si>
  <si>
    <t>INTERCONNECTOR</t>
  </si>
  <si>
    <t>Bacton (Great Yarmouth)</t>
  </si>
  <si>
    <t>Bacton (IUK)</t>
  </si>
  <si>
    <t>Baldersby</t>
  </si>
  <si>
    <t>Balgray</t>
  </si>
  <si>
    <t>Barking (Horndon)</t>
  </si>
  <si>
    <t>Barrow (Bains)</t>
  </si>
  <si>
    <t>Barrow (Black Start)</t>
  </si>
  <si>
    <t>INDUSTRIAL</t>
  </si>
  <si>
    <t>Barrow (Gateway)</t>
  </si>
  <si>
    <t>Barton Stacey Max Refill (Humbly Grove)</t>
  </si>
  <si>
    <t>Bathgate</t>
  </si>
  <si>
    <t>Billingham ICI (Terra Billingham)</t>
  </si>
  <si>
    <t>Bishop Auckland</t>
  </si>
  <si>
    <t>GDN (NO)</t>
  </si>
  <si>
    <t>Bishop Auckland (test facility)</t>
  </si>
  <si>
    <t>Blaby</t>
  </si>
  <si>
    <t>Blackness (BP Grangemouth)</t>
  </si>
  <si>
    <t>Blackrod</t>
  </si>
  <si>
    <t>Blyborough</t>
  </si>
  <si>
    <t>Blyborough (Brigg)</t>
  </si>
  <si>
    <t>Blyborough (Cottam)</t>
  </si>
  <si>
    <t>Braishfield A</t>
  </si>
  <si>
    <t>GDN (SO)</t>
  </si>
  <si>
    <t>Braishfield B</t>
  </si>
  <si>
    <t>Brine Field (Teesside) Power Station</t>
  </si>
  <si>
    <t>Brisley</t>
  </si>
  <si>
    <t>Broxburn</t>
  </si>
  <si>
    <t>Burley Bank</t>
  </si>
  <si>
    <t>Burnhervie</t>
  </si>
  <si>
    <t>Burton Point (Connahs Quay)</t>
  </si>
  <si>
    <t>Caldecott</t>
  </si>
  <si>
    <t>Caldecott (Corby Power Station)</t>
  </si>
  <si>
    <t>Cambridge</t>
  </si>
  <si>
    <t>Careston</t>
  </si>
  <si>
    <t>Carrington (Partington) Power Station</t>
  </si>
  <si>
    <t>Centrax Industrial</t>
  </si>
  <si>
    <t>Cirencester</t>
  </si>
  <si>
    <t>Cockenzie Power Station</t>
  </si>
  <si>
    <t>Coffinswell</t>
  </si>
  <si>
    <t>Coldstream</t>
  </si>
  <si>
    <t>Corbridge</t>
  </si>
  <si>
    <t>Coryton 2 (Thames Haven) Power Station</t>
  </si>
  <si>
    <t>Cowpen Bewley</t>
  </si>
  <si>
    <t>Crawley Down</t>
  </si>
  <si>
    <t>Deborah Storage (Bacton)</t>
  </si>
  <si>
    <t>Deeside</t>
  </si>
  <si>
    <t>Didcot</t>
  </si>
  <si>
    <t>Dowlais</t>
  </si>
  <si>
    <t>GDN (WS)</t>
  </si>
  <si>
    <t>Drakelow Power Station</t>
  </si>
  <si>
    <t>Drointon</t>
  </si>
  <si>
    <t>Drum</t>
  </si>
  <si>
    <t>Dyffryn Clydach</t>
  </si>
  <si>
    <t>Dynevor Max Refill</t>
  </si>
  <si>
    <t>Eastoft (Keadby Blackstart)</t>
  </si>
  <si>
    <t>Eastoft (Keadby)</t>
  </si>
  <si>
    <t>Easton Grey</t>
  </si>
  <si>
    <t>Ecclestone</t>
  </si>
  <si>
    <t>Elton</t>
  </si>
  <si>
    <t>Enron Billingham</t>
  </si>
  <si>
    <t>Epping Green (Enfield Energy, aka Brimsdown)</t>
  </si>
  <si>
    <t>Evesham</t>
  </si>
  <si>
    <t>Farningham</t>
  </si>
  <si>
    <t>GDN (SE)</t>
  </si>
  <si>
    <t>Farningham B</t>
  </si>
  <si>
    <t>Ferny Knoll (AM Paper)</t>
  </si>
  <si>
    <t>Fiddington</t>
  </si>
  <si>
    <t>Ganstead</t>
  </si>
  <si>
    <t>Garton Max Refill (Aldbrough)</t>
  </si>
  <si>
    <t>Gilwern</t>
  </si>
  <si>
    <t>Glenmavis Max Refill</t>
  </si>
  <si>
    <t>Goole (Guardian Glass)</t>
  </si>
  <si>
    <t>Gosberton</t>
  </si>
  <si>
    <t>Gowkhall (Longannet)</t>
  </si>
  <si>
    <t>Grain Power Station</t>
  </si>
  <si>
    <t>Great Wilbraham</t>
  </si>
  <si>
    <t>Guyzance</t>
  </si>
  <si>
    <t>Hardwick</t>
  </si>
  <si>
    <t>Harwarden (Shotton, aka Shotton Paper)</t>
  </si>
  <si>
    <t>Hatfield Moor Max Refill</t>
  </si>
  <si>
    <t>Hatfield Power Station</t>
  </si>
  <si>
    <t>Hill Top Farm (Hole House Farm)</t>
  </si>
  <si>
    <t>Hole House Max Refill</t>
  </si>
  <si>
    <t>Holford</t>
  </si>
  <si>
    <t>Hollingsgreen (Hays Chemicals)</t>
  </si>
  <si>
    <t>Holmes Chapel</t>
  </si>
  <si>
    <t>Horndon</t>
  </si>
  <si>
    <t>GDN (NT)</t>
  </si>
  <si>
    <t>Hornsea Max Refill</t>
  </si>
  <si>
    <t>Humbleton</t>
  </si>
  <si>
    <t>Hume</t>
  </si>
  <si>
    <t>Ilchester</t>
  </si>
  <si>
    <t>Ipsden</t>
  </si>
  <si>
    <t>Ipsden 2</t>
  </si>
  <si>
    <t>Keld</t>
  </si>
  <si>
    <t>Kenn</t>
  </si>
  <si>
    <t>Kinknockie</t>
  </si>
  <si>
    <t>Kirkstead</t>
  </si>
  <si>
    <t>Langage Power Station</t>
  </si>
  <si>
    <t>Langholm</t>
  </si>
  <si>
    <t>Lauderhill</t>
  </si>
  <si>
    <t>Leamington</t>
  </si>
  <si>
    <t>Little Burdon</t>
  </si>
  <si>
    <t>Littleton Drew</t>
  </si>
  <si>
    <t>Lockerbie</t>
  </si>
  <si>
    <t>Lower Quinton</t>
  </si>
  <si>
    <t>Lupton</t>
  </si>
  <si>
    <t>Luxborough Lane</t>
  </si>
  <si>
    <t>Lyneham (Choakford)</t>
  </si>
  <si>
    <t>Maelor</t>
  </si>
  <si>
    <t>GDN (WN)</t>
  </si>
  <si>
    <t>Malpas</t>
  </si>
  <si>
    <t>Mappowder</t>
  </si>
  <si>
    <t>Marchwood Power Station</t>
  </si>
  <si>
    <t>Market Harborough</t>
  </si>
  <si>
    <t>Matching Green</t>
  </si>
  <si>
    <t>Medway (aka Isle of Grain Power Station, NOT Grain Power)</t>
  </si>
  <si>
    <t>Melkinthorpe</t>
  </si>
  <si>
    <t>Mickle Trafford</t>
  </si>
  <si>
    <t>Middle Stoke (Damhead Creek, aka Kingsnorth Power Station)</t>
  </si>
  <si>
    <t>Milwich</t>
  </si>
  <si>
    <t>Netherhowcleugh</t>
  </si>
  <si>
    <t>Pannal</t>
  </si>
  <si>
    <t>Partington Max Refill</t>
  </si>
  <si>
    <t>Paull</t>
  </si>
  <si>
    <t>Pembroke Power Station</t>
  </si>
  <si>
    <t>Peterborough (Peterborough Power Station)</t>
  </si>
  <si>
    <t>Peterborough Eye (Tee)</t>
  </si>
  <si>
    <t>Peters Green</t>
  </si>
  <si>
    <t>Peters Green South Mimms</t>
  </si>
  <si>
    <t>Phillips Petroleum, Teesside</t>
  </si>
  <si>
    <t>Pickering</t>
  </si>
  <si>
    <t>Pickmere (Winnington Power, aka Brunner Mond)</t>
  </si>
  <si>
    <t>Pitcairngreen</t>
  </si>
  <si>
    <t>Pucklechurch</t>
  </si>
  <si>
    <t>Rawcliffe</t>
  </si>
  <si>
    <t>Rollswood Kintore</t>
  </si>
  <si>
    <t>Roosecote Power Station (Barrow)</t>
  </si>
  <si>
    <t>Rosehill (Saltend Power Station)</t>
  </si>
  <si>
    <t>Ross (SW)</t>
  </si>
  <si>
    <t>Ross (WM)</t>
  </si>
  <si>
    <t>Roudham Heath</t>
  </si>
  <si>
    <t>Royston</t>
  </si>
  <si>
    <t>Rugby</t>
  </si>
  <si>
    <t>Ryehouse</t>
  </si>
  <si>
    <t>Saddle Bow (Kings Lynn)</t>
  </si>
  <si>
    <t>Saltend BPHP (BP Saltend HP)</t>
  </si>
  <si>
    <t>Saltfleetby Storage (Theddlethorpe)</t>
  </si>
  <si>
    <t>Saltwick Pressure Controlled</t>
  </si>
  <si>
    <t>Saltwick Volumetric Controlled</t>
  </si>
  <si>
    <t>Samlesbury</t>
  </si>
  <si>
    <t>Sandy Lane (Blackburn CHP, aka Sappi Paper Mill)</t>
  </si>
  <si>
    <t>Seabank (DN)</t>
  </si>
  <si>
    <t>Seabank (Seabank Power Station phase II)</t>
  </si>
  <si>
    <t>Seal Sands TGPP</t>
  </si>
  <si>
    <t>Sellafield Power Station</t>
  </si>
  <si>
    <t>Shellstar (aka Kemira, not Kemira CHP)</t>
  </si>
  <si>
    <t>Shorne</t>
  </si>
  <si>
    <t>Shotwick (Bridgewater Paper)</t>
  </si>
  <si>
    <t>Shustoke</t>
  </si>
  <si>
    <t>Silk Willoughby</t>
  </si>
  <si>
    <t>Soutra</t>
  </si>
  <si>
    <t>Spalding 2 (South Holland) Power Station</t>
  </si>
  <si>
    <t>St. Fergus (Peterhead)</t>
  </si>
  <si>
    <t>St. Fergus (Shell Blackstart)</t>
  </si>
  <si>
    <t>St. Neots (Little Barford)</t>
  </si>
  <si>
    <t>Stallingborough</t>
  </si>
  <si>
    <t>Stanford Le Hope (Coryton)</t>
  </si>
  <si>
    <t>Staythorpe</t>
  </si>
  <si>
    <t>Stranraer</t>
  </si>
  <si>
    <t>Stratford-upon-Avon</t>
  </si>
  <si>
    <t>Stublach (Cheshire)</t>
  </si>
  <si>
    <t>Sutton Bridge</t>
  </si>
  <si>
    <t>Sutton Bridge Power Station</t>
  </si>
  <si>
    <t>Tatsfield</t>
  </si>
  <si>
    <t>Teesside (BASF, aka BASF Teesside)</t>
  </si>
  <si>
    <t>Teesside Hydrogen</t>
  </si>
  <si>
    <t>Terra Nitrogen (aka ICI, Terra Severnside)</t>
  </si>
  <si>
    <t>Thornton Curtis (DN)</t>
  </si>
  <si>
    <t>Thornton Curtis (Humber Refinery, aka Immingham)</t>
  </si>
  <si>
    <t>Thornton Curtis (Killingholme)</t>
  </si>
  <si>
    <t>Thrintoft</t>
  </si>
  <si>
    <t>Tilbury Power Station</t>
  </si>
  <si>
    <t>Tonna (Baglan Bay)</t>
  </si>
  <si>
    <t>Towlaw</t>
  </si>
  <si>
    <t>Towton</t>
  </si>
  <si>
    <t>Trafford Power Station</t>
  </si>
  <si>
    <t>Tur Langton</t>
  </si>
  <si>
    <t>Upper Neeston (Milford Haven Refinery)</t>
  </si>
  <si>
    <t>Walesby</t>
  </si>
  <si>
    <t>Warburton</t>
  </si>
  <si>
    <t>West Burton Power Station</t>
  </si>
  <si>
    <t>West Winch</t>
  </si>
  <si>
    <t>Weston Point</t>
  </si>
  <si>
    <t>Weston Point (Castner Kelner, aka ICI Runcorn)</t>
  </si>
  <si>
    <t>Weston Point (Rocksavage)</t>
  </si>
  <si>
    <t>Wetheral</t>
  </si>
  <si>
    <t>Whitwell</t>
  </si>
  <si>
    <t>Willington Power Station</t>
  </si>
  <si>
    <t>Winkfield (NT)</t>
  </si>
  <si>
    <t>Winkfield (SE)</t>
  </si>
  <si>
    <t>Winkfield (SO)</t>
  </si>
  <si>
    <t>Wragg Marsh (Spalding)</t>
  </si>
  <si>
    <t>Wyre Power Station</t>
  </si>
  <si>
    <t>Yelverton</t>
  </si>
  <si>
    <t>Zeneca (ICI Avecia, aka 'Zenica')</t>
  </si>
  <si>
    <t xml:space="preserve">0621 2021/22 Combined Revenue </t>
  </si>
  <si>
    <t>Transition</t>
  </si>
  <si>
    <t>Enduring</t>
  </si>
  <si>
    <t>Current</t>
  </si>
  <si>
    <t>0621A</t>
  </si>
  <si>
    <t>0621B</t>
  </si>
  <si>
    <t>0621C</t>
  </si>
  <si>
    <t>0621D</t>
  </si>
  <si>
    <t>0621E</t>
  </si>
  <si>
    <t>0621F</t>
  </si>
  <si>
    <t>0621H</t>
  </si>
  <si>
    <t>0621J</t>
  </si>
  <si>
    <t>0621K</t>
  </si>
  <si>
    <t>0621L</t>
  </si>
  <si>
    <t>0621</t>
  </si>
  <si>
    <t>0621 2021/22</t>
  </si>
  <si>
    <t>Counterfactual 2021/22</t>
  </si>
  <si>
    <t>0621 2019/20</t>
  </si>
  <si>
    <t>Counterfactual 2019/20</t>
  </si>
  <si>
    <t>Current 2017/18</t>
  </si>
  <si>
    <t>Entry</t>
  </si>
  <si>
    <t>Exit</t>
  </si>
  <si>
    <t>SUM of all categories</t>
  </si>
  <si>
    <t>Column1</t>
  </si>
  <si>
    <t>0621 2019/20 Entry Capacity Revenue</t>
  </si>
  <si>
    <t>0621 2021/22 Entry Capacity Revenue</t>
  </si>
  <si>
    <t>0621A 2019/20 Entry Capacity Revenue</t>
  </si>
  <si>
    <t>0621A 2021/22 Entry Capacity Revenue</t>
  </si>
  <si>
    <t>0621B 2019/20 Entry Capacity Revenue</t>
  </si>
  <si>
    <t>0621B 2021/22 Entry Capacity Revenue</t>
  </si>
  <si>
    <t>0621C 2019/20 Entry Capacity Revenue</t>
  </si>
  <si>
    <t>0621C 2021/22 Entry Capacity Revenue</t>
  </si>
  <si>
    <t>0621D 2019/20 Entry Capacity Revenue</t>
  </si>
  <si>
    <t>0621D 2021/22 Entry Capacity Revenue</t>
  </si>
  <si>
    <t>0621E 2019/20 Entry Capacity Revenue</t>
  </si>
  <si>
    <t>0621E 2021/22 Entry Capacity Revenue</t>
  </si>
  <si>
    <t>0621F 2019/20 Entry Capacity Revenue</t>
  </si>
  <si>
    <t>0621F 2021/22 Entry Capacity Revenue</t>
  </si>
  <si>
    <t>0621H 2019/20 Entry Capacity Revenue</t>
  </si>
  <si>
    <t>0621H 2021/22 Entry Capacity Revenue</t>
  </si>
  <si>
    <t>0621J 2019/20 Entry Capacity Revenue</t>
  </si>
  <si>
    <t>0621J 2021/22 Entry Capacity Revenue</t>
  </si>
  <si>
    <t>0621K 2019/20 Entry Capacity Revenue</t>
  </si>
  <si>
    <t>0621K 2021/22 Entry Capacity Revenue</t>
  </si>
  <si>
    <t>0621L 2019/20 Entry Capacity Revenue</t>
  </si>
  <si>
    <t>0621L 2021/22 Entry Capacity Revenue</t>
  </si>
  <si>
    <t>0621 2019/20 Entry Revenue Recovery Revenue</t>
  </si>
  <si>
    <t>0621 2021/22 Entry Revenue Recovery Revenue</t>
  </si>
  <si>
    <t>0621A 2019/20 Entry Revenue Recovery Revenue</t>
  </si>
  <si>
    <t>0621A 2021/22 Entry Revenue Recovery Revenue</t>
  </si>
  <si>
    <t>0621B 2019/20 Entry Revenue Recovery Revenue</t>
  </si>
  <si>
    <t>0621B 2021/22 Entry Revenue Recovery Revenue</t>
  </si>
  <si>
    <t>0621C 2019/20 Entry Revenue Recovery Revenue</t>
  </si>
  <si>
    <t>0621C 2021/22 Entry Revenue Recovery Revenue</t>
  </si>
  <si>
    <t>0621D 2019/20 Entry Revenue Recovery Revenue</t>
  </si>
  <si>
    <t>0621D 2021/22 Entry Revenue Recovery Revenue</t>
  </si>
  <si>
    <t>0621E 2019/20 Entry Revenue Recovery Revenue</t>
  </si>
  <si>
    <t>0621E 2021/22 Entry Revenue Recovery Revenue</t>
  </si>
  <si>
    <t>0621F 2019/20 Entry Revenue Recovery Revenue</t>
  </si>
  <si>
    <t>0621F 2021/22 Entry Revenue Recovery Revenue</t>
  </si>
  <si>
    <t>0621H 2019/20 Entry Revenue Recovery Revenue</t>
  </si>
  <si>
    <t>0621H 2021/22 Entry Revenue Recovery Revenue</t>
  </si>
  <si>
    <t>0621J 2019/20 Entry Revenue Recovery Revenue</t>
  </si>
  <si>
    <t>0621J 2021/22 Entry Revenue Recovery Revenue</t>
  </si>
  <si>
    <t>0621K 2019/20 Entry Revenue Recovery Revenue</t>
  </si>
  <si>
    <t>0621K 2021/22 Entry Revenue Recovery Revenue</t>
  </si>
  <si>
    <t>0621L 2019/20 Entry Revenue Recovery Revenue</t>
  </si>
  <si>
    <t>0621L 2021/22 Entry Revenue Recovery Revenue</t>
  </si>
  <si>
    <t>2017/18 Exit Capacity Revenue</t>
  </si>
  <si>
    <t>CWD CF 2019/20 Exit Capacity Revenue</t>
  </si>
  <si>
    <t>CWD CF 2021/22 Exit Capacity Revenue</t>
  </si>
  <si>
    <t>0621 2019/20 Exit Capacity Revenue</t>
  </si>
  <si>
    <t>0621 2021/22 Exit Capacity Revenue</t>
  </si>
  <si>
    <t>0621A 2019/20 Exit Capacity Revenue</t>
  </si>
  <si>
    <t>0621A 2021/22 Exit Capacity Revenue</t>
  </si>
  <si>
    <t>0621B 2019/20 Exit Capacity Revenue</t>
  </si>
  <si>
    <t>0621B 2021/22 Exit Capacity Revenue</t>
  </si>
  <si>
    <t>0621C 2019/20 Exit Capacity Revenue</t>
  </si>
  <si>
    <t>0621C 2021/22 Exit Capacity Revenue</t>
  </si>
  <si>
    <t>0621D 2019/20 Exit Capacity Revenue</t>
  </si>
  <si>
    <t>0621D 2021/22 Exit Capacity Revenue</t>
  </si>
  <si>
    <t>0621E 2019/20 Exit Capacity Revenue</t>
  </si>
  <si>
    <t>0621E 2021/22 Exit Capacity Revenue</t>
  </si>
  <si>
    <t>0621F 2019/20 Exit Capacity Revenue</t>
  </si>
  <si>
    <t>0621F 2021/22 Exit Capacity Revenue</t>
  </si>
  <si>
    <t>0621H 2019/20 Exit Capacity Revenue</t>
  </si>
  <si>
    <t>0621H 2021/22 Exit Capacity Revenue</t>
  </si>
  <si>
    <t>0621J 2019/20 Exit Capacity Revenue</t>
  </si>
  <si>
    <t>0621J 2021/22 Exit Capacity Revenue</t>
  </si>
  <si>
    <t>0621K 2019/20 Exit Capacity Revenue</t>
  </si>
  <si>
    <t>0621K 2021/22 Exit Capacity Revenue</t>
  </si>
  <si>
    <t>0621L 2019/20 Exit Capacity Revenue</t>
  </si>
  <si>
    <t>0621L 2021/22 Exit Capacity Revenue</t>
  </si>
  <si>
    <t>2017/18 Exit Revenue Recovery Revenue</t>
  </si>
  <si>
    <t>CWD CF 2019/20 Exit Revenue Recovery Revenue</t>
  </si>
  <si>
    <t>CWD CF 2021/22 Exit Revenue Recovery Revenue</t>
  </si>
  <si>
    <t>0621 2019/20 Exit Revenue Recovery Revenue</t>
  </si>
  <si>
    <t>0621 2021/22 Exit Revenue Recovery Revenue</t>
  </si>
  <si>
    <t>0621A 2019/20 Exit Revenue Recovery Revenue</t>
  </si>
  <si>
    <t>0621A 2021/22 Exit Revenue Recovery Revenue</t>
  </si>
  <si>
    <t>0621B 2019/20 Exit Revenue Recovery Revenue</t>
  </si>
  <si>
    <t>0621B 2021/22 Exit Revenue Recovery Revenue</t>
  </si>
  <si>
    <t>0621C 2019/20 Exit Revenue Recovery Revenue</t>
  </si>
  <si>
    <t>0621C 2021/22 Exit Revenue Recovery Revenue</t>
  </si>
  <si>
    <t>0621D 2019/20 Exit Revenue Recovery Revenue</t>
  </si>
  <si>
    <t>0621D 2021/22 Exit Revenue Recovery Revenue</t>
  </si>
  <si>
    <t>0621E 2019/20 Exit Revenue Recovery Revenue</t>
  </si>
  <si>
    <t>0621E 2021/22 Exit Revenue Recovery Revenue</t>
  </si>
  <si>
    <t>0621F 2019/20 Exit Revenue Recovery Revenue</t>
  </si>
  <si>
    <t>0621F 2021/22 Exit Revenue Recovery Revenue</t>
  </si>
  <si>
    <t>0621H 2019/20 Exit Revenue Recovery Revenue</t>
  </si>
  <si>
    <t>0621H 2021/22 Exit Revenue Recovery Revenue</t>
  </si>
  <si>
    <t>0621J 2019/20 Exit Revenue Recovery Revenue</t>
  </si>
  <si>
    <t>0621J 2021/22 Exit Revenue Recovery Revenue</t>
  </si>
  <si>
    <t>0621K 2019/20 Exit Revenue Recovery Revenue</t>
  </si>
  <si>
    <t>0621K 2021/22 Exit Revenue Recovery Revenue</t>
  </si>
  <si>
    <t>0621L 2019/20 Exit Revenue Recovery Revenue</t>
  </si>
  <si>
    <t>0621L 2021/22 Exit Revenue Recovery Revenue</t>
  </si>
  <si>
    <t>2017/18 Entry Capacity Revenue</t>
  </si>
  <si>
    <t>CF 2019/20 Entry Capacity Revenue</t>
  </si>
  <si>
    <t>CF 2021/22 Entry Capacity Revenue</t>
  </si>
  <si>
    <t>2017/18 Entry Revenue Recovery Revenue</t>
  </si>
  <si>
    <t>CF 2019/20 Entry Revenue Recovery Revenue</t>
  </si>
  <si>
    <t>CF 2021/22 Entry Revenue Recovery Revenue</t>
  </si>
  <si>
    <t>Entry total</t>
  </si>
  <si>
    <t>Exit total</t>
  </si>
  <si>
    <t>Combined Revenue</t>
  </si>
  <si>
    <t>Entry Capacity</t>
  </si>
  <si>
    <t>Sub Total</t>
  </si>
  <si>
    <t>Check to Combined</t>
  </si>
  <si>
    <t>Revenue Recovery</t>
  </si>
  <si>
    <t>2017/18 Detail</t>
  </si>
  <si>
    <t>CF 2019/20 Detail</t>
  </si>
  <si>
    <t>CF 2021/22 Detail</t>
  </si>
  <si>
    <t>0621 2019/20 Detail</t>
  </si>
  <si>
    <t>0621 2021/22 Detail</t>
  </si>
  <si>
    <t>0621A 2019/20 Detail</t>
  </si>
  <si>
    <t>0621A 2021/22 Detail</t>
  </si>
  <si>
    <t>0621B 2019/20 Detail</t>
  </si>
  <si>
    <t>0621B 2021/22 Detail</t>
  </si>
  <si>
    <t>0621C 2019/20 Detail</t>
  </si>
  <si>
    <t>0621C 2021/22 Detail</t>
  </si>
  <si>
    <t>0621D 2019/20 Detail</t>
  </si>
  <si>
    <t>0621D 2021/22 Detail</t>
  </si>
  <si>
    <t>0621E 2019/20 Detail</t>
  </si>
  <si>
    <t>0621E 2021/22 Detail</t>
  </si>
  <si>
    <t>0621F 2019/20 Detail</t>
  </si>
  <si>
    <t>0621F 2021/22 Detail</t>
  </si>
  <si>
    <t>0621H 2019/20 Detail</t>
  </si>
  <si>
    <t>0621H 2021/22 Detail</t>
  </si>
  <si>
    <t>0621J 2019/20 Detail</t>
  </si>
  <si>
    <t>0621J 2021/22 Detail</t>
  </si>
  <si>
    <t>0621K 2019/20 Detail</t>
  </si>
  <si>
    <t>0621K 2021/22 Detail</t>
  </si>
  <si>
    <t>0621L 2019/20 Detail</t>
  </si>
  <si>
    <t>0621L 2021/22 Detail</t>
  </si>
  <si>
    <t>Exit Capacity</t>
  </si>
  <si>
    <t>CWD CF 2019/20 Detail</t>
  </si>
  <si>
    <t>CWD CF 2021/22 Detail</t>
  </si>
  <si>
    <t>Historical Contracts</t>
  </si>
  <si>
    <t>Historical Contracts Revenues</t>
  </si>
  <si>
    <t>Target Entry Revenue</t>
  </si>
  <si>
    <t>Target Exit Revenue</t>
  </si>
  <si>
    <t>Entry less Histrorical Contracts</t>
  </si>
  <si>
    <t>Exit Combined Revenue - All GDNs</t>
  </si>
  <si>
    <t>Grand Total</t>
  </si>
  <si>
    <t>Exit Category</t>
  </si>
  <si>
    <t>Sum of 2017/18 Exit Capacity Revenue</t>
  </si>
  <si>
    <t>Sum of 0621 2019/20 Exit Capacity Revenue</t>
  </si>
  <si>
    <t>Sum of 0621 2021/22 Exit Capacity Revenue</t>
  </si>
  <si>
    <t>Sum of 0621A 2019/20 Exit Capacity Revenue</t>
  </si>
  <si>
    <t>Sum of 0621A 2021/22 Exit Capacity Revenue</t>
  </si>
  <si>
    <t>Sum of 0621B 2019/20 Exit Capacity Revenue</t>
  </si>
  <si>
    <t>Sum of 0621B 2021/22 Exit Capacity Revenue</t>
  </si>
  <si>
    <t>Sum of 0621C 2019/20 Exit Capacity Revenue</t>
  </si>
  <si>
    <t>Sum of 0621D 2019/20 Exit Capacity Revenue</t>
  </si>
  <si>
    <t>Sum of 0621E 2019/20 Exit Capacity Revenue</t>
  </si>
  <si>
    <t>Sum of 0621F 2019/20 Exit Capacity Revenue</t>
  </si>
  <si>
    <t>Sum of 0621H 2019/20 Exit Capacity Revenue</t>
  </si>
  <si>
    <t>Sum of 0621J 2019/20 Exit Capacity Revenue</t>
  </si>
  <si>
    <t>Sum of 0621K 2019/20 Exit Capacity Revenue</t>
  </si>
  <si>
    <t>Sum of 0621L 2019/20 Exit Capacity Revenue</t>
  </si>
  <si>
    <t>Exit Capacity - GDN Only totals</t>
  </si>
  <si>
    <t>Sum of 0621C 2021/22 Exit Capacity Revenue</t>
  </si>
  <si>
    <t>Sum of 0621D 2021/22 Exit Capacity Revenue</t>
  </si>
  <si>
    <t>Sum of 0621E 2021/22 Exit Capacity Revenue</t>
  </si>
  <si>
    <t>Sum of 0621F 2021/22 Exit Capacity Revenue</t>
  </si>
  <si>
    <t>Sum of 0621H 2021/22 Exit Capacity Revenue</t>
  </si>
  <si>
    <t>Sum of 0621J 2021/22 Exit Capacity Revenue</t>
  </si>
  <si>
    <t>Sum of 0621K 2021/22 Exit Capacity Revenue</t>
  </si>
  <si>
    <t>Sum of 0621L 2021/22 Exit Capacity Revenue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</si>
</sst>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quot;£&quot;* #,##0.00_-;_-&quot;£&quot;* &quot;-&quot;??_-;_-@_-"/>
    <numFmt numFmtId="43" formatCode="_-* #,##0.00_-;\-* #,##0.00_-;_-* &quot;-&quot;??_-;_-@_-"/>
    <numFmt numFmtId="164" formatCode="&quot;£&quot;#,##0"/>
    <numFmt numFmtId="165" formatCode="&quot;£&quot;#,##0.00"/>
    <numFmt numFmtId="166" formatCode="_-&quot;£&quot;* #,##0_-;\-&quot;£&quot;* #,##0_-;_-&quot;£&quot;* &quot;-&quot;??_-;_-@_-"/>
  </numFmts>
  <fonts count="3" x14ac:knownFonts="1">
    <font>
      <sz val="11"/>
      <color theme="1"/>
      <name val="Calibri"/>
      <family val="2"/>
      <scheme val="minor"/>
    </font>
    <font>
      <sz val="11"/>
      <color theme="1"/>
      <name val="Calibri"/>
      <family val="2"/>
      <scheme val="minor"/>
    </font>
    <font>
      <b/>
      <sz val="11"/>
      <color theme="0"/>
      <name val="Calibri"/>
      <family val="2"/>
      <scheme val="minor"/>
    </font>
  </fonts>
  <fills count="6">
    <fill>
      <patternFill patternType="none"/>
    </fill>
    <fill>
      <patternFill patternType="gray125"/>
    </fill>
    <fill>
      <patternFill patternType="solid">
        <fgColor theme="8"/>
        <bgColor theme="8"/>
      </patternFill>
    </fill>
    <fill>
      <patternFill patternType="solid">
        <fgColor theme="8" tint="0.79998168889431442"/>
        <bgColor theme="8" tint="0.79998168889431442"/>
      </patternFill>
    </fill>
    <fill>
      <patternFill patternType="solid">
        <fgColor theme="9"/>
        <bgColor theme="9"/>
      </patternFill>
    </fill>
    <fill>
      <patternFill patternType="solid">
        <fgColor theme="9" tint="0.79998168889431442"/>
        <bgColor theme="9" tint="0.79998168889431442"/>
      </patternFill>
    </fill>
  </fills>
  <borders count="7">
    <border>
      <left/>
      <right/>
      <top/>
      <bottom/>
      <diagonal/>
    </border>
    <border>
      <left style="thin">
        <color theme="8" tint="0.39997558519241921"/>
      </left>
      <right/>
      <top style="thin">
        <color theme="8" tint="0.39997558519241921"/>
      </top>
      <bottom style="thin">
        <color theme="8" tint="0.39997558519241921"/>
      </bottom>
      <diagonal/>
    </border>
    <border>
      <left/>
      <right/>
      <top style="thin">
        <color theme="8" tint="0.39997558519241921"/>
      </top>
      <bottom style="thin">
        <color theme="8" tint="0.39997558519241921"/>
      </bottom>
      <diagonal/>
    </border>
    <border>
      <left/>
      <right style="thin">
        <color theme="8" tint="0.39997558519241921"/>
      </right>
      <top style="thin">
        <color theme="8" tint="0.39997558519241921"/>
      </top>
      <bottom style="thin">
        <color theme="8" tint="0.39997558519241921"/>
      </bottom>
      <diagonal/>
    </border>
    <border>
      <left/>
      <right/>
      <top style="thin">
        <color theme="9" tint="0.39997558519241921"/>
      </top>
      <bottom style="thin">
        <color theme="9" tint="0.39997558519241921"/>
      </bottom>
      <diagonal/>
    </border>
    <border>
      <left/>
      <right style="thin">
        <color theme="9" tint="0.39997558519241921"/>
      </right>
      <top style="thin">
        <color theme="9" tint="0.39997558519241921"/>
      </top>
      <bottom style="thin">
        <color theme="9" tint="0.39997558519241921"/>
      </bottom>
      <diagonal/>
    </border>
    <border>
      <left style="thin">
        <color theme="9" tint="0.39997558519241921"/>
      </left>
      <right/>
      <top style="thin">
        <color theme="9" tint="0.39997558519241921"/>
      </top>
      <bottom style="thin">
        <color theme="9" tint="0.39997558519241921"/>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47">
    <xf numFmtId="0" fontId="0" fillId="0" borderId="0" xfId="0"/>
    <xf numFmtId="0" fontId="0" fillId="0" borderId="0" xfId="0" applyAlignment="1">
      <alignment horizontal="center"/>
    </xf>
    <xf numFmtId="0" fontId="0" fillId="0" borderId="0" xfId="0" applyAlignment="1">
      <alignment horizontal="center" wrapText="1"/>
    </xf>
    <xf numFmtId="0" fontId="0" fillId="0" borderId="0" xfId="0" applyAlignment="1">
      <alignment horizontal="center" vertical="center"/>
    </xf>
    <xf numFmtId="0" fontId="0" fillId="0" borderId="0" xfId="0" applyAlignment="1">
      <alignment horizontal="center" vertical="center" wrapText="1"/>
    </xf>
    <xf numFmtId="164" fontId="0" fillId="0" borderId="0" xfId="0" applyNumberFormat="1" applyAlignment="1">
      <alignment horizontal="center" vertical="center"/>
    </xf>
    <xf numFmtId="0" fontId="0" fillId="0" borderId="0" xfId="0" pivotButton="1"/>
    <xf numFmtId="0" fontId="0" fillId="0" borderId="0" xfId="0" applyAlignment="1">
      <alignment horizontal="left"/>
    </xf>
    <xf numFmtId="164" fontId="0" fillId="0" borderId="0" xfId="0" applyNumberFormat="1" applyAlignment="1">
      <alignment horizontal="center" vertical="center" wrapText="1"/>
    </xf>
    <xf numFmtId="164" fontId="0" fillId="0" borderId="0" xfId="0" applyNumberFormat="1" applyAlignment="1">
      <alignment horizontal="center"/>
    </xf>
    <xf numFmtId="9" fontId="0" fillId="0" borderId="0" xfId="0" applyNumberFormat="1" applyAlignment="1">
      <alignment horizontal="center"/>
    </xf>
    <xf numFmtId="9" fontId="0" fillId="0" borderId="0" xfId="0" applyNumberFormat="1" applyAlignment="1">
      <alignment horizontal="center" vertical="center"/>
    </xf>
    <xf numFmtId="49" fontId="0" fillId="0" borderId="0" xfId="0" applyNumberFormat="1" applyAlignment="1">
      <alignment horizontal="center"/>
    </xf>
    <xf numFmtId="43" fontId="0" fillId="0" borderId="0" xfId="1" applyFont="1" applyAlignment="1">
      <alignment horizontal="center" vertical="center"/>
    </xf>
    <xf numFmtId="164" fontId="0" fillId="0" borderId="0" xfId="0" applyNumberFormat="1"/>
    <xf numFmtId="0" fontId="0" fillId="0" borderId="0" xfId="0" applyNumberFormat="1"/>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2" xfId="0" applyFont="1" applyFill="1" applyBorder="1" applyAlignment="1">
      <alignment horizontal="center" vertical="center" wrapText="1"/>
    </xf>
    <xf numFmtId="164" fontId="0" fillId="3" borderId="2" xfId="0" applyNumberFormat="1"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2" xfId="0" applyFont="1" applyBorder="1" applyAlignment="1">
      <alignment horizontal="center" vertical="center" wrapText="1"/>
    </xf>
    <xf numFmtId="164" fontId="0" fillId="0" borderId="2" xfId="0" applyNumberFormat="1" applyFont="1" applyBorder="1" applyAlignment="1">
      <alignment horizontal="center" vertical="center" wrapText="1"/>
    </xf>
    <xf numFmtId="0" fontId="2" fillId="2" borderId="3" xfId="0" applyFont="1" applyFill="1" applyBorder="1" applyAlignment="1">
      <alignment horizontal="center" vertical="center" wrapText="1"/>
    </xf>
    <xf numFmtId="164" fontId="0" fillId="3" borderId="3" xfId="0" applyNumberFormat="1" applyFont="1" applyFill="1" applyBorder="1" applyAlignment="1">
      <alignment horizontal="center" vertical="center" wrapText="1"/>
    </xf>
    <xf numFmtId="164" fontId="0" fillId="0" borderId="3" xfId="0" applyNumberFormat="1" applyFont="1" applyBorder="1" applyAlignment="1">
      <alignment horizontal="center" vertical="center" wrapText="1"/>
    </xf>
    <xf numFmtId="0" fontId="2" fillId="4" borderId="4" xfId="0" applyFont="1" applyFill="1" applyBorder="1" applyAlignment="1">
      <alignment horizontal="center" vertical="center" wrapText="1"/>
    </xf>
    <xf numFmtId="0" fontId="2" fillId="4" borderId="5" xfId="0" applyFont="1" applyFill="1" applyBorder="1" applyAlignment="1">
      <alignment horizontal="center" vertical="center" wrapText="1"/>
    </xf>
    <xf numFmtId="164" fontId="0" fillId="5" borderId="4" xfId="0" applyNumberFormat="1" applyFont="1" applyFill="1" applyBorder="1" applyAlignment="1">
      <alignment horizontal="center"/>
    </xf>
    <xf numFmtId="164" fontId="0" fillId="5" borderId="5" xfId="0" applyNumberFormat="1" applyFont="1" applyFill="1" applyBorder="1" applyAlignment="1">
      <alignment horizontal="center"/>
    </xf>
    <xf numFmtId="164" fontId="0" fillId="0" borderId="4" xfId="0" applyNumberFormat="1" applyFont="1" applyBorder="1" applyAlignment="1">
      <alignment horizontal="center"/>
    </xf>
    <xf numFmtId="164" fontId="0" fillId="0" borderId="5" xfId="0" applyNumberFormat="1" applyFont="1" applyBorder="1" applyAlignment="1">
      <alignment horizontal="center"/>
    </xf>
    <xf numFmtId="44" fontId="0" fillId="0" borderId="0" xfId="2" applyFont="1"/>
    <xf numFmtId="0" fontId="0" fillId="0" borderId="6" xfId="0" applyFont="1" applyBorder="1" applyAlignment="1">
      <alignment horizontal="center"/>
    </xf>
    <xf numFmtId="0" fontId="0" fillId="0" borderId="4" xfId="0" applyFont="1" applyBorder="1" applyAlignment="1">
      <alignment horizontal="center"/>
    </xf>
    <xf numFmtId="0" fontId="0" fillId="5" borderId="6" xfId="0" applyFont="1" applyFill="1" applyBorder="1" applyAlignment="1">
      <alignment horizontal="center"/>
    </xf>
    <xf numFmtId="0" fontId="0" fillId="5" borderId="4" xfId="0" applyFont="1" applyFill="1" applyBorder="1" applyAlignment="1">
      <alignment horizontal="center"/>
    </xf>
    <xf numFmtId="0" fontId="2" fillId="4" borderId="6" xfId="0" applyFont="1" applyFill="1" applyBorder="1" applyAlignment="1">
      <alignment horizontal="center" vertical="center"/>
    </xf>
    <xf numFmtId="0" fontId="2" fillId="4" borderId="4" xfId="0" applyFont="1" applyFill="1" applyBorder="1" applyAlignment="1">
      <alignment horizontal="center" vertical="center"/>
    </xf>
    <xf numFmtId="164" fontId="0" fillId="0" borderId="0" xfId="0" applyNumberFormat="1" applyFill="1" applyBorder="1"/>
    <xf numFmtId="164" fontId="0" fillId="0" borderId="0" xfId="0" applyNumberFormat="1" applyBorder="1"/>
    <xf numFmtId="43" fontId="0" fillId="0" borderId="0" xfId="1" applyFont="1"/>
    <xf numFmtId="165" fontId="0" fillId="0" borderId="0" xfId="0" applyNumberFormat="1" applyFont="1" applyAlignment="1">
      <alignment horizontal="center" vertical="center"/>
    </xf>
    <xf numFmtId="166" fontId="0" fillId="0" borderId="0" xfId="2" applyNumberFormat="1" applyFont="1" applyAlignment="1">
      <alignment horizontal="center"/>
    </xf>
    <xf numFmtId="166" fontId="0" fillId="0" borderId="0" xfId="2" applyNumberFormat="1" applyFont="1"/>
    <xf numFmtId="164" fontId="0" fillId="0" borderId="0" xfId="0" applyNumberFormat="1" applyFont="1" applyAlignment="1">
      <alignment horizontal="center" vertical="center"/>
    </xf>
  </cellXfs>
  <cellStyles count="3">
    <cellStyle name="Comma" xfId="1" builtinId="3"/>
    <cellStyle name="Currency" xfId="2" builtinId="4"/>
    <cellStyle name="Normal" xfId="0" builtinId="0"/>
  </cellStyles>
  <dxfs count="288">
    <dxf>
      <numFmt numFmtId="164" formatCode="&quot;£&quot;#,##0"/>
      <alignment horizontal="center" vertical="bottom" textRotation="0" wrapText="0" indent="0" justifyLastLine="0" shrinkToFit="0" readingOrder="0"/>
    </dxf>
    <dxf>
      <numFmt numFmtId="164" formatCode="&quot;£&quot;#,##0"/>
      <alignment horizontal="center" vertical="bottom" textRotation="0" wrapText="0" indent="0" justifyLastLine="0" shrinkToFit="0" readingOrder="0"/>
    </dxf>
    <dxf>
      <numFmt numFmtId="164" formatCode="&quot;£&quot;#,##0"/>
      <alignment horizontal="center" vertical="bottom" textRotation="0" wrapText="0" indent="0" justifyLastLine="0" shrinkToFit="0" readingOrder="0"/>
    </dxf>
    <dxf>
      <numFmt numFmtId="164" formatCode="&quot;£&quot;#,##0"/>
      <alignment horizontal="center" vertical="bottom" textRotation="0" wrapText="0" indent="0" justifyLastLine="0" shrinkToFit="0" readingOrder="0"/>
    </dxf>
    <dxf>
      <numFmt numFmtId="164" formatCode="&quot;£&quot;#,##0"/>
      <alignment horizontal="center" vertical="bottom" textRotation="0" wrapText="0" indent="0" justifyLastLine="0" shrinkToFit="0" readingOrder="0"/>
    </dxf>
    <dxf>
      <numFmt numFmtId="164" formatCode="&quot;£&quot;#,##0"/>
      <alignment horizontal="center" vertical="bottom" textRotation="0" wrapText="0" indent="0" justifyLastLine="0" shrinkToFit="0" readingOrder="0"/>
    </dxf>
    <dxf>
      <numFmt numFmtId="164" formatCode="&quot;£&quot;#,##0"/>
      <alignment horizontal="center" vertical="bottom" textRotation="0" wrapText="0" indent="0" justifyLastLine="0" shrinkToFit="0" readingOrder="0"/>
    </dxf>
    <dxf>
      <numFmt numFmtId="164" formatCode="&quot;£&quot;#,##0"/>
      <alignment horizontal="center" vertical="bottom" textRotation="0" wrapText="0" indent="0" justifyLastLine="0" shrinkToFit="0" readingOrder="0"/>
    </dxf>
    <dxf>
      <numFmt numFmtId="164" formatCode="&quot;£&quot;#,##0"/>
      <alignment horizontal="center" vertical="bottom" textRotation="0" wrapText="0" indent="0" justifyLastLine="0" shrinkToFit="0" readingOrder="0"/>
    </dxf>
    <dxf>
      <numFmt numFmtId="164" formatCode="&quot;£&quot;#,##0"/>
      <alignment horizontal="center" vertical="bottom" textRotation="0" wrapText="0" indent="0" justifyLastLine="0" shrinkToFit="0" readingOrder="0"/>
    </dxf>
    <dxf>
      <numFmt numFmtId="164" formatCode="&quot;£&quot;#,##0"/>
      <alignment horizontal="center" vertical="bottom" textRotation="0" wrapText="0" indent="0" justifyLastLine="0" shrinkToFit="0" readingOrder="0"/>
    </dxf>
    <dxf>
      <numFmt numFmtId="164" formatCode="&quot;£&quot;#,##0"/>
      <alignment horizontal="center" vertical="bottom" textRotation="0" wrapText="0" indent="0" justifyLastLine="0" shrinkToFit="0" readingOrder="0"/>
    </dxf>
    <dxf>
      <numFmt numFmtId="164" formatCode="&quot;£&quot;#,##0"/>
      <alignment horizontal="center" vertical="bottom" textRotation="0" wrapText="0" indent="0" justifyLastLine="0" shrinkToFit="0" readingOrder="0"/>
    </dxf>
    <dxf>
      <numFmt numFmtId="164" formatCode="&quot;£&quot;#,##0"/>
      <alignment horizontal="center" vertical="bottom" textRotation="0" wrapText="0" indent="0" justifyLastLine="0" shrinkToFit="0" readingOrder="0"/>
    </dxf>
    <dxf>
      <numFmt numFmtId="164" formatCode="&quot;£&quot;#,##0"/>
      <alignment horizontal="center" vertical="bottom" textRotation="0" wrapText="0" indent="0" justifyLastLine="0" shrinkToFit="0" readingOrder="0"/>
    </dxf>
    <dxf>
      <numFmt numFmtId="164" formatCode="&quot;£&quot;#,##0"/>
      <alignment horizontal="center" vertical="bottom" textRotation="0" wrapText="0" indent="0" justifyLastLine="0" shrinkToFit="0" readingOrder="0"/>
    </dxf>
    <dxf>
      <numFmt numFmtId="164" formatCode="&quot;£&quot;#,##0"/>
      <alignment horizontal="center" vertical="bottom" textRotation="0" wrapText="0" indent="0" justifyLastLine="0" shrinkToFit="0" readingOrder="0"/>
    </dxf>
    <dxf>
      <numFmt numFmtId="164" formatCode="&quot;£&quot;#,##0"/>
      <alignment horizontal="center" vertical="bottom" textRotation="0" wrapText="0" indent="0" justifyLastLine="0" shrinkToFit="0" readingOrder="0"/>
    </dxf>
    <dxf>
      <numFmt numFmtId="164" formatCode="&quot;£&quot;#,##0"/>
      <alignment horizontal="center" vertical="bottom" textRotation="0" wrapText="0" indent="0" justifyLastLine="0" shrinkToFit="0" readingOrder="0"/>
    </dxf>
    <dxf>
      <numFmt numFmtId="164" formatCode="&quot;£&quot;#,##0"/>
      <alignment horizontal="center" vertical="bottom" textRotation="0" wrapText="0" indent="0" justifyLastLine="0" shrinkToFit="0" readingOrder="0"/>
    </dxf>
    <dxf>
      <numFmt numFmtId="164" formatCode="&quot;£&quot;#,##0"/>
      <alignment horizontal="center" vertical="bottom" textRotation="0" wrapText="0" indent="0" justifyLastLine="0" shrinkToFit="0" readingOrder="0"/>
    </dxf>
    <dxf>
      <numFmt numFmtId="164" formatCode="&quot;£&quot;#,##0"/>
      <alignment horizontal="center" vertical="bottom" textRotation="0" wrapText="0" indent="0" justifyLastLine="0" shrinkToFit="0" readingOrder="0"/>
    </dxf>
    <dxf>
      <numFmt numFmtId="164" formatCode="&quot;£&quot;#,##0"/>
      <alignment horizontal="center" vertical="bottom" textRotation="0" wrapText="0" indent="0" justifyLastLine="0" shrinkToFit="0" readingOrder="0"/>
    </dxf>
    <dxf>
      <numFmt numFmtId="164" formatCode="&quot;£&quot;#,##0"/>
      <alignment horizontal="center" vertical="bottom" textRotation="0" wrapText="0" indent="0" justifyLastLine="0" shrinkToFit="0" readingOrder="0"/>
    </dxf>
    <dxf>
      <numFmt numFmtId="164" formatCode="&quot;£&quot;#,##0"/>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numFmt numFmtId="164" formatCode="&quot;£&quot;#,##0"/>
      <alignment horizontal="center" vertical="bottom" textRotation="0" wrapText="0" indent="0" justifyLastLine="0" shrinkToFit="0" readingOrder="0"/>
    </dxf>
    <dxf>
      <numFmt numFmtId="164" formatCode="&quot;£&quot;#,##0"/>
      <alignment horizontal="center" vertical="bottom" textRotation="0" wrapText="0" indent="0" justifyLastLine="0" shrinkToFit="0" readingOrder="0"/>
    </dxf>
    <dxf>
      <numFmt numFmtId="164" formatCode="&quot;£&quot;#,##0"/>
      <alignment horizontal="center" vertical="bottom" textRotation="0" wrapText="0" indent="0" justifyLastLine="0" shrinkToFit="0" readingOrder="0"/>
    </dxf>
    <dxf>
      <numFmt numFmtId="164" formatCode="&quot;£&quot;#,##0"/>
      <alignment horizontal="center" vertical="bottom" textRotation="0" wrapText="0" indent="0" justifyLastLine="0" shrinkToFit="0" readingOrder="0"/>
    </dxf>
    <dxf>
      <numFmt numFmtId="164" formatCode="&quot;£&quot;#,##0"/>
      <alignment horizontal="center" vertical="bottom" textRotation="0" wrapText="0" indent="0" justifyLastLine="0" shrinkToFit="0" readingOrder="0"/>
    </dxf>
    <dxf>
      <numFmt numFmtId="164" formatCode="&quot;£&quot;#,##0"/>
      <alignment horizontal="center" vertical="bottom" textRotation="0" wrapText="0" indent="0" justifyLastLine="0" shrinkToFit="0" readingOrder="0"/>
    </dxf>
    <dxf>
      <numFmt numFmtId="164" formatCode="&quot;£&quot;#,##0"/>
      <alignment horizontal="center" vertical="bottom" textRotation="0" wrapText="0" indent="0" justifyLastLine="0" shrinkToFit="0" readingOrder="0"/>
    </dxf>
    <dxf>
      <numFmt numFmtId="164" formatCode="&quot;£&quot;#,##0"/>
      <alignment horizontal="center" vertical="bottom" textRotation="0" wrapText="0" indent="0" justifyLastLine="0" shrinkToFit="0" readingOrder="0"/>
    </dxf>
    <dxf>
      <numFmt numFmtId="164" formatCode="&quot;£&quot;#,##0"/>
      <alignment horizontal="center" vertical="bottom" textRotation="0" wrapText="0" indent="0" justifyLastLine="0" shrinkToFit="0" readingOrder="0"/>
    </dxf>
    <dxf>
      <numFmt numFmtId="164" formatCode="&quot;£&quot;#,##0"/>
      <alignment horizontal="center" vertical="bottom" textRotation="0" wrapText="0" indent="0" justifyLastLine="0" shrinkToFit="0" readingOrder="0"/>
    </dxf>
    <dxf>
      <numFmt numFmtId="164" formatCode="&quot;£&quot;#,##0"/>
      <alignment horizontal="center" vertical="bottom" textRotation="0" wrapText="0" indent="0" justifyLastLine="0" shrinkToFit="0" readingOrder="0"/>
    </dxf>
    <dxf>
      <numFmt numFmtId="164" formatCode="&quot;£&quot;#,##0"/>
      <alignment horizontal="center" vertical="bottom" textRotation="0" wrapText="0" indent="0" justifyLastLine="0" shrinkToFit="0" readingOrder="0"/>
    </dxf>
    <dxf>
      <numFmt numFmtId="164" formatCode="&quot;£&quot;#,##0"/>
      <alignment horizontal="center" vertical="bottom" textRotation="0" wrapText="0" indent="0" justifyLastLine="0" shrinkToFit="0" readingOrder="0"/>
    </dxf>
    <dxf>
      <numFmt numFmtId="164" formatCode="&quot;£&quot;#,##0"/>
      <alignment horizontal="center" vertical="bottom" textRotation="0" wrapText="0" indent="0" justifyLastLine="0" shrinkToFit="0" readingOrder="0"/>
    </dxf>
    <dxf>
      <numFmt numFmtId="164" formatCode="&quot;£&quot;#,##0"/>
      <alignment horizontal="center" vertical="bottom" textRotation="0" wrapText="0" indent="0" justifyLastLine="0" shrinkToFit="0" readingOrder="0"/>
    </dxf>
    <dxf>
      <numFmt numFmtId="164" formatCode="&quot;£&quot;#,##0"/>
      <alignment horizontal="center" vertical="bottom" textRotation="0" wrapText="0" indent="0" justifyLastLine="0" shrinkToFit="0" readingOrder="0"/>
    </dxf>
    <dxf>
      <numFmt numFmtId="164" formatCode="&quot;£&quot;#,##0"/>
      <alignment horizontal="center" vertical="bottom" textRotation="0" wrapText="0" indent="0" justifyLastLine="0" shrinkToFit="0" readingOrder="0"/>
    </dxf>
    <dxf>
      <numFmt numFmtId="164" formatCode="&quot;£&quot;#,##0"/>
      <alignment horizontal="center" vertical="bottom" textRotation="0" wrapText="0" indent="0" justifyLastLine="0" shrinkToFit="0" readingOrder="0"/>
    </dxf>
    <dxf>
      <numFmt numFmtId="164" formatCode="&quot;£&quot;#,##0"/>
      <alignment horizontal="center" vertical="bottom" textRotation="0" wrapText="0" indent="0" justifyLastLine="0" shrinkToFit="0" readingOrder="0"/>
    </dxf>
    <dxf>
      <numFmt numFmtId="164" formatCode="&quot;£&quot;#,##0"/>
      <alignment horizontal="center" vertical="bottom" textRotation="0" wrapText="0" indent="0" justifyLastLine="0" shrinkToFit="0" readingOrder="0"/>
    </dxf>
    <dxf>
      <numFmt numFmtId="164" formatCode="&quot;£&quot;#,##0"/>
      <alignment horizontal="center" vertical="bottom" textRotation="0" wrapText="0" indent="0" justifyLastLine="0" shrinkToFit="0" readingOrder="0"/>
    </dxf>
    <dxf>
      <numFmt numFmtId="164" formatCode="&quot;£&quot;#,##0"/>
      <alignment horizontal="center" vertical="bottom" textRotation="0" wrapText="0" indent="0" justifyLastLine="0" shrinkToFit="0" readingOrder="0"/>
    </dxf>
    <dxf>
      <numFmt numFmtId="164" formatCode="&quot;£&quot;#,##0"/>
      <alignment horizontal="center" vertical="bottom" textRotation="0" wrapText="0" indent="0" justifyLastLine="0" shrinkToFit="0" readingOrder="0"/>
    </dxf>
    <dxf>
      <numFmt numFmtId="164" formatCode="&quot;£&quot;#,##0"/>
      <alignment horizontal="center" vertical="bottom" textRotation="0" wrapText="0" indent="0" justifyLastLine="0" shrinkToFit="0" readingOrder="0"/>
    </dxf>
    <dxf>
      <numFmt numFmtId="164" formatCode="&quot;£&quot;#,##0"/>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numFmt numFmtId="164" formatCode="&quot;£&quot;#,##0"/>
    </dxf>
    <dxf>
      <numFmt numFmtId="167" formatCode="&quot;£&quot;#,##0.0"/>
    </dxf>
    <dxf>
      <numFmt numFmtId="165" formatCode="&quot;£&quot;#,##0.00"/>
    </dxf>
    <dxf>
      <numFmt numFmtId="169" formatCode="&quot;£&quot;#,##0.000"/>
    </dxf>
    <dxf>
      <numFmt numFmtId="170" formatCode="&quot;£&quot;#,##0.0000"/>
    </dxf>
    <dxf>
      <numFmt numFmtId="169" formatCode="&quot;£&quot;#,##0.000"/>
    </dxf>
    <dxf>
      <numFmt numFmtId="165" formatCode="&quot;£&quot;#,##0.00"/>
    </dxf>
    <dxf>
      <numFmt numFmtId="164" formatCode="&quot;£&quot;#,##0"/>
    </dxf>
    <dxf>
      <numFmt numFmtId="167" formatCode="&quot;£&quot;#,##0.0"/>
    </dxf>
    <dxf>
      <numFmt numFmtId="165" formatCode="&quot;£&quot;#,##0.00"/>
    </dxf>
    <dxf>
      <numFmt numFmtId="13" formatCode="0%"/>
    </dxf>
    <dxf>
      <numFmt numFmtId="168" formatCode="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alignment vertical="center"/>
    </dxf>
    <dxf>
      <alignment vertical="center"/>
    </dxf>
    <dxf>
      <alignment horizontal="center"/>
    </dxf>
    <dxf>
      <alignment horizontal="center"/>
    </dxf>
    <dxf>
      <alignment wrapText="1"/>
    </dxf>
    <dxf>
      <numFmt numFmtId="164" formatCode="&quot;£&quot;#,##0"/>
    </dxf>
    <dxf>
      <numFmt numFmtId="167" formatCode="&quot;£&quot;#,##0.0"/>
    </dxf>
    <dxf>
      <numFmt numFmtId="165" formatCode="&quot;£&quot;#,##0.00"/>
    </dxf>
    <dxf>
      <numFmt numFmtId="13" formatCode="0%"/>
    </dxf>
    <dxf>
      <numFmt numFmtId="168" formatCode="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alignment horizontal="center"/>
    </dxf>
    <dxf>
      <alignment horizontal="center"/>
    </dxf>
    <dxf>
      <alignment horizontal="general"/>
    </dxf>
    <dxf>
      <alignment horizontal="general"/>
    </dxf>
    <dxf>
      <alignment vertical="center"/>
    </dxf>
    <dxf>
      <alignment vertical="center"/>
    </dxf>
    <dxf>
      <alignment vertical="bottom"/>
    </dxf>
    <dxf>
      <alignment vertical="bottom"/>
    </dxf>
    <dxf>
      <alignment wrapText="1"/>
    </dxf>
    <dxf>
      <alignment vertical="center"/>
    </dxf>
    <dxf>
      <alignment vertical="center"/>
    </dxf>
    <dxf>
      <alignment horizontal="center"/>
    </dxf>
    <dxf>
      <alignment horizontal="center"/>
    </dxf>
    <dxf>
      <alignment wrapText="1"/>
    </dxf>
    <dxf>
      <numFmt numFmtId="164" formatCode="&quot;£&quot;#,##0"/>
    </dxf>
    <dxf>
      <numFmt numFmtId="167" formatCode="&quot;£&quot;#,##0.0"/>
    </dxf>
    <dxf>
      <numFmt numFmtId="165" formatCode="&quot;£&quot;#,##0.00"/>
    </dxf>
    <dxf>
      <alignment horizontal="center"/>
    </dxf>
    <dxf>
      <alignment horizontal="center"/>
    </dxf>
    <dxf>
      <alignment horizontal="general"/>
    </dxf>
    <dxf>
      <alignment horizontal="general"/>
    </dxf>
    <dxf>
      <alignment vertical="center"/>
    </dxf>
    <dxf>
      <alignment vertical="center"/>
    </dxf>
    <dxf>
      <alignment vertical="bottom"/>
    </dxf>
    <dxf>
      <alignment vertical="bottom"/>
    </dxf>
    <dxf>
      <alignment wrapText="1"/>
    </dxf>
    <dxf>
      <alignment vertical="center"/>
    </dxf>
    <dxf>
      <alignment vertical="center"/>
    </dxf>
    <dxf>
      <alignment horizontal="center"/>
    </dxf>
    <dxf>
      <alignment horizontal="center"/>
    </dxf>
    <dxf>
      <alignment wrapText="1"/>
    </dxf>
    <dxf>
      <numFmt numFmtId="164" formatCode="&quot;£&quot;#,##0"/>
    </dxf>
    <dxf>
      <numFmt numFmtId="167" formatCode="&quot;£&quot;#,##0.0"/>
    </dxf>
    <dxf>
      <numFmt numFmtId="165" formatCode="&quot;£&quot;#,##0.00"/>
    </dxf>
    <dxf>
      <alignment vertical="center"/>
    </dxf>
    <dxf>
      <alignment vertical="center"/>
    </dxf>
    <dxf>
      <alignment horizontal="center"/>
    </dxf>
    <dxf>
      <alignment horizontal="center"/>
    </dxf>
    <dxf>
      <alignment wrapText="1"/>
    </dxf>
    <dxf>
      <numFmt numFmtId="164" formatCode="&quot;£&quot;#,##0"/>
    </dxf>
    <dxf>
      <numFmt numFmtId="167" formatCode="&quot;£&quot;#,##0.0"/>
    </dxf>
    <dxf>
      <numFmt numFmtId="165" formatCode="&quot;£&quot;#,##0.00"/>
    </dxf>
    <dxf>
      <alignment horizontal="center" vertical="center" textRotation="0" wrapText="1" indent="0" justifyLastLine="0" shrinkToFit="0" readingOrder="0"/>
    </dxf>
    <dxf>
      <alignment wrapText="1"/>
    </dxf>
    <dxf>
      <alignment horizontal="center"/>
    </dxf>
    <dxf>
      <alignment horizontal="center"/>
    </dxf>
    <dxf>
      <numFmt numFmtId="164" formatCode="&quot;£&quot;#,##0"/>
    </dxf>
    <dxf>
      <numFmt numFmtId="167" formatCode="&quot;£&quot;#,##0.0"/>
    </dxf>
    <dxf>
      <numFmt numFmtId="165" formatCode="&quot;£&quot;#,##0.00"/>
    </dxf>
    <dxf>
      <numFmt numFmtId="13" formatCode="0%"/>
    </dxf>
    <dxf>
      <numFmt numFmtId="168" formatCode="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alignment wrapText="1"/>
    </dxf>
    <dxf>
      <alignment horizontal="center"/>
    </dxf>
    <dxf>
      <alignment horizontal="center"/>
    </dxf>
    <dxf>
      <numFmt numFmtId="164" formatCode="&quot;£&quot;#,##0"/>
    </dxf>
    <dxf>
      <numFmt numFmtId="167" formatCode="&quot;£&quot;#,##0.0"/>
    </dxf>
    <dxf>
      <numFmt numFmtId="165" formatCode="&quot;£&quot;#,##0.00"/>
    </dxf>
    <dxf>
      <numFmt numFmtId="13" formatCode="0%"/>
    </dxf>
    <dxf>
      <numFmt numFmtId="168" formatCode="0.0%"/>
    </dxf>
    <dxf>
      <numFmt numFmtId="14" formatCode="0.00%"/>
    </dxf>
    <dxf>
      <numFmt numFmtId="171" formatCode="0.000%"/>
    </dxf>
    <dxf>
      <numFmt numFmtId="14" formatCode="0.00%"/>
    </dxf>
    <dxf>
      <numFmt numFmtId="14" formatCode="0.00%"/>
    </dxf>
    <dxf>
      <numFmt numFmtId="14" formatCode="0.00%"/>
    </dxf>
    <dxf>
      <numFmt numFmtId="14" formatCode="0.00%"/>
    </dxf>
    <dxf>
      <numFmt numFmtId="14" formatCode="0.00%"/>
    </dxf>
    <dxf>
      <numFmt numFmtId="14" formatCode="0.00%"/>
    </dxf>
    <dxf>
      <numFmt numFmtId="13" formatCode="0%"/>
    </dxf>
    <dxf>
      <numFmt numFmtId="168" formatCode="0.0%"/>
    </dxf>
    <dxf>
      <numFmt numFmtId="14" formatCode="0.00%"/>
    </dxf>
    <dxf>
      <numFmt numFmtId="14" formatCode="0.00%"/>
    </dxf>
    <dxf>
      <numFmt numFmtId="14" formatCode="0.00%"/>
    </dxf>
    <dxf>
      <numFmt numFmtId="14" formatCode="0.00%"/>
    </dxf>
    <dxf>
      <numFmt numFmtId="14" formatCode="0.00%"/>
    </dxf>
    <dxf>
      <numFmt numFmtId="14" formatCode="0.00%"/>
    </dxf>
    <dxf>
      <alignment wrapText="1"/>
    </dxf>
    <dxf>
      <numFmt numFmtId="164" formatCode="&quot;£&quot;#,##0"/>
    </dxf>
    <dxf>
      <alignment horizontal="center"/>
    </dxf>
    <dxf>
      <alignment horizontal="center"/>
    </dxf>
    <dxf>
      <numFmt numFmtId="167" formatCode="&quot;£&quot;#,##0.0"/>
    </dxf>
    <dxf>
      <numFmt numFmtId="165" formatCode="&quot;£&quot;#,##0.00"/>
    </dxf>
    <dxf>
      <alignment wrapText="1"/>
    </dxf>
    <dxf>
      <numFmt numFmtId="164" formatCode="&quot;£&quot;#,##0"/>
    </dxf>
    <dxf>
      <alignment horizontal="center"/>
    </dxf>
    <dxf>
      <alignment horizontal="center"/>
    </dxf>
    <dxf>
      <numFmt numFmtId="167" formatCode="&quot;£&quot;#,##0.0"/>
    </dxf>
    <dxf>
      <numFmt numFmtId="165" formatCode="&quot;£&quot;#,##0.00"/>
    </dxf>
    <dxf>
      <numFmt numFmtId="164" formatCode="&quot;£&quot;#,##0"/>
      <alignment horizontal="center" vertical="center" textRotation="0" wrapText="1" indent="0" justifyLastLine="0" shrinkToFit="0" readingOrder="0"/>
    </dxf>
    <dxf>
      <numFmt numFmtId="164" formatCode="&quot;£&quot;#,##0"/>
      <alignment horizontal="center" vertical="center" textRotation="0" wrapText="1" indent="0" justifyLastLine="0" shrinkToFit="0" readingOrder="0"/>
    </dxf>
    <dxf>
      <numFmt numFmtId="164" formatCode="&quot;£&quot;#,##0"/>
      <alignment horizontal="center" vertical="center" textRotation="0" wrapText="1" indent="0" justifyLastLine="0" shrinkToFit="0" readingOrder="0"/>
    </dxf>
    <dxf>
      <numFmt numFmtId="164" formatCode="&quot;£&quot;#,##0"/>
      <alignment horizontal="center" vertical="center" textRotation="0" wrapText="1" indent="0" justifyLastLine="0" shrinkToFit="0" readingOrder="0"/>
    </dxf>
    <dxf>
      <numFmt numFmtId="164" formatCode="&quot;£&quot;#,##0"/>
      <alignment horizontal="center" vertical="center" textRotation="0" wrapText="1" indent="0" justifyLastLine="0" shrinkToFit="0" readingOrder="0"/>
    </dxf>
    <dxf>
      <numFmt numFmtId="164" formatCode="&quot;£&quot;#,##0"/>
      <alignment horizontal="center" vertical="center" textRotation="0" wrapText="1" indent="0" justifyLastLine="0" shrinkToFit="0" readingOrder="0"/>
    </dxf>
    <dxf>
      <numFmt numFmtId="164" formatCode="&quot;£&quot;#,##0"/>
      <alignment horizontal="center" vertical="center" textRotation="0" wrapText="1" indent="0" justifyLastLine="0" shrinkToFit="0" readingOrder="0"/>
    </dxf>
    <dxf>
      <numFmt numFmtId="164" formatCode="&quot;£&quot;#,##0"/>
      <alignment horizontal="center" vertical="center" textRotation="0" wrapText="1" indent="0" justifyLastLine="0" shrinkToFit="0" readingOrder="0"/>
    </dxf>
    <dxf>
      <numFmt numFmtId="164" formatCode="&quot;£&quot;#,##0"/>
      <alignment horizontal="center" vertical="center" textRotation="0" wrapText="1" indent="0" justifyLastLine="0" shrinkToFit="0" readingOrder="0"/>
    </dxf>
    <dxf>
      <numFmt numFmtId="164" formatCode="&quot;£&quot;#,##0"/>
      <alignment horizontal="center" vertical="center" textRotation="0" wrapText="1" indent="0" justifyLastLine="0" shrinkToFit="0" readingOrder="0"/>
    </dxf>
    <dxf>
      <numFmt numFmtId="164" formatCode="&quot;£&quot;#,##0"/>
      <alignment horizontal="center" vertical="center" textRotation="0" wrapText="1" indent="0" justifyLastLine="0" shrinkToFit="0" readingOrder="0"/>
    </dxf>
    <dxf>
      <numFmt numFmtId="164" formatCode="&quot;£&quot;#,##0"/>
      <alignment horizontal="center" vertical="center" textRotation="0" wrapText="1" indent="0" justifyLastLine="0" shrinkToFit="0" readingOrder="0"/>
    </dxf>
    <dxf>
      <numFmt numFmtId="164" formatCode="&quot;£&quot;#,##0"/>
      <alignment horizontal="center" vertical="center" textRotation="0" wrapText="1" indent="0" justifyLastLine="0" shrinkToFit="0" readingOrder="0"/>
    </dxf>
    <dxf>
      <numFmt numFmtId="164" formatCode="&quot;£&quot;#,##0"/>
      <alignment horizontal="center" vertical="center" textRotation="0" wrapText="1" indent="0" justifyLastLine="0" shrinkToFit="0" readingOrder="0"/>
    </dxf>
    <dxf>
      <numFmt numFmtId="164" formatCode="&quot;£&quot;#,##0"/>
      <alignment horizontal="center" vertical="center" textRotation="0" wrapText="1" indent="0" justifyLastLine="0" shrinkToFit="0" readingOrder="0"/>
    </dxf>
    <dxf>
      <numFmt numFmtId="164" formatCode="&quot;£&quot;#,##0"/>
      <alignment horizontal="center" vertical="center" textRotation="0" wrapText="1" indent="0" justifyLastLine="0" shrinkToFit="0" readingOrder="0"/>
    </dxf>
    <dxf>
      <numFmt numFmtId="164" formatCode="&quot;£&quot;#,##0"/>
      <alignment horizontal="center" vertical="center" textRotation="0" wrapText="1" indent="0" justifyLastLine="0" shrinkToFit="0" readingOrder="0"/>
    </dxf>
    <dxf>
      <numFmt numFmtId="164" formatCode="&quot;£&quot;#,##0"/>
      <alignment horizontal="center" vertical="center" textRotation="0" wrapText="1" indent="0" justifyLastLine="0" shrinkToFit="0" readingOrder="0"/>
    </dxf>
    <dxf>
      <numFmt numFmtId="164" formatCode="&quot;£&quot;#,##0"/>
      <alignment horizontal="center" vertical="center" textRotation="0" wrapText="1" indent="0" justifyLastLine="0" shrinkToFit="0" readingOrder="0"/>
    </dxf>
    <dxf>
      <numFmt numFmtId="164" formatCode="&quot;£&quot;#,##0"/>
      <alignment horizontal="center" vertical="center" textRotation="0" wrapText="1" indent="0" justifyLastLine="0" shrinkToFit="0" readingOrder="0"/>
    </dxf>
    <dxf>
      <numFmt numFmtId="164" formatCode="&quot;£&quot;#,##0"/>
      <alignment horizontal="center" vertical="center" textRotation="0" wrapText="1" indent="0" justifyLastLine="0" shrinkToFit="0" readingOrder="0"/>
    </dxf>
    <dxf>
      <numFmt numFmtId="164" formatCode="&quot;£&quot;#,##0"/>
      <alignment horizontal="center" vertical="center" textRotation="0" wrapText="1" indent="0" justifyLastLine="0" shrinkToFit="0" readingOrder="0"/>
    </dxf>
    <dxf>
      <numFmt numFmtId="164" formatCode="&quot;£&quot;#,##0"/>
      <alignment horizontal="center" vertical="center" textRotation="0" wrapText="1" indent="0" justifyLastLine="0" shrinkToFit="0" readingOrder="0"/>
    </dxf>
    <dxf>
      <numFmt numFmtId="164" formatCode="&quot;£&quot;#,##0"/>
      <alignment horizontal="center" vertical="center" textRotation="0" wrapText="1" indent="0" justifyLastLine="0" shrinkToFit="0" readingOrder="0"/>
    </dxf>
    <dxf>
      <numFmt numFmtId="164" formatCode="&quot;£&quot;#,##0"/>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numFmt numFmtId="164" formatCode="&quot;£&quot;#,##0"/>
      <alignment horizontal="center" vertical="center" textRotation="0" wrapText="1" indent="0" justifyLastLine="0" shrinkToFit="0" readingOrder="0"/>
    </dxf>
    <dxf>
      <numFmt numFmtId="164" formatCode="&quot;£&quot;#,##0"/>
      <alignment horizontal="center" vertical="center" textRotation="0" wrapText="1" indent="0" justifyLastLine="0" shrinkToFit="0" readingOrder="0"/>
    </dxf>
    <dxf>
      <numFmt numFmtId="164" formatCode="&quot;£&quot;#,##0"/>
      <alignment horizontal="center" vertical="center" textRotation="0" wrapText="1" indent="0" justifyLastLine="0" shrinkToFit="0" readingOrder="0"/>
    </dxf>
    <dxf>
      <numFmt numFmtId="164" formatCode="&quot;£&quot;#,##0"/>
      <alignment horizontal="center" vertical="center" textRotation="0" wrapText="1" indent="0" justifyLastLine="0" shrinkToFit="0" readingOrder="0"/>
    </dxf>
    <dxf>
      <numFmt numFmtId="164" formatCode="&quot;£&quot;#,##0"/>
      <alignment horizontal="center" vertical="center" textRotation="0" wrapText="1" indent="0" justifyLastLine="0" shrinkToFit="0" readingOrder="0"/>
    </dxf>
    <dxf>
      <numFmt numFmtId="164" formatCode="&quot;£&quot;#,##0"/>
      <alignment horizontal="center" vertical="center" textRotation="0" wrapText="1" indent="0" justifyLastLine="0" shrinkToFit="0" readingOrder="0"/>
    </dxf>
    <dxf>
      <numFmt numFmtId="164" formatCode="&quot;£&quot;#,##0"/>
      <alignment horizontal="center" vertical="center" textRotation="0" wrapText="1" indent="0" justifyLastLine="0" shrinkToFit="0" readingOrder="0"/>
    </dxf>
    <dxf>
      <numFmt numFmtId="164" formatCode="&quot;£&quot;#,##0"/>
      <alignment horizontal="center" vertical="center" textRotation="0" wrapText="1" indent="0" justifyLastLine="0" shrinkToFit="0" readingOrder="0"/>
    </dxf>
    <dxf>
      <numFmt numFmtId="164" formatCode="&quot;£&quot;#,##0"/>
      <alignment horizontal="center" vertical="center" textRotation="0" wrapText="1" indent="0" justifyLastLine="0" shrinkToFit="0" readingOrder="0"/>
    </dxf>
    <dxf>
      <numFmt numFmtId="164" formatCode="&quot;£&quot;#,##0"/>
      <alignment horizontal="center" vertical="center" textRotation="0" wrapText="1" indent="0" justifyLastLine="0" shrinkToFit="0" readingOrder="0"/>
    </dxf>
    <dxf>
      <numFmt numFmtId="164" formatCode="&quot;£&quot;#,##0"/>
      <alignment horizontal="center" vertical="center" textRotation="0" wrapText="1" indent="0" justifyLastLine="0" shrinkToFit="0" readingOrder="0"/>
    </dxf>
    <dxf>
      <numFmt numFmtId="164" formatCode="&quot;£&quot;#,##0"/>
      <alignment horizontal="center" vertical="center" textRotation="0" wrapText="1" indent="0" justifyLastLine="0" shrinkToFit="0" readingOrder="0"/>
    </dxf>
    <dxf>
      <numFmt numFmtId="164" formatCode="&quot;£&quot;#,##0"/>
      <alignment horizontal="center" vertical="center" textRotation="0" wrapText="1" indent="0" justifyLastLine="0" shrinkToFit="0" readingOrder="0"/>
    </dxf>
    <dxf>
      <numFmt numFmtId="164" formatCode="&quot;£&quot;#,##0"/>
      <alignment horizontal="center" vertical="center" textRotation="0" wrapText="1" indent="0" justifyLastLine="0" shrinkToFit="0" readingOrder="0"/>
    </dxf>
    <dxf>
      <numFmt numFmtId="164" formatCode="&quot;£&quot;#,##0"/>
      <alignment horizontal="center" vertical="center" textRotation="0" wrapText="1" indent="0" justifyLastLine="0" shrinkToFit="0" readingOrder="0"/>
    </dxf>
    <dxf>
      <numFmt numFmtId="164" formatCode="&quot;£&quot;#,##0"/>
      <alignment horizontal="center" vertical="center" textRotation="0" wrapText="1" indent="0" justifyLastLine="0" shrinkToFit="0" readingOrder="0"/>
    </dxf>
    <dxf>
      <numFmt numFmtId="164" formatCode="&quot;£&quot;#,##0"/>
      <alignment horizontal="center" vertical="center" textRotation="0" wrapText="1" indent="0" justifyLastLine="0" shrinkToFit="0" readingOrder="0"/>
    </dxf>
    <dxf>
      <numFmt numFmtId="164" formatCode="&quot;£&quot;#,##0"/>
      <alignment horizontal="center" vertical="center" textRotation="0" wrapText="1" indent="0" justifyLastLine="0" shrinkToFit="0" readingOrder="0"/>
    </dxf>
    <dxf>
      <numFmt numFmtId="164" formatCode="&quot;£&quot;#,##0"/>
      <alignment horizontal="center" vertical="center" textRotation="0" wrapText="1" indent="0" justifyLastLine="0" shrinkToFit="0" readingOrder="0"/>
    </dxf>
    <dxf>
      <numFmt numFmtId="164" formatCode="&quot;£&quot;#,##0"/>
      <alignment horizontal="center" vertical="center" textRotation="0" wrapText="1" indent="0" justifyLastLine="0" shrinkToFit="0" readingOrder="0"/>
    </dxf>
    <dxf>
      <numFmt numFmtId="164" formatCode="&quot;£&quot;#,##0"/>
      <alignment horizontal="center" vertical="center" textRotation="0" wrapText="1" indent="0" justifyLastLine="0" shrinkToFit="0" readingOrder="0"/>
    </dxf>
    <dxf>
      <numFmt numFmtId="164" formatCode="&quot;£&quot;#,##0"/>
      <alignment horizontal="center" vertical="center" textRotation="0" wrapText="1" indent="0" justifyLastLine="0" shrinkToFit="0" readingOrder="0"/>
    </dxf>
    <dxf>
      <numFmt numFmtId="164" formatCode="&quot;£&quot;#,##0"/>
      <alignment horizontal="center" vertical="center" textRotation="0" wrapText="1" indent="0" justifyLastLine="0" shrinkToFit="0" readingOrder="0"/>
    </dxf>
    <dxf>
      <numFmt numFmtId="164" formatCode="&quot;£&quot;#,##0"/>
      <alignment horizontal="center" vertical="center" textRotation="0" wrapText="1" indent="0" justifyLastLine="0" shrinkToFit="0" readingOrder="0"/>
    </dxf>
    <dxf>
      <numFmt numFmtId="164" formatCode="&quot;£&quot;#,##0"/>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numFmt numFmtId="164" formatCode="&quot;£&quot;#,##0"/>
      <alignment horizontal="center" vertical="bottom" textRotation="0" wrapText="0" indent="0" justifyLastLine="0" shrinkToFit="0" readingOrder="0"/>
    </dxf>
    <dxf>
      <numFmt numFmtId="164" formatCode="&quot;£&quot;#,##0"/>
      <alignment horizontal="center" vertical="bottom" textRotation="0" wrapText="0" indent="0" justifyLastLine="0" shrinkToFit="0" readingOrder="0"/>
    </dxf>
    <dxf>
      <numFmt numFmtId="164" formatCode="&quot;£&quot;#,##0"/>
      <alignment horizontal="center" vertical="bottom" textRotation="0" wrapText="0" indent="0" justifyLastLine="0" shrinkToFit="0" readingOrder="0"/>
    </dxf>
    <dxf>
      <numFmt numFmtId="164" formatCode="&quot;£&quot;#,##0"/>
      <alignment horizontal="center" vertical="bottom" textRotation="0" wrapText="0" indent="0" justifyLastLine="0" shrinkToFit="0" readingOrder="0"/>
    </dxf>
    <dxf>
      <numFmt numFmtId="164" formatCode="&quot;£&quot;#,##0"/>
      <alignment horizontal="center" vertical="bottom" textRotation="0" wrapText="0" indent="0" justifyLastLine="0" shrinkToFit="0" readingOrder="0"/>
    </dxf>
    <dxf>
      <numFmt numFmtId="164" formatCode="&quot;£&quot;#,##0"/>
      <alignment horizontal="center" vertical="bottom" textRotation="0" wrapText="0" indent="0" justifyLastLine="0" shrinkToFit="0" readingOrder="0"/>
    </dxf>
    <dxf>
      <numFmt numFmtId="164" formatCode="&quot;£&quot;#,##0"/>
      <alignment horizontal="center" vertical="bottom" textRotation="0" wrapText="0" indent="0" justifyLastLine="0" shrinkToFit="0" readingOrder="0"/>
    </dxf>
    <dxf>
      <numFmt numFmtId="164" formatCode="&quot;£&quot;#,##0"/>
      <alignment horizontal="center" vertical="bottom" textRotation="0" wrapText="0" indent="0" justifyLastLine="0" shrinkToFit="0" readingOrder="0"/>
    </dxf>
    <dxf>
      <numFmt numFmtId="164" formatCode="&quot;£&quot;#,##0"/>
      <alignment horizontal="center" vertical="bottom" textRotation="0" wrapText="0" indent="0" justifyLastLine="0" shrinkToFit="0" readingOrder="0"/>
    </dxf>
    <dxf>
      <numFmt numFmtId="164" formatCode="&quot;£&quot;#,##0"/>
      <alignment horizontal="center" vertical="bottom" textRotation="0" wrapText="0" indent="0" justifyLastLine="0" shrinkToFit="0" readingOrder="0"/>
    </dxf>
    <dxf>
      <numFmt numFmtId="164" formatCode="&quot;£&quot;#,##0"/>
      <alignment horizontal="center" vertical="bottom" textRotation="0" wrapText="0" indent="0" justifyLastLine="0" shrinkToFit="0" readingOrder="0"/>
    </dxf>
    <dxf>
      <numFmt numFmtId="164" formatCode="&quot;£&quot;#,##0"/>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164" formatCode="&quot;£&quot;#,##0"/>
      <alignment horizontal="center" vertical="bottom" textRotation="0" wrapText="0" indent="0" justifyLastLine="0" shrinkToFit="0" readingOrder="0"/>
    </dxf>
    <dxf>
      <numFmt numFmtId="164" formatCode="&quot;£&quot;#,##0"/>
      <alignment horizontal="center" vertical="bottom" textRotation="0" wrapText="0" indent="0" justifyLastLine="0" shrinkToFit="0" readingOrder="0"/>
    </dxf>
    <dxf>
      <numFmt numFmtId="164" formatCode="&quot;£&quot;#,##0"/>
      <alignment horizontal="center" vertical="bottom" textRotation="0" wrapText="0" indent="0" justifyLastLine="0" shrinkToFit="0" readingOrder="0"/>
    </dxf>
    <dxf>
      <numFmt numFmtId="164" formatCode="&quot;£&quot;#,##0"/>
      <alignment horizontal="center" vertical="bottom" textRotation="0" wrapText="0" indent="0" justifyLastLine="0" shrinkToFit="0" readingOrder="0"/>
    </dxf>
    <dxf>
      <numFmt numFmtId="164" formatCode="&quot;£&quot;#,##0"/>
      <alignment horizontal="center" vertical="bottom" textRotation="0" wrapText="0" indent="0" justifyLastLine="0" shrinkToFit="0" readingOrder="0"/>
    </dxf>
    <dxf>
      <numFmt numFmtId="164" formatCode="&quot;£&quot;#,##0"/>
      <alignment horizontal="center" vertical="bottom" textRotation="0" wrapText="0" indent="0" justifyLastLine="0" shrinkToFit="0" readingOrder="0"/>
    </dxf>
    <dxf>
      <numFmt numFmtId="164" formatCode="&quot;£&quot;#,##0"/>
      <alignment horizontal="center" vertical="bottom" textRotation="0" wrapText="0" indent="0" justifyLastLine="0" shrinkToFit="0" readingOrder="0"/>
    </dxf>
    <dxf>
      <numFmt numFmtId="164" formatCode="&quot;£&quot;#,##0"/>
      <alignment horizontal="center" vertical="bottom" textRotation="0" wrapText="0" indent="0" justifyLastLine="0" shrinkToFit="0" readingOrder="0"/>
    </dxf>
    <dxf>
      <numFmt numFmtId="164" formatCode="&quot;£&quot;#,##0"/>
      <alignment horizontal="center" vertical="bottom" textRotation="0" wrapText="0" indent="0" justifyLastLine="0" shrinkToFit="0" readingOrder="0"/>
    </dxf>
    <dxf>
      <numFmt numFmtId="164" formatCode="&quot;£&quot;#,##0"/>
      <alignment horizontal="center" vertical="bottom" textRotation="0" wrapText="0" indent="0" justifyLastLine="0" shrinkToFit="0" readingOrder="0"/>
    </dxf>
    <dxf>
      <numFmt numFmtId="164" formatCode="&quot;£&quot;#,##0"/>
      <alignment horizontal="center" vertical="bottom" textRotation="0" wrapText="0" indent="0" justifyLastLine="0" shrinkToFit="0" readingOrder="0"/>
    </dxf>
    <dxf>
      <numFmt numFmtId="164" formatCode="&quot;£&quot;#,##0"/>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alignment horizontal="center" vertical="center" textRotation="0" wrapText="1" indent="0" justifyLastLine="0" shrinkToFit="0" readingOrder="0"/>
    </dxf>
  </dxfs>
  <tableStyles count="1" defaultTableStyle="TableStyleMedium2" defaultPivotStyle="PivotStyleLight16">
    <tableStyle name="Table Style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2.xml"/><Relationship Id="rId17" Type="http://schemas.openxmlformats.org/officeDocument/2006/relationships/theme" Target="theme/theme1.xml"/><Relationship Id="rId2" Type="http://schemas.openxmlformats.org/officeDocument/2006/relationships/worksheet" Target="worksheets/sheet2.xml"/><Relationship Id="rId16" Type="http://schemas.microsoft.com/office/2007/relationships/slicerCache" Target="slicerCaches/slicerCache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microsoft.com/office/2007/relationships/slicerCache" Target="slicerCaches/slicerCache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r>
              <a:rPr lang="en-GB" sz="1000"/>
              <a:t>Total Revenue</a:t>
            </a:r>
            <a:r>
              <a:rPr lang="en-GB" sz="1000" baseline="0"/>
              <a:t> associated to Historical Contracts</a:t>
            </a:r>
          </a:p>
        </c:rich>
      </c:tx>
      <c:overlay val="0"/>
      <c:spPr>
        <a:noFill/>
        <a:ln>
          <a:no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'Target Revenues'!$B$3</c:f>
              <c:strCache>
                <c:ptCount val="1"/>
                <c:pt idx="0">
                  <c:v>Current</c:v>
                </c:pt>
              </c:strCache>
            </c:strRef>
          </c:tx>
          <c:spPr>
            <a:solidFill>
              <a:schemeClr val="accent1"/>
            </a:solidFill>
            <a:ln>
              <a:noFill/>
            </a:ln>
            <a:effectLst/>
          </c:spPr>
          <c:invertIfNegative val="0"/>
          <c:cat>
            <c:strRef>
              <c:f>'Target Revenues'!$A$4:$A$5</c:f>
              <c:strCache>
                <c:ptCount val="2"/>
                <c:pt idx="0">
                  <c:v>Transition</c:v>
                </c:pt>
                <c:pt idx="1">
                  <c:v>Enduring</c:v>
                </c:pt>
              </c:strCache>
            </c:strRef>
          </c:cat>
          <c:val>
            <c:numRef>
              <c:f>'Target Revenues'!$B$4:$B$5</c:f>
              <c:numCache>
                <c:formatCode>_-"£"* #,##0_-;\-"£"* #,##0_-;_-"£"* "-"??_-;_-@_-</c:formatCode>
                <c:ptCount val="2"/>
                <c:pt idx="0">
                  <c:v>49698418.00115601</c:v>
                </c:pt>
                <c:pt idx="1">
                  <c:v>46506799.897939011</c:v>
                </c:pt>
              </c:numCache>
            </c:numRef>
          </c:val>
          <c:extLst>
            <c:ext xmlns:c16="http://schemas.microsoft.com/office/drawing/2014/chart" uri="{C3380CC4-5D6E-409C-BE32-E72D297353CC}">
              <c16:uniqueId val="{00000000-32C9-4B02-8F59-78C084B4F61F}"/>
            </c:ext>
          </c:extLst>
        </c:ser>
        <c:ser>
          <c:idx val="1"/>
          <c:order val="1"/>
          <c:tx>
            <c:strRef>
              <c:f>'Target Revenues'!$C$3</c:f>
              <c:strCache>
                <c:ptCount val="1"/>
                <c:pt idx="0">
                  <c:v>0621</c:v>
                </c:pt>
              </c:strCache>
            </c:strRef>
          </c:tx>
          <c:spPr>
            <a:solidFill>
              <a:schemeClr val="accent2"/>
            </a:solidFill>
            <a:ln>
              <a:noFill/>
            </a:ln>
            <a:effectLst/>
          </c:spPr>
          <c:invertIfNegative val="0"/>
          <c:cat>
            <c:strRef>
              <c:f>'Target Revenues'!$A$4:$A$5</c:f>
              <c:strCache>
                <c:ptCount val="2"/>
                <c:pt idx="0">
                  <c:v>Transition</c:v>
                </c:pt>
                <c:pt idx="1">
                  <c:v>Enduring</c:v>
                </c:pt>
              </c:strCache>
            </c:strRef>
          </c:cat>
          <c:val>
            <c:numRef>
              <c:f>'Target Revenues'!$C$4:$C$5</c:f>
              <c:numCache>
                <c:formatCode>_-"£"* #,##0_-;\-"£"* #,##0_-;_-"£"* "-"??_-;_-@_-</c:formatCode>
                <c:ptCount val="2"/>
                <c:pt idx="0">
                  <c:v>49698418.00115601</c:v>
                </c:pt>
                <c:pt idx="1">
                  <c:v>46506799.897939011</c:v>
                </c:pt>
              </c:numCache>
            </c:numRef>
          </c:val>
          <c:extLst>
            <c:ext xmlns:c16="http://schemas.microsoft.com/office/drawing/2014/chart" uri="{C3380CC4-5D6E-409C-BE32-E72D297353CC}">
              <c16:uniqueId val="{00000001-32C9-4B02-8F59-78C084B4F61F}"/>
            </c:ext>
          </c:extLst>
        </c:ser>
        <c:ser>
          <c:idx val="2"/>
          <c:order val="2"/>
          <c:tx>
            <c:strRef>
              <c:f>'Target Revenues'!$D$3</c:f>
              <c:strCache>
                <c:ptCount val="1"/>
                <c:pt idx="0">
                  <c:v>0621A</c:v>
                </c:pt>
              </c:strCache>
            </c:strRef>
          </c:tx>
          <c:spPr>
            <a:solidFill>
              <a:schemeClr val="accent3"/>
            </a:solidFill>
            <a:ln>
              <a:noFill/>
            </a:ln>
            <a:effectLst/>
          </c:spPr>
          <c:invertIfNegative val="0"/>
          <c:cat>
            <c:strRef>
              <c:f>'Target Revenues'!$A$4:$A$5</c:f>
              <c:strCache>
                <c:ptCount val="2"/>
                <c:pt idx="0">
                  <c:v>Transition</c:v>
                </c:pt>
                <c:pt idx="1">
                  <c:v>Enduring</c:v>
                </c:pt>
              </c:strCache>
            </c:strRef>
          </c:cat>
          <c:val>
            <c:numRef>
              <c:f>'Target Revenues'!$D$4:$D$5</c:f>
              <c:numCache>
                <c:formatCode>_-"£"* #,##0_-;\-"£"* #,##0_-;_-"£"* "-"??_-;_-@_-</c:formatCode>
                <c:ptCount val="2"/>
                <c:pt idx="0">
                  <c:v>49698418.00115601</c:v>
                </c:pt>
                <c:pt idx="1">
                  <c:v>46506799.897939011</c:v>
                </c:pt>
              </c:numCache>
            </c:numRef>
          </c:val>
          <c:extLst>
            <c:ext xmlns:c16="http://schemas.microsoft.com/office/drawing/2014/chart" uri="{C3380CC4-5D6E-409C-BE32-E72D297353CC}">
              <c16:uniqueId val="{00000002-32C9-4B02-8F59-78C084B4F61F}"/>
            </c:ext>
          </c:extLst>
        </c:ser>
        <c:ser>
          <c:idx val="3"/>
          <c:order val="3"/>
          <c:tx>
            <c:strRef>
              <c:f>'Target Revenues'!$E$3</c:f>
              <c:strCache>
                <c:ptCount val="1"/>
                <c:pt idx="0">
                  <c:v>0621B</c:v>
                </c:pt>
              </c:strCache>
            </c:strRef>
          </c:tx>
          <c:spPr>
            <a:solidFill>
              <a:schemeClr val="accent4"/>
            </a:solidFill>
            <a:ln>
              <a:noFill/>
            </a:ln>
            <a:effectLst/>
          </c:spPr>
          <c:invertIfNegative val="0"/>
          <c:cat>
            <c:strRef>
              <c:f>'Target Revenues'!$A$4:$A$5</c:f>
              <c:strCache>
                <c:ptCount val="2"/>
                <c:pt idx="0">
                  <c:v>Transition</c:v>
                </c:pt>
                <c:pt idx="1">
                  <c:v>Enduring</c:v>
                </c:pt>
              </c:strCache>
            </c:strRef>
          </c:cat>
          <c:val>
            <c:numRef>
              <c:f>'Target Revenues'!$E$4:$E$5</c:f>
              <c:numCache>
                <c:formatCode>_-"£"* #,##0_-;\-"£"* #,##0_-;_-"£"* "-"??_-;_-@_-</c:formatCode>
                <c:ptCount val="2"/>
                <c:pt idx="0">
                  <c:v>49698418.00115601</c:v>
                </c:pt>
                <c:pt idx="1">
                  <c:v>46506799.897939011</c:v>
                </c:pt>
              </c:numCache>
            </c:numRef>
          </c:val>
          <c:extLst>
            <c:ext xmlns:c16="http://schemas.microsoft.com/office/drawing/2014/chart" uri="{C3380CC4-5D6E-409C-BE32-E72D297353CC}">
              <c16:uniqueId val="{00000003-32C9-4B02-8F59-78C084B4F61F}"/>
            </c:ext>
          </c:extLst>
        </c:ser>
        <c:ser>
          <c:idx val="4"/>
          <c:order val="4"/>
          <c:tx>
            <c:strRef>
              <c:f>'Target Revenues'!$F$3</c:f>
              <c:strCache>
                <c:ptCount val="1"/>
                <c:pt idx="0">
                  <c:v>0621C</c:v>
                </c:pt>
              </c:strCache>
            </c:strRef>
          </c:tx>
          <c:spPr>
            <a:solidFill>
              <a:schemeClr val="accent5"/>
            </a:solidFill>
            <a:ln>
              <a:noFill/>
            </a:ln>
            <a:effectLst/>
          </c:spPr>
          <c:invertIfNegative val="0"/>
          <c:cat>
            <c:strRef>
              <c:f>'Target Revenues'!$A$4:$A$5</c:f>
              <c:strCache>
                <c:ptCount val="2"/>
                <c:pt idx="0">
                  <c:v>Transition</c:v>
                </c:pt>
                <c:pt idx="1">
                  <c:v>Enduring</c:v>
                </c:pt>
              </c:strCache>
            </c:strRef>
          </c:cat>
          <c:val>
            <c:numRef>
              <c:f>'Target Revenues'!$F$4:$F$5</c:f>
              <c:numCache>
                <c:formatCode>_-"£"* #,##0_-;\-"£"* #,##0_-;_-"£"* "-"??_-;_-@_-</c:formatCode>
                <c:ptCount val="2"/>
                <c:pt idx="0">
                  <c:v>49698418.00115601</c:v>
                </c:pt>
                <c:pt idx="1">
                  <c:v>46506799.897939011</c:v>
                </c:pt>
              </c:numCache>
            </c:numRef>
          </c:val>
          <c:extLst>
            <c:ext xmlns:c16="http://schemas.microsoft.com/office/drawing/2014/chart" uri="{C3380CC4-5D6E-409C-BE32-E72D297353CC}">
              <c16:uniqueId val="{00000004-32C9-4B02-8F59-78C084B4F61F}"/>
            </c:ext>
          </c:extLst>
        </c:ser>
        <c:ser>
          <c:idx val="5"/>
          <c:order val="5"/>
          <c:tx>
            <c:strRef>
              <c:f>'Target Revenues'!$G$3</c:f>
              <c:strCache>
                <c:ptCount val="1"/>
                <c:pt idx="0">
                  <c:v>0621D</c:v>
                </c:pt>
              </c:strCache>
            </c:strRef>
          </c:tx>
          <c:spPr>
            <a:solidFill>
              <a:schemeClr val="accent6"/>
            </a:solidFill>
            <a:ln>
              <a:noFill/>
            </a:ln>
            <a:effectLst/>
          </c:spPr>
          <c:invertIfNegative val="0"/>
          <c:cat>
            <c:strRef>
              <c:f>'Target Revenues'!$A$4:$A$5</c:f>
              <c:strCache>
                <c:ptCount val="2"/>
                <c:pt idx="0">
                  <c:v>Transition</c:v>
                </c:pt>
                <c:pt idx="1">
                  <c:v>Enduring</c:v>
                </c:pt>
              </c:strCache>
            </c:strRef>
          </c:cat>
          <c:val>
            <c:numRef>
              <c:f>'Target Revenues'!$G$4:$G$5</c:f>
              <c:numCache>
                <c:formatCode>_-"£"* #,##0_-;\-"£"* #,##0_-;_-"£"* "-"??_-;_-@_-</c:formatCode>
                <c:ptCount val="2"/>
                <c:pt idx="0">
                  <c:v>49698418.00115601</c:v>
                </c:pt>
                <c:pt idx="1">
                  <c:v>46506799.897939011</c:v>
                </c:pt>
              </c:numCache>
            </c:numRef>
          </c:val>
          <c:extLst>
            <c:ext xmlns:c16="http://schemas.microsoft.com/office/drawing/2014/chart" uri="{C3380CC4-5D6E-409C-BE32-E72D297353CC}">
              <c16:uniqueId val="{00000005-32C9-4B02-8F59-78C084B4F61F}"/>
            </c:ext>
          </c:extLst>
        </c:ser>
        <c:ser>
          <c:idx val="6"/>
          <c:order val="6"/>
          <c:tx>
            <c:strRef>
              <c:f>'Target Revenues'!$H$3</c:f>
              <c:strCache>
                <c:ptCount val="1"/>
                <c:pt idx="0">
                  <c:v>0621E</c:v>
                </c:pt>
              </c:strCache>
            </c:strRef>
          </c:tx>
          <c:spPr>
            <a:solidFill>
              <a:schemeClr val="accent1">
                <a:lumMod val="60000"/>
              </a:schemeClr>
            </a:solidFill>
            <a:ln>
              <a:noFill/>
            </a:ln>
            <a:effectLst/>
          </c:spPr>
          <c:invertIfNegative val="0"/>
          <c:cat>
            <c:strRef>
              <c:f>'Target Revenues'!$A$4:$A$5</c:f>
              <c:strCache>
                <c:ptCount val="2"/>
                <c:pt idx="0">
                  <c:v>Transition</c:v>
                </c:pt>
                <c:pt idx="1">
                  <c:v>Enduring</c:v>
                </c:pt>
              </c:strCache>
            </c:strRef>
          </c:cat>
          <c:val>
            <c:numRef>
              <c:f>'Target Revenues'!$H$4:$H$5</c:f>
              <c:numCache>
                <c:formatCode>_-"£"* #,##0_-;\-"£"* #,##0_-;_-"£"* "-"??_-;_-@_-</c:formatCode>
                <c:ptCount val="2"/>
                <c:pt idx="0">
                  <c:v>49698418.00115601</c:v>
                </c:pt>
                <c:pt idx="1">
                  <c:v>46506799.897939011</c:v>
                </c:pt>
              </c:numCache>
            </c:numRef>
          </c:val>
          <c:extLst>
            <c:ext xmlns:c16="http://schemas.microsoft.com/office/drawing/2014/chart" uri="{C3380CC4-5D6E-409C-BE32-E72D297353CC}">
              <c16:uniqueId val="{00000006-32C9-4B02-8F59-78C084B4F61F}"/>
            </c:ext>
          </c:extLst>
        </c:ser>
        <c:ser>
          <c:idx val="7"/>
          <c:order val="7"/>
          <c:tx>
            <c:strRef>
              <c:f>'Target Revenues'!$I$3</c:f>
              <c:strCache>
                <c:ptCount val="1"/>
                <c:pt idx="0">
                  <c:v>0621F</c:v>
                </c:pt>
              </c:strCache>
            </c:strRef>
          </c:tx>
          <c:spPr>
            <a:solidFill>
              <a:schemeClr val="accent2">
                <a:lumMod val="60000"/>
              </a:schemeClr>
            </a:solidFill>
            <a:ln>
              <a:noFill/>
            </a:ln>
            <a:effectLst/>
          </c:spPr>
          <c:invertIfNegative val="0"/>
          <c:cat>
            <c:strRef>
              <c:f>'Target Revenues'!$A$4:$A$5</c:f>
              <c:strCache>
                <c:ptCount val="2"/>
                <c:pt idx="0">
                  <c:v>Transition</c:v>
                </c:pt>
                <c:pt idx="1">
                  <c:v>Enduring</c:v>
                </c:pt>
              </c:strCache>
            </c:strRef>
          </c:cat>
          <c:val>
            <c:numRef>
              <c:f>'Target Revenues'!$I$4:$I$5</c:f>
              <c:numCache>
                <c:formatCode>_-"£"* #,##0_-;\-"£"* #,##0_-;_-"£"* "-"??_-;_-@_-</c:formatCode>
                <c:ptCount val="2"/>
                <c:pt idx="0">
                  <c:v>49698418.00115601</c:v>
                </c:pt>
                <c:pt idx="1">
                  <c:v>46506799.897939011</c:v>
                </c:pt>
              </c:numCache>
            </c:numRef>
          </c:val>
          <c:extLst>
            <c:ext xmlns:c16="http://schemas.microsoft.com/office/drawing/2014/chart" uri="{C3380CC4-5D6E-409C-BE32-E72D297353CC}">
              <c16:uniqueId val="{00000007-32C9-4B02-8F59-78C084B4F61F}"/>
            </c:ext>
          </c:extLst>
        </c:ser>
        <c:ser>
          <c:idx val="8"/>
          <c:order val="8"/>
          <c:tx>
            <c:strRef>
              <c:f>'Target Revenues'!$J$3</c:f>
              <c:strCache>
                <c:ptCount val="1"/>
                <c:pt idx="0">
                  <c:v>0621H</c:v>
                </c:pt>
              </c:strCache>
            </c:strRef>
          </c:tx>
          <c:spPr>
            <a:solidFill>
              <a:schemeClr val="accent3">
                <a:lumMod val="60000"/>
              </a:schemeClr>
            </a:solidFill>
            <a:ln>
              <a:noFill/>
            </a:ln>
            <a:effectLst/>
          </c:spPr>
          <c:invertIfNegative val="0"/>
          <c:cat>
            <c:strRef>
              <c:f>'Target Revenues'!$A$4:$A$5</c:f>
              <c:strCache>
                <c:ptCount val="2"/>
                <c:pt idx="0">
                  <c:v>Transition</c:v>
                </c:pt>
                <c:pt idx="1">
                  <c:v>Enduring</c:v>
                </c:pt>
              </c:strCache>
            </c:strRef>
          </c:cat>
          <c:val>
            <c:numRef>
              <c:f>'Target Revenues'!$J$4:$J$5</c:f>
              <c:numCache>
                <c:formatCode>_-"£"* #,##0_-;\-"£"* #,##0_-;_-"£"* "-"??_-;_-@_-</c:formatCode>
                <c:ptCount val="2"/>
                <c:pt idx="0">
                  <c:v>49698418.00115601</c:v>
                </c:pt>
                <c:pt idx="1">
                  <c:v>46506799.897939011</c:v>
                </c:pt>
              </c:numCache>
            </c:numRef>
          </c:val>
          <c:extLst>
            <c:ext xmlns:c16="http://schemas.microsoft.com/office/drawing/2014/chart" uri="{C3380CC4-5D6E-409C-BE32-E72D297353CC}">
              <c16:uniqueId val="{00000008-32C9-4B02-8F59-78C084B4F61F}"/>
            </c:ext>
          </c:extLst>
        </c:ser>
        <c:ser>
          <c:idx val="9"/>
          <c:order val="9"/>
          <c:tx>
            <c:strRef>
              <c:f>'Target Revenues'!$K$3</c:f>
              <c:strCache>
                <c:ptCount val="1"/>
                <c:pt idx="0">
                  <c:v>0621J</c:v>
                </c:pt>
              </c:strCache>
            </c:strRef>
          </c:tx>
          <c:spPr>
            <a:solidFill>
              <a:schemeClr val="accent4">
                <a:lumMod val="60000"/>
              </a:schemeClr>
            </a:solidFill>
            <a:ln>
              <a:noFill/>
            </a:ln>
            <a:effectLst/>
          </c:spPr>
          <c:invertIfNegative val="0"/>
          <c:cat>
            <c:strRef>
              <c:f>'Target Revenues'!$A$4:$A$5</c:f>
              <c:strCache>
                <c:ptCount val="2"/>
                <c:pt idx="0">
                  <c:v>Transition</c:v>
                </c:pt>
                <c:pt idx="1">
                  <c:v>Enduring</c:v>
                </c:pt>
              </c:strCache>
            </c:strRef>
          </c:cat>
          <c:val>
            <c:numRef>
              <c:f>'Target Revenues'!$K$4:$K$5</c:f>
              <c:numCache>
                <c:formatCode>_-"£"* #,##0_-;\-"£"* #,##0_-;_-"£"* "-"??_-;_-@_-</c:formatCode>
                <c:ptCount val="2"/>
                <c:pt idx="0">
                  <c:v>49698418.00115601</c:v>
                </c:pt>
                <c:pt idx="1">
                  <c:v>46506799.897939011</c:v>
                </c:pt>
              </c:numCache>
            </c:numRef>
          </c:val>
          <c:extLst>
            <c:ext xmlns:c16="http://schemas.microsoft.com/office/drawing/2014/chart" uri="{C3380CC4-5D6E-409C-BE32-E72D297353CC}">
              <c16:uniqueId val="{00000009-32C9-4B02-8F59-78C084B4F61F}"/>
            </c:ext>
          </c:extLst>
        </c:ser>
        <c:ser>
          <c:idx val="10"/>
          <c:order val="10"/>
          <c:tx>
            <c:strRef>
              <c:f>'Target Revenues'!$L$3</c:f>
              <c:strCache>
                <c:ptCount val="1"/>
                <c:pt idx="0">
                  <c:v>0621K</c:v>
                </c:pt>
              </c:strCache>
            </c:strRef>
          </c:tx>
          <c:spPr>
            <a:solidFill>
              <a:schemeClr val="accent5">
                <a:lumMod val="60000"/>
              </a:schemeClr>
            </a:solidFill>
            <a:ln>
              <a:noFill/>
            </a:ln>
            <a:effectLst/>
          </c:spPr>
          <c:invertIfNegative val="0"/>
          <c:cat>
            <c:strRef>
              <c:f>'Target Revenues'!$A$4:$A$5</c:f>
              <c:strCache>
                <c:ptCount val="2"/>
                <c:pt idx="0">
                  <c:v>Transition</c:v>
                </c:pt>
                <c:pt idx="1">
                  <c:v>Enduring</c:v>
                </c:pt>
              </c:strCache>
            </c:strRef>
          </c:cat>
          <c:val>
            <c:numRef>
              <c:f>'Target Revenues'!$L$4:$L$5</c:f>
              <c:numCache>
                <c:formatCode>_-"£"* #,##0_-;\-"£"* #,##0_-;_-"£"* "-"??_-;_-@_-</c:formatCode>
                <c:ptCount val="2"/>
                <c:pt idx="0">
                  <c:v>49698418.00115601</c:v>
                </c:pt>
                <c:pt idx="1">
                  <c:v>46506799.897939011</c:v>
                </c:pt>
              </c:numCache>
            </c:numRef>
          </c:val>
          <c:extLst>
            <c:ext xmlns:c16="http://schemas.microsoft.com/office/drawing/2014/chart" uri="{C3380CC4-5D6E-409C-BE32-E72D297353CC}">
              <c16:uniqueId val="{0000000A-32C9-4B02-8F59-78C084B4F61F}"/>
            </c:ext>
          </c:extLst>
        </c:ser>
        <c:ser>
          <c:idx val="11"/>
          <c:order val="11"/>
          <c:tx>
            <c:strRef>
              <c:f>'Target Revenues'!$M$3</c:f>
              <c:strCache>
                <c:ptCount val="1"/>
                <c:pt idx="0">
                  <c:v>0621L</c:v>
                </c:pt>
              </c:strCache>
            </c:strRef>
          </c:tx>
          <c:spPr>
            <a:solidFill>
              <a:schemeClr val="accent6">
                <a:lumMod val="60000"/>
              </a:schemeClr>
            </a:solidFill>
            <a:ln>
              <a:noFill/>
            </a:ln>
            <a:effectLst/>
          </c:spPr>
          <c:invertIfNegative val="0"/>
          <c:cat>
            <c:strRef>
              <c:f>'Target Revenues'!$A$4:$A$5</c:f>
              <c:strCache>
                <c:ptCount val="2"/>
                <c:pt idx="0">
                  <c:v>Transition</c:v>
                </c:pt>
                <c:pt idx="1">
                  <c:v>Enduring</c:v>
                </c:pt>
              </c:strCache>
            </c:strRef>
          </c:cat>
          <c:val>
            <c:numRef>
              <c:f>'Target Revenues'!$M$4:$M$5</c:f>
              <c:numCache>
                <c:formatCode>_-"£"* #,##0_-;\-"£"* #,##0_-;_-"£"* "-"??_-;_-@_-</c:formatCode>
                <c:ptCount val="2"/>
                <c:pt idx="0">
                  <c:v>49698418.00115601</c:v>
                </c:pt>
                <c:pt idx="1">
                  <c:v>46506799.897939011</c:v>
                </c:pt>
              </c:numCache>
            </c:numRef>
          </c:val>
          <c:extLst>
            <c:ext xmlns:c16="http://schemas.microsoft.com/office/drawing/2014/chart" uri="{C3380CC4-5D6E-409C-BE32-E72D297353CC}">
              <c16:uniqueId val="{0000000B-32C9-4B02-8F59-78C084B4F61F}"/>
            </c:ext>
          </c:extLst>
        </c:ser>
        <c:dLbls>
          <c:showLegendKey val="0"/>
          <c:showVal val="0"/>
          <c:showCatName val="0"/>
          <c:showSerName val="0"/>
          <c:showPercent val="0"/>
          <c:showBubbleSize val="0"/>
        </c:dLbls>
        <c:gapWidth val="219"/>
        <c:overlap val="-27"/>
        <c:axId val="2031424032"/>
        <c:axId val="2031434856"/>
      </c:barChart>
      <c:catAx>
        <c:axId val="20314240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31434856"/>
        <c:crosses val="autoZero"/>
        <c:auto val="1"/>
        <c:lblAlgn val="ctr"/>
        <c:lblOffset val="100"/>
        <c:noMultiLvlLbl val="0"/>
      </c:catAx>
      <c:valAx>
        <c:axId val="2031434856"/>
        <c:scaling>
          <c:orientation val="minMax"/>
          <c:max val="450000000"/>
          <c:min val="0"/>
        </c:scaling>
        <c:delete val="0"/>
        <c:axPos val="l"/>
        <c:majorGridlines>
          <c:spPr>
            <a:ln w="9525" cap="flat" cmpd="sng" algn="ctr">
              <a:solidFill>
                <a:schemeClr val="tx1">
                  <a:lumMod val="15000"/>
                  <a:lumOff val="85000"/>
                </a:schemeClr>
              </a:solidFill>
              <a:round/>
            </a:ln>
            <a:effectLst/>
          </c:spPr>
        </c:majorGridlines>
        <c:numFmt formatCode="_-&quot;£&quot;* #,##0_-;\-&quot;£&quot;* #,##0_-;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314240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r>
              <a:rPr lang="en-GB" sz="1000" b="0" i="0" baseline="0">
                <a:effectLst/>
              </a:rPr>
              <a:t>Total Exit Capacity Revenue (from reserve prices) - all categories combined</a:t>
            </a:r>
            <a:endParaRPr lang="en-GB" sz="1000">
              <a:effectLst/>
            </a:endParaRPr>
          </a:p>
        </c:rich>
      </c:tx>
      <c:overlay val="0"/>
      <c:spPr>
        <a:noFill/>
        <a:ln>
          <a:no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Exit!$C$678</c:f>
              <c:strCache>
                <c:ptCount val="1"/>
                <c:pt idx="0">
                  <c:v>Current</c:v>
                </c:pt>
              </c:strCache>
            </c:strRef>
          </c:tx>
          <c:spPr>
            <a:solidFill>
              <a:schemeClr val="accent1"/>
            </a:solidFill>
            <a:ln>
              <a:noFill/>
            </a:ln>
            <a:effectLst/>
          </c:spPr>
          <c:invertIfNegative val="0"/>
          <c:cat>
            <c:strRef>
              <c:f>Exit!$B$679:$B$680</c:f>
              <c:strCache>
                <c:ptCount val="2"/>
                <c:pt idx="0">
                  <c:v>Transition</c:v>
                </c:pt>
                <c:pt idx="1">
                  <c:v>Enduring</c:v>
                </c:pt>
              </c:strCache>
            </c:strRef>
          </c:cat>
          <c:val>
            <c:numRef>
              <c:f>Exit!$C$679:$C$680</c:f>
              <c:numCache>
                <c:formatCode>"£"#,##0</c:formatCode>
                <c:ptCount val="2"/>
                <c:pt idx="0">
                  <c:v>215690685.23403138</c:v>
                </c:pt>
                <c:pt idx="1">
                  <c:v>215690685.23403138</c:v>
                </c:pt>
              </c:numCache>
            </c:numRef>
          </c:val>
          <c:extLst>
            <c:ext xmlns:c16="http://schemas.microsoft.com/office/drawing/2014/chart" uri="{C3380CC4-5D6E-409C-BE32-E72D297353CC}">
              <c16:uniqueId val="{00000000-3EDD-4100-9F64-FF0891640AF4}"/>
            </c:ext>
          </c:extLst>
        </c:ser>
        <c:ser>
          <c:idx val="1"/>
          <c:order val="1"/>
          <c:tx>
            <c:strRef>
              <c:f>Exit!$D$678</c:f>
              <c:strCache>
                <c:ptCount val="1"/>
                <c:pt idx="0">
                  <c:v>0621</c:v>
                </c:pt>
              </c:strCache>
            </c:strRef>
          </c:tx>
          <c:spPr>
            <a:solidFill>
              <a:schemeClr val="accent2"/>
            </a:solidFill>
            <a:ln>
              <a:noFill/>
            </a:ln>
            <a:effectLst/>
          </c:spPr>
          <c:invertIfNegative val="0"/>
          <c:cat>
            <c:strRef>
              <c:f>Exit!$B$679:$B$680</c:f>
              <c:strCache>
                <c:ptCount val="2"/>
                <c:pt idx="0">
                  <c:v>Transition</c:v>
                </c:pt>
                <c:pt idx="1">
                  <c:v>Enduring</c:v>
                </c:pt>
              </c:strCache>
            </c:strRef>
          </c:cat>
          <c:val>
            <c:numRef>
              <c:f>Exit!$D$679:$D$680</c:f>
              <c:numCache>
                <c:formatCode>"£"#,##0</c:formatCode>
                <c:ptCount val="2"/>
                <c:pt idx="0">
                  <c:v>230029334.8562516</c:v>
                </c:pt>
                <c:pt idx="1">
                  <c:v>423999000.00009972</c:v>
                </c:pt>
              </c:numCache>
            </c:numRef>
          </c:val>
          <c:extLst>
            <c:ext xmlns:c16="http://schemas.microsoft.com/office/drawing/2014/chart" uri="{C3380CC4-5D6E-409C-BE32-E72D297353CC}">
              <c16:uniqueId val="{00000001-3EDD-4100-9F64-FF0891640AF4}"/>
            </c:ext>
          </c:extLst>
        </c:ser>
        <c:ser>
          <c:idx val="2"/>
          <c:order val="2"/>
          <c:tx>
            <c:strRef>
              <c:f>Exit!$E$678</c:f>
              <c:strCache>
                <c:ptCount val="1"/>
                <c:pt idx="0">
                  <c:v>0621A</c:v>
                </c:pt>
              </c:strCache>
            </c:strRef>
          </c:tx>
          <c:spPr>
            <a:solidFill>
              <a:schemeClr val="accent3"/>
            </a:solidFill>
            <a:ln>
              <a:noFill/>
            </a:ln>
            <a:effectLst/>
          </c:spPr>
          <c:invertIfNegative val="0"/>
          <c:cat>
            <c:strRef>
              <c:f>Exit!$B$679:$B$680</c:f>
              <c:strCache>
                <c:ptCount val="2"/>
                <c:pt idx="0">
                  <c:v>Transition</c:v>
                </c:pt>
                <c:pt idx="1">
                  <c:v>Enduring</c:v>
                </c:pt>
              </c:strCache>
            </c:strRef>
          </c:cat>
          <c:val>
            <c:numRef>
              <c:f>Exit!$E$679:$E$680</c:f>
              <c:numCache>
                <c:formatCode>"£"#,##0</c:formatCode>
                <c:ptCount val="2"/>
                <c:pt idx="0">
                  <c:v>228286996.22969112</c:v>
                </c:pt>
                <c:pt idx="1">
                  <c:v>423999000.0000999</c:v>
                </c:pt>
              </c:numCache>
            </c:numRef>
          </c:val>
          <c:extLst>
            <c:ext xmlns:c16="http://schemas.microsoft.com/office/drawing/2014/chart" uri="{C3380CC4-5D6E-409C-BE32-E72D297353CC}">
              <c16:uniqueId val="{00000002-3EDD-4100-9F64-FF0891640AF4}"/>
            </c:ext>
          </c:extLst>
        </c:ser>
        <c:ser>
          <c:idx val="3"/>
          <c:order val="3"/>
          <c:tx>
            <c:strRef>
              <c:f>Exit!$F$678</c:f>
              <c:strCache>
                <c:ptCount val="1"/>
                <c:pt idx="0">
                  <c:v>0621B</c:v>
                </c:pt>
              </c:strCache>
            </c:strRef>
          </c:tx>
          <c:spPr>
            <a:solidFill>
              <a:schemeClr val="accent4"/>
            </a:solidFill>
            <a:ln>
              <a:noFill/>
            </a:ln>
            <a:effectLst/>
          </c:spPr>
          <c:invertIfNegative val="0"/>
          <c:cat>
            <c:strRef>
              <c:f>Exit!$B$679:$B$680</c:f>
              <c:strCache>
                <c:ptCount val="2"/>
                <c:pt idx="0">
                  <c:v>Transition</c:v>
                </c:pt>
                <c:pt idx="1">
                  <c:v>Enduring</c:v>
                </c:pt>
              </c:strCache>
            </c:strRef>
          </c:cat>
          <c:val>
            <c:numRef>
              <c:f>Exit!$F$679:$F$680</c:f>
              <c:numCache>
                <c:formatCode>"£"#,##0</c:formatCode>
                <c:ptCount val="2"/>
                <c:pt idx="0">
                  <c:v>228286996.22969112</c:v>
                </c:pt>
                <c:pt idx="1">
                  <c:v>243695300.15041336</c:v>
                </c:pt>
              </c:numCache>
            </c:numRef>
          </c:val>
          <c:extLst>
            <c:ext xmlns:c16="http://schemas.microsoft.com/office/drawing/2014/chart" uri="{C3380CC4-5D6E-409C-BE32-E72D297353CC}">
              <c16:uniqueId val="{00000003-3EDD-4100-9F64-FF0891640AF4}"/>
            </c:ext>
          </c:extLst>
        </c:ser>
        <c:ser>
          <c:idx val="4"/>
          <c:order val="4"/>
          <c:tx>
            <c:strRef>
              <c:f>Exit!$G$678</c:f>
              <c:strCache>
                <c:ptCount val="1"/>
                <c:pt idx="0">
                  <c:v>0621C</c:v>
                </c:pt>
              </c:strCache>
            </c:strRef>
          </c:tx>
          <c:spPr>
            <a:solidFill>
              <a:schemeClr val="accent5"/>
            </a:solidFill>
            <a:ln>
              <a:noFill/>
            </a:ln>
            <a:effectLst/>
          </c:spPr>
          <c:invertIfNegative val="0"/>
          <c:cat>
            <c:strRef>
              <c:f>Exit!$B$679:$B$680</c:f>
              <c:strCache>
                <c:ptCount val="2"/>
                <c:pt idx="0">
                  <c:v>Transition</c:v>
                </c:pt>
                <c:pt idx="1">
                  <c:v>Enduring</c:v>
                </c:pt>
              </c:strCache>
            </c:strRef>
          </c:cat>
          <c:val>
            <c:numRef>
              <c:f>Exit!$G$679:$G$680</c:f>
              <c:numCache>
                <c:formatCode>"£"#,##0</c:formatCode>
                <c:ptCount val="2"/>
                <c:pt idx="0">
                  <c:v>228286996.22969112</c:v>
                </c:pt>
                <c:pt idx="1">
                  <c:v>423999000.0000999</c:v>
                </c:pt>
              </c:numCache>
            </c:numRef>
          </c:val>
          <c:extLst>
            <c:ext xmlns:c16="http://schemas.microsoft.com/office/drawing/2014/chart" uri="{C3380CC4-5D6E-409C-BE32-E72D297353CC}">
              <c16:uniqueId val="{00000004-3EDD-4100-9F64-FF0891640AF4}"/>
            </c:ext>
          </c:extLst>
        </c:ser>
        <c:ser>
          <c:idx val="5"/>
          <c:order val="5"/>
          <c:tx>
            <c:strRef>
              <c:f>Exit!$H$678</c:f>
              <c:strCache>
                <c:ptCount val="1"/>
                <c:pt idx="0">
                  <c:v>0621D</c:v>
                </c:pt>
              </c:strCache>
            </c:strRef>
          </c:tx>
          <c:spPr>
            <a:solidFill>
              <a:schemeClr val="accent6"/>
            </a:solidFill>
            <a:ln>
              <a:noFill/>
            </a:ln>
            <a:effectLst/>
          </c:spPr>
          <c:invertIfNegative val="0"/>
          <c:cat>
            <c:strRef>
              <c:f>Exit!$B$679:$B$680</c:f>
              <c:strCache>
                <c:ptCount val="2"/>
                <c:pt idx="0">
                  <c:v>Transition</c:v>
                </c:pt>
                <c:pt idx="1">
                  <c:v>Enduring</c:v>
                </c:pt>
              </c:strCache>
            </c:strRef>
          </c:cat>
          <c:val>
            <c:numRef>
              <c:f>Exit!$H$679:$H$680</c:f>
              <c:numCache>
                <c:formatCode>"£"#,##0</c:formatCode>
                <c:ptCount val="2"/>
                <c:pt idx="0">
                  <c:v>227085534.77247918</c:v>
                </c:pt>
                <c:pt idx="1">
                  <c:v>423998999.99999851</c:v>
                </c:pt>
              </c:numCache>
            </c:numRef>
          </c:val>
          <c:extLst>
            <c:ext xmlns:c16="http://schemas.microsoft.com/office/drawing/2014/chart" uri="{C3380CC4-5D6E-409C-BE32-E72D297353CC}">
              <c16:uniqueId val="{00000005-3EDD-4100-9F64-FF0891640AF4}"/>
            </c:ext>
          </c:extLst>
        </c:ser>
        <c:ser>
          <c:idx val="6"/>
          <c:order val="6"/>
          <c:tx>
            <c:strRef>
              <c:f>Exit!$I$678</c:f>
              <c:strCache>
                <c:ptCount val="1"/>
                <c:pt idx="0">
                  <c:v>0621E</c:v>
                </c:pt>
              </c:strCache>
            </c:strRef>
          </c:tx>
          <c:spPr>
            <a:solidFill>
              <a:schemeClr val="accent1">
                <a:lumMod val="60000"/>
              </a:schemeClr>
            </a:solidFill>
            <a:ln>
              <a:noFill/>
            </a:ln>
            <a:effectLst/>
          </c:spPr>
          <c:invertIfNegative val="0"/>
          <c:cat>
            <c:strRef>
              <c:f>Exit!$B$679:$B$680</c:f>
              <c:strCache>
                <c:ptCount val="2"/>
                <c:pt idx="0">
                  <c:v>Transition</c:v>
                </c:pt>
                <c:pt idx="1">
                  <c:v>Enduring</c:v>
                </c:pt>
              </c:strCache>
            </c:strRef>
          </c:cat>
          <c:val>
            <c:numRef>
              <c:f>Exit!$I$679:$I$680</c:f>
              <c:numCache>
                <c:formatCode>"£"#,##0</c:formatCode>
                <c:ptCount val="2"/>
                <c:pt idx="0">
                  <c:v>230029334.8562516</c:v>
                </c:pt>
                <c:pt idx="1">
                  <c:v>248788919.35600996</c:v>
                </c:pt>
              </c:numCache>
            </c:numRef>
          </c:val>
          <c:extLst>
            <c:ext xmlns:c16="http://schemas.microsoft.com/office/drawing/2014/chart" uri="{C3380CC4-5D6E-409C-BE32-E72D297353CC}">
              <c16:uniqueId val="{00000006-3EDD-4100-9F64-FF0891640AF4}"/>
            </c:ext>
          </c:extLst>
        </c:ser>
        <c:ser>
          <c:idx val="7"/>
          <c:order val="7"/>
          <c:tx>
            <c:strRef>
              <c:f>Exit!$J$678</c:f>
              <c:strCache>
                <c:ptCount val="1"/>
                <c:pt idx="0">
                  <c:v>0621F</c:v>
                </c:pt>
              </c:strCache>
            </c:strRef>
          </c:tx>
          <c:spPr>
            <a:solidFill>
              <a:schemeClr val="accent2">
                <a:lumMod val="60000"/>
              </a:schemeClr>
            </a:solidFill>
            <a:ln>
              <a:noFill/>
            </a:ln>
            <a:effectLst/>
          </c:spPr>
          <c:invertIfNegative val="0"/>
          <c:cat>
            <c:strRef>
              <c:f>Exit!$B$679:$B$680</c:f>
              <c:strCache>
                <c:ptCount val="2"/>
                <c:pt idx="0">
                  <c:v>Transition</c:v>
                </c:pt>
                <c:pt idx="1">
                  <c:v>Enduring</c:v>
                </c:pt>
              </c:strCache>
            </c:strRef>
          </c:cat>
          <c:val>
            <c:numRef>
              <c:f>Exit!$J$679:$J$680</c:f>
              <c:numCache>
                <c:formatCode>"£"#,##0</c:formatCode>
                <c:ptCount val="2"/>
                <c:pt idx="0">
                  <c:v>223565138.1974844</c:v>
                </c:pt>
                <c:pt idx="1">
                  <c:v>423999000.0000999</c:v>
                </c:pt>
              </c:numCache>
            </c:numRef>
          </c:val>
          <c:extLst>
            <c:ext xmlns:c16="http://schemas.microsoft.com/office/drawing/2014/chart" uri="{C3380CC4-5D6E-409C-BE32-E72D297353CC}">
              <c16:uniqueId val="{00000007-3EDD-4100-9F64-FF0891640AF4}"/>
            </c:ext>
          </c:extLst>
        </c:ser>
        <c:ser>
          <c:idx val="8"/>
          <c:order val="8"/>
          <c:tx>
            <c:strRef>
              <c:f>Exit!$K$678</c:f>
              <c:strCache>
                <c:ptCount val="1"/>
                <c:pt idx="0">
                  <c:v>0621H</c:v>
                </c:pt>
              </c:strCache>
            </c:strRef>
          </c:tx>
          <c:spPr>
            <a:solidFill>
              <a:schemeClr val="accent3">
                <a:lumMod val="60000"/>
              </a:schemeClr>
            </a:solidFill>
            <a:ln>
              <a:noFill/>
            </a:ln>
            <a:effectLst/>
          </c:spPr>
          <c:invertIfNegative val="0"/>
          <c:cat>
            <c:strRef>
              <c:f>Exit!$B$679:$B$680</c:f>
              <c:strCache>
                <c:ptCount val="2"/>
                <c:pt idx="0">
                  <c:v>Transition</c:v>
                </c:pt>
                <c:pt idx="1">
                  <c:v>Enduring</c:v>
                </c:pt>
              </c:strCache>
            </c:strRef>
          </c:cat>
          <c:val>
            <c:numRef>
              <c:f>Exit!$K$679:$K$680</c:f>
              <c:numCache>
                <c:formatCode>"£"#,##0</c:formatCode>
                <c:ptCount val="2"/>
                <c:pt idx="0">
                  <c:v>230029334.8562516</c:v>
                </c:pt>
                <c:pt idx="1">
                  <c:v>423999000.00009972</c:v>
                </c:pt>
              </c:numCache>
            </c:numRef>
          </c:val>
          <c:extLst>
            <c:ext xmlns:c16="http://schemas.microsoft.com/office/drawing/2014/chart" uri="{C3380CC4-5D6E-409C-BE32-E72D297353CC}">
              <c16:uniqueId val="{00000008-3EDD-4100-9F64-FF0891640AF4}"/>
            </c:ext>
          </c:extLst>
        </c:ser>
        <c:ser>
          <c:idx val="9"/>
          <c:order val="9"/>
          <c:tx>
            <c:strRef>
              <c:f>Exit!$L$678</c:f>
              <c:strCache>
                <c:ptCount val="1"/>
                <c:pt idx="0">
                  <c:v>0621J</c:v>
                </c:pt>
              </c:strCache>
            </c:strRef>
          </c:tx>
          <c:spPr>
            <a:solidFill>
              <a:schemeClr val="accent4">
                <a:lumMod val="60000"/>
              </a:schemeClr>
            </a:solidFill>
            <a:ln>
              <a:noFill/>
            </a:ln>
            <a:effectLst/>
          </c:spPr>
          <c:invertIfNegative val="0"/>
          <c:cat>
            <c:strRef>
              <c:f>Exit!$B$679:$B$680</c:f>
              <c:strCache>
                <c:ptCount val="2"/>
                <c:pt idx="0">
                  <c:v>Transition</c:v>
                </c:pt>
                <c:pt idx="1">
                  <c:v>Enduring</c:v>
                </c:pt>
              </c:strCache>
            </c:strRef>
          </c:cat>
          <c:val>
            <c:numRef>
              <c:f>Exit!$L$679:$L$680</c:f>
              <c:numCache>
                <c:formatCode>"£"#,##0</c:formatCode>
                <c:ptCount val="2"/>
                <c:pt idx="0">
                  <c:v>223938519.11809063</c:v>
                </c:pt>
                <c:pt idx="1">
                  <c:v>423998999.99997973</c:v>
                </c:pt>
              </c:numCache>
            </c:numRef>
          </c:val>
          <c:extLst>
            <c:ext xmlns:c16="http://schemas.microsoft.com/office/drawing/2014/chart" uri="{C3380CC4-5D6E-409C-BE32-E72D297353CC}">
              <c16:uniqueId val="{00000009-3EDD-4100-9F64-FF0891640AF4}"/>
            </c:ext>
          </c:extLst>
        </c:ser>
        <c:ser>
          <c:idx val="10"/>
          <c:order val="10"/>
          <c:tx>
            <c:strRef>
              <c:f>Exit!$M$678</c:f>
              <c:strCache>
                <c:ptCount val="1"/>
                <c:pt idx="0">
                  <c:v>0621K</c:v>
                </c:pt>
              </c:strCache>
            </c:strRef>
          </c:tx>
          <c:spPr>
            <a:solidFill>
              <a:schemeClr val="accent5">
                <a:lumMod val="60000"/>
              </a:schemeClr>
            </a:solidFill>
            <a:ln>
              <a:noFill/>
            </a:ln>
            <a:effectLst/>
          </c:spPr>
          <c:invertIfNegative val="0"/>
          <c:cat>
            <c:strRef>
              <c:f>Exit!$B$679:$B$680</c:f>
              <c:strCache>
                <c:ptCount val="2"/>
                <c:pt idx="0">
                  <c:v>Transition</c:v>
                </c:pt>
                <c:pt idx="1">
                  <c:v>Enduring</c:v>
                </c:pt>
              </c:strCache>
            </c:strRef>
          </c:cat>
          <c:val>
            <c:numRef>
              <c:f>Exit!$M$679:$M$680</c:f>
              <c:numCache>
                <c:formatCode>"£"#,##0</c:formatCode>
                <c:ptCount val="2"/>
                <c:pt idx="0">
                  <c:v>227938314.81543112</c:v>
                </c:pt>
                <c:pt idx="1">
                  <c:v>423999000.00009984</c:v>
                </c:pt>
              </c:numCache>
            </c:numRef>
          </c:val>
          <c:extLst>
            <c:ext xmlns:c16="http://schemas.microsoft.com/office/drawing/2014/chart" uri="{C3380CC4-5D6E-409C-BE32-E72D297353CC}">
              <c16:uniqueId val="{0000000A-3EDD-4100-9F64-FF0891640AF4}"/>
            </c:ext>
          </c:extLst>
        </c:ser>
        <c:ser>
          <c:idx val="11"/>
          <c:order val="11"/>
          <c:tx>
            <c:strRef>
              <c:f>Exit!$N$678</c:f>
              <c:strCache>
                <c:ptCount val="1"/>
                <c:pt idx="0">
                  <c:v>0621L</c:v>
                </c:pt>
              </c:strCache>
            </c:strRef>
          </c:tx>
          <c:spPr>
            <a:solidFill>
              <a:schemeClr val="accent6">
                <a:lumMod val="60000"/>
              </a:schemeClr>
            </a:solidFill>
            <a:ln>
              <a:noFill/>
            </a:ln>
            <a:effectLst/>
          </c:spPr>
          <c:invertIfNegative val="0"/>
          <c:cat>
            <c:strRef>
              <c:f>Exit!$B$679:$B$680</c:f>
              <c:strCache>
                <c:ptCount val="2"/>
                <c:pt idx="0">
                  <c:v>Transition</c:v>
                </c:pt>
                <c:pt idx="1">
                  <c:v>Enduring</c:v>
                </c:pt>
              </c:strCache>
            </c:strRef>
          </c:cat>
          <c:val>
            <c:numRef>
              <c:f>Exit!$N$679:$N$680</c:f>
              <c:numCache>
                <c:formatCode>"£"#,##0</c:formatCode>
                <c:ptCount val="2"/>
                <c:pt idx="0">
                  <c:v>230029334.8562516</c:v>
                </c:pt>
                <c:pt idx="1">
                  <c:v>414442999.28270662</c:v>
                </c:pt>
              </c:numCache>
            </c:numRef>
          </c:val>
          <c:extLst>
            <c:ext xmlns:c16="http://schemas.microsoft.com/office/drawing/2014/chart" uri="{C3380CC4-5D6E-409C-BE32-E72D297353CC}">
              <c16:uniqueId val="{0000000B-3EDD-4100-9F64-FF0891640AF4}"/>
            </c:ext>
          </c:extLst>
        </c:ser>
        <c:dLbls>
          <c:showLegendKey val="0"/>
          <c:showVal val="0"/>
          <c:showCatName val="0"/>
          <c:showSerName val="0"/>
          <c:showPercent val="0"/>
          <c:showBubbleSize val="0"/>
        </c:dLbls>
        <c:gapWidth val="219"/>
        <c:overlap val="-27"/>
        <c:axId val="1804775504"/>
        <c:axId val="1804780096"/>
      </c:barChart>
      <c:catAx>
        <c:axId val="1804775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04780096"/>
        <c:crosses val="autoZero"/>
        <c:auto val="1"/>
        <c:lblAlgn val="ctr"/>
        <c:lblOffset val="100"/>
        <c:noMultiLvlLbl val="0"/>
      </c:catAx>
      <c:valAx>
        <c:axId val="1804780096"/>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047755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r>
              <a:rPr lang="en-GB" sz="1000" b="0" i="0" baseline="0">
                <a:effectLst/>
              </a:rPr>
              <a:t>Total Exit Revenue Recovery charge Revenue (from applicable revenue recovery charges) - all categories combined</a:t>
            </a:r>
            <a:endParaRPr lang="en-GB" sz="1000">
              <a:effectLst/>
            </a:endParaRPr>
          </a:p>
        </c:rich>
      </c:tx>
      <c:overlay val="0"/>
      <c:spPr>
        <a:noFill/>
        <a:ln>
          <a:no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Exit!$C$682</c:f>
              <c:strCache>
                <c:ptCount val="1"/>
                <c:pt idx="0">
                  <c:v>Current</c:v>
                </c:pt>
              </c:strCache>
            </c:strRef>
          </c:tx>
          <c:spPr>
            <a:solidFill>
              <a:schemeClr val="accent1"/>
            </a:solidFill>
            <a:ln>
              <a:noFill/>
            </a:ln>
            <a:effectLst/>
          </c:spPr>
          <c:invertIfNegative val="0"/>
          <c:cat>
            <c:strRef>
              <c:f>Exit!$B$683:$B$684</c:f>
              <c:strCache>
                <c:ptCount val="2"/>
                <c:pt idx="0">
                  <c:v>Transition</c:v>
                </c:pt>
                <c:pt idx="1">
                  <c:v>Enduring</c:v>
                </c:pt>
              </c:strCache>
            </c:strRef>
          </c:cat>
          <c:val>
            <c:numRef>
              <c:f>Exit!$C$683:$C$684</c:f>
              <c:numCache>
                <c:formatCode>"£"#,##0</c:formatCode>
                <c:ptCount val="2"/>
                <c:pt idx="0">
                  <c:v>188401075.29271582</c:v>
                </c:pt>
                <c:pt idx="1">
                  <c:v>188401075.29271582</c:v>
                </c:pt>
              </c:numCache>
            </c:numRef>
          </c:val>
          <c:extLst>
            <c:ext xmlns:c16="http://schemas.microsoft.com/office/drawing/2014/chart" uri="{C3380CC4-5D6E-409C-BE32-E72D297353CC}">
              <c16:uniqueId val="{00000000-368A-4A86-8233-53BDE4C6A576}"/>
            </c:ext>
          </c:extLst>
        </c:ser>
        <c:ser>
          <c:idx val="1"/>
          <c:order val="1"/>
          <c:tx>
            <c:strRef>
              <c:f>Exit!$D$682</c:f>
              <c:strCache>
                <c:ptCount val="1"/>
                <c:pt idx="0">
                  <c:v>0621</c:v>
                </c:pt>
              </c:strCache>
            </c:strRef>
          </c:tx>
          <c:spPr>
            <a:solidFill>
              <a:schemeClr val="accent2"/>
            </a:solidFill>
            <a:ln>
              <a:noFill/>
            </a:ln>
            <a:effectLst/>
          </c:spPr>
          <c:invertIfNegative val="0"/>
          <c:cat>
            <c:strRef>
              <c:f>Exit!$B$683:$B$684</c:f>
              <c:strCache>
                <c:ptCount val="2"/>
                <c:pt idx="0">
                  <c:v>Transition</c:v>
                </c:pt>
                <c:pt idx="1">
                  <c:v>Enduring</c:v>
                </c:pt>
              </c:strCache>
            </c:strRef>
          </c:cat>
          <c:val>
            <c:numRef>
              <c:f>Exit!$D$683:$D$684</c:f>
              <c:numCache>
                <c:formatCode>"£"#,##0</c:formatCode>
                <c:ptCount val="2"/>
                <c:pt idx="0">
                  <c:v>203095063.75503132</c:v>
                </c:pt>
                <c:pt idx="1">
                  <c:v>-1.0643137040128034E-4</c:v>
                </c:pt>
              </c:numCache>
            </c:numRef>
          </c:val>
          <c:extLst>
            <c:ext xmlns:c16="http://schemas.microsoft.com/office/drawing/2014/chart" uri="{C3380CC4-5D6E-409C-BE32-E72D297353CC}">
              <c16:uniqueId val="{00000001-368A-4A86-8233-53BDE4C6A576}"/>
            </c:ext>
          </c:extLst>
        </c:ser>
        <c:ser>
          <c:idx val="2"/>
          <c:order val="2"/>
          <c:tx>
            <c:strRef>
              <c:f>Exit!$E$682</c:f>
              <c:strCache>
                <c:ptCount val="1"/>
                <c:pt idx="0">
                  <c:v>0621A</c:v>
                </c:pt>
              </c:strCache>
            </c:strRef>
          </c:tx>
          <c:spPr>
            <a:solidFill>
              <a:schemeClr val="accent3"/>
            </a:solidFill>
            <a:ln>
              <a:noFill/>
            </a:ln>
            <a:effectLst/>
          </c:spPr>
          <c:invertIfNegative val="0"/>
          <c:cat>
            <c:strRef>
              <c:f>Exit!$B$683:$B$684</c:f>
              <c:strCache>
                <c:ptCount val="2"/>
                <c:pt idx="0">
                  <c:v>Transition</c:v>
                </c:pt>
                <c:pt idx="1">
                  <c:v>Enduring</c:v>
                </c:pt>
              </c:strCache>
            </c:strRef>
          </c:cat>
          <c:val>
            <c:numRef>
              <c:f>Exit!$E$683:$E$684</c:f>
              <c:numCache>
                <c:formatCode>"£"#,##0</c:formatCode>
                <c:ptCount val="2"/>
                <c:pt idx="0">
                  <c:v>205308710.92578772</c:v>
                </c:pt>
                <c:pt idx="1">
                  <c:v>-1.0662222163332092E-4</c:v>
                </c:pt>
              </c:numCache>
            </c:numRef>
          </c:val>
          <c:extLst>
            <c:ext xmlns:c16="http://schemas.microsoft.com/office/drawing/2014/chart" uri="{C3380CC4-5D6E-409C-BE32-E72D297353CC}">
              <c16:uniqueId val="{00000002-368A-4A86-8233-53BDE4C6A576}"/>
            </c:ext>
          </c:extLst>
        </c:ser>
        <c:ser>
          <c:idx val="3"/>
          <c:order val="3"/>
          <c:tx>
            <c:strRef>
              <c:f>Exit!$F$682</c:f>
              <c:strCache>
                <c:ptCount val="1"/>
                <c:pt idx="0">
                  <c:v>0621B</c:v>
                </c:pt>
              </c:strCache>
            </c:strRef>
          </c:tx>
          <c:spPr>
            <a:solidFill>
              <a:schemeClr val="accent4"/>
            </a:solidFill>
            <a:ln>
              <a:noFill/>
            </a:ln>
            <a:effectLst/>
          </c:spPr>
          <c:invertIfNegative val="0"/>
          <c:cat>
            <c:strRef>
              <c:f>Exit!$B$683:$B$684</c:f>
              <c:strCache>
                <c:ptCount val="2"/>
                <c:pt idx="0">
                  <c:v>Transition</c:v>
                </c:pt>
                <c:pt idx="1">
                  <c:v>Enduring</c:v>
                </c:pt>
              </c:strCache>
            </c:strRef>
          </c:cat>
          <c:val>
            <c:numRef>
              <c:f>Exit!$F$683:$F$684</c:f>
              <c:numCache>
                <c:formatCode>"£"#,##0</c:formatCode>
                <c:ptCount val="2"/>
                <c:pt idx="0">
                  <c:v>205308710.92578772</c:v>
                </c:pt>
                <c:pt idx="1">
                  <c:v>227065062.9589355</c:v>
                </c:pt>
              </c:numCache>
            </c:numRef>
          </c:val>
          <c:extLst>
            <c:ext xmlns:c16="http://schemas.microsoft.com/office/drawing/2014/chart" uri="{C3380CC4-5D6E-409C-BE32-E72D297353CC}">
              <c16:uniqueId val="{00000003-368A-4A86-8233-53BDE4C6A576}"/>
            </c:ext>
          </c:extLst>
        </c:ser>
        <c:ser>
          <c:idx val="4"/>
          <c:order val="4"/>
          <c:tx>
            <c:strRef>
              <c:f>Exit!$G$682</c:f>
              <c:strCache>
                <c:ptCount val="1"/>
                <c:pt idx="0">
                  <c:v>0621C</c:v>
                </c:pt>
              </c:strCache>
            </c:strRef>
          </c:tx>
          <c:spPr>
            <a:solidFill>
              <a:schemeClr val="accent5"/>
            </a:solidFill>
            <a:ln>
              <a:noFill/>
            </a:ln>
            <a:effectLst/>
          </c:spPr>
          <c:invertIfNegative val="0"/>
          <c:cat>
            <c:strRef>
              <c:f>Exit!$B$683:$B$684</c:f>
              <c:strCache>
                <c:ptCount val="2"/>
                <c:pt idx="0">
                  <c:v>Transition</c:v>
                </c:pt>
                <c:pt idx="1">
                  <c:v>Enduring</c:v>
                </c:pt>
              </c:strCache>
            </c:strRef>
          </c:cat>
          <c:val>
            <c:numRef>
              <c:f>Exit!$G$683:$G$684</c:f>
              <c:numCache>
                <c:formatCode>"£"#,##0</c:formatCode>
                <c:ptCount val="2"/>
                <c:pt idx="0">
                  <c:v>176441267.13557783</c:v>
                </c:pt>
                <c:pt idx="1">
                  <c:v>-1.0662222163332092E-4</c:v>
                </c:pt>
              </c:numCache>
            </c:numRef>
          </c:val>
          <c:extLst>
            <c:ext xmlns:c16="http://schemas.microsoft.com/office/drawing/2014/chart" uri="{C3380CC4-5D6E-409C-BE32-E72D297353CC}">
              <c16:uniqueId val="{00000004-368A-4A86-8233-53BDE4C6A576}"/>
            </c:ext>
          </c:extLst>
        </c:ser>
        <c:ser>
          <c:idx val="5"/>
          <c:order val="5"/>
          <c:tx>
            <c:strRef>
              <c:f>Exit!$H$682</c:f>
              <c:strCache>
                <c:ptCount val="1"/>
                <c:pt idx="0">
                  <c:v>0621D</c:v>
                </c:pt>
              </c:strCache>
            </c:strRef>
          </c:tx>
          <c:spPr>
            <a:solidFill>
              <a:schemeClr val="accent6"/>
            </a:solidFill>
            <a:ln>
              <a:noFill/>
            </a:ln>
            <a:effectLst/>
          </c:spPr>
          <c:invertIfNegative val="0"/>
          <c:cat>
            <c:strRef>
              <c:f>Exit!$B$683:$B$684</c:f>
              <c:strCache>
                <c:ptCount val="2"/>
                <c:pt idx="0">
                  <c:v>Transition</c:v>
                </c:pt>
                <c:pt idx="1">
                  <c:v>Enduring</c:v>
                </c:pt>
              </c:strCache>
            </c:strRef>
          </c:cat>
          <c:val>
            <c:numRef>
              <c:f>Exit!$H$683:$H$684</c:f>
              <c:numCache>
                <c:formatCode>"£"#,##0</c:formatCode>
                <c:ptCount val="2"/>
                <c:pt idx="0">
                  <c:v>177696346.97224796</c:v>
                </c:pt>
                <c:pt idx="1">
                  <c:v>1.5904269336712554E-6</c:v>
                </c:pt>
              </c:numCache>
            </c:numRef>
          </c:val>
          <c:extLst>
            <c:ext xmlns:c16="http://schemas.microsoft.com/office/drawing/2014/chart" uri="{C3380CC4-5D6E-409C-BE32-E72D297353CC}">
              <c16:uniqueId val="{00000005-368A-4A86-8233-53BDE4C6A576}"/>
            </c:ext>
          </c:extLst>
        </c:ser>
        <c:ser>
          <c:idx val="6"/>
          <c:order val="6"/>
          <c:tx>
            <c:strRef>
              <c:f>Exit!$I$682</c:f>
              <c:strCache>
                <c:ptCount val="1"/>
                <c:pt idx="0">
                  <c:v>0621E</c:v>
                </c:pt>
              </c:strCache>
            </c:strRef>
          </c:tx>
          <c:spPr>
            <a:solidFill>
              <a:schemeClr val="accent1">
                <a:lumMod val="60000"/>
              </a:schemeClr>
            </a:solidFill>
            <a:ln>
              <a:noFill/>
            </a:ln>
            <a:effectLst/>
          </c:spPr>
          <c:invertIfNegative val="0"/>
          <c:cat>
            <c:strRef>
              <c:f>Exit!$B$683:$B$684</c:f>
              <c:strCache>
                <c:ptCount val="2"/>
                <c:pt idx="0">
                  <c:v>Transition</c:v>
                </c:pt>
                <c:pt idx="1">
                  <c:v>Enduring</c:v>
                </c:pt>
              </c:strCache>
            </c:strRef>
          </c:cat>
          <c:val>
            <c:numRef>
              <c:f>Exit!$I$683:$I$684</c:f>
              <c:numCache>
                <c:formatCode>"£"#,##0</c:formatCode>
                <c:ptCount val="2"/>
                <c:pt idx="0">
                  <c:v>203095063.75503132</c:v>
                </c:pt>
                <c:pt idx="1">
                  <c:v>187004776.1257464</c:v>
                </c:pt>
              </c:numCache>
            </c:numRef>
          </c:val>
          <c:extLst>
            <c:ext xmlns:c16="http://schemas.microsoft.com/office/drawing/2014/chart" uri="{C3380CC4-5D6E-409C-BE32-E72D297353CC}">
              <c16:uniqueId val="{00000006-368A-4A86-8233-53BDE4C6A576}"/>
            </c:ext>
          </c:extLst>
        </c:ser>
        <c:ser>
          <c:idx val="7"/>
          <c:order val="7"/>
          <c:tx>
            <c:strRef>
              <c:f>Exit!$J$682</c:f>
              <c:strCache>
                <c:ptCount val="1"/>
                <c:pt idx="0">
                  <c:v>0621F</c:v>
                </c:pt>
              </c:strCache>
            </c:strRef>
          </c:tx>
          <c:spPr>
            <a:solidFill>
              <a:schemeClr val="accent2">
                <a:lumMod val="60000"/>
              </a:schemeClr>
            </a:solidFill>
            <a:ln>
              <a:noFill/>
            </a:ln>
            <a:effectLst/>
          </c:spPr>
          <c:invertIfNegative val="0"/>
          <c:cat>
            <c:strRef>
              <c:f>Exit!$B$683:$B$684</c:f>
              <c:strCache>
                <c:ptCount val="2"/>
                <c:pt idx="0">
                  <c:v>Transition</c:v>
                </c:pt>
                <c:pt idx="1">
                  <c:v>Enduring</c:v>
                </c:pt>
              </c:strCache>
            </c:strRef>
          </c:cat>
          <c:val>
            <c:numRef>
              <c:f>Exit!$J$683:$J$684</c:f>
              <c:numCache>
                <c:formatCode>"£"#,##0</c:formatCode>
                <c:ptCount val="2"/>
                <c:pt idx="0">
                  <c:v>211307847.66899532</c:v>
                </c:pt>
                <c:pt idx="1">
                  <c:v>-1.0670703457060484E-4</c:v>
                </c:pt>
              </c:numCache>
            </c:numRef>
          </c:val>
          <c:extLst>
            <c:ext xmlns:c16="http://schemas.microsoft.com/office/drawing/2014/chart" uri="{C3380CC4-5D6E-409C-BE32-E72D297353CC}">
              <c16:uniqueId val="{00000007-368A-4A86-8233-53BDE4C6A576}"/>
            </c:ext>
          </c:extLst>
        </c:ser>
        <c:ser>
          <c:idx val="8"/>
          <c:order val="8"/>
          <c:tx>
            <c:strRef>
              <c:f>Exit!$K$682</c:f>
              <c:strCache>
                <c:ptCount val="1"/>
                <c:pt idx="0">
                  <c:v>0621H</c:v>
                </c:pt>
              </c:strCache>
            </c:strRef>
          </c:tx>
          <c:spPr>
            <a:solidFill>
              <a:schemeClr val="accent3">
                <a:lumMod val="60000"/>
              </a:schemeClr>
            </a:solidFill>
            <a:ln>
              <a:noFill/>
            </a:ln>
            <a:effectLst/>
          </c:spPr>
          <c:invertIfNegative val="0"/>
          <c:cat>
            <c:strRef>
              <c:f>Exit!$B$683:$B$684</c:f>
              <c:strCache>
                <c:ptCount val="2"/>
                <c:pt idx="0">
                  <c:v>Transition</c:v>
                </c:pt>
                <c:pt idx="1">
                  <c:v>Enduring</c:v>
                </c:pt>
              </c:strCache>
            </c:strRef>
          </c:cat>
          <c:val>
            <c:numRef>
              <c:f>Exit!$K$683:$K$684</c:f>
              <c:numCache>
                <c:formatCode>"£"#,##0</c:formatCode>
                <c:ptCount val="2"/>
                <c:pt idx="0">
                  <c:v>203095063.75503132</c:v>
                </c:pt>
                <c:pt idx="1">
                  <c:v>-1.0643137040128034E-4</c:v>
                </c:pt>
              </c:numCache>
            </c:numRef>
          </c:val>
          <c:extLst>
            <c:ext xmlns:c16="http://schemas.microsoft.com/office/drawing/2014/chart" uri="{C3380CC4-5D6E-409C-BE32-E72D297353CC}">
              <c16:uniqueId val="{00000008-368A-4A86-8233-53BDE4C6A576}"/>
            </c:ext>
          </c:extLst>
        </c:ser>
        <c:ser>
          <c:idx val="9"/>
          <c:order val="9"/>
          <c:tx>
            <c:strRef>
              <c:f>Exit!$L$682</c:f>
              <c:strCache>
                <c:ptCount val="1"/>
                <c:pt idx="0">
                  <c:v>0621J</c:v>
                </c:pt>
              </c:strCache>
            </c:strRef>
          </c:tx>
          <c:spPr>
            <a:solidFill>
              <a:schemeClr val="accent4">
                <a:lumMod val="60000"/>
              </a:schemeClr>
            </a:solidFill>
            <a:ln>
              <a:noFill/>
            </a:ln>
            <a:effectLst/>
          </c:spPr>
          <c:invertIfNegative val="0"/>
          <c:cat>
            <c:strRef>
              <c:f>Exit!$B$683:$B$684</c:f>
              <c:strCache>
                <c:ptCount val="2"/>
                <c:pt idx="0">
                  <c:v>Transition</c:v>
                </c:pt>
                <c:pt idx="1">
                  <c:v>Enduring</c:v>
                </c:pt>
              </c:strCache>
            </c:strRef>
          </c:cat>
          <c:val>
            <c:numRef>
              <c:f>Exit!$L$683:$L$684</c:f>
              <c:numCache>
                <c:formatCode>"£"#,##0</c:formatCode>
                <c:ptCount val="2"/>
                <c:pt idx="0">
                  <c:v>210833465.93520686</c:v>
                </c:pt>
                <c:pt idx="1">
                  <c:v>2.1647011786399535E-5</c:v>
                </c:pt>
              </c:numCache>
            </c:numRef>
          </c:val>
          <c:extLst>
            <c:ext xmlns:c16="http://schemas.microsoft.com/office/drawing/2014/chart" uri="{C3380CC4-5D6E-409C-BE32-E72D297353CC}">
              <c16:uniqueId val="{00000009-368A-4A86-8233-53BDE4C6A576}"/>
            </c:ext>
          </c:extLst>
        </c:ser>
        <c:ser>
          <c:idx val="10"/>
          <c:order val="10"/>
          <c:tx>
            <c:strRef>
              <c:f>Exit!$M$682</c:f>
              <c:strCache>
                <c:ptCount val="1"/>
                <c:pt idx="0">
                  <c:v>0621K</c:v>
                </c:pt>
              </c:strCache>
            </c:strRef>
          </c:tx>
          <c:spPr>
            <a:solidFill>
              <a:schemeClr val="accent5">
                <a:lumMod val="60000"/>
              </a:schemeClr>
            </a:solidFill>
            <a:ln>
              <a:noFill/>
            </a:ln>
            <a:effectLst/>
          </c:spPr>
          <c:invertIfNegative val="0"/>
          <c:cat>
            <c:strRef>
              <c:f>Exit!$B$683:$B$684</c:f>
              <c:strCache>
                <c:ptCount val="2"/>
                <c:pt idx="0">
                  <c:v>Transition</c:v>
                </c:pt>
                <c:pt idx="1">
                  <c:v>Enduring</c:v>
                </c:pt>
              </c:strCache>
            </c:strRef>
          </c:cat>
          <c:val>
            <c:numRef>
              <c:f>Exit!$M$683:$M$684</c:f>
              <c:numCache>
                <c:formatCode>"£"#,##0</c:formatCode>
                <c:ptCount val="2"/>
                <c:pt idx="0">
                  <c:v>205751711.85247672</c:v>
                </c:pt>
                <c:pt idx="1">
                  <c:v>-1.0655860455597411E-4</c:v>
                </c:pt>
              </c:numCache>
            </c:numRef>
          </c:val>
          <c:extLst>
            <c:ext xmlns:c16="http://schemas.microsoft.com/office/drawing/2014/chart" uri="{C3380CC4-5D6E-409C-BE32-E72D297353CC}">
              <c16:uniqueId val="{0000000A-368A-4A86-8233-53BDE4C6A576}"/>
            </c:ext>
          </c:extLst>
        </c:ser>
        <c:ser>
          <c:idx val="11"/>
          <c:order val="11"/>
          <c:tx>
            <c:strRef>
              <c:f>Exit!$N$682</c:f>
              <c:strCache>
                <c:ptCount val="1"/>
                <c:pt idx="0">
                  <c:v>0621L</c:v>
                </c:pt>
              </c:strCache>
            </c:strRef>
          </c:tx>
          <c:spPr>
            <a:solidFill>
              <a:schemeClr val="accent6">
                <a:lumMod val="60000"/>
              </a:schemeClr>
            </a:solidFill>
            <a:ln>
              <a:noFill/>
            </a:ln>
            <a:effectLst/>
          </c:spPr>
          <c:invertIfNegative val="0"/>
          <c:cat>
            <c:strRef>
              <c:f>Exit!$B$683:$B$684</c:f>
              <c:strCache>
                <c:ptCount val="2"/>
                <c:pt idx="0">
                  <c:v>Transition</c:v>
                </c:pt>
                <c:pt idx="1">
                  <c:v>Enduring</c:v>
                </c:pt>
              </c:strCache>
            </c:strRef>
          </c:cat>
          <c:val>
            <c:numRef>
              <c:f>Exit!$N$683:$N$684</c:f>
              <c:numCache>
                <c:formatCode>"£"#,##0</c:formatCode>
                <c:ptCount val="2"/>
                <c:pt idx="0">
                  <c:v>203095063.75503132</c:v>
                </c:pt>
                <c:pt idx="1">
                  <c:v>9556000.7172933817</c:v>
                </c:pt>
              </c:numCache>
            </c:numRef>
          </c:val>
          <c:extLst>
            <c:ext xmlns:c16="http://schemas.microsoft.com/office/drawing/2014/chart" uri="{C3380CC4-5D6E-409C-BE32-E72D297353CC}">
              <c16:uniqueId val="{0000000B-368A-4A86-8233-53BDE4C6A576}"/>
            </c:ext>
          </c:extLst>
        </c:ser>
        <c:dLbls>
          <c:showLegendKey val="0"/>
          <c:showVal val="0"/>
          <c:showCatName val="0"/>
          <c:showSerName val="0"/>
          <c:showPercent val="0"/>
          <c:showBubbleSize val="0"/>
        </c:dLbls>
        <c:gapWidth val="219"/>
        <c:overlap val="-27"/>
        <c:axId val="2027796104"/>
        <c:axId val="2027795448"/>
      </c:barChart>
      <c:catAx>
        <c:axId val="2027796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27795448"/>
        <c:crosses val="autoZero"/>
        <c:auto val="1"/>
        <c:lblAlgn val="ctr"/>
        <c:lblOffset val="100"/>
        <c:noMultiLvlLbl val="0"/>
      </c:catAx>
      <c:valAx>
        <c:axId val="2027795448"/>
        <c:scaling>
          <c:orientation val="minMax"/>
          <c:max val="450000000"/>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277961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'Exit Charts'!$E$1</c:f>
          <c:strCache>
            <c:ptCount val="1"/>
            <c:pt idx="0">
              <c:v>Exit Combined Revenue - STORAGE SITE</c:v>
            </c:pt>
          </c:strCache>
        </c:strRef>
      </c:tx>
      <c:overlay val="0"/>
      <c:spPr>
        <a:noFill/>
        <a:ln>
          <a:no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'Exit Charts'!$G$2</c:f>
              <c:strCache>
                <c:ptCount val="1"/>
                <c:pt idx="0">
                  <c:v>Current</c:v>
                </c:pt>
              </c:strCache>
            </c:strRef>
          </c:tx>
          <c:spPr>
            <a:solidFill>
              <a:schemeClr val="accent1"/>
            </a:solidFill>
            <a:ln>
              <a:noFill/>
            </a:ln>
            <a:effectLst/>
          </c:spPr>
          <c:invertIfNegative val="0"/>
          <c:cat>
            <c:strRef>
              <c:f>'Exit Charts'!$F$3:$F$4</c:f>
              <c:strCache>
                <c:ptCount val="2"/>
                <c:pt idx="0">
                  <c:v>Transition</c:v>
                </c:pt>
                <c:pt idx="1">
                  <c:v>Enduring</c:v>
                </c:pt>
              </c:strCache>
            </c:strRef>
          </c:cat>
          <c:val>
            <c:numRef>
              <c:f>'Exit Charts'!$G$3:$G$4</c:f>
              <c:numCache>
                <c:formatCode>"£"#,##0</c:formatCode>
                <c:ptCount val="2"/>
                <c:pt idx="0">
                  <c:v>3022394.8253378109</c:v>
                </c:pt>
                <c:pt idx="1">
                  <c:v>3022394.8253378109</c:v>
                </c:pt>
              </c:numCache>
            </c:numRef>
          </c:val>
          <c:extLst>
            <c:ext xmlns:c16="http://schemas.microsoft.com/office/drawing/2014/chart" uri="{C3380CC4-5D6E-409C-BE32-E72D297353CC}">
              <c16:uniqueId val="{00000000-927F-4851-8B92-4C0618936544}"/>
            </c:ext>
          </c:extLst>
        </c:ser>
        <c:ser>
          <c:idx val="1"/>
          <c:order val="1"/>
          <c:tx>
            <c:strRef>
              <c:f>'Exit Charts'!$H$2</c:f>
              <c:strCache>
                <c:ptCount val="1"/>
                <c:pt idx="0">
                  <c:v>0621</c:v>
                </c:pt>
              </c:strCache>
            </c:strRef>
          </c:tx>
          <c:spPr>
            <a:solidFill>
              <a:schemeClr val="accent2"/>
            </a:solidFill>
            <a:ln>
              <a:noFill/>
            </a:ln>
            <a:effectLst/>
          </c:spPr>
          <c:invertIfNegative val="0"/>
          <c:cat>
            <c:strRef>
              <c:f>'Exit Charts'!$F$3:$F$4</c:f>
              <c:strCache>
                <c:ptCount val="2"/>
                <c:pt idx="0">
                  <c:v>Transition</c:v>
                </c:pt>
                <c:pt idx="1">
                  <c:v>Enduring</c:v>
                </c:pt>
              </c:strCache>
            </c:strRef>
          </c:cat>
          <c:val>
            <c:numRef>
              <c:f>'Exit Charts'!$H$3:$H$4</c:f>
              <c:numCache>
                <c:formatCode>"£"#,##0</c:formatCode>
                <c:ptCount val="2"/>
                <c:pt idx="0">
                  <c:v>2419914.7591118254</c:v>
                </c:pt>
                <c:pt idx="1">
                  <c:v>4512902.7074180972</c:v>
                </c:pt>
              </c:numCache>
            </c:numRef>
          </c:val>
          <c:extLst>
            <c:ext xmlns:c16="http://schemas.microsoft.com/office/drawing/2014/chart" uri="{C3380CC4-5D6E-409C-BE32-E72D297353CC}">
              <c16:uniqueId val="{00000001-927F-4851-8B92-4C0618936544}"/>
            </c:ext>
          </c:extLst>
        </c:ser>
        <c:ser>
          <c:idx val="2"/>
          <c:order val="2"/>
          <c:tx>
            <c:strRef>
              <c:f>'Exit Charts'!$I$2</c:f>
              <c:strCache>
                <c:ptCount val="1"/>
                <c:pt idx="0">
                  <c:v>0621A</c:v>
                </c:pt>
              </c:strCache>
            </c:strRef>
          </c:tx>
          <c:spPr>
            <a:solidFill>
              <a:schemeClr val="accent3"/>
            </a:solidFill>
            <a:ln>
              <a:noFill/>
            </a:ln>
            <a:effectLst/>
          </c:spPr>
          <c:invertIfNegative val="0"/>
          <c:cat>
            <c:strRef>
              <c:f>'Exit Charts'!$F$3:$F$4</c:f>
              <c:strCache>
                <c:ptCount val="2"/>
                <c:pt idx="0">
                  <c:v>Transition</c:v>
                </c:pt>
                <c:pt idx="1">
                  <c:v>Enduring</c:v>
                </c:pt>
              </c:strCache>
            </c:strRef>
          </c:cat>
          <c:val>
            <c:numRef>
              <c:f>'Exit Charts'!$I$3:$I$4</c:f>
              <c:numCache>
                <c:formatCode>"£"#,##0</c:formatCode>
                <c:ptCount val="2"/>
                <c:pt idx="0">
                  <c:v>677576.13255131105</c:v>
                </c:pt>
                <c:pt idx="1">
                  <c:v>1273371.1587048026</c:v>
                </c:pt>
              </c:numCache>
            </c:numRef>
          </c:val>
          <c:extLst>
            <c:ext xmlns:c16="http://schemas.microsoft.com/office/drawing/2014/chart" uri="{C3380CC4-5D6E-409C-BE32-E72D297353CC}">
              <c16:uniqueId val="{00000002-927F-4851-8B92-4C0618936544}"/>
            </c:ext>
          </c:extLst>
        </c:ser>
        <c:ser>
          <c:idx val="3"/>
          <c:order val="3"/>
          <c:tx>
            <c:strRef>
              <c:f>'Exit Charts'!$J$2</c:f>
              <c:strCache>
                <c:ptCount val="1"/>
                <c:pt idx="0">
                  <c:v>0621B</c:v>
                </c:pt>
              </c:strCache>
            </c:strRef>
          </c:tx>
          <c:spPr>
            <a:solidFill>
              <a:schemeClr val="accent4"/>
            </a:solidFill>
            <a:ln>
              <a:noFill/>
            </a:ln>
            <a:effectLst/>
          </c:spPr>
          <c:invertIfNegative val="0"/>
          <c:cat>
            <c:strRef>
              <c:f>'Exit Charts'!$F$3:$F$4</c:f>
              <c:strCache>
                <c:ptCount val="2"/>
                <c:pt idx="0">
                  <c:v>Transition</c:v>
                </c:pt>
                <c:pt idx="1">
                  <c:v>Enduring</c:v>
                </c:pt>
              </c:strCache>
            </c:strRef>
          </c:cat>
          <c:val>
            <c:numRef>
              <c:f>'Exit Charts'!$J$3:$J$4</c:f>
              <c:numCache>
                <c:formatCode>"£"#,##0</c:formatCode>
                <c:ptCount val="2"/>
                <c:pt idx="0">
                  <c:v>677576.13255131105</c:v>
                </c:pt>
                <c:pt idx="1">
                  <c:v>723309.35061544355</c:v>
                </c:pt>
              </c:numCache>
            </c:numRef>
          </c:val>
          <c:extLst>
            <c:ext xmlns:c16="http://schemas.microsoft.com/office/drawing/2014/chart" uri="{C3380CC4-5D6E-409C-BE32-E72D297353CC}">
              <c16:uniqueId val="{00000003-927F-4851-8B92-4C0618936544}"/>
            </c:ext>
          </c:extLst>
        </c:ser>
        <c:ser>
          <c:idx val="4"/>
          <c:order val="4"/>
          <c:tx>
            <c:strRef>
              <c:f>'Exit Charts'!$K$2</c:f>
              <c:strCache>
                <c:ptCount val="1"/>
                <c:pt idx="0">
                  <c:v>0621C</c:v>
                </c:pt>
              </c:strCache>
            </c:strRef>
          </c:tx>
          <c:spPr>
            <a:solidFill>
              <a:schemeClr val="accent5"/>
            </a:solidFill>
            <a:ln>
              <a:noFill/>
            </a:ln>
            <a:effectLst/>
          </c:spPr>
          <c:invertIfNegative val="0"/>
          <c:cat>
            <c:strRef>
              <c:f>'Exit Charts'!$F$3:$F$4</c:f>
              <c:strCache>
                <c:ptCount val="2"/>
                <c:pt idx="0">
                  <c:v>Transition</c:v>
                </c:pt>
                <c:pt idx="1">
                  <c:v>Enduring</c:v>
                </c:pt>
              </c:strCache>
            </c:strRef>
          </c:cat>
          <c:val>
            <c:numRef>
              <c:f>'Exit Charts'!$K$3:$K$4</c:f>
              <c:numCache>
                <c:formatCode>"£"#,##0</c:formatCode>
                <c:ptCount val="2"/>
                <c:pt idx="0">
                  <c:v>677576.13255131105</c:v>
                </c:pt>
                <c:pt idx="1">
                  <c:v>1273371.1587048026</c:v>
                </c:pt>
              </c:numCache>
            </c:numRef>
          </c:val>
          <c:extLst>
            <c:ext xmlns:c16="http://schemas.microsoft.com/office/drawing/2014/chart" uri="{C3380CC4-5D6E-409C-BE32-E72D297353CC}">
              <c16:uniqueId val="{00000004-927F-4851-8B92-4C0618936544}"/>
            </c:ext>
          </c:extLst>
        </c:ser>
        <c:ser>
          <c:idx val="5"/>
          <c:order val="5"/>
          <c:tx>
            <c:strRef>
              <c:f>'Exit Charts'!$L$2</c:f>
              <c:strCache>
                <c:ptCount val="1"/>
                <c:pt idx="0">
                  <c:v>0621D</c:v>
                </c:pt>
              </c:strCache>
            </c:strRef>
          </c:tx>
          <c:spPr>
            <a:solidFill>
              <a:schemeClr val="accent6"/>
            </a:solidFill>
            <a:ln>
              <a:noFill/>
            </a:ln>
            <a:effectLst/>
          </c:spPr>
          <c:invertIfNegative val="0"/>
          <c:cat>
            <c:strRef>
              <c:f>'Exit Charts'!$F$3:$F$4</c:f>
              <c:strCache>
                <c:ptCount val="2"/>
                <c:pt idx="0">
                  <c:v>Transition</c:v>
                </c:pt>
                <c:pt idx="1">
                  <c:v>Enduring</c:v>
                </c:pt>
              </c:strCache>
            </c:strRef>
          </c:cat>
          <c:val>
            <c:numRef>
              <c:f>'Exit Charts'!$L$3:$L$4</c:f>
              <c:numCache>
                <c:formatCode>"£"#,##0</c:formatCode>
                <c:ptCount val="2"/>
                <c:pt idx="0">
                  <c:v>720132.13965676294</c:v>
                </c:pt>
                <c:pt idx="1">
                  <c:v>1367145.8217523629</c:v>
                </c:pt>
              </c:numCache>
            </c:numRef>
          </c:val>
          <c:extLst>
            <c:ext xmlns:c16="http://schemas.microsoft.com/office/drawing/2014/chart" uri="{C3380CC4-5D6E-409C-BE32-E72D297353CC}">
              <c16:uniqueId val="{00000005-927F-4851-8B92-4C0618936544}"/>
            </c:ext>
          </c:extLst>
        </c:ser>
        <c:ser>
          <c:idx val="6"/>
          <c:order val="6"/>
          <c:tx>
            <c:strRef>
              <c:f>'Exit Charts'!$M$2</c:f>
              <c:strCache>
                <c:ptCount val="1"/>
                <c:pt idx="0">
                  <c:v>0621E</c:v>
                </c:pt>
              </c:strCache>
            </c:strRef>
          </c:tx>
          <c:spPr>
            <a:solidFill>
              <a:schemeClr val="accent1">
                <a:lumMod val="60000"/>
              </a:schemeClr>
            </a:solidFill>
            <a:ln>
              <a:noFill/>
            </a:ln>
            <a:effectLst/>
          </c:spPr>
          <c:invertIfNegative val="0"/>
          <c:cat>
            <c:strRef>
              <c:f>'Exit Charts'!$F$3:$F$4</c:f>
              <c:strCache>
                <c:ptCount val="2"/>
                <c:pt idx="0">
                  <c:v>Transition</c:v>
                </c:pt>
                <c:pt idx="1">
                  <c:v>Enduring</c:v>
                </c:pt>
              </c:strCache>
            </c:strRef>
          </c:cat>
          <c:val>
            <c:numRef>
              <c:f>'Exit Charts'!$M$3:$M$4</c:f>
              <c:numCache>
                <c:formatCode>"£"#,##0</c:formatCode>
                <c:ptCount val="2"/>
                <c:pt idx="0">
                  <c:v>2419914.7591118254</c:v>
                </c:pt>
                <c:pt idx="1">
                  <c:v>2648025.5560439881</c:v>
                </c:pt>
              </c:numCache>
            </c:numRef>
          </c:val>
          <c:extLst>
            <c:ext xmlns:c16="http://schemas.microsoft.com/office/drawing/2014/chart" uri="{C3380CC4-5D6E-409C-BE32-E72D297353CC}">
              <c16:uniqueId val="{00000006-927F-4851-8B92-4C0618936544}"/>
            </c:ext>
          </c:extLst>
        </c:ser>
        <c:ser>
          <c:idx val="7"/>
          <c:order val="7"/>
          <c:tx>
            <c:strRef>
              <c:f>'Exit Charts'!$N$2</c:f>
              <c:strCache>
                <c:ptCount val="1"/>
                <c:pt idx="0">
                  <c:v>0621F</c:v>
                </c:pt>
              </c:strCache>
            </c:strRef>
          </c:tx>
          <c:spPr>
            <a:solidFill>
              <a:schemeClr val="accent2">
                <a:lumMod val="60000"/>
              </a:schemeClr>
            </a:solidFill>
            <a:ln>
              <a:noFill/>
            </a:ln>
            <a:effectLst/>
          </c:spPr>
          <c:invertIfNegative val="0"/>
          <c:cat>
            <c:strRef>
              <c:f>'Exit Charts'!$F$3:$F$4</c:f>
              <c:strCache>
                <c:ptCount val="2"/>
                <c:pt idx="0">
                  <c:v>Transition</c:v>
                </c:pt>
                <c:pt idx="1">
                  <c:v>Enduring</c:v>
                </c:pt>
              </c:strCache>
            </c:strRef>
          </c:cat>
          <c:val>
            <c:numRef>
              <c:f>'Exit Charts'!$N$3:$N$4</c:f>
              <c:numCache>
                <c:formatCode>"£"#,##0</c:formatCode>
                <c:ptCount val="2"/>
                <c:pt idx="0">
                  <c:v>2419914.7591118254</c:v>
                </c:pt>
                <c:pt idx="1">
                  <c:v>4637875.655966497</c:v>
                </c:pt>
              </c:numCache>
            </c:numRef>
          </c:val>
          <c:extLst>
            <c:ext xmlns:c16="http://schemas.microsoft.com/office/drawing/2014/chart" uri="{C3380CC4-5D6E-409C-BE32-E72D297353CC}">
              <c16:uniqueId val="{00000007-927F-4851-8B92-4C0618936544}"/>
            </c:ext>
          </c:extLst>
        </c:ser>
        <c:ser>
          <c:idx val="8"/>
          <c:order val="8"/>
          <c:tx>
            <c:strRef>
              <c:f>'Exit Charts'!$O$2</c:f>
              <c:strCache>
                <c:ptCount val="1"/>
                <c:pt idx="0">
                  <c:v>0621H</c:v>
                </c:pt>
              </c:strCache>
            </c:strRef>
          </c:tx>
          <c:spPr>
            <a:solidFill>
              <a:schemeClr val="accent3">
                <a:lumMod val="60000"/>
              </a:schemeClr>
            </a:solidFill>
            <a:ln>
              <a:noFill/>
            </a:ln>
            <a:effectLst/>
          </c:spPr>
          <c:invertIfNegative val="0"/>
          <c:cat>
            <c:strRef>
              <c:f>'Exit Charts'!$F$3:$F$4</c:f>
              <c:strCache>
                <c:ptCount val="2"/>
                <c:pt idx="0">
                  <c:v>Transition</c:v>
                </c:pt>
                <c:pt idx="1">
                  <c:v>Enduring</c:v>
                </c:pt>
              </c:strCache>
            </c:strRef>
          </c:cat>
          <c:val>
            <c:numRef>
              <c:f>'Exit Charts'!$O$3:$O$4</c:f>
              <c:numCache>
                <c:formatCode>"£"#,##0</c:formatCode>
                <c:ptCount val="2"/>
                <c:pt idx="0">
                  <c:v>2419914.7591118254</c:v>
                </c:pt>
                <c:pt idx="1">
                  <c:v>4512902.7074180972</c:v>
                </c:pt>
              </c:numCache>
            </c:numRef>
          </c:val>
          <c:extLst>
            <c:ext xmlns:c16="http://schemas.microsoft.com/office/drawing/2014/chart" uri="{C3380CC4-5D6E-409C-BE32-E72D297353CC}">
              <c16:uniqueId val="{00000008-927F-4851-8B92-4C0618936544}"/>
            </c:ext>
          </c:extLst>
        </c:ser>
        <c:ser>
          <c:idx val="9"/>
          <c:order val="9"/>
          <c:tx>
            <c:strRef>
              <c:f>'Exit Charts'!$P$2</c:f>
              <c:strCache>
                <c:ptCount val="1"/>
                <c:pt idx="0">
                  <c:v>0621J</c:v>
                </c:pt>
              </c:strCache>
            </c:strRef>
          </c:tx>
          <c:spPr>
            <a:solidFill>
              <a:schemeClr val="accent4">
                <a:lumMod val="60000"/>
              </a:schemeClr>
            </a:solidFill>
            <a:ln>
              <a:noFill/>
            </a:ln>
            <a:effectLst/>
          </c:spPr>
          <c:invertIfNegative val="0"/>
          <c:cat>
            <c:strRef>
              <c:f>'Exit Charts'!$F$3:$F$4</c:f>
              <c:strCache>
                <c:ptCount val="2"/>
                <c:pt idx="0">
                  <c:v>Transition</c:v>
                </c:pt>
                <c:pt idx="1">
                  <c:v>Enduring</c:v>
                </c:pt>
              </c:strCache>
            </c:strRef>
          </c:cat>
          <c:val>
            <c:numRef>
              <c:f>'Exit Charts'!$P$3:$P$4</c:f>
              <c:numCache>
                <c:formatCode>"£"#,##0</c:formatCode>
                <c:ptCount val="2"/>
                <c:pt idx="0">
                  <c:v>792341.5392193289</c:v>
                </c:pt>
                <c:pt idx="1">
                  <c:v>1500197.561413188</c:v>
                </c:pt>
              </c:numCache>
            </c:numRef>
          </c:val>
          <c:extLst>
            <c:ext xmlns:c16="http://schemas.microsoft.com/office/drawing/2014/chart" uri="{C3380CC4-5D6E-409C-BE32-E72D297353CC}">
              <c16:uniqueId val="{00000009-927F-4851-8B92-4C0618936544}"/>
            </c:ext>
          </c:extLst>
        </c:ser>
        <c:ser>
          <c:idx val="10"/>
          <c:order val="10"/>
          <c:tx>
            <c:strRef>
              <c:f>'Exit Charts'!$Q$2</c:f>
              <c:strCache>
                <c:ptCount val="1"/>
                <c:pt idx="0">
                  <c:v>0621K</c:v>
                </c:pt>
              </c:strCache>
            </c:strRef>
          </c:tx>
          <c:spPr>
            <a:solidFill>
              <a:schemeClr val="accent5">
                <a:lumMod val="60000"/>
              </a:schemeClr>
            </a:solidFill>
            <a:ln>
              <a:noFill/>
            </a:ln>
            <a:effectLst/>
          </c:spPr>
          <c:invertIfNegative val="0"/>
          <c:cat>
            <c:strRef>
              <c:f>'Exit Charts'!$F$3:$F$4</c:f>
              <c:strCache>
                <c:ptCount val="2"/>
                <c:pt idx="0">
                  <c:v>Transition</c:v>
                </c:pt>
                <c:pt idx="1">
                  <c:v>Enduring</c:v>
                </c:pt>
              </c:strCache>
            </c:strRef>
          </c:cat>
          <c:val>
            <c:numRef>
              <c:f>'Exit Charts'!$Q$3:$Q$4</c:f>
              <c:numCache>
                <c:formatCode>"£"#,##0</c:formatCode>
                <c:ptCount val="2"/>
                <c:pt idx="0">
                  <c:v>328894.71829133132</c:v>
                </c:pt>
                <c:pt idx="1">
                  <c:v>619049.69981733337</c:v>
                </c:pt>
              </c:numCache>
            </c:numRef>
          </c:val>
          <c:extLst>
            <c:ext xmlns:c16="http://schemas.microsoft.com/office/drawing/2014/chart" uri="{C3380CC4-5D6E-409C-BE32-E72D297353CC}">
              <c16:uniqueId val="{0000000A-927F-4851-8B92-4C0618936544}"/>
            </c:ext>
          </c:extLst>
        </c:ser>
        <c:ser>
          <c:idx val="11"/>
          <c:order val="11"/>
          <c:tx>
            <c:strRef>
              <c:f>'Exit Charts'!$R$2</c:f>
              <c:strCache>
                <c:ptCount val="1"/>
                <c:pt idx="0">
                  <c:v>0621L</c:v>
                </c:pt>
              </c:strCache>
            </c:strRef>
          </c:tx>
          <c:spPr>
            <a:solidFill>
              <a:schemeClr val="accent6">
                <a:lumMod val="60000"/>
              </a:schemeClr>
            </a:solidFill>
            <a:ln>
              <a:noFill/>
            </a:ln>
            <a:effectLst/>
          </c:spPr>
          <c:invertIfNegative val="0"/>
          <c:cat>
            <c:strRef>
              <c:f>'Exit Charts'!$F$3:$F$4</c:f>
              <c:strCache>
                <c:ptCount val="2"/>
                <c:pt idx="0">
                  <c:v>Transition</c:v>
                </c:pt>
                <c:pt idx="1">
                  <c:v>Enduring</c:v>
                </c:pt>
              </c:strCache>
            </c:strRef>
          </c:cat>
          <c:val>
            <c:numRef>
              <c:f>'Exit Charts'!$R$3:$R$4</c:f>
              <c:numCache>
                <c:formatCode>"£"#,##0</c:formatCode>
                <c:ptCount val="2"/>
                <c:pt idx="0">
                  <c:v>2419914.7591118254</c:v>
                </c:pt>
                <c:pt idx="1">
                  <c:v>4657983.9236454908</c:v>
                </c:pt>
              </c:numCache>
            </c:numRef>
          </c:val>
          <c:extLst>
            <c:ext xmlns:c16="http://schemas.microsoft.com/office/drawing/2014/chart" uri="{C3380CC4-5D6E-409C-BE32-E72D297353CC}">
              <c16:uniqueId val="{0000000B-927F-4851-8B92-4C0618936544}"/>
            </c:ext>
          </c:extLst>
        </c:ser>
        <c:dLbls>
          <c:showLegendKey val="0"/>
          <c:showVal val="0"/>
          <c:showCatName val="0"/>
          <c:showSerName val="0"/>
          <c:showPercent val="0"/>
          <c:showBubbleSize val="0"/>
        </c:dLbls>
        <c:gapWidth val="75"/>
        <c:overlap val="-25"/>
        <c:axId val="461884600"/>
        <c:axId val="461884272"/>
      </c:barChart>
      <c:catAx>
        <c:axId val="46188460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461884272"/>
        <c:crosses val="autoZero"/>
        <c:auto val="1"/>
        <c:lblAlgn val="ctr"/>
        <c:lblOffset val="100"/>
        <c:noMultiLvlLbl val="0"/>
      </c:catAx>
      <c:valAx>
        <c:axId val="461884272"/>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4618846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r>
              <a:rPr lang="en-GB" sz="1000"/>
              <a:t>Exit Combined Revenues - All GDN areas</a:t>
            </a:r>
            <a:r>
              <a:rPr lang="en-GB" sz="1000" baseline="0"/>
              <a:t> (includes all revenue recovery charges)</a:t>
            </a:r>
          </a:p>
        </c:rich>
      </c:tx>
      <c:overlay val="0"/>
      <c:spPr>
        <a:noFill/>
        <a:ln>
          <a:no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'Exit Charts'!$G$37</c:f>
              <c:strCache>
                <c:ptCount val="1"/>
                <c:pt idx="0">
                  <c:v>Current</c:v>
                </c:pt>
              </c:strCache>
            </c:strRef>
          </c:tx>
          <c:spPr>
            <a:solidFill>
              <a:schemeClr val="accent1"/>
            </a:solidFill>
            <a:ln>
              <a:noFill/>
            </a:ln>
            <a:effectLst/>
          </c:spPr>
          <c:invertIfNegative val="0"/>
          <c:cat>
            <c:strRef>
              <c:f>'Exit Charts'!$F$38:$F$39</c:f>
              <c:strCache>
                <c:ptCount val="2"/>
                <c:pt idx="0">
                  <c:v>Transition</c:v>
                </c:pt>
                <c:pt idx="1">
                  <c:v>Enduring</c:v>
                </c:pt>
              </c:strCache>
            </c:strRef>
          </c:cat>
          <c:val>
            <c:numRef>
              <c:f>'Exit Charts'!$G$38:$G$39</c:f>
              <c:numCache>
                <c:formatCode>"£"#,##0</c:formatCode>
                <c:ptCount val="2"/>
                <c:pt idx="0">
                  <c:v>306170917.24672085</c:v>
                </c:pt>
                <c:pt idx="1">
                  <c:v>306170917.24672085</c:v>
                </c:pt>
              </c:numCache>
            </c:numRef>
          </c:val>
          <c:extLst>
            <c:ext xmlns:c16="http://schemas.microsoft.com/office/drawing/2014/chart" uri="{C3380CC4-5D6E-409C-BE32-E72D297353CC}">
              <c16:uniqueId val="{00000000-0238-4B2F-A3F1-52095A8D6492}"/>
            </c:ext>
          </c:extLst>
        </c:ser>
        <c:ser>
          <c:idx val="1"/>
          <c:order val="1"/>
          <c:tx>
            <c:strRef>
              <c:f>'Exit Charts'!$H$37</c:f>
              <c:strCache>
                <c:ptCount val="1"/>
                <c:pt idx="0">
                  <c:v>0621</c:v>
                </c:pt>
              </c:strCache>
            </c:strRef>
          </c:tx>
          <c:spPr>
            <a:solidFill>
              <a:schemeClr val="accent2"/>
            </a:solidFill>
            <a:ln>
              <a:noFill/>
            </a:ln>
            <a:effectLst/>
          </c:spPr>
          <c:invertIfNegative val="0"/>
          <c:cat>
            <c:strRef>
              <c:f>'Exit Charts'!$F$38:$F$39</c:f>
              <c:strCache>
                <c:ptCount val="2"/>
                <c:pt idx="0">
                  <c:v>Transition</c:v>
                </c:pt>
                <c:pt idx="1">
                  <c:v>Enduring</c:v>
                </c:pt>
              </c:strCache>
            </c:strRef>
          </c:cat>
          <c:val>
            <c:numRef>
              <c:f>'Exit Charts'!$H$38:$H$39</c:f>
              <c:numCache>
                <c:formatCode>"£"#,##0</c:formatCode>
                <c:ptCount val="2"/>
                <c:pt idx="0">
                  <c:v>297341428.52309752</c:v>
                </c:pt>
                <c:pt idx="1">
                  <c:v>339721241.88243395</c:v>
                </c:pt>
              </c:numCache>
            </c:numRef>
          </c:val>
          <c:extLst>
            <c:ext xmlns:c16="http://schemas.microsoft.com/office/drawing/2014/chart" uri="{C3380CC4-5D6E-409C-BE32-E72D297353CC}">
              <c16:uniqueId val="{00000001-0238-4B2F-A3F1-52095A8D6492}"/>
            </c:ext>
          </c:extLst>
        </c:ser>
        <c:ser>
          <c:idx val="2"/>
          <c:order val="2"/>
          <c:tx>
            <c:strRef>
              <c:f>'Exit Charts'!$I$37</c:f>
              <c:strCache>
                <c:ptCount val="1"/>
                <c:pt idx="0">
                  <c:v>0621A</c:v>
                </c:pt>
              </c:strCache>
            </c:strRef>
          </c:tx>
          <c:spPr>
            <a:solidFill>
              <a:schemeClr val="accent3"/>
            </a:solidFill>
            <a:ln>
              <a:noFill/>
            </a:ln>
            <a:effectLst/>
          </c:spPr>
          <c:invertIfNegative val="0"/>
          <c:cat>
            <c:strRef>
              <c:f>'Exit Charts'!$F$38:$F$39</c:f>
              <c:strCache>
                <c:ptCount val="2"/>
                <c:pt idx="0">
                  <c:v>Transition</c:v>
                </c:pt>
                <c:pt idx="1">
                  <c:v>Enduring</c:v>
                </c:pt>
              </c:strCache>
            </c:strRef>
          </c:cat>
          <c:val>
            <c:numRef>
              <c:f>'Exit Charts'!$I$38:$I$39</c:f>
              <c:numCache>
                <c:formatCode>"£"#,##0</c:formatCode>
                <c:ptCount val="2"/>
                <c:pt idx="0">
                  <c:v>298583579.53294718</c:v>
                </c:pt>
                <c:pt idx="1">
                  <c:v>342344779.79691815</c:v>
                </c:pt>
              </c:numCache>
            </c:numRef>
          </c:val>
          <c:extLst>
            <c:ext xmlns:c16="http://schemas.microsoft.com/office/drawing/2014/chart" uri="{C3380CC4-5D6E-409C-BE32-E72D297353CC}">
              <c16:uniqueId val="{00000002-0238-4B2F-A3F1-52095A8D6492}"/>
            </c:ext>
          </c:extLst>
        </c:ser>
        <c:ser>
          <c:idx val="3"/>
          <c:order val="3"/>
          <c:tx>
            <c:strRef>
              <c:f>'Exit Charts'!$J$37</c:f>
              <c:strCache>
                <c:ptCount val="1"/>
                <c:pt idx="0">
                  <c:v>0621B</c:v>
                </c:pt>
              </c:strCache>
            </c:strRef>
          </c:tx>
          <c:spPr>
            <a:solidFill>
              <a:schemeClr val="accent4"/>
            </a:solidFill>
            <a:ln>
              <a:noFill/>
            </a:ln>
            <a:effectLst/>
          </c:spPr>
          <c:invertIfNegative val="0"/>
          <c:cat>
            <c:strRef>
              <c:f>'Exit Charts'!$F$38:$F$39</c:f>
              <c:strCache>
                <c:ptCount val="2"/>
                <c:pt idx="0">
                  <c:v>Transition</c:v>
                </c:pt>
                <c:pt idx="1">
                  <c:v>Enduring</c:v>
                </c:pt>
              </c:strCache>
            </c:strRef>
          </c:cat>
          <c:val>
            <c:numRef>
              <c:f>'Exit Charts'!$J$38:$J$39</c:f>
              <c:numCache>
                <c:formatCode>"£"#,##0</c:formatCode>
                <c:ptCount val="2"/>
                <c:pt idx="0">
                  <c:v>298583579.53294718</c:v>
                </c:pt>
                <c:pt idx="1">
                  <c:v>319857363.58194375</c:v>
                </c:pt>
              </c:numCache>
            </c:numRef>
          </c:val>
          <c:extLst>
            <c:ext xmlns:c16="http://schemas.microsoft.com/office/drawing/2014/chart" uri="{C3380CC4-5D6E-409C-BE32-E72D297353CC}">
              <c16:uniqueId val="{00000003-0238-4B2F-A3F1-52095A8D6492}"/>
            </c:ext>
          </c:extLst>
        </c:ser>
        <c:ser>
          <c:idx val="4"/>
          <c:order val="4"/>
          <c:tx>
            <c:strRef>
              <c:f>'Exit Charts'!$K$37</c:f>
              <c:strCache>
                <c:ptCount val="1"/>
                <c:pt idx="0">
                  <c:v>0621C</c:v>
                </c:pt>
              </c:strCache>
            </c:strRef>
          </c:tx>
          <c:spPr>
            <a:solidFill>
              <a:schemeClr val="accent5"/>
            </a:solidFill>
            <a:ln>
              <a:noFill/>
            </a:ln>
            <a:effectLst/>
          </c:spPr>
          <c:invertIfNegative val="0"/>
          <c:cat>
            <c:strRef>
              <c:f>'Exit Charts'!$F$38:$F$39</c:f>
              <c:strCache>
                <c:ptCount val="2"/>
                <c:pt idx="0">
                  <c:v>Transition</c:v>
                </c:pt>
                <c:pt idx="1">
                  <c:v>Enduring</c:v>
                </c:pt>
              </c:strCache>
            </c:strRef>
          </c:cat>
          <c:val>
            <c:numRef>
              <c:f>'Exit Charts'!$K$38:$K$39</c:f>
              <c:numCache>
                <c:formatCode>"£"#,##0</c:formatCode>
                <c:ptCount val="2"/>
                <c:pt idx="0">
                  <c:v>288350907.40096033</c:v>
                </c:pt>
                <c:pt idx="1">
                  <c:v>342344779.79691815</c:v>
                </c:pt>
              </c:numCache>
            </c:numRef>
          </c:val>
          <c:extLst>
            <c:ext xmlns:c16="http://schemas.microsoft.com/office/drawing/2014/chart" uri="{C3380CC4-5D6E-409C-BE32-E72D297353CC}">
              <c16:uniqueId val="{00000004-0238-4B2F-A3F1-52095A8D6492}"/>
            </c:ext>
          </c:extLst>
        </c:ser>
        <c:ser>
          <c:idx val="5"/>
          <c:order val="5"/>
          <c:tx>
            <c:strRef>
              <c:f>'Exit Charts'!$L$37</c:f>
              <c:strCache>
                <c:ptCount val="1"/>
                <c:pt idx="0">
                  <c:v>0621D</c:v>
                </c:pt>
              </c:strCache>
            </c:strRef>
          </c:tx>
          <c:spPr>
            <a:solidFill>
              <a:schemeClr val="accent6"/>
            </a:solidFill>
            <a:ln>
              <a:noFill/>
            </a:ln>
            <a:effectLst/>
          </c:spPr>
          <c:invertIfNegative val="0"/>
          <c:cat>
            <c:strRef>
              <c:f>'Exit Charts'!$F$38:$F$39</c:f>
              <c:strCache>
                <c:ptCount val="2"/>
                <c:pt idx="0">
                  <c:v>Transition</c:v>
                </c:pt>
                <c:pt idx="1">
                  <c:v>Enduring</c:v>
                </c:pt>
              </c:strCache>
            </c:strRef>
          </c:cat>
          <c:val>
            <c:numRef>
              <c:f>'Exit Charts'!$L$38:$L$39</c:f>
              <c:numCache>
                <c:formatCode>"£"#,##0</c:formatCode>
                <c:ptCount val="2"/>
                <c:pt idx="0">
                  <c:v>288447483.22004944</c:v>
                </c:pt>
                <c:pt idx="1">
                  <c:v>343193215.84364277</c:v>
                </c:pt>
              </c:numCache>
            </c:numRef>
          </c:val>
          <c:extLst>
            <c:ext xmlns:c16="http://schemas.microsoft.com/office/drawing/2014/chart" uri="{C3380CC4-5D6E-409C-BE32-E72D297353CC}">
              <c16:uniqueId val="{00000005-0238-4B2F-A3F1-52095A8D6492}"/>
            </c:ext>
          </c:extLst>
        </c:ser>
        <c:ser>
          <c:idx val="6"/>
          <c:order val="6"/>
          <c:tx>
            <c:strRef>
              <c:f>'Exit Charts'!$M$37</c:f>
              <c:strCache>
                <c:ptCount val="1"/>
                <c:pt idx="0">
                  <c:v>0621E</c:v>
                </c:pt>
              </c:strCache>
            </c:strRef>
          </c:tx>
          <c:spPr>
            <a:solidFill>
              <a:schemeClr val="accent1">
                <a:lumMod val="60000"/>
              </a:schemeClr>
            </a:solidFill>
            <a:ln>
              <a:noFill/>
            </a:ln>
            <a:effectLst/>
          </c:spPr>
          <c:invertIfNegative val="0"/>
          <c:cat>
            <c:strRef>
              <c:f>'Exit Charts'!$F$38:$F$39</c:f>
              <c:strCache>
                <c:ptCount val="2"/>
                <c:pt idx="0">
                  <c:v>Transition</c:v>
                </c:pt>
                <c:pt idx="1">
                  <c:v>Enduring</c:v>
                </c:pt>
              </c:strCache>
            </c:strRef>
          </c:cat>
          <c:val>
            <c:numRef>
              <c:f>'Exit Charts'!$M$38:$M$39</c:f>
              <c:numCache>
                <c:formatCode>"£"#,##0</c:formatCode>
                <c:ptCount val="2"/>
                <c:pt idx="0">
                  <c:v>297341428.52309752</c:v>
                </c:pt>
                <c:pt idx="1">
                  <c:v>307870548.55087703</c:v>
                </c:pt>
              </c:numCache>
            </c:numRef>
          </c:val>
          <c:extLst>
            <c:ext xmlns:c16="http://schemas.microsoft.com/office/drawing/2014/chart" uri="{C3380CC4-5D6E-409C-BE32-E72D297353CC}">
              <c16:uniqueId val="{00000006-0238-4B2F-A3F1-52095A8D6492}"/>
            </c:ext>
          </c:extLst>
        </c:ser>
        <c:ser>
          <c:idx val="7"/>
          <c:order val="7"/>
          <c:tx>
            <c:strRef>
              <c:f>'Exit Charts'!$N$37</c:f>
              <c:strCache>
                <c:ptCount val="1"/>
                <c:pt idx="0">
                  <c:v>0621F</c:v>
                </c:pt>
              </c:strCache>
            </c:strRef>
          </c:tx>
          <c:spPr>
            <a:solidFill>
              <a:schemeClr val="accent2">
                <a:lumMod val="60000"/>
              </a:schemeClr>
            </a:solidFill>
            <a:ln>
              <a:noFill/>
            </a:ln>
            <a:effectLst/>
          </c:spPr>
          <c:invertIfNegative val="0"/>
          <c:cat>
            <c:strRef>
              <c:f>'Exit Charts'!$F$38:$F$39</c:f>
              <c:strCache>
                <c:ptCount val="2"/>
                <c:pt idx="0">
                  <c:v>Transition</c:v>
                </c:pt>
                <c:pt idx="1">
                  <c:v>Enduring</c:v>
                </c:pt>
              </c:strCache>
            </c:strRef>
          </c:cat>
          <c:val>
            <c:numRef>
              <c:f>'Exit Charts'!$N$38:$N$39</c:f>
              <c:numCache>
                <c:formatCode>"£"#,##0</c:formatCode>
                <c:ptCount val="2"/>
                <c:pt idx="0">
                  <c:v>301949894.57277989</c:v>
                </c:pt>
                <c:pt idx="1">
                  <c:v>349128926.4781574</c:v>
                </c:pt>
              </c:numCache>
            </c:numRef>
          </c:val>
          <c:extLst>
            <c:ext xmlns:c16="http://schemas.microsoft.com/office/drawing/2014/chart" uri="{C3380CC4-5D6E-409C-BE32-E72D297353CC}">
              <c16:uniqueId val="{00000007-0238-4B2F-A3F1-52095A8D6492}"/>
            </c:ext>
          </c:extLst>
        </c:ser>
        <c:ser>
          <c:idx val="8"/>
          <c:order val="8"/>
          <c:tx>
            <c:strRef>
              <c:f>'Exit Charts'!$O$37</c:f>
              <c:strCache>
                <c:ptCount val="1"/>
                <c:pt idx="0">
                  <c:v>0621H</c:v>
                </c:pt>
              </c:strCache>
            </c:strRef>
          </c:tx>
          <c:spPr>
            <a:solidFill>
              <a:schemeClr val="accent3">
                <a:lumMod val="60000"/>
              </a:schemeClr>
            </a:solidFill>
            <a:ln>
              <a:noFill/>
            </a:ln>
            <a:effectLst/>
          </c:spPr>
          <c:invertIfNegative val="0"/>
          <c:cat>
            <c:strRef>
              <c:f>'Exit Charts'!$F$38:$F$39</c:f>
              <c:strCache>
                <c:ptCount val="2"/>
                <c:pt idx="0">
                  <c:v>Transition</c:v>
                </c:pt>
                <c:pt idx="1">
                  <c:v>Enduring</c:v>
                </c:pt>
              </c:strCache>
            </c:strRef>
          </c:cat>
          <c:val>
            <c:numRef>
              <c:f>'Exit Charts'!$O$38:$O$39</c:f>
              <c:numCache>
                <c:formatCode>"£"#,##0</c:formatCode>
                <c:ptCount val="2"/>
                <c:pt idx="0">
                  <c:v>297341428.52309752</c:v>
                </c:pt>
                <c:pt idx="1">
                  <c:v>339721241.88243395</c:v>
                </c:pt>
              </c:numCache>
            </c:numRef>
          </c:val>
          <c:extLst>
            <c:ext xmlns:c16="http://schemas.microsoft.com/office/drawing/2014/chart" uri="{C3380CC4-5D6E-409C-BE32-E72D297353CC}">
              <c16:uniqueId val="{00000008-0238-4B2F-A3F1-52095A8D6492}"/>
            </c:ext>
          </c:extLst>
        </c:ser>
        <c:ser>
          <c:idx val="9"/>
          <c:order val="9"/>
          <c:tx>
            <c:strRef>
              <c:f>'Exit Charts'!$P$37</c:f>
              <c:strCache>
                <c:ptCount val="1"/>
                <c:pt idx="0">
                  <c:v>0621J</c:v>
                </c:pt>
              </c:strCache>
            </c:strRef>
          </c:tx>
          <c:spPr>
            <a:solidFill>
              <a:schemeClr val="accent4">
                <a:lumMod val="60000"/>
              </a:schemeClr>
            </a:solidFill>
            <a:ln>
              <a:noFill/>
            </a:ln>
            <a:effectLst/>
          </c:spPr>
          <c:invertIfNegative val="0"/>
          <c:cat>
            <c:strRef>
              <c:f>'Exit Charts'!$F$38:$F$39</c:f>
              <c:strCache>
                <c:ptCount val="2"/>
                <c:pt idx="0">
                  <c:v>Transition</c:v>
                </c:pt>
                <c:pt idx="1">
                  <c:v>Enduring</c:v>
                </c:pt>
              </c:strCache>
            </c:strRef>
          </c:cat>
          <c:val>
            <c:numRef>
              <c:f>'Exit Charts'!$P$38:$P$39</c:f>
              <c:numCache>
                <c:formatCode>"£"#,##0</c:formatCode>
                <c:ptCount val="2"/>
                <c:pt idx="0">
                  <c:v>297082331.8748526</c:v>
                </c:pt>
                <c:pt idx="1">
                  <c:v>339737721.38222665</c:v>
                </c:pt>
              </c:numCache>
            </c:numRef>
          </c:val>
          <c:extLst>
            <c:ext xmlns:c16="http://schemas.microsoft.com/office/drawing/2014/chart" uri="{C3380CC4-5D6E-409C-BE32-E72D297353CC}">
              <c16:uniqueId val="{00000009-0238-4B2F-A3F1-52095A8D6492}"/>
            </c:ext>
          </c:extLst>
        </c:ser>
        <c:ser>
          <c:idx val="10"/>
          <c:order val="10"/>
          <c:tx>
            <c:strRef>
              <c:f>'Exit Charts'!$Q$37</c:f>
              <c:strCache>
                <c:ptCount val="1"/>
                <c:pt idx="0">
                  <c:v>0621K</c:v>
                </c:pt>
              </c:strCache>
            </c:strRef>
          </c:tx>
          <c:spPr>
            <a:solidFill>
              <a:schemeClr val="accent5">
                <a:lumMod val="60000"/>
              </a:schemeClr>
            </a:solidFill>
            <a:ln>
              <a:noFill/>
            </a:ln>
            <a:effectLst/>
          </c:spPr>
          <c:invertIfNegative val="0"/>
          <c:cat>
            <c:strRef>
              <c:f>'Exit Charts'!$F$38:$F$39</c:f>
              <c:strCache>
                <c:ptCount val="2"/>
                <c:pt idx="0">
                  <c:v>Transition</c:v>
                </c:pt>
                <c:pt idx="1">
                  <c:v>Enduring</c:v>
                </c:pt>
              </c:strCache>
            </c:strRef>
          </c:cat>
          <c:val>
            <c:numRef>
              <c:f>'Exit Charts'!$Q$38:$Q$39</c:f>
              <c:numCache>
                <c:formatCode>"£"#,##0</c:formatCode>
                <c:ptCount val="2"/>
                <c:pt idx="0">
                  <c:v>298832162.07840431</c:v>
                </c:pt>
                <c:pt idx="1">
                  <c:v>342874682.6949265</c:v>
                </c:pt>
              </c:numCache>
            </c:numRef>
          </c:val>
          <c:extLst>
            <c:ext xmlns:c16="http://schemas.microsoft.com/office/drawing/2014/chart" uri="{C3380CC4-5D6E-409C-BE32-E72D297353CC}">
              <c16:uniqueId val="{0000000A-0238-4B2F-A3F1-52095A8D6492}"/>
            </c:ext>
          </c:extLst>
        </c:ser>
        <c:ser>
          <c:idx val="11"/>
          <c:order val="11"/>
          <c:tx>
            <c:strRef>
              <c:f>'Exit Charts'!$R$37</c:f>
              <c:strCache>
                <c:ptCount val="1"/>
                <c:pt idx="0">
                  <c:v>0621L</c:v>
                </c:pt>
              </c:strCache>
            </c:strRef>
          </c:tx>
          <c:spPr>
            <a:solidFill>
              <a:schemeClr val="accent6">
                <a:lumMod val="60000"/>
              </a:schemeClr>
            </a:solidFill>
            <a:ln>
              <a:noFill/>
            </a:ln>
            <a:effectLst/>
          </c:spPr>
          <c:invertIfNegative val="0"/>
          <c:cat>
            <c:strRef>
              <c:f>'Exit Charts'!$F$38:$F$39</c:f>
              <c:strCache>
                <c:ptCount val="2"/>
                <c:pt idx="0">
                  <c:v>Transition</c:v>
                </c:pt>
                <c:pt idx="1">
                  <c:v>Enduring</c:v>
                </c:pt>
              </c:strCache>
            </c:strRef>
          </c:cat>
          <c:val>
            <c:numRef>
              <c:f>'Exit Charts'!$R$38:$R$39</c:f>
              <c:numCache>
                <c:formatCode>"£"#,##0</c:formatCode>
                <c:ptCount val="2"/>
                <c:pt idx="0">
                  <c:v>297341428.52309752</c:v>
                </c:pt>
                <c:pt idx="1">
                  <c:v>339487254.54243255</c:v>
                </c:pt>
              </c:numCache>
            </c:numRef>
          </c:val>
          <c:extLst>
            <c:ext xmlns:c16="http://schemas.microsoft.com/office/drawing/2014/chart" uri="{C3380CC4-5D6E-409C-BE32-E72D297353CC}">
              <c16:uniqueId val="{0000000B-0238-4B2F-A3F1-52095A8D6492}"/>
            </c:ext>
          </c:extLst>
        </c:ser>
        <c:dLbls>
          <c:showLegendKey val="0"/>
          <c:showVal val="0"/>
          <c:showCatName val="0"/>
          <c:showSerName val="0"/>
          <c:showPercent val="0"/>
          <c:showBubbleSize val="0"/>
        </c:dLbls>
        <c:gapWidth val="219"/>
        <c:overlap val="-27"/>
        <c:axId val="1808395928"/>
        <c:axId val="1808381168"/>
      </c:barChart>
      <c:catAx>
        <c:axId val="1808395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08381168"/>
        <c:crosses val="autoZero"/>
        <c:auto val="1"/>
        <c:lblAlgn val="ctr"/>
        <c:lblOffset val="100"/>
        <c:noMultiLvlLbl val="0"/>
      </c:catAx>
      <c:valAx>
        <c:axId val="1808381168"/>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083959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r>
              <a:rPr lang="en-GB" sz="1000" b="0" i="0" baseline="0">
                <a:effectLst/>
              </a:rPr>
              <a:t>Exit Capacity Revenues based only on capacity reserve prices - All GDN areas (excludes all revenue recovery charges)</a:t>
            </a:r>
            <a:endParaRPr lang="en-GB" sz="1000">
              <a:effectLst/>
            </a:endParaRPr>
          </a:p>
        </c:rich>
      </c:tx>
      <c:overlay val="0"/>
      <c:spPr>
        <a:noFill/>
        <a:ln>
          <a:no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'Exit Charts'!$G$42</c:f>
              <c:strCache>
                <c:ptCount val="1"/>
                <c:pt idx="0">
                  <c:v>Current</c:v>
                </c:pt>
              </c:strCache>
            </c:strRef>
          </c:tx>
          <c:spPr>
            <a:solidFill>
              <a:schemeClr val="accent1"/>
            </a:solidFill>
            <a:ln>
              <a:noFill/>
            </a:ln>
            <a:effectLst/>
          </c:spPr>
          <c:invertIfNegative val="0"/>
          <c:cat>
            <c:strRef>
              <c:f>'Exit Charts'!$F$43:$F$44</c:f>
              <c:strCache>
                <c:ptCount val="2"/>
                <c:pt idx="0">
                  <c:v>Transition</c:v>
                </c:pt>
                <c:pt idx="1">
                  <c:v>Enduring</c:v>
                </c:pt>
              </c:strCache>
            </c:strRef>
          </c:cat>
          <c:val>
            <c:numRef>
              <c:f>'Exit Charts'!$G$43:$G$44</c:f>
              <c:numCache>
                <c:formatCode>"£"#,##0</c:formatCode>
                <c:ptCount val="2"/>
                <c:pt idx="0">
                  <c:v>197443761.02750093</c:v>
                </c:pt>
                <c:pt idx="1">
                  <c:v>197443761.02750093</c:v>
                </c:pt>
              </c:numCache>
            </c:numRef>
          </c:val>
          <c:extLst>
            <c:ext xmlns:c16="http://schemas.microsoft.com/office/drawing/2014/chart" uri="{C3380CC4-5D6E-409C-BE32-E72D297353CC}">
              <c16:uniqueId val="{00000000-90CC-4496-8425-9171AA4D5A18}"/>
            </c:ext>
          </c:extLst>
        </c:ser>
        <c:ser>
          <c:idx val="1"/>
          <c:order val="1"/>
          <c:tx>
            <c:strRef>
              <c:f>'Exit Charts'!$H$42</c:f>
              <c:strCache>
                <c:ptCount val="1"/>
                <c:pt idx="0">
                  <c:v>0621</c:v>
                </c:pt>
              </c:strCache>
            </c:strRef>
          </c:tx>
          <c:spPr>
            <a:solidFill>
              <a:schemeClr val="accent2"/>
            </a:solidFill>
            <a:ln>
              <a:noFill/>
            </a:ln>
            <a:effectLst/>
          </c:spPr>
          <c:invertIfNegative val="0"/>
          <c:cat>
            <c:strRef>
              <c:f>'Exit Charts'!$F$43:$F$44</c:f>
              <c:strCache>
                <c:ptCount val="2"/>
                <c:pt idx="0">
                  <c:v>Transition</c:v>
                </c:pt>
                <c:pt idx="1">
                  <c:v>Enduring</c:v>
                </c:pt>
              </c:strCache>
            </c:strRef>
          </c:cat>
          <c:val>
            <c:numRef>
              <c:f>'Exit Charts'!$H$43:$H$44</c:f>
              <c:numCache>
                <c:formatCode>"£"#,##0</c:formatCode>
                <c:ptCount val="2"/>
                <c:pt idx="0">
                  <c:v>184036611.079373</c:v>
                </c:pt>
                <c:pt idx="1">
                  <c:v>339721241.8824957</c:v>
                </c:pt>
              </c:numCache>
            </c:numRef>
          </c:val>
          <c:extLst>
            <c:ext xmlns:c16="http://schemas.microsoft.com/office/drawing/2014/chart" uri="{C3380CC4-5D6E-409C-BE32-E72D297353CC}">
              <c16:uniqueId val="{00000001-90CC-4496-8425-9171AA4D5A18}"/>
            </c:ext>
          </c:extLst>
        </c:ser>
        <c:ser>
          <c:idx val="2"/>
          <c:order val="2"/>
          <c:tx>
            <c:strRef>
              <c:f>'Exit Charts'!$I$42</c:f>
              <c:strCache>
                <c:ptCount val="1"/>
                <c:pt idx="0">
                  <c:v>0621A</c:v>
                </c:pt>
              </c:strCache>
            </c:strRef>
          </c:tx>
          <c:spPr>
            <a:solidFill>
              <a:schemeClr val="accent3"/>
            </a:solidFill>
            <a:ln>
              <a:noFill/>
            </a:ln>
            <a:effectLst/>
          </c:spPr>
          <c:invertIfNegative val="0"/>
          <c:cat>
            <c:strRef>
              <c:f>'Exit Charts'!$F$43:$F$44</c:f>
              <c:strCache>
                <c:ptCount val="2"/>
                <c:pt idx="0">
                  <c:v>Transition</c:v>
                </c:pt>
                <c:pt idx="1">
                  <c:v>Enduring</c:v>
                </c:pt>
              </c:strCache>
            </c:strRef>
          </c:cat>
          <c:val>
            <c:numRef>
              <c:f>'Exit Charts'!$I$43:$I$44</c:f>
              <c:numCache>
                <c:formatCode>"£"#,##0</c:formatCode>
                <c:ptCount val="2"/>
                <c:pt idx="0">
                  <c:v>184036611.079373</c:v>
                </c:pt>
                <c:pt idx="1">
                  <c:v>342344779.79698002</c:v>
                </c:pt>
              </c:numCache>
            </c:numRef>
          </c:val>
          <c:extLst>
            <c:ext xmlns:c16="http://schemas.microsoft.com/office/drawing/2014/chart" uri="{C3380CC4-5D6E-409C-BE32-E72D297353CC}">
              <c16:uniqueId val="{00000002-90CC-4496-8425-9171AA4D5A18}"/>
            </c:ext>
          </c:extLst>
        </c:ser>
        <c:ser>
          <c:idx val="3"/>
          <c:order val="3"/>
          <c:tx>
            <c:strRef>
              <c:f>'Exit Charts'!$J$42</c:f>
              <c:strCache>
                <c:ptCount val="1"/>
                <c:pt idx="0">
                  <c:v>0621B</c:v>
                </c:pt>
              </c:strCache>
            </c:strRef>
          </c:tx>
          <c:spPr>
            <a:solidFill>
              <a:schemeClr val="accent4"/>
            </a:solidFill>
            <a:ln>
              <a:noFill/>
            </a:ln>
            <a:effectLst/>
          </c:spPr>
          <c:invertIfNegative val="0"/>
          <c:cat>
            <c:strRef>
              <c:f>'Exit Charts'!$F$43:$F$44</c:f>
              <c:strCache>
                <c:ptCount val="2"/>
                <c:pt idx="0">
                  <c:v>Transition</c:v>
                </c:pt>
                <c:pt idx="1">
                  <c:v>Enduring</c:v>
                </c:pt>
              </c:strCache>
            </c:strRef>
          </c:cat>
          <c:val>
            <c:numRef>
              <c:f>'Exit Charts'!$J$43:$J$44</c:f>
              <c:numCache>
                <c:formatCode>"£"#,##0</c:formatCode>
                <c:ptCount val="2"/>
                <c:pt idx="0">
                  <c:v>184036611.079373</c:v>
                </c:pt>
                <c:pt idx="1">
                  <c:v>196458221.08293894</c:v>
                </c:pt>
              </c:numCache>
            </c:numRef>
          </c:val>
          <c:extLst>
            <c:ext xmlns:c16="http://schemas.microsoft.com/office/drawing/2014/chart" uri="{C3380CC4-5D6E-409C-BE32-E72D297353CC}">
              <c16:uniqueId val="{00000003-90CC-4496-8425-9171AA4D5A18}"/>
            </c:ext>
          </c:extLst>
        </c:ser>
        <c:ser>
          <c:idx val="4"/>
          <c:order val="4"/>
          <c:tx>
            <c:strRef>
              <c:f>'Exit Charts'!$K$42</c:f>
              <c:strCache>
                <c:ptCount val="1"/>
                <c:pt idx="0">
                  <c:v>0621C</c:v>
                </c:pt>
              </c:strCache>
            </c:strRef>
          </c:tx>
          <c:spPr>
            <a:solidFill>
              <a:schemeClr val="accent5"/>
            </a:solidFill>
            <a:ln>
              <a:noFill/>
            </a:ln>
            <a:effectLst/>
          </c:spPr>
          <c:invertIfNegative val="0"/>
          <c:cat>
            <c:strRef>
              <c:f>'Exit Charts'!$F$43:$F$44</c:f>
              <c:strCache>
                <c:ptCount val="2"/>
                <c:pt idx="0">
                  <c:v>Transition</c:v>
                </c:pt>
                <c:pt idx="1">
                  <c:v>Enduring</c:v>
                </c:pt>
              </c:strCache>
            </c:strRef>
          </c:cat>
          <c:val>
            <c:numRef>
              <c:f>'Exit Charts'!$K$43:$K$44</c:f>
              <c:numCache>
                <c:formatCode>"£"#,##0</c:formatCode>
                <c:ptCount val="2"/>
                <c:pt idx="0">
                  <c:v>184036611.079373</c:v>
                </c:pt>
                <c:pt idx="1">
                  <c:v>342344779.79698002</c:v>
                </c:pt>
              </c:numCache>
            </c:numRef>
          </c:val>
          <c:extLst>
            <c:ext xmlns:c16="http://schemas.microsoft.com/office/drawing/2014/chart" uri="{C3380CC4-5D6E-409C-BE32-E72D297353CC}">
              <c16:uniqueId val="{00000004-90CC-4496-8425-9171AA4D5A18}"/>
            </c:ext>
          </c:extLst>
        </c:ser>
        <c:ser>
          <c:idx val="5"/>
          <c:order val="5"/>
          <c:tx>
            <c:strRef>
              <c:f>'Exit Charts'!$L$42</c:f>
              <c:strCache>
                <c:ptCount val="1"/>
                <c:pt idx="0">
                  <c:v>0621D</c:v>
                </c:pt>
              </c:strCache>
            </c:strRef>
          </c:tx>
          <c:spPr>
            <a:solidFill>
              <a:schemeClr val="accent6"/>
            </a:solidFill>
            <a:ln>
              <a:noFill/>
            </a:ln>
            <a:effectLst/>
          </c:spPr>
          <c:invertIfNegative val="0"/>
          <c:cat>
            <c:strRef>
              <c:f>'Exit Charts'!$F$43:$F$44</c:f>
              <c:strCache>
                <c:ptCount val="2"/>
                <c:pt idx="0">
                  <c:v>Transition</c:v>
                </c:pt>
                <c:pt idx="1">
                  <c:v>Enduring</c:v>
                </c:pt>
              </c:strCache>
            </c:strRef>
          </c:cat>
          <c:val>
            <c:numRef>
              <c:f>'Exit Charts'!$L$43:$L$44</c:f>
              <c:numCache>
                <c:formatCode>"£"#,##0</c:formatCode>
                <c:ptCount val="2"/>
                <c:pt idx="0">
                  <c:v>183391167.91324908</c:v>
                </c:pt>
                <c:pt idx="1">
                  <c:v>343193215.84364188</c:v>
                </c:pt>
              </c:numCache>
            </c:numRef>
          </c:val>
          <c:extLst>
            <c:ext xmlns:c16="http://schemas.microsoft.com/office/drawing/2014/chart" uri="{C3380CC4-5D6E-409C-BE32-E72D297353CC}">
              <c16:uniqueId val="{00000005-90CC-4496-8425-9171AA4D5A18}"/>
            </c:ext>
          </c:extLst>
        </c:ser>
        <c:ser>
          <c:idx val="6"/>
          <c:order val="6"/>
          <c:tx>
            <c:strRef>
              <c:f>'Exit Charts'!$M$42</c:f>
              <c:strCache>
                <c:ptCount val="1"/>
                <c:pt idx="0">
                  <c:v>0621E</c:v>
                </c:pt>
              </c:strCache>
            </c:strRef>
          </c:tx>
          <c:spPr>
            <a:solidFill>
              <a:schemeClr val="accent1">
                <a:lumMod val="60000"/>
              </a:schemeClr>
            </a:solidFill>
            <a:ln>
              <a:noFill/>
            </a:ln>
            <a:effectLst/>
          </c:spPr>
          <c:invertIfNegative val="0"/>
          <c:cat>
            <c:strRef>
              <c:f>'Exit Charts'!$F$43:$F$44</c:f>
              <c:strCache>
                <c:ptCount val="2"/>
                <c:pt idx="0">
                  <c:v>Transition</c:v>
                </c:pt>
                <c:pt idx="1">
                  <c:v>Enduring</c:v>
                </c:pt>
              </c:strCache>
            </c:strRef>
          </c:cat>
          <c:val>
            <c:numRef>
              <c:f>'Exit Charts'!$M$43:$M$44</c:f>
              <c:numCache>
                <c:formatCode>"£"#,##0</c:formatCode>
                <c:ptCount val="2"/>
                <c:pt idx="0">
                  <c:v>184036611.079373</c:v>
                </c:pt>
                <c:pt idx="1">
                  <c:v>199337452.80108643</c:v>
                </c:pt>
              </c:numCache>
            </c:numRef>
          </c:val>
          <c:extLst>
            <c:ext xmlns:c16="http://schemas.microsoft.com/office/drawing/2014/chart" uri="{C3380CC4-5D6E-409C-BE32-E72D297353CC}">
              <c16:uniqueId val="{00000006-90CC-4496-8425-9171AA4D5A18}"/>
            </c:ext>
          </c:extLst>
        </c:ser>
        <c:ser>
          <c:idx val="7"/>
          <c:order val="7"/>
          <c:tx>
            <c:strRef>
              <c:f>'Exit Charts'!$N$42</c:f>
              <c:strCache>
                <c:ptCount val="1"/>
                <c:pt idx="0">
                  <c:v>0621F</c:v>
                </c:pt>
              </c:strCache>
            </c:strRef>
          </c:tx>
          <c:spPr>
            <a:solidFill>
              <a:schemeClr val="accent2">
                <a:lumMod val="60000"/>
              </a:schemeClr>
            </a:solidFill>
            <a:ln>
              <a:noFill/>
            </a:ln>
            <a:effectLst/>
          </c:spPr>
          <c:invertIfNegative val="0"/>
          <c:cat>
            <c:strRef>
              <c:f>'Exit Charts'!$F$43:$F$44</c:f>
              <c:strCache>
                <c:ptCount val="2"/>
                <c:pt idx="0">
                  <c:v>Transition</c:v>
                </c:pt>
                <c:pt idx="1">
                  <c:v>Enduring</c:v>
                </c:pt>
              </c:strCache>
            </c:strRef>
          </c:cat>
          <c:val>
            <c:numRef>
              <c:f>'Exit Charts'!$N$43:$N$44</c:f>
              <c:numCache>
                <c:formatCode>"£"#,##0</c:formatCode>
                <c:ptCount val="2"/>
                <c:pt idx="0">
                  <c:v>184036611.079373</c:v>
                </c:pt>
                <c:pt idx="1">
                  <c:v>349128926.47822005</c:v>
                </c:pt>
              </c:numCache>
            </c:numRef>
          </c:val>
          <c:extLst>
            <c:ext xmlns:c16="http://schemas.microsoft.com/office/drawing/2014/chart" uri="{C3380CC4-5D6E-409C-BE32-E72D297353CC}">
              <c16:uniqueId val="{00000007-90CC-4496-8425-9171AA4D5A18}"/>
            </c:ext>
          </c:extLst>
        </c:ser>
        <c:ser>
          <c:idx val="8"/>
          <c:order val="8"/>
          <c:tx>
            <c:strRef>
              <c:f>'Exit Charts'!$O$42</c:f>
              <c:strCache>
                <c:ptCount val="1"/>
                <c:pt idx="0">
                  <c:v>0621H</c:v>
                </c:pt>
              </c:strCache>
            </c:strRef>
          </c:tx>
          <c:spPr>
            <a:solidFill>
              <a:schemeClr val="accent3">
                <a:lumMod val="60000"/>
              </a:schemeClr>
            </a:solidFill>
            <a:ln>
              <a:noFill/>
            </a:ln>
            <a:effectLst/>
          </c:spPr>
          <c:invertIfNegative val="0"/>
          <c:cat>
            <c:strRef>
              <c:f>'Exit Charts'!$F$43:$F$44</c:f>
              <c:strCache>
                <c:ptCount val="2"/>
                <c:pt idx="0">
                  <c:v>Transition</c:v>
                </c:pt>
                <c:pt idx="1">
                  <c:v>Enduring</c:v>
                </c:pt>
              </c:strCache>
            </c:strRef>
          </c:cat>
          <c:val>
            <c:numRef>
              <c:f>'Exit Charts'!$O$43:$O$44</c:f>
              <c:numCache>
                <c:formatCode>"£"#,##0</c:formatCode>
                <c:ptCount val="2"/>
                <c:pt idx="0">
                  <c:v>184036611.079373</c:v>
                </c:pt>
                <c:pt idx="1">
                  <c:v>339721241.8824957</c:v>
                </c:pt>
              </c:numCache>
            </c:numRef>
          </c:val>
          <c:extLst>
            <c:ext xmlns:c16="http://schemas.microsoft.com/office/drawing/2014/chart" uri="{C3380CC4-5D6E-409C-BE32-E72D297353CC}">
              <c16:uniqueId val="{00000008-90CC-4496-8425-9171AA4D5A18}"/>
            </c:ext>
          </c:extLst>
        </c:ser>
        <c:ser>
          <c:idx val="9"/>
          <c:order val="9"/>
          <c:tx>
            <c:strRef>
              <c:f>'Exit Charts'!$P$42</c:f>
              <c:strCache>
                <c:ptCount val="1"/>
                <c:pt idx="0">
                  <c:v>0621J</c:v>
                </c:pt>
              </c:strCache>
            </c:strRef>
          </c:tx>
          <c:spPr>
            <a:solidFill>
              <a:schemeClr val="accent4">
                <a:lumMod val="60000"/>
              </a:schemeClr>
            </a:solidFill>
            <a:ln>
              <a:noFill/>
            </a:ln>
            <a:effectLst/>
          </c:spPr>
          <c:invertIfNegative val="0"/>
          <c:cat>
            <c:strRef>
              <c:f>'Exit Charts'!$F$43:$F$44</c:f>
              <c:strCache>
                <c:ptCount val="2"/>
                <c:pt idx="0">
                  <c:v>Transition</c:v>
                </c:pt>
                <c:pt idx="1">
                  <c:v>Enduring</c:v>
                </c:pt>
              </c:strCache>
            </c:strRef>
          </c:cat>
          <c:val>
            <c:numRef>
              <c:f>'Exit Charts'!$P$43:$P$44</c:f>
              <c:numCache>
                <c:formatCode>"£"#,##0</c:formatCode>
                <c:ptCount val="2"/>
                <c:pt idx="0">
                  <c:v>179435239.74087462</c:v>
                </c:pt>
                <c:pt idx="1">
                  <c:v>339737721.38221383</c:v>
                </c:pt>
              </c:numCache>
            </c:numRef>
          </c:val>
          <c:extLst>
            <c:ext xmlns:c16="http://schemas.microsoft.com/office/drawing/2014/chart" uri="{C3380CC4-5D6E-409C-BE32-E72D297353CC}">
              <c16:uniqueId val="{00000009-90CC-4496-8425-9171AA4D5A18}"/>
            </c:ext>
          </c:extLst>
        </c:ser>
        <c:ser>
          <c:idx val="10"/>
          <c:order val="10"/>
          <c:tx>
            <c:strRef>
              <c:f>'Exit Charts'!$Q$42</c:f>
              <c:strCache>
                <c:ptCount val="1"/>
                <c:pt idx="0">
                  <c:v>0621K</c:v>
                </c:pt>
              </c:strCache>
            </c:strRef>
          </c:tx>
          <c:spPr>
            <a:solidFill>
              <a:schemeClr val="accent5">
                <a:lumMod val="60000"/>
              </a:schemeClr>
            </a:solidFill>
            <a:ln>
              <a:noFill/>
            </a:ln>
            <a:effectLst/>
          </c:spPr>
          <c:invertIfNegative val="0"/>
          <c:cat>
            <c:strRef>
              <c:f>'Exit Charts'!$F$43:$F$44</c:f>
              <c:strCache>
                <c:ptCount val="2"/>
                <c:pt idx="0">
                  <c:v>Transition</c:v>
                </c:pt>
                <c:pt idx="1">
                  <c:v>Enduring</c:v>
                </c:pt>
              </c:strCache>
            </c:strRef>
          </c:cat>
          <c:val>
            <c:numRef>
              <c:f>'Exit Charts'!$Q$43:$Q$44</c:f>
              <c:numCache>
                <c:formatCode>"£"#,##0</c:formatCode>
                <c:ptCount val="2"/>
                <c:pt idx="0">
                  <c:v>184036611.079373</c:v>
                </c:pt>
                <c:pt idx="1">
                  <c:v>342874682.6949265</c:v>
                </c:pt>
              </c:numCache>
            </c:numRef>
          </c:val>
          <c:extLst>
            <c:ext xmlns:c16="http://schemas.microsoft.com/office/drawing/2014/chart" uri="{C3380CC4-5D6E-409C-BE32-E72D297353CC}">
              <c16:uniqueId val="{0000000A-90CC-4496-8425-9171AA4D5A18}"/>
            </c:ext>
          </c:extLst>
        </c:ser>
        <c:ser>
          <c:idx val="11"/>
          <c:order val="11"/>
          <c:tx>
            <c:strRef>
              <c:f>'Exit Charts'!$R$42</c:f>
              <c:strCache>
                <c:ptCount val="1"/>
                <c:pt idx="0">
                  <c:v>0621L</c:v>
                </c:pt>
              </c:strCache>
            </c:strRef>
          </c:tx>
          <c:spPr>
            <a:solidFill>
              <a:schemeClr val="accent6">
                <a:lumMod val="60000"/>
              </a:schemeClr>
            </a:solidFill>
            <a:ln>
              <a:noFill/>
            </a:ln>
            <a:effectLst/>
          </c:spPr>
          <c:invertIfNegative val="0"/>
          <c:cat>
            <c:strRef>
              <c:f>'Exit Charts'!$F$43:$F$44</c:f>
              <c:strCache>
                <c:ptCount val="2"/>
                <c:pt idx="0">
                  <c:v>Transition</c:v>
                </c:pt>
                <c:pt idx="1">
                  <c:v>Enduring</c:v>
                </c:pt>
              </c:strCache>
            </c:strRef>
          </c:cat>
          <c:val>
            <c:numRef>
              <c:f>'Exit Charts'!$R$43:$R$44</c:f>
              <c:numCache>
                <c:formatCode>"£"#,##0</c:formatCode>
                <c:ptCount val="2"/>
                <c:pt idx="0">
                  <c:v>184036611.079373</c:v>
                </c:pt>
                <c:pt idx="1">
                  <c:v>332064675.63790065</c:v>
                </c:pt>
              </c:numCache>
            </c:numRef>
          </c:val>
          <c:extLst>
            <c:ext xmlns:c16="http://schemas.microsoft.com/office/drawing/2014/chart" uri="{C3380CC4-5D6E-409C-BE32-E72D297353CC}">
              <c16:uniqueId val="{0000000B-90CC-4496-8425-9171AA4D5A18}"/>
            </c:ext>
          </c:extLst>
        </c:ser>
        <c:dLbls>
          <c:showLegendKey val="0"/>
          <c:showVal val="0"/>
          <c:showCatName val="0"/>
          <c:showSerName val="0"/>
          <c:showPercent val="0"/>
          <c:showBubbleSize val="0"/>
        </c:dLbls>
        <c:gapWidth val="219"/>
        <c:overlap val="-27"/>
        <c:axId val="1796702944"/>
        <c:axId val="1796710160"/>
      </c:barChart>
      <c:catAx>
        <c:axId val="17967029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96710160"/>
        <c:crosses val="autoZero"/>
        <c:auto val="1"/>
        <c:lblAlgn val="ctr"/>
        <c:lblOffset val="100"/>
        <c:noMultiLvlLbl val="0"/>
      </c:catAx>
      <c:valAx>
        <c:axId val="1796710160"/>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967029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000"/>
              <a:t>Total Target</a:t>
            </a:r>
            <a:r>
              <a:rPr lang="en-GB" sz="1000" baseline="0"/>
              <a:t> Entry Revenues without taking into account revenue from Historical Contracts</a:t>
            </a:r>
            <a:endParaRPr lang="en-GB" sz="100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'Target Revenues'!$B$13</c:f>
              <c:strCache>
                <c:ptCount val="1"/>
                <c:pt idx="0">
                  <c:v>Current</c:v>
                </c:pt>
              </c:strCache>
            </c:strRef>
          </c:tx>
          <c:spPr>
            <a:solidFill>
              <a:schemeClr val="accent1"/>
            </a:solidFill>
            <a:ln>
              <a:noFill/>
            </a:ln>
            <a:effectLst/>
          </c:spPr>
          <c:invertIfNegative val="0"/>
          <c:cat>
            <c:strRef>
              <c:f>'Target Revenues'!$A$14:$A$15</c:f>
              <c:strCache>
                <c:ptCount val="2"/>
                <c:pt idx="0">
                  <c:v>Transition</c:v>
                </c:pt>
                <c:pt idx="1">
                  <c:v>Enduring</c:v>
                </c:pt>
              </c:strCache>
            </c:strRef>
          </c:cat>
          <c:val>
            <c:numRef>
              <c:f>'Target Revenues'!$B$14:$B$15</c:f>
              <c:numCache>
                <c:formatCode>"£"#,##0</c:formatCode>
                <c:ptCount val="2"/>
                <c:pt idx="0">
                  <c:v>401102910</c:v>
                </c:pt>
                <c:pt idx="1">
                  <c:v>401102910</c:v>
                </c:pt>
              </c:numCache>
            </c:numRef>
          </c:val>
          <c:extLst>
            <c:ext xmlns:c16="http://schemas.microsoft.com/office/drawing/2014/chart" uri="{C3380CC4-5D6E-409C-BE32-E72D297353CC}">
              <c16:uniqueId val="{00000000-832B-40E2-A260-ECD6583F6D1E}"/>
            </c:ext>
          </c:extLst>
        </c:ser>
        <c:ser>
          <c:idx val="1"/>
          <c:order val="1"/>
          <c:tx>
            <c:strRef>
              <c:f>'Target Revenues'!$C$13</c:f>
              <c:strCache>
                <c:ptCount val="1"/>
                <c:pt idx="0">
                  <c:v>0621</c:v>
                </c:pt>
              </c:strCache>
            </c:strRef>
          </c:tx>
          <c:spPr>
            <a:solidFill>
              <a:schemeClr val="accent2"/>
            </a:solidFill>
            <a:ln>
              <a:noFill/>
            </a:ln>
            <a:effectLst/>
          </c:spPr>
          <c:invertIfNegative val="0"/>
          <c:cat>
            <c:strRef>
              <c:f>'Target Revenues'!$A$14:$A$15</c:f>
              <c:strCache>
                <c:ptCount val="2"/>
                <c:pt idx="0">
                  <c:v>Transition</c:v>
                </c:pt>
                <c:pt idx="1">
                  <c:v>Enduring</c:v>
                </c:pt>
              </c:strCache>
            </c:strRef>
          </c:cat>
          <c:val>
            <c:numRef>
              <c:f>'Target Revenues'!$C$14:$C$15</c:f>
              <c:numCache>
                <c:formatCode>"£"#,##0</c:formatCode>
                <c:ptCount val="2"/>
                <c:pt idx="0">
                  <c:v>397190500</c:v>
                </c:pt>
                <c:pt idx="1">
                  <c:v>423999000</c:v>
                </c:pt>
              </c:numCache>
            </c:numRef>
          </c:val>
          <c:extLst>
            <c:ext xmlns:c16="http://schemas.microsoft.com/office/drawing/2014/chart" uri="{C3380CC4-5D6E-409C-BE32-E72D297353CC}">
              <c16:uniqueId val="{00000001-832B-40E2-A260-ECD6583F6D1E}"/>
            </c:ext>
          </c:extLst>
        </c:ser>
        <c:ser>
          <c:idx val="2"/>
          <c:order val="2"/>
          <c:tx>
            <c:strRef>
              <c:f>'Target Revenues'!$D$13</c:f>
              <c:strCache>
                <c:ptCount val="1"/>
                <c:pt idx="0">
                  <c:v>0621A</c:v>
                </c:pt>
              </c:strCache>
            </c:strRef>
          </c:tx>
          <c:spPr>
            <a:solidFill>
              <a:schemeClr val="accent3"/>
            </a:solidFill>
            <a:ln>
              <a:noFill/>
            </a:ln>
            <a:effectLst/>
          </c:spPr>
          <c:invertIfNegative val="0"/>
          <c:cat>
            <c:strRef>
              <c:f>'Target Revenues'!$A$14:$A$15</c:f>
              <c:strCache>
                <c:ptCount val="2"/>
                <c:pt idx="0">
                  <c:v>Transition</c:v>
                </c:pt>
                <c:pt idx="1">
                  <c:v>Enduring</c:v>
                </c:pt>
              </c:strCache>
            </c:strRef>
          </c:cat>
          <c:val>
            <c:numRef>
              <c:f>'Target Revenues'!$D$14:$D$15</c:f>
              <c:numCache>
                <c:formatCode>"£"#,##0</c:formatCode>
                <c:ptCount val="2"/>
                <c:pt idx="0">
                  <c:v>397190500</c:v>
                </c:pt>
                <c:pt idx="1">
                  <c:v>423999000</c:v>
                </c:pt>
              </c:numCache>
            </c:numRef>
          </c:val>
          <c:extLst>
            <c:ext xmlns:c16="http://schemas.microsoft.com/office/drawing/2014/chart" uri="{C3380CC4-5D6E-409C-BE32-E72D297353CC}">
              <c16:uniqueId val="{00000002-832B-40E2-A260-ECD6583F6D1E}"/>
            </c:ext>
          </c:extLst>
        </c:ser>
        <c:ser>
          <c:idx val="3"/>
          <c:order val="3"/>
          <c:tx>
            <c:strRef>
              <c:f>'Target Revenues'!$E$13</c:f>
              <c:strCache>
                <c:ptCount val="1"/>
                <c:pt idx="0">
                  <c:v>0621B</c:v>
                </c:pt>
              </c:strCache>
            </c:strRef>
          </c:tx>
          <c:spPr>
            <a:solidFill>
              <a:schemeClr val="accent4"/>
            </a:solidFill>
            <a:ln>
              <a:noFill/>
            </a:ln>
            <a:effectLst/>
          </c:spPr>
          <c:invertIfNegative val="0"/>
          <c:cat>
            <c:strRef>
              <c:f>'Target Revenues'!$A$14:$A$15</c:f>
              <c:strCache>
                <c:ptCount val="2"/>
                <c:pt idx="0">
                  <c:v>Transition</c:v>
                </c:pt>
                <c:pt idx="1">
                  <c:v>Enduring</c:v>
                </c:pt>
              </c:strCache>
            </c:strRef>
          </c:cat>
          <c:val>
            <c:numRef>
              <c:f>'Target Revenues'!$E$14:$E$15</c:f>
              <c:numCache>
                <c:formatCode>"£"#,##0</c:formatCode>
                <c:ptCount val="2"/>
                <c:pt idx="0">
                  <c:v>397190500</c:v>
                </c:pt>
                <c:pt idx="1">
                  <c:v>423999000</c:v>
                </c:pt>
              </c:numCache>
            </c:numRef>
          </c:val>
          <c:extLst>
            <c:ext xmlns:c16="http://schemas.microsoft.com/office/drawing/2014/chart" uri="{C3380CC4-5D6E-409C-BE32-E72D297353CC}">
              <c16:uniqueId val="{00000003-832B-40E2-A260-ECD6583F6D1E}"/>
            </c:ext>
          </c:extLst>
        </c:ser>
        <c:ser>
          <c:idx val="4"/>
          <c:order val="4"/>
          <c:tx>
            <c:strRef>
              <c:f>'Target Revenues'!$F$13</c:f>
              <c:strCache>
                <c:ptCount val="1"/>
                <c:pt idx="0">
                  <c:v>0621C</c:v>
                </c:pt>
              </c:strCache>
            </c:strRef>
          </c:tx>
          <c:spPr>
            <a:solidFill>
              <a:schemeClr val="accent5"/>
            </a:solidFill>
            <a:ln>
              <a:noFill/>
            </a:ln>
            <a:effectLst/>
          </c:spPr>
          <c:invertIfNegative val="0"/>
          <c:cat>
            <c:strRef>
              <c:f>'Target Revenues'!$A$14:$A$15</c:f>
              <c:strCache>
                <c:ptCount val="2"/>
                <c:pt idx="0">
                  <c:v>Transition</c:v>
                </c:pt>
                <c:pt idx="1">
                  <c:v>Enduring</c:v>
                </c:pt>
              </c:strCache>
            </c:strRef>
          </c:cat>
          <c:val>
            <c:numRef>
              <c:f>'Target Revenues'!$F$14:$F$15</c:f>
              <c:numCache>
                <c:formatCode>"£"#,##0</c:formatCode>
                <c:ptCount val="2"/>
                <c:pt idx="0">
                  <c:v>397190500</c:v>
                </c:pt>
                <c:pt idx="1">
                  <c:v>423999000</c:v>
                </c:pt>
              </c:numCache>
            </c:numRef>
          </c:val>
          <c:extLst>
            <c:ext xmlns:c16="http://schemas.microsoft.com/office/drawing/2014/chart" uri="{C3380CC4-5D6E-409C-BE32-E72D297353CC}">
              <c16:uniqueId val="{00000004-832B-40E2-A260-ECD6583F6D1E}"/>
            </c:ext>
          </c:extLst>
        </c:ser>
        <c:ser>
          <c:idx val="5"/>
          <c:order val="5"/>
          <c:tx>
            <c:strRef>
              <c:f>'Target Revenues'!$G$13</c:f>
              <c:strCache>
                <c:ptCount val="1"/>
                <c:pt idx="0">
                  <c:v>0621D</c:v>
                </c:pt>
              </c:strCache>
            </c:strRef>
          </c:tx>
          <c:spPr>
            <a:solidFill>
              <a:schemeClr val="accent6"/>
            </a:solidFill>
            <a:ln>
              <a:noFill/>
            </a:ln>
            <a:effectLst/>
          </c:spPr>
          <c:invertIfNegative val="0"/>
          <c:cat>
            <c:strRef>
              <c:f>'Target Revenues'!$A$14:$A$15</c:f>
              <c:strCache>
                <c:ptCount val="2"/>
                <c:pt idx="0">
                  <c:v>Transition</c:v>
                </c:pt>
                <c:pt idx="1">
                  <c:v>Enduring</c:v>
                </c:pt>
              </c:strCache>
            </c:strRef>
          </c:cat>
          <c:val>
            <c:numRef>
              <c:f>'Target Revenues'!$G$14:$G$15</c:f>
              <c:numCache>
                <c:formatCode>"£"#,##0</c:formatCode>
                <c:ptCount val="2"/>
                <c:pt idx="0">
                  <c:v>397190500</c:v>
                </c:pt>
                <c:pt idx="1">
                  <c:v>423999000</c:v>
                </c:pt>
              </c:numCache>
            </c:numRef>
          </c:val>
          <c:extLst>
            <c:ext xmlns:c16="http://schemas.microsoft.com/office/drawing/2014/chart" uri="{C3380CC4-5D6E-409C-BE32-E72D297353CC}">
              <c16:uniqueId val="{00000005-832B-40E2-A260-ECD6583F6D1E}"/>
            </c:ext>
          </c:extLst>
        </c:ser>
        <c:ser>
          <c:idx val="6"/>
          <c:order val="6"/>
          <c:tx>
            <c:strRef>
              <c:f>'Target Revenues'!$H$13</c:f>
              <c:strCache>
                <c:ptCount val="1"/>
                <c:pt idx="0">
                  <c:v>0621E</c:v>
                </c:pt>
              </c:strCache>
            </c:strRef>
          </c:tx>
          <c:spPr>
            <a:solidFill>
              <a:schemeClr val="accent1">
                <a:lumMod val="60000"/>
              </a:schemeClr>
            </a:solidFill>
            <a:ln>
              <a:noFill/>
            </a:ln>
            <a:effectLst/>
          </c:spPr>
          <c:invertIfNegative val="0"/>
          <c:cat>
            <c:strRef>
              <c:f>'Target Revenues'!$A$14:$A$15</c:f>
              <c:strCache>
                <c:ptCount val="2"/>
                <c:pt idx="0">
                  <c:v>Transition</c:v>
                </c:pt>
                <c:pt idx="1">
                  <c:v>Enduring</c:v>
                </c:pt>
              </c:strCache>
            </c:strRef>
          </c:cat>
          <c:val>
            <c:numRef>
              <c:f>'Target Revenues'!$H$14:$H$15</c:f>
              <c:numCache>
                <c:formatCode>"£"#,##0</c:formatCode>
                <c:ptCount val="2"/>
                <c:pt idx="0">
                  <c:v>397190500</c:v>
                </c:pt>
                <c:pt idx="1">
                  <c:v>423999000</c:v>
                </c:pt>
              </c:numCache>
            </c:numRef>
          </c:val>
          <c:extLst>
            <c:ext xmlns:c16="http://schemas.microsoft.com/office/drawing/2014/chart" uri="{C3380CC4-5D6E-409C-BE32-E72D297353CC}">
              <c16:uniqueId val="{00000006-832B-40E2-A260-ECD6583F6D1E}"/>
            </c:ext>
          </c:extLst>
        </c:ser>
        <c:ser>
          <c:idx val="7"/>
          <c:order val="7"/>
          <c:tx>
            <c:strRef>
              <c:f>'Target Revenues'!$I$13</c:f>
              <c:strCache>
                <c:ptCount val="1"/>
                <c:pt idx="0">
                  <c:v>0621F</c:v>
                </c:pt>
              </c:strCache>
            </c:strRef>
          </c:tx>
          <c:spPr>
            <a:solidFill>
              <a:schemeClr val="accent2">
                <a:lumMod val="60000"/>
              </a:schemeClr>
            </a:solidFill>
            <a:ln>
              <a:noFill/>
            </a:ln>
            <a:effectLst/>
          </c:spPr>
          <c:invertIfNegative val="0"/>
          <c:cat>
            <c:strRef>
              <c:f>'Target Revenues'!$A$14:$A$15</c:f>
              <c:strCache>
                <c:ptCount val="2"/>
                <c:pt idx="0">
                  <c:v>Transition</c:v>
                </c:pt>
                <c:pt idx="1">
                  <c:v>Enduring</c:v>
                </c:pt>
              </c:strCache>
            </c:strRef>
          </c:cat>
          <c:val>
            <c:numRef>
              <c:f>'Target Revenues'!$I$14:$I$15</c:f>
              <c:numCache>
                <c:formatCode>"£"#,##0</c:formatCode>
                <c:ptCount val="2"/>
                <c:pt idx="0">
                  <c:v>397190500</c:v>
                </c:pt>
                <c:pt idx="1">
                  <c:v>423999000</c:v>
                </c:pt>
              </c:numCache>
            </c:numRef>
          </c:val>
          <c:extLst>
            <c:ext xmlns:c16="http://schemas.microsoft.com/office/drawing/2014/chart" uri="{C3380CC4-5D6E-409C-BE32-E72D297353CC}">
              <c16:uniqueId val="{00000007-832B-40E2-A260-ECD6583F6D1E}"/>
            </c:ext>
          </c:extLst>
        </c:ser>
        <c:ser>
          <c:idx val="8"/>
          <c:order val="8"/>
          <c:tx>
            <c:strRef>
              <c:f>'Target Revenues'!$J$13</c:f>
              <c:strCache>
                <c:ptCount val="1"/>
                <c:pt idx="0">
                  <c:v>0621H</c:v>
                </c:pt>
              </c:strCache>
            </c:strRef>
          </c:tx>
          <c:spPr>
            <a:solidFill>
              <a:schemeClr val="accent3">
                <a:lumMod val="60000"/>
              </a:schemeClr>
            </a:solidFill>
            <a:ln>
              <a:noFill/>
            </a:ln>
            <a:effectLst/>
          </c:spPr>
          <c:invertIfNegative val="0"/>
          <c:cat>
            <c:strRef>
              <c:f>'Target Revenues'!$A$14:$A$15</c:f>
              <c:strCache>
                <c:ptCount val="2"/>
                <c:pt idx="0">
                  <c:v>Transition</c:v>
                </c:pt>
                <c:pt idx="1">
                  <c:v>Enduring</c:v>
                </c:pt>
              </c:strCache>
            </c:strRef>
          </c:cat>
          <c:val>
            <c:numRef>
              <c:f>'Target Revenues'!$J$14:$J$15</c:f>
              <c:numCache>
                <c:formatCode>"£"#,##0</c:formatCode>
                <c:ptCount val="2"/>
                <c:pt idx="0">
                  <c:v>397190500</c:v>
                </c:pt>
                <c:pt idx="1">
                  <c:v>423999000</c:v>
                </c:pt>
              </c:numCache>
            </c:numRef>
          </c:val>
          <c:extLst>
            <c:ext xmlns:c16="http://schemas.microsoft.com/office/drawing/2014/chart" uri="{C3380CC4-5D6E-409C-BE32-E72D297353CC}">
              <c16:uniqueId val="{00000008-832B-40E2-A260-ECD6583F6D1E}"/>
            </c:ext>
          </c:extLst>
        </c:ser>
        <c:ser>
          <c:idx val="9"/>
          <c:order val="9"/>
          <c:tx>
            <c:strRef>
              <c:f>'Target Revenues'!$K$13</c:f>
              <c:strCache>
                <c:ptCount val="1"/>
                <c:pt idx="0">
                  <c:v>0621J</c:v>
                </c:pt>
              </c:strCache>
            </c:strRef>
          </c:tx>
          <c:spPr>
            <a:solidFill>
              <a:schemeClr val="accent4">
                <a:lumMod val="60000"/>
              </a:schemeClr>
            </a:solidFill>
            <a:ln>
              <a:noFill/>
            </a:ln>
            <a:effectLst/>
          </c:spPr>
          <c:invertIfNegative val="0"/>
          <c:cat>
            <c:strRef>
              <c:f>'Target Revenues'!$A$14:$A$15</c:f>
              <c:strCache>
                <c:ptCount val="2"/>
                <c:pt idx="0">
                  <c:v>Transition</c:v>
                </c:pt>
                <c:pt idx="1">
                  <c:v>Enduring</c:v>
                </c:pt>
              </c:strCache>
            </c:strRef>
          </c:cat>
          <c:val>
            <c:numRef>
              <c:f>'Target Revenues'!$K$14:$K$15</c:f>
              <c:numCache>
                <c:formatCode>"£"#,##0</c:formatCode>
                <c:ptCount val="2"/>
                <c:pt idx="0">
                  <c:v>397190500</c:v>
                </c:pt>
                <c:pt idx="1">
                  <c:v>423999000</c:v>
                </c:pt>
              </c:numCache>
            </c:numRef>
          </c:val>
          <c:extLst>
            <c:ext xmlns:c16="http://schemas.microsoft.com/office/drawing/2014/chart" uri="{C3380CC4-5D6E-409C-BE32-E72D297353CC}">
              <c16:uniqueId val="{00000009-832B-40E2-A260-ECD6583F6D1E}"/>
            </c:ext>
          </c:extLst>
        </c:ser>
        <c:ser>
          <c:idx val="10"/>
          <c:order val="10"/>
          <c:tx>
            <c:strRef>
              <c:f>'Target Revenues'!$L$13</c:f>
              <c:strCache>
                <c:ptCount val="1"/>
                <c:pt idx="0">
                  <c:v>0621K</c:v>
                </c:pt>
              </c:strCache>
            </c:strRef>
          </c:tx>
          <c:spPr>
            <a:solidFill>
              <a:schemeClr val="accent5">
                <a:lumMod val="60000"/>
              </a:schemeClr>
            </a:solidFill>
            <a:ln>
              <a:noFill/>
            </a:ln>
            <a:effectLst/>
          </c:spPr>
          <c:invertIfNegative val="0"/>
          <c:cat>
            <c:strRef>
              <c:f>'Target Revenues'!$A$14:$A$15</c:f>
              <c:strCache>
                <c:ptCount val="2"/>
                <c:pt idx="0">
                  <c:v>Transition</c:v>
                </c:pt>
                <c:pt idx="1">
                  <c:v>Enduring</c:v>
                </c:pt>
              </c:strCache>
            </c:strRef>
          </c:cat>
          <c:val>
            <c:numRef>
              <c:f>'Target Revenues'!$L$14:$L$15</c:f>
              <c:numCache>
                <c:formatCode>"£"#,##0</c:formatCode>
                <c:ptCount val="2"/>
                <c:pt idx="0">
                  <c:v>397190500</c:v>
                </c:pt>
                <c:pt idx="1">
                  <c:v>423999000</c:v>
                </c:pt>
              </c:numCache>
            </c:numRef>
          </c:val>
          <c:extLst>
            <c:ext xmlns:c16="http://schemas.microsoft.com/office/drawing/2014/chart" uri="{C3380CC4-5D6E-409C-BE32-E72D297353CC}">
              <c16:uniqueId val="{0000000A-832B-40E2-A260-ECD6583F6D1E}"/>
            </c:ext>
          </c:extLst>
        </c:ser>
        <c:ser>
          <c:idx val="11"/>
          <c:order val="11"/>
          <c:tx>
            <c:strRef>
              <c:f>'Target Revenues'!$M$13</c:f>
              <c:strCache>
                <c:ptCount val="1"/>
                <c:pt idx="0">
                  <c:v>0621L</c:v>
                </c:pt>
              </c:strCache>
            </c:strRef>
          </c:tx>
          <c:spPr>
            <a:solidFill>
              <a:schemeClr val="accent6">
                <a:lumMod val="60000"/>
              </a:schemeClr>
            </a:solidFill>
            <a:ln>
              <a:noFill/>
            </a:ln>
            <a:effectLst/>
          </c:spPr>
          <c:invertIfNegative val="0"/>
          <c:cat>
            <c:strRef>
              <c:f>'Target Revenues'!$A$14:$A$15</c:f>
              <c:strCache>
                <c:ptCount val="2"/>
                <c:pt idx="0">
                  <c:v>Transition</c:v>
                </c:pt>
                <c:pt idx="1">
                  <c:v>Enduring</c:v>
                </c:pt>
              </c:strCache>
            </c:strRef>
          </c:cat>
          <c:val>
            <c:numRef>
              <c:f>'Target Revenues'!$M$14:$M$15</c:f>
              <c:numCache>
                <c:formatCode>"£"#,##0</c:formatCode>
                <c:ptCount val="2"/>
                <c:pt idx="0">
                  <c:v>397190500</c:v>
                </c:pt>
                <c:pt idx="1">
                  <c:v>423999000</c:v>
                </c:pt>
              </c:numCache>
            </c:numRef>
          </c:val>
          <c:extLst>
            <c:ext xmlns:c16="http://schemas.microsoft.com/office/drawing/2014/chart" uri="{C3380CC4-5D6E-409C-BE32-E72D297353CC}">
              <c16:uniqueId val="{0000000B-832B-40E2-A260-ECD6583F6D1E}"/>
            </c:ext>
          </c:extLst>
        </c:ser>
        <c:dLbls>
          <c:showLegendKey val="0"/>
          <c:showVal val="0"/>
          <c:showCatName val="0"/>
          <c:showSerName val="0"/>
          <c:showPercent val="0"/>
          <c:showBubbleSize val="0"/>
        </c:dLbls>
        <c:gapWidth val="219"/>
        <c:overlap val="-27"/>
        <c:axId val="999673912"/>
        <c:axId val="999677192"/>
      </c:barChart>
      <c:catAx>
        <c:axId val="9996739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99677192"/>
        <c:crosses val="autoZero"/>
        <c:auto val="1"/>
        <c:lblAlgn val="ctr"/>
        <c:lblOffset val="100"/>
        <c:noMultiLvlLbl val="0"/>
      </c:catAx>
      <c:valAx>
        <c:axId val="999677192"/>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996739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r>
              <a:rPr lang="en-GB" sz="1000"/>
              <a:t>Total Target</a:t>
            </a:r>
            <a:r>
              <a:rPr lang="en-GB" sz="1000" baseline="0"/>
              <a:t> Entry Revenue net of any Historical Contracts for all Transmission Entry charges to recover</a:t>
            </a:r>
            <a:endParaRPr lang="en-GB" sz="1000"/>
          </a:p>
        </c:rich>
      </c:tx>
      <c:overlay val="0"/>
      <c:spPr>
        <a:noFill/>
        <a:ln>
          <a:no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'Target Revenues'!$B$8</c:f>
              <c:strCache>
                <c:ptCount val="1"/>
                <c:pt idx="0">
                  <c:v>Current</c:v>
                </c:pt>
              </c:strCache>
            </c:strRef>
          </c:tx>
          <c:spPr>
            <a:solidFill>
              <a:schemeClr val="accent1"/>
            </a:solidFill>
            <a:ln>
              <a:noFill/>
            </a:ln>
            <a:effectLst/>
          </c:spPr>
          <c:invertIfNegative val="0"/>
          <c:cat>
            <c:strRef>
              <c:f>'Target Revenues'!$A$9:$A$10</c:f>
              <c:strCache>
                <c:ptCount val="2"/>
                <c:pt idx="0">
                  <c:v>Transition</c:v>
                </c:pt>
                <c:pt idx="1">
                  <c:v>Enduring</c:v>
                </c:pt>
              </c:strCache>
            </c:strRef>
          </c:cat>
          <c:val>
            <c:numRef>
              <c:f>'Target Revenues'!$B$9:$B$10</c:f>
              <c:numCache>
                <c:formatCode>"£"#,##0</c:formatCode>
                <c:ptCount val="2"/>
                <c:pt idx="0">
                  <c:v>401102910</c:v>
                </c:pt>
                <c:pt idx="1">
                  <c:v>401102910</c:v>
                </c:pt>
              </c:numCache>
            </c:numRef>
          </c:val>
          <c:extLst>
            <c:ext xmlns:c16="http://schemas.microsoft.com/office/drawing/2014/chart" uri="{C3380CC4-5D6E-409C-BE32-E72D297353CC}">
              <c16:uniqueId val="{00000000-310A-40FA-BBB3-E045D59C8948}"/>
            </c:ext>
          </c:extLst>
        </c:ser>
        <c:ser>
          <c:idx val="1"/>
          <c:order val="1"/>
          <c:tx>
            <c:strRef>
              <c:f>'Target Revenues'!$C$8</c:f>
              <c:strCache>
                <c:ptCount val="1"/>
                <c:pt idx="0">
                  <c:v>0621</c:v>
                </c:pt>
              </c:strCache>
            </c:strRef>
          </c:tx>
          <c:spPr>
            <a:solidFill>
              <a:schemeClr val="accent2"/>
            </a:solidFill>
            <a:ln>
              <a:noFill/>
            </a:ln>
            <a:effectLst/>
          </c:spPr>
          <c:invertIfNegative val="0"/>
          <c:cat>
            <c:strRef>
              <c:f>'Target Revenues'!$A$9:$A$10</c:f>
              <c:strCache>
                <c:ptCount val="2"/>
                <c:pt idx="0">
                  <c:v>Transition</c:v>
                </c:pt>
                <c:pt idx="1">
                  <c:v>Enduring</c:v>
                </c:pt>
              </c:strCache>
            </c:strRef>
          </c:cat>
          <c:val>
            <c:numRef>
              <c:f>'Target Revenues'!$C$9:$C$10</c:f>
              <c:numCache>
                <c:formatCode>"£"#,##0</c:formatCode>
                <c:ptCount val="2"/>
                <c:pt idx="0">
                  <c:v>347492081.99884397</c:v>
                </c:pt>
                <c:pt idx="1">
                  <c:v>377492200.10206097</c:v>
                </c:pt>
              </c:numCache>
            </c:numRef>
          </c:val>
          <c:extLst>
            <c:ext xmlns:c16="http://schemas.microsoft.com/office/drawing/2014/chart" uri="{C3380CC4-5D6E-409C-BE32-E72D297353CC}">
              <c16:uniqueId val="{00000001-310A-40FA-BBB3-E045D59C8948}"/>
            </c:ext>
          </c:extLst>
        </c:ser>
        <c:ser>
          <c:idx val="2"/>
          <c:order val="2"/>
          <c:tx>
            <c:strRef>
              <c:f>'Target Revenues'!$D$8</c:f>
              <c:strCache>
                <c:ptCount val="1"/>
                <c:pt idx="0">
                  <c:v>0621A</c:v>
                </c:pt>
              </c:strCache>
            </c:strRef>
          </c:tx>
          <c:spPr>
            <a:solidFill>
              <a:schemeClr val="accent3"/>
            </a:solidFill>
            <a:ln>
              <a:noFill/>
            </a:ln>
            <a:effectLst/>
          </c:spPr>
          <c:invertIfNegative val="0"/>
          <c:cat>
            <c:strRef>
              <c:f>'Target Revenues'!$A$9:$A$10</c:f>
              <c:strCache>
                <c:ptCount val="2"/>
                <c:pt idx="0">
                  <c:v>Transition</c:v>
                </c:pt>
                <c:pt idx="1">
                  <c:v>Enduring</c:v>
                </c:pt>
              </c:strCache>
            </c:strRef>
          </c:cat>
          <c:val>
            <c:numRef>
              <c:f>'Target Revenues'!$D$9:$D$10</c:f>
              <c:numCache>
                <c:formatCode>"£"#,##0</c:formatCode>
                <c:ptCount val="2"/>
                <c:pt idx="0">
                  <c:v>347492081.99884397</c:v>
                </c:pt>
                <c:pt idx="1">
                  <c:v>377492200.10206097</c:v>
                </c:pt>
              </c:numCache>
            </c:numRef>
          </c:val>
          <c:extLst>
            <c:ext xmlns:c16="http://schemas.microsoft.com/office/drawing/2014/chart" uri="{C3380CC4-5D6E-409C-BE32-E72D297353CC}">
              <c16:uniqueId val="{00000002-310A-40FA-BBB3-E045D59C8948}"/>
            </c:ext>
          </c:extLst>
        </c:ser>
        <c:ser>
          <c:idx val="3"/>
          <c:order val="3"/>
          <c:tx>
            <c:strRef>
              <c:f>'Target Revenues'!$E$8</c:f>
              <c:strCache>
                <c:ptCount val="1"/>
                <c:pt idx="0">
                  <c:v>0621B</c:v>
                </c:pt>
              </c:strCache>
            </c:strRef>
          </c:tx>
          <c:spPr>
            <a:solidFill>
              <a:schemeClr val="accent4"/>
            </a:solidFill>
            <a:ln>
              <a:noFill/>
            </a:ln>
            <a:effectLst/>
          </c:spPr>
          <c:invertIfNegative val="0"/>
          <c:cat>
            <c:strRef>
              <c:f>'Target Revenues'!$A$9:$A$10</c:f>
              <c:strCache>
                <c:ptCount val="2"/>
                <c:pt idx="0">
                  <c:v>Transition</c:v>
                </c:pt>
                <c:pt idx="1">
                  <c:v>Enduring</c:v>
                </c:pt>
              </c:strCache>
            </c:strRef>
          </c:cat>
          <c:val>
            <c:numRef>
              <c:f>'Target Revenues'!$E$9:$E$10</c:f>
              <c:numCache>
                <c:formatCode>"£"#,##0</c:formatCode>
                <c:ptCount val="2"/>
                <c:pt idx="0">
                  <c:v>347492081.99884397</c:v>
                </c:pt>
                <c:pt idx="1">
                  <c:v>377492200.10206097</c:v>
                </c:pt>
              </c:numCache>
            </c:numRef>
          </c:val>
          <c:extLst>
            <c:ext xmlns:c16="http://schemas.microsoft.com/office/drawing/2014/chart" uri="{C3380CC4-5D6E-409C-BE32-E72D297353CC}">
              <c16:uniqueId val="{00000003-310A-40FA-BBB3-E045D59C8948}"/>
            </c:ext>
          </c:extLst>
        </c:ser>
        <c:ser>
          <c:idx val="4"/>
          <c:order val="4"/>
          <c:tx>
            <c:strRef>
              <c:f>'Target Revenues'!$F$8</c:f>
              <c:strCache>
                <c:ptCount val="1"/>
                <c:pt idx="0">
                  <c:v>0621C</c:v>
                </c:pt>
              </c:strCache>
            </c:strRef>
          </c:tx>
          <c:spPr>
            <a:solidFill>
              <a:schemeClr val="accent5"/>
            </a:solidFill>
            <a:ln>
              <a:noFill/>
            </a:ln>
            <a:effectLst/>
          </c:spPr>
          <c:invertIfNegative val="0"/>
          <c:cat>
            <c:strRef>
              <c:f>'Target Revenues'!$A$9:$A$10</c:f>
              <c:strCache>
                <c:ptCount val="2"/>
                <c:pt idx="0">
                  <c:v>Transition</c:v>
                </c:pt>
                <c:pt idx="1">
                  <c:v>Enduring</c:v>
                </c:pt>
              </c:strCache>
            </c:strRef>
          </c:cat>
          <c:val>
            <c:numRef>
              <c:f>'Target Revenues'!$F$9:$F$10</c:f>
              <c:numCache>
                <c:formatCode>"£"#,##0</c:formatCode>
                <c:ptCount val="2"/>
                <c:pt idx="0">
                  <c:v>347492081.99884397</c:v>
                </c:pt>
                <c:pt idx="1">
                  <c:v>377492200.10206097</c:v>
                </c:pt>
              </c:numCache>
            </c:numRef>
          </c:val>
          <c:extLst>
            <c:ext xmlns:c16="http://schemas.microsoft.com/office/drawing/2014/chart" uri="{C3380CC4-5D6E-409C-BE32-E72D297353CC}">
              <c16:uniqueId val="{00000004-310A-40FA-BBB3-E045D59C8948}"/>
            </c:ext>
          </c:extLst>
        </c:ser>
        <c:ser>
          <c:idx val="5"/>
          <c:order val="5"/>
          <c:tx>
            <c:strRef>
              <c:f>'Target Revenues'!$G$8</c:f>
              <c:strCache>
                <c:ptCount val="1"/>
                <c:pt idx="0">
                  <c:v>0621D</c:v>
                </c:pt>
              </c:strCache>
            </c:strRef>
          </c:tx>
          <c:spPr>
            <a:solidFill>
              <a:schemeClr val="accent6"/>
            </a:solidFill>
            <a:ln>
              <a:noFill/>
            </a:ln>
            <a:effectLst/>
          </c:spPr>
          <c:invertIfNegative val="0"/>
          <c:cat>
            <c:strRef>
              <c:f>'Target Revenues'!$A$9:$A$10</c:f>
              <c:strCache>
                <c:ptCount val="2"/>
                <c:pt idx="0">
                  <c:v>Transition</c:v>
                </c:pt>
                <c:pt idx="1">
                  <c:v>Enduring</c:v>
                </c:pt>
              </c:strCache>
            </c:strRef>
          </c:cat>
          <c:val>
            <c:numRef>
              <c:f>'Target Revenues'!$G$9:$G$10</c:f>
              <c:numCache>
                <c:formatCode>"£"#,##0</c:formatCode>
                <c:ptCount val="2"/>
                <c:pt idx="0">
                  <c:v>347492081.99884397</c:v>
                </c:pt>
                <c:pt idx="1">
                  <c:v>377492200.10206097</c:v>
                </c:pt>
              </c:numCache>
            </c:numRef>
          </c:val>
          <c:extLst>
            <c:ext xmlns:c16="http://schemas.microsoft.com/office/drawing/2014/chart" uri="{C3380CC4-5D6E-409C-BE32-E72D297353CC}">
              <c16:uniqueId val="{00000005-310A-40FA-BBB3-E045D59C8948}"/>
            </c:ext>
          </c:extLst>
        </c:ser>
        <c:ser>
          <c:idx val="6"/>
          <c:order val="6"/>
          <c:tx>
            <c:strRef>
              <c:f>'Target Revenues'!$H$8</c:f>
              <c:strCache>
                <c:ptCount val="1"/>
                <c:pt idx="0">
                  <c:v>0621E</c:v>
                </c:pt>
              </c:strCache>
            </c:strRef>
          </c:tx>
          <c:spPr>
            <a:solidFill>
              <a:schemeClr val="accent1">
                <a:lumMod val="60000"/>
              </a:schemeClr>
            </a:solidFill>
            <a:ln>
              <a:noFill/>
            </a:ln>
            <a:effectLst/>
          </c:spPr>
          <c:invertIfNegative val="0"/>
          <c:cat>
            <c:strRef>
              <c:f>'Target Revenues'!$A$9:$A$10</c:f>
              <c:strCache>
                <c:ptCount val="2"/>
                <c:pt idx="0">
                  <c:v>Transition</c:v>
                </c:pt>
                <c:pt idx="1">
                  <c:v>Enduring</c:v>
                </c:pt>
              </c:strCache>
            </c:strRef>
          </c:cat>
          <c:val>
            <c:numRef>
              <c:f>'Target Revenues'!$H$9:$H$10</c:f>
              <c:numCache>
                <c:formatCode>"£"#,##0</c:formatCode>
                <c:ptCount val="2"/>
                <c:pt idx="0">
                  <c:v>347492081.99884397</c:v>
                </c:pt>
                <c:pt idx="1">
                  <c:v>377492200.10206097</c:v>
                </c:pt>
              </c:numCache>
            </c:numRef>
          </c:val>
          <c:extLst>
            <c:ext xmlns:c16="http://schemas.microsoft.com/office/drawing/2014/chart" uri="{C3380CC4-5D6E-409C-BE32-E72D297353CC}">
              <c16:uniqueId val="{00000006-310A-40FA-BBB3-E045D59C8948}"/>
            </c:ext>
          </c:extLst>
        </c:ser>
        <c:ser>
          <c:idx val="7"/>
          <c:order val="7"/>
          <c:tx>
            <c:strRef>
              <c:f>'Target Revenues'!$I$8</c:f>
              <c:strCache>
                <c:ptCount val="1"/>
                <c:pt idx="0">
                  <c:v>0621F</c:v>
                </c:pt>
              </c:strCache>
            </c:strRef>
          </c:tx>
          <c:spPr>
            <a:solidFill>
              <a:schemeClr val="accent2">
                <a:lumMod val="60000"/>
              </a:schemeClr>
            </a:solidFill>
            <a:ln>
              <a:noFill/>
            </a:ln>
            <a:effectLst/>
          </c:spPr>
          <c:invertIfNegative val="0"/>
          <c:cat>
            <c:strRef>
              <c:f>'Target Revenues'!$A$9:$A$10</c:f>
              <c:strCache>
                <c:ptCount val="2"/>
                <c:pt idx="0">
                  <c:v>Transition</c:v>
                </c:pt>
                <c:pt idx="1">
                  <c:v>Enduring</c:v>
                </c:pt>
              </c:strCache>
            </c:strRef>
          </c:cat>
          <c:val>
            <c:numRef>
              <c:f>'Target Revenues'!$I$9:$I$10</c:f>
              <c:numCache>
                <c:formatCode>"£"#,##0</c:formatCode>
                <c:ptCount val="2"/>
                <c:pt idx="0">
                  <c:v>347492081.99884397</c:v>
                </c:pt>
                <c:pt idx="1">
                  <c:v>377492200.10206097</c:v>
                </c:pt>
              </c:numCache>
            </c:numRef>
          </c:val>
          <c:extLst>
            <c:ext xmlns:c16="http://schemas.microsoft.com/office/drawing/2014/chart" uri="{C3380CC4-5D6E-409C-BE32-E72D297353CC}">
              <c16:uniqueId val="{00000007-310A-40FA-BBB3-E045D59C8948}"/>
            </c:ext>
          </c:extLst>
        </c:ser>
        <c:ser>
          <c:idx val="8"/>
          <c:order val="8"/>
          <c:tx>
            <c:strRef>
              <c:f>'Target Revenues'!$J$8</c:f>
              <c:strCache>
                <c:ptCount val="1"/>
                <c:pt idx="0">
                  <c:v>0621H</c:v>
                </c:pt>
              </c:strCache>
            </c:strRef>
          </c:tx>
          <c:spPr>
            <a:solidFill>
              <a:schemeClr val="accent3">
                <a:lumMod val="60000"/>
              </a:schemeClr>
            </a:solidFill>
            <a:ln>
              <a:noFill/>
            </a:ln>
            <a:effectLst/>
          </c:spPr>
          <c:invertIfNegative val="0"/>
          <c:cat>
            <c:strRef>
              <c:f>'Target Revenues'!$A$9:$A$10</c:f>
              <c:strCache>
                <c:ptCount val="2"/>
                <c:pt idx="0">
                  <c:v>Transition</c:v>
                </c:pt>
                <c:pt idx="1">
                  <c:v>Enduring</c:v>
                </c:pt>
              </c:strCache>
            </c:strRef>
          </c:cat>
          <c:val>
            <c:numRef>
              <c:f>'Target Revenues'!$J$9:$J$10</c:f>
              <c:numCache>
                <c:formatCode>"£"#,##0</c:formatCode>
                <c:ptCount val="2"/>
                <c:pt idx="0">
                  <c:v>347492081.99884397</c:v>
                </c:pt>
                <c:pt idx="1">
                  <c:v>377492200.10206097</c:v>
                </c:pt>
              </c:numCache>
            </c:numRef>
          </c:val>
          <c:extLst>
            <c:ext xmlns:c16="http://schemas.microsoft.com/office/drawing/2014/chart" uri="{C3380CC4-5D6E-409C-BE32-E72D297353CC}">
              <c16:uniqueId val="{00000008-310A-40FA-BBB3-E045D59C8948}"/>
            </c:ext>
          </c:extLst>
        </c:ser>
        <c:ser>
          <c:idx val="9"/>
          <c:order val="9"/>
          <c:tx>
            <c:strRef>
              <c:f>'Target Revenues'!$K$8</c:f>
              <c:strCache>
                <c:ptCount val="1"/>
                <c:pt idx="0">
                  <c:v>0621J</c:v>
                </c:pt>
              </c:strCache>
            </c:strRef>
          </c:tx>
          <c:spPr>
            <a:solidFill>
              <a:schemeClr val="accent4">
                <a:lumMod val="60000"/>
              </a:schemeClr>
            </a:solidFill>
            <a:ln>
              <a:noFill/>
            </a:ln>
            <a:effectLst/>
          </c:spPr>
          <c:invertIfNegative val="0"/>
          <c:cat>
            <c:strRef>
              <c:f>'Target Revenues'!$A$9:$A$10</c:f>
              <c:strCache>
                <c:ptCount val="2"/>
                <c:pt idx="0">
                  <c:v>Transition</c:v>
                </c:pt>
                <c:pt idx="1">
                  <c:v>Enduring</c:v>
                </c:pt>
              </c:strCache>
            </c:strRef>
          </c:cat>
          <c:val>
            <c:numRef>
              <c:f>'Target Revenues'!$K$9:$K$10</c:f>
              <c:numCache>
                <c:formatCode>"£"#,##0</c:formatCode>
                <c:ptCount val="2"/>
                <c:pt idx="0">
                  <c:v>347492081.99884397</c:v>
                </c:pt>
                <c:pt idx="1">
                  <c:v>377492200.10206097</c:v>
                </c:pt>
              </c:numCache>
            </c:numRef>
          </c:val>
          <c:extLst>
            <c:ext xmlns:c16="http://schemas.microsoft.com/office/drawing/2014/chart" uri="{C3380CC4-5D6E-409C-BE32-E72D297353CC}">
              <c16:uniqueId val="{00000009-310A-40FA-BBB3-E045D59C8948}"/>
            </c:ext>
          </c:extLst>
        </c:ser>
        <c:ser>
          <c:idx val="10"/>
          <c:order val="10"/>
          <c:tx>
            <c:strRef>
              <c:f>'Target Revenues'!$L$8</c:f>
              <c:strCache>
                <c:ptCount val="1"/>
                <c:pt idx="0">
                  <c:v>0621K</c:v>
                </c:pt>
              </c:strCache>
            </c:strRef>
          </c:tx>
          <c:spPr>
            <a:solidFill>
              <a:schemeClr val="accent5">
                <a:lumMod val="60000"/>
              </a:schemeClr>
            </a:solidFill>
            <a:ln>
              <a:noFill/>
            </a:ln>
            <a:effectLst/>
          </c:spPr>
          <c:invertIfNegative val="0"/>
          <c:cat>
            <c:strRef>
              <c:f>'Target Revenues'!$A$9:$A$10</c:f>
              <c:strCache>
                <c:ptCount val="2"/>
                <c:pt idx="0">
                  <c:v>Transition</c:v>
                </c:pt>
                <c:pt idx="1">
                  <c:v>Enduring</c:v>
                </c:pt>
              </c:strCache>
            </c:strRef>
          </c:cat>
          <c:val>
            <c:numRef>
              <c:f>'Target Revenues'!$L$9:$L$10</c:f>
              <c:numCache>
                <c:formatCode>"£"#,##0</c:formatCode>
                <c:ptCount val="2"/>
                <c:pt idx="0">
                  <c:v>347492081.99884397</c:v>
                </c:pt>
                <c:pt idx="1">
                  <c:v>377492200.10206097</c:v>
                </c:pt>
              </c:numCache>
            </c:numRef>
          </c:val>
          <c:extLst>
            <c:ext xmlns:c16="http://schemas.microsoft.com/office/drawing/2014/chart" uri="{C3380CC4-5D6E-409C-BE32-E72D297353CC}">
              <c16:uniqueId val="{0000000A-310A-40FA-BBB3-E045D59C8948}"/>
            </c:ext>
          </c:extLst>
        </c:ser>
        <c:ser>
          <c:idx val="11"/>
          <c:order val="11"/>
          <c:tx>
            <c:strRef>
              <c:f>'Target Revenues'!$M$8</c:f>
              <c:strCache>
                <c:ptCount val="1"/>
                <c:pt idx="0">
                  <c:v>0621L</c:v>
                </c:pt>
              </c:strCache>
            </c:strRef>
          </c:tx>
          <c:spPr>
            <a:solidFill>
              <a:schemeClr val="accent6">
                <a:lumMod val="60000"/>
              </a:schemeClr>
            </a:solidFill>
            <a:ln>
              <a:noFill/>
            </a:ln>
            <a:effectLst/>
          </c:spPr>
          <c:invertIfNegative val="0"/>
          <c:cat>
            <c:strRef>
              <c:f>'Target Revenues'!$A$9:$A$10</c:f>
              <c:strCache>
                <c:ptCount val="2"/>
                <c:pt idx="0">
                  <c:v>Transition</c:v>
                </c:pt>
                <c:pt idx="1">
                  <c:v>Enduring</c:v>
                </c:pt>
              </c:strCache>
            </c:strRef>
          </c:cat>
          <c:val>
            <c:numRef>
              <c:f>'Target Revenues'!$M$9:$M$10</c:f>
              <c:numCache>
                <c:formatCode>"£"#,##0</c:formatCode>
                <c:ptCount val="2"/>
                <c:pt idx="0">
                  <c:v>347492081.99884397</c:v>
                </c:pt>
                <c:pt idx="1">
                  <c:v>377492200.10206097</c:v>
                </c:pt>
              </c:numCache>
            </c:numRef>
          </c:val>
          <c:extLst>
            <c:ext xmlns:c16="http://schemas.microsoft.com/office/drawing/2014/chart" uri="{C3380CC4-5D6E-409C-BE32-E72D297353CC}">
              <c16:uniqueId val="{0000000B-310A-40FA-BBB3-E045D59C8948}"/>
            </c:ext>
          </c:extLst>
        </c:ser>
        <c:dLbls>
          <c:showLegendKey val="0"/>
          <c:showVal val="0"/>
          <c:showCatName val="0"/>
          <c:showSerName val="0"/>
          <c:showPercent val="0"/>
          <c:showBubbleSize val="0"/>
        </c:dLbls>
        <c:gapWidth val="219"/>
        <c:overlap val="-27"/>
        <c:axId val="1804765992"/>
        <c:axId val="1804767304"/>
      </c:barChart>
      <c:catAx>
        <c:axId val="1804765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04767304"/>
        <c:crosses val="autoZero"/>
        <c:auto val="1"/>
        <c:lblAlgn val="ctr"/>
        <c:lblOffset val="100"/>
        <c:noMultiLvlLbl val="0"/>
      </c:catAx>
      <c:valAx>
        <c:axId val="1804767304"/>
        <c:scaling>
          <c:orientation val="minMax"/>
          <c:max val="450000000"/>
          <c:min val="0"/>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047659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r>
              <a:rPr lang="en-GB" sz="1000"/>
              <a:t>Total Target Exit Revenues for all Transmission Exit</a:t>
            </a:r>
            <a:r>
              <a:rPr lang="en-GB" sz="1000" baseline="0"/>
              <a:t> charges to recover</a:t>
            </a:r>
            <a:endParaRPr lang="en-GB" sz="1000"/>
          </a:p>
        </c:rich>
      </c:tx>
      <c:overlay val="0"/>
      <c:spPr>
        <a:noFill/>
        <a:ln>
          <a:no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'Target Revenues'!$B$18</c:f>
              <c:strCache>
                <c:ptCount val="1"/>
                <c:pt idx="0">
                  <c:v>Current</c:v>
                </c:pt>
              </c:strCache>
            </c:strRef>
          </c:tx>
          <c:spPr>
            <a:solidFill>
              <a:schemeClr val="accent1"/>
            </a:solidFill>
            <a:ln>
              <a:noFill/>
            </a:ln>
            <a:effectLst/>
          </c:spPr>
          <c:invertIfNegative val="0"/>
          <c:cat>
            <c:strRef>
              <c:f>'Target Revenues'!$A$19:$A$20</c:f>
              <c:strCache>
                <c:ptCount val="2"/>
                <c:pt idx="0">
                  <c:v>Transition</c:v>
                </c:pt>
                <c:pt idx="1">
                  <c:v>Enduring</c:v>
                </c:pt>
              </c:strCache>
            </c:strRef>
          </c:cat>
          <c:val>
            <c:numRef>
              <c:f>'Target Revenues'!$B$19:$B$20</c:f>
              <c:numCache>
                <c:formatCode>"£"#,##0</c:formatCode>
                <c:ptCount val="2"/>
                <c:pt idx="0">
                  <c:v>401102910</c:v>
                </c:pt>
                <c:pt idx="1">
                  <c:v>401102910</c:v>
                </c:pt>
              </c:numCache>
            </c:numRef>
          </c:val>
          <c:extLst>
            <c:ext xmlns:c16="http://schemas.microsoft.com/office/drawing/2014/chart" uri="{C3380CC4-5D6E-409C-BE32-E72D297353CC}">
              <c16:uniqueId val="{00000000-FCA8-4EB9-B46A-28154F3A9ACB}"/>
            </c:ext>
          </c:extLst>
        </c:ser>
        <c:ser>
          <c:idx val="1"/>
          <c:order val="1"/>
          <c:tx>
            <c:strRef>
              <c:f>'Target Revenues'!$C$18</c:f>
              <c:strCache>
                <c:ptCount val="1"/>
                <c:pt idx="0">
                  <c:v>0621</c:v>
                </c:pt>
              </c:strCache>
            </c:strRef>
          </c:tx>
          <c:spPr>
            <a:solidFill>
              <a:schemeClr val="accent2"/>
            </a:solidFill>
            <a:ln>
              <a:noFill/>
            </a:ln>
            <a:effectLst/>
          </c:spPr>
          <c:invertIfNegative val="0"/>
          <c:cat>
            <c:strRef>
              <c:f>'Target Revenues'!$A$19:$A$20</c:f>
              <c:strCache>
                <c:ptCount val="2"/>
                <c:pt idx="0">
                  <c:v>Transition</c:v>
                </c:pt>
                <c:pt idx="1">
                  <c:v>Enduring</c:v>
                </c:pt>
              </c:strCache>
            </c:strRef>
          </c:cat>
          <c:val>
            <c:numRef>
              <c:f>'Target Revenues'!$C$19:$C$20</c:f>
              <c:numCache>
                <c:formatCode>"£"#,##0.00</c:formatCode>
                <c:ptCount val="2"/>
                <c:pt idx="0">
                  <c:v>397190500</c:v>
                </c:pt>
                <c:pt idx="1">
                  <c:v>423999000</c:v>
                </c:pt>
              </c:numCache>
            </c:numRef>
          </c:val>
          <c:extLst>
            <c:ext xmlns:c16="http://schemas.microsoft.com/office/drawing/2014/chart" uri="{C3380CC4-5D6E-409C-BE32-E72D297353CC}">
              <c16:uniqueId val="{00000001-FCA8-4EB9-B46A-28154F3A9ACB}"/>
            </c:ext>
          </c:extLst>
        </c:ser>
        <c:ser>
          <c:idx val="2"/>
          <c:order val="2"/>
          <c:tx>
            <c:strRef>
              <c:f>'Target Revenues'!$D$18</c:f>
              <c:strCache>
                <c:ptCount val="1"/>
                <c:pt idx="0">
                  <c:v>0621A</c:v>
                </c:pt>
              </c:strCache>
            </c:strRef>
          </c:tx>
          <c:spPr>
            <a:solidFill>
              <a:schemeClr val="accent3"/>
            </a:solidFill>
            <a:ln>
              <a:noFill/>
            </a:ln>
            <a:effectLst/>
          </c:spPr>
          <c:invertIfNegative val="0"/>
          <c:cat>
            <c:strRef>
              <c:f>'Target Revenues'!$A$19:$A$20</c:f>
              <c:strCache>
                <c:ptCount val="2"/>
                <c:pt idx="0">
                  <c:v>Transition</c:v>
                </c:pt>
                <c:pt idx="1">
                  <c:v>Enduring</c:v>
                </c:pt>
              </c:strCache>
            </c:strRef>
          </c:cat>
          <c:val>
            <c:numRef>
              <c:f>'Target Revenues'!$D$19:$D$20</c:f>
              <c:numCache>
                <c:formatCode>"£"#,##0.00</c:formatCode>
                <c:ptCount val="2"/>
                <c:pt idx="0">
                  <c:v>397190500</c:v>
                </c:pt>
                <c:pt idx="1">
                  <c:v>423999000</c:v>
                </c:pt>
              </c:numCache>
            </c:numRef>
          </c:val>
          <c:extLst>
            <c:ext xmlns:c16="http://schemas.microsoft.com/office/drawing/2014/chart" uri="{C3380CC4-5D6E-409C-BE32-E72D297353CC}">
              <c16:uniqueId val="{00000002-FCA8-4EB9-B46A-28154F3A9ACB}"/>
            </c:ext>
          </c:extLst>
        </c:ser>
        <c:ser>
          <c:idx val="3"/>
          <c:order val="3"/>
          <c:tx>
            <c:strRef>
              <c:f>'Target Revenues'!$E$18</c:f>
              <c:strCache>
                <c:ptCount val="1"/>
                <c:pt idx="0">
                  <c:v>0621B</c:v>
                </c:pt>
              </c:strCache>
            </c:strRef>
          </c:tx>
          <c:spPr>
            <a:solidFill>
              <a:schemeClr val="accent4"/>
            </a:solidFill>
            <a:ln>
              <a:noFill/>
            </a:ln>
            <a:effectLst/>
          </c:spPr>
          <c:invertIfNegative val="0"/>
          <c:cat>
            <c:strRef>
              <c:f>'Target Revenues'!$A$19:$A$20</c:f>
              <c:strCache>
                <c:ptCount val="2"/>
                <c:pt idx="0">
                  <c:v>Transition</c:v>
                </c:pt>
                <c:pt idx="1">
                  <c:v>Enduring</c:v>
                </c:pt>
              </c:strCache>
            </c:strRef>
          </c:cat>
          <c:val>
            <c:numRef>
              <c:f>'Target Revenues'!$E$19:$E$20</c:f>
              <c:numCache>
                <c:formatCode>"£"#,##0.00</c:formatCode>
                <c:ptCount val="2"/>
                <c:pt idx="0">
                  <c:v>397190500</c:v>
                </c:pt>
                <c:pt idx="1">
                  <c:v>423999000</c:v>
                </c:pt>
              </c:numCache>
            </c:numRef>
          </c:val>
          <c:extLst>
            <c:ext xmlns:c16="http://schemas.microsoft.com/office/drawing/2014/chart" uri="{C3380CC4-5D6E-409C-BE32-E72D297353CC}">
              <c16:uniqueId val="{00000003-FCA8-4EB9-B46A-28154F3A9ACB}"/>
            </c:ext>
          </c:extLst>
        </c:ser>
        <c:ser>
          <c:idx val="4"/>
          <c:order val="4"/>
          <c:tx>
            <c:strRef>
              <c:f>'Target Revenues'!$F$18</c:f>
              <c:strCache>
                <c:ptCount val="1"/>
                <c:pt idx="0">
                  <c:v>0621C</c:v>
                </c:pt>
              </c:strCache>
            </c:strRef>
          </c:tx>
          <c:spPr>
            <a:solidFill>
              <a:schemeClr val="accent5"/>
            </a:solidFill>
            <a:ln>
              <a:noFill/>
            </a:ln>
            <a:effectLst/>
          </c:spPr>
          <c:invertIfNegative val="0"/>
          <c:cat>
            <c:strRef>
              <c:f>'Target Revenues'!$A$19:$A$20</c:f>
              <c:strCache>
                <c:ptCount val="2"/>
                <c:pt idx="0">
                  <c:v>Transition</c:v>
                </c:pt>
                <c:pt idx="1">
                  <c:v>Enduring</c:v>
                </c:pt>
              </c:strCache>
            </c:strRef>
          </c:cat>
          <c:val>
            <c:numRef>
              <c:f>'Target Revenues'!$F$19:$F$20</c:f>
              <c:numCache>
                <c:formatCode>"£"#,##0.00</c:formatCode>
                <c:ptCount val="2"/>
                <c:pt idx="0">
                  <c:v>397190500</c:v>
                </c:pt>
                <c:pt idx="1">
                  <c:v>423999000</c:v>
                </c:pt>
              </c:numCache>
            </c:numRef>
          </c:val>
          <c:extLst>
            <c:ext xmlns:c16="http://schemas.microsoft.com/office/drawing/2014/chart" uri="{C3380CC4-5D6E-409C-BE32-E72D297353CC}">
              <c16:uniqueId val="{00000004-FCA8-4EB9-B46A-28154F3A9ACB}"/>
            </c:ext>
          </c:extLst>
        </c:ser>
        <c:ser>
          <c:idx val="5"/>
          <c:order val="5"/>
          <c:tx>
            <c:strRef>
              <c:f>'Target Revenues'!$G$18</c:f>
              <c:strCache>
                <c:ptCount val="1"/>
                <c:pt idx="0">
                  <c:v>0621D</c:v>
                </c:pt>
              </c:strCache>
            </c:strRef>
          </c:tx>
          <c:spPr>
            <a:solidFill>
              <a:schemeClr val="accent6"/>
            </a:solidFill>
            <a:ln>
              <a:noFill/>
            </a:ln>
            <a:effectLst/>
          </c:spPr>
          <c:invertIfNegative val="0"/>
          <c:cat>
            <c:strRef>
              <c:f>'Target Revenues'!$A$19:$A$20</c:f>
              <c:strCache>
                <c:ptCount val="2"/>
                <c:pt idx="0">
                  <c:v>Transition</c:v>
                </c:pt>
                <c:pt idx="1">
                  <c:v>Enduring</c:v>
                </c:pt>
              </c:strCache>
            </c:strRef>
          </c:cat>
          <c:val>
            <c:numRef>
              <c:f>'Target Revenues'!$G$19:$G$20</c:f>
              <c:numCache>
                <c:formatCode>"£"#,##0.00</c:formatCode>
                <c:ptCount val="2"/>
                <c:pt idx="0">
                  <c:v>397190500</c:v>
                </c:pt>
                <c:pt idx="1">
                  <c:v>423999000</c:v>
                </c:pt>
              </c:numCache>
            </c:numRef>
          </c:val>
          <c:extLst>
            <c:ext xmlns:c16="http://schemas.microsoft.com/office/drawing/2014/chart" uri="{C3380CC4-5D6E-409C-BE32-E72D297353CC}">
              <c16:uniqueId val="{00000005-FCA8-4EB9-B46A-28154F3A9ACB}"/>
            </c:ext>
          </c:extLst>
        </c:ser>
        <c:ser>
          <c:idx val="6"/>
          <c:order val="6"/>
          <c:tx>
            <c:strRef>
              <c:f>'Target Revenues'!$H$18</c:f>
              <c:strCache>
                <c:ptCount val="1"/>
                <c:pt idx="0">
                  <c:v>0621E</c:v>
                </c:pt>
              </c:strCache>
            </c:strRef>
          </c:tx>
          <c:spPr>
            <a:solidFill>
              <a:schemeClr val="accent1">
                <a:lumMod val="60000"/>
              </a:schemeClr>
            </a:solidFill>
            <a:ln>
              <a:noFill/>
            </a:ln>
            <a:effectLst/>
          </c:spPr>
          <c:invertIfNegative val="0"/>
          <c:cat>
            <c:strRef>
              <c:f>'Target Revenues'!$A$19:$A$20</c:f>
              <c:strCache>
                <c:ptCount val="2"/>
                <c:pt idx="0">
                  <c:v>Transition</c:v>
                </c:pt>
                <c:pt idx="1">
                  <c:v>Enduring</c:v>
                </c:pt>
              </c:strCache>
            </c:strRef>
          </c:cat>
          <c:val>
            <c:numRef>
              <c:f>'Target Revenues'!$H$19:$H$20</c:f>
              <c:numCache>
                <c:formatCode>"£"#,##0.00</c:formatCode>
                <c:ptCount val="2"/>
                <c:pt idx="0">
                  <c:v>397190500</c:v>
                </c:pt>
                <c:pt idx="1">
                  <c:v>423999000</c:v>
                </c:pt>
              </c:numCache>
            </c:numRef>
          </c:val>
          <c:extLst>
            <c:ext xmlns:c16="http://schemas.microsoft.com/office/drawing/2014/chart" uri="{C3380CC4-5D6E-409C-BE32-E72D297353CC}">
              <c16:uniqueId val="{00000006-FCA8-4EB9-B46A-28154F3A9ACB}"/>
            </c:ext>
          </c:extLst>
        </c:ser>
        <c:ser>
          <c:idx val="7"/>
          <c:order val="7"/>
          <c:tx>
            <c:strRef>
              <c:f>'Target Revenues'!$I$18</c:f>
              <c:strCache>
                <c:ptCount val="1"/>
                <c:pt idx="0">
                  <c:v>0621F</c:v>
                </c:pt>
              </c:strCache>
            </c:strRef>
          </c:tx>
          <c:spPr>
            <a:solidFill>
              <a:schemeClr val="accent2">
                <a:lumMod val="60000"/>
              </a:schemeClr>
            </a:solidFill>
            <a:ln>
              <a:noFill/>
            </a:ln>
            <a:effectLst/>
          </c:spPr>
          <c:invertIfNegative val="0"/>
          <c:cat>
            <c:strRef>
              <c:f>'Target Revenues'!$A$19:$A$20</c:f>
              <c:strCache>
                <c:ptCount val="2"/>
                <c:pt idx="0">
                  <c:v>Transition</c:v>
                </c:pt>
                <c:pt idx="1">
                  <c:v>Enduring</c:v>
                </c:pt>
              </c:strCache>
            </c:strRef>
          </c:cat>
          <c:val>
            <c:numRef>
              <c:f>'Target Revenues'!$I$19:$I$20</c:f>
              <c:numCache>
                <c:formatCode>"£"#,##0.00</c:formatCode>
                <c:ptCount val="2"/>
                <c:pt idx="0">
                  <c:v>397190500</c:v>
                </c:pt>
                <c:pt idx="1">
                  <c:v>423999000</c:v>
                </c:pt>
              </c:numCache>
            </c:numRef>
          </c:val>
          <c:extLst>
            <c:ext xmlns:c16="http://schemas.microsoft.com/office/drawing/2014/chart" uri="{C3380CC4-5D6E-409C-BE32-E72D297353CC}">
              <c16:uniqueId val="{00000007-FCA8-4EB9-B46A-28154F3A9ACB}"/>
            </c:ext>
          </c:extLst>
        </c:ser>
        <c:ser>
          <c:idx val="8"/>
          <c:order val="8"/>
          <c:tx>
            <c:strRef>
              <c:f>'Target Revenues'!$J$18</c:f>
              <c:strCache>
                <c:ptCount val="1"/>
                <c:pt idx="0">
                  <c:v>0621H</c:v>
                </c:pt>
              </c:strCache>
            </c:strRef>
          </c:tx>
          <c:spPr>
            <a:solidFill>
              <a:schemeClr val="accent3">
                <a:lumMod val="60000"/>
              </a:schemeClr>
            </a:solidFill>
            <a:ln>
              <a:noFill/>
            </a:ln>
            <a:effectLst/>
          </c:spPr>
          <c:invertIfNegative val="0"/>
          <c:cat>
            <c:strRef>
              <c:f>'Target Revenues'!$A$19:$A$20</c:f>
              <c:strCache>
                <c:ptCount val="2"/>
                <c:pt idx="0">
                  <c:v>Transition</c:v>
                </c:pt>
                <c:pt idx="1">
                  <c:v>Enduring</c:v>
                </c:pt>
              </c:strCache>
            </c:strRef>
          </c:cat>
          <c:val>
            <c:numRef>
              <c:f>'Target Revenues'!$J$19:$J$20</c:f>
              <c:numCache>
                <c:formatCode>"£"#,##0.00</c:formatCode>
                <c:ptCount val="2"/>
                <c:pt idx="0">
                  <c:v>397190500</c:v>
                </c:pt>
                <c:pt idx="1">
                  <c:v>423999000</c:v>
                </c:pt>
              </c:numCache>
            </c:numRef>
          </c:val>
          <c:extLst>
            <c:ext xmlns:c16="http://schemas.microsoft.com/office/drawing/2014/chart" uri="{C3380CC4-5D6E-409C-BE32-E72D297353CC}">
              <c16:uniqueId val="{00000008-FCA8-4EB9-B46A-28154F3A9ACB}"/>
            </c:ext>
          </c:extLst>
        </c:ser>
        <c:ser>
          <c:idx val="9"/>
          <c:order val="9"/>
          <c:tx>
            <c:strRef>
              <c:f>'Target Revenues'!$K$18</c:f>
              <c:strCache>
                <c:ptCount val="1"/>
                <c:pt idx="0">
                  <c:v>0621J</c:v>
                </c:pt>
              </c:strCache>
            </c:strRef>
          </c:tx>
          <c:spPr>
            <a:solidFill>
              <a:schemeClr val="accent4">
                <a:lumMod val="60000"/>
              </a:schemeClr>
            </a:solidFill>
            <a:ln>
              <a:noFill/>
            </a:ln>
            <a:effectLst/>
          </c:spPr>
          <c:invertIfNegative val="0"/>
          <c:cat>
            <c:strRef>
              <c:f>'Target Revenues'!$A$19:$A$20</c:f>
              <c:strCache>
                <c:ptCount val="2"/>
                <c:pt idx="0">
                  <c:v>Transition</c:v>
                </c:pt>
                <c:pt idx="1">
                  <c:v>Enduring</c:v>
                </c:pt>
              </c:strCache>
            </c:strRef>
          </c:cat>
          <c:val>
            <c:numRef>
              <c:f>'Target Revenues'!$K$19:$K$20</c:f>
              <c:numCache>
                <c:formatCode>"£"#,##0.00</c:formatCode>
                <c:ptCount val="2"/>
                <c:pt idx="0">
                  <c:v>397190500</c:v>
                </c:pt>
                <c:pt idx="1">
                  <c:v>423999000</c:v>
                </c:pt>
              </c:numCache>
            </c:numRef>
          </c:val>
          <c:extLst>
            <c:ext xmlns:c16="http://schemas.microsoft.com/office/drawing/2014/chart" uri="{C3380CC4-5D6E-409C-BE32-E72D297353CC}">
              <c16:uniqueId val="{00000009-FCA8-4EB9-B46A-28154F3A9ACB}"/>
            </c:ext>
          </c:extLst>
        </c:ser>
        <c:ser>
          <c:idx val="10"/>
          <c:order val="10"/>
          <c:tx>
            <c:strRef>
              <c:f>'Target Revenues'!$L$18</c:f>
              <c:strCache>
                <c:ptCount val="1"/>
                <c:pt idx="0">
                  <c:v>0621K</c:v>
                </c:pt>
              </c:strCache>
            </c:strRef>
          </c:tx>
          <c:spPr>
            <a:solidFill>
              <a:schemeClr val="accent5">
                <a:lumMod val="60000"/>
              </a:schemeClr>
            </a:solidFill>
            <a:ln>
              <a:noFill/>
            </a:ln>
            <a:effectLst/>
          </c:spPr>
          <c:invertIfNegative val="0"/>
          <c:cat>
            <c:strRef>
              <c:f>'Target Revenues'!$A$19:$A$20</c:f>
              <c:strCache>
                <c:ptCount val="2"/>
                <c:pt idx="0">
                  <c:v>Transition</c:v>
                </c:pt>
                <c:pt idx="1">
                  <c:v>Enduring</c:v>
                </c:pt>
              </c:strCache>
            </c:strRef>
          </c:cat>
          <c:val>
            <c:numRef>
              <c:f>'Target Revenues'!$L$19:$L$20</c:f>
              <c:numCache>
                <c:formatCode>"£"#,##0.00</c:formatCode>
                <c:ptCount val="2"/>
                <c:pt idx="0">
                  <c:v>397190500</c:v>
                </c:pt>
                <c:pt idx="1">
                  <c:v>423999000</c:v>
                </c:pt>
              </c:numCache>
            </c:numRef>
          </c:val>
          <c:extLst>
            <c:ext xmlns:c16="http://schemas.microsoft.com/office/drawing/2014/chart" uri="{C3380CC4-5D6E-409C-BE32-E72D297353CC}">
              <c16:uniqueId val="{0000000A-FCA8-4EB9-B46A-28154F3A9ACB}"/>
            </c:ext>
          </c:extLst>
        </c:ser>
        <c:ser>
          <c:idx val="11"/>
          <c:order val="11"/>
          <c:tx>
            <c:strRef>
              <c:f>'Target Revenues'!$M$18</c:f>
              <c:strCache>
                <c:ptCount val="1"/>
                <c:pt idx="0">
                  <c:v>0621L</c:v>
                </c:pt>
              </c:strCache>
            </c:strRef>
          </c:tx>
          <c:spPr>
            <a:solidFill>
              <a:schemeClr val="accent6">
                <a:lumMod val="60000"/>
              </a:schemeClr>
            </a:solidFill>
            <a:ln>
              <a:noFill/>
            </a:ln>
            <a:effectLst/>
          </c:spPr>
          <c:invertIfNegative val="0"/>
          <c:cat>
            <c:strRef>
              <c:f>'Target Revenues'!$A$19:$A$20</c:f>
              <c:strCache>
                <c:ptCount val="2"/>
                <c:pt idx="0">
                  <c:v>Transition</c:v>
                </c:pt>
                <c:pt idx="1">
                  <c:v>Enduring</c:v>
                </c:pt>
              </c:strCache>
            </c:strRef>
          </c:cat>
          <c:val>
            <c:numRef>
              <c:f>'Target Revenues'!$M$19:$M$20</c:f>
              <c:numCache>
                <c:formatCode>"£"#,##0.00</c:formatCode>
                <c:ptCount val="2"/>
                <c:pt idx="0">
                  <c:v>397190500</c:v>
                </c:pt>
                <c:pt idx="1">
                  <c:v>423999000</c:v>
                </c:pt>
              </c:numCache>
            </c:numRef>
          </c:val>
          <c:extLst>
            <c:ext xmlns:c16="http://schemas.microsoft.com/office/drawing/2014/chart" uri="{C3380CC4-5D6E-409C-BE32-E72D297353CC}">
              <c16:uniqueId val="{0000000B-FCA8-4EB9-B46A-28154F3A9ACB}"/>
            </c:ext>
          </c:extLst>
        </c:ser>
        <c:dLbls>
          <c:showLegendKey val="0"/>
          <c:showVal val="0"/>
          <c:showCatName val="0"/>
          <c:showSerName val="0"/>
          <c:showPercent val="0"/>
          <c:showBubbleSize val="0"/>
        </c:dLbls>
        <c:gapWidth val="219"/>
        <c:overlap val="-27"/>
        <c:axId val="2032746784"/>
        <c:axId val="2032743504"/>
      </c:barChart>
      <c:catAx>
        <c:axId val="20327467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32743504"/>
        <c:crosses val="autoZero"/>
        <c:auto val="1"/>
        <c:lblAlgn val="ctr"/>
        <c:lblOffset val="100"/>
        <c:noMultiLvlLbl val="0"/>
      </c:catAx>
      <c:valAx>
        <c:axId val="2032743504"/>
        <c:scaling>
          <c:orientation val="minMax"/>
          <c:max val="450000000"/>
          <c:min val="0"/>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327467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r>
              <a:rPr lang="en-GB" sz="1000"/>
              <a:t>Entry Combined Revenue - All Entry</a:t>
            </a:r>
            <a:r>
              <a:rPr lang="en-GB" sz="1000" baseline="0"/>
              <a:t> </a:t>
            </a:r>
            <a:r>
              <a:rPr lang="en-GB" sz="1000"/>
              <a:t>categories</a:t>
            </a:r>
            <a:r>
              <a:rPr lang="en-GB" sz="1000" baseline="0"/>
              <a:t> combined</a:t>
            </a:r>
            <a:endParaRPr lang="en-GB" sz="1000"/>
          </a:p>
        </c:rich>
      </c:tx>
      <c:overlay val="0"/>
      <c:spPr>
        <a:noFill/>
        <a:ln>
          <a:no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Totals!$B$6</c:f>
              <c:strCache>
                <c:ptCount val="1"/>
                <c:pt idx="0">
                  <c:v>Current</c:v>
                </c:pt>
              </c:strCache>
            </c:strRef>
          </c:tx>
          <c:spPr>
            <a:solidFill>
              <a:schemeClr val="accent1"/>
            </a:solidFill>
            <a:ln>
              <a:noFill/>
            </a:ln>
            <a:effectLst/>
          </c:spPr>
          <c:invertIfNegative val="0"/>
          <c:cat>
            <c:strRef>
              <c:f>Totals!$A$7:$A$8</c:f>
              <c:strCache>
                <c:ptCount val="2"/>
                <c:pt idx="0">
                  <c:v>Transition</c:v>
                </c:pt>
                <c:pt idx="1">
                  <c:v>Enduring</c:v>
                </c:pt>
              </c:strCache>
            </c:strRef>
          </c:cat>
          <c:val>
            <c:numRef>
              <c:f>Totals!$B$7:$B$8</c:f>
              <c:numCache>
                <c:formatCode>"£"#,##0</c:formatCode>
                <c:ptCount val="2"/>
                <c:pt idx="0">
                  <c:v>445215636.20115489</c:v>
                </c:pt>
                <c:pt idx="1">
                  <c:v>445215636.20115489</c:v>
                </c:pt>
              </c:numCache>
            </c:numRef>
          </c:val>
          <c:extLst>
            <c:ext xmlns:c16="http://schemas.microsoft.com/office/drawing/2014/chart" uri="{C3380CC4-5D6E-409C-BE32-E72D297353CC}">
              <c16:uniqueId val="{00000000-A4D0-4589-9E10-380B2774A2AA}"/>
            </c:ext>
          </c:extLst>
        </c:ser>
        <c:ser>
          <c:idx val="1"/>
          <c:order val="1"/>
          <c:tx>
            <c:strRef>
              <c:f>Totals!$C$6</c:f>
              <c:strCache>
                <c:ptCount val="1"/>
                <c:pt idx="0">
                  <c:v>0621</c:v>
                </c:pt>
              </c:strCache>
            </c:strRef>
          </c:tx>
          <c:spPr>
            <a:solidFill>
              <a:schemeClr val="accent2"/>
            </a:solidFill>
            <a:ln>
              <a:noFill/>
            </a:ln>
            <a:effectLst/>
          </c:spPr>
          <c:invertIfNegative val="0"/>
          <c:cat>
            <c:strRef>
              <c:f>Totals!$A$7:$A$8</c:f>
              <c:strCache>
                <c:ptCount val="2"/>
                <c:pt idx="0">
                  <c:v>Transition</c:v>
                </c:pt>
                <c:pt idx="1">
                  <c:v>Enduring</c:v>
                </c:pt>
              </c:strCache>
            </c:strRef>
          </c:cat>
          <c:val>
            <c:numRef>
              <c:f>Totals!$C$7:$C$8</c:f>
              <c:numCache>
                <c:formatCode>"£"#,##0</c:formatCode>
                <c:ptCount val="2"/>
                <c:pt idx="0">
                  <c:v>428246277.4576875</c:v>
                </c:pt>
                <c:pt idx="1">
                  <c:v>377492200.1020484</c:v>
                </c:pt>
              </c:numCache>
            </c:numRef>
          </c:val>
          <c:extLst>
            <c:ext xmlns:c16="http://schemas.microsoft.com/office/drawing/2014/chart" uri="{C3380CC4-5D6E-409C-BE32-E72D297353CC}">
              <c16:uniqueId val="{00000001-A4D0-4589-9E10-380B2774A2AA}"/>
            </c:ext>
          </c:extLst>
        </c:ser>
        <c:ser>
          <c:idx val="2"/>
          <c:order val="2"/>
          <c:tx>
            <c:strRef>
              <c:f>Totals!$D$6</c:f>
              <c:strCache>
                <c:ptCount val="1"/>
                <c:pt idx="0">
                  <c:v>0621A</c:v>
                </c:pt>
              </c:strCache>
            </c:strRef>
          </c:tx>
          <c:spPr>
            <a:solidFill>
              <a:schemeClr val="accent3"/>
            </a:solidFill>
            <a:ln>
              <a:noFill/>
            </a:ln>
            <a:effectLst/>
          </c:spPr>
          <c:invertIfNegative val="0"/>
          <c:cat>
            <c:strRef>
              <c:f>Totals!$A$7:$A$8</c:f>
              <c:strCache>
                <c:ptCount val="2"/>
                <c:pt idx="0">
                  <c:v>Transition</c:v>
                </c:pt>
                <c:pt idx="1">
                  <c:v>Enduring</c:v>
                </c:pt>
              </c:strCache>
            </c:strRef>
          </c:cat>
          <c:val>
            <c:numRef>
              <c:f>Totals!$D$7:$D$8</c:f>
              <c:numCache>
                <c:formatCode>"£"#,##0</c:formatCode>
                <c:ptCount val="2"/>
                <c:pt idx="0">
                  <c:v>428246277.4576875</c:v>
                </c:pt>
                <c:pt idx="1">
                  <c:v>377492200.10206145</c:v>
                </c:pt>
              </c:numCache>
            </c:numRef>
          </c:val>
          <c:extLst>
            <c:ext xmlns:c16="http://schemas.microsoft.com/office/drawing/2014/chart" uri="{C3380CC4-5D6E-409C-BE32-E72D297353CC}">
              <c16:uniqueId val="{00000002-A4D0-4589-9E10-380B2774A2AA}"/>
            </c:ext>
          </c:extLst>
        </c:ser>
        <c:ser>
          <c:idx val="3"/>
          <c:order val="3"/>
          <c:tx>
            <c:strRef>
              <c:f>Totals!$E$6</c:f>
              <c:strCache>
                <c:ptCount val="1"/>
                <c:pt idx="0">
                  <c:v>0621B</c:v>
                </c:pt>
              </c:strCache>
            </c:strRef>
          </c:tx>
          <c:spPr>
            <a:solidFill>
              <a:schemeClr val="accent4"/>
            </a:solidFill>
            <a:ln>
              <a:noFill/>
            </a:ln>
            <a:effectLst/>
          </c:spPr>
          <c:invertIfNegative val="0"/>
          <c:cat>
            <c:strRef>
              <c:f>Totals!$A$7:$A$8</c:f>
              <c:strCache>
                <c:ptCount val="2"/>
                <c:pt idx="0">
                  <c:v>Transition</c:v>
                </c:pt>
                <c:pt idx="1">
                  <c:v>Enduring</c:v>
                </c:pt>
              </c:strCache>
            </c:strRef>
          </c:cat>
          <c:val>
            <c:numRef>
              <c:f>Totals!$E$7:$E$8</c:f>
              <c:numCache>
                <c:formatCode>"£"#,##0</c:formatCode>
                <c:ptCount val="2"/>
                <c:pt idx="0">
                  <c:v>428246277.4576875</c:v>
                </c:pt>
                <c:pt idx="1">
                  <c:v>471886620.74750584</c:v>
                </c:pt>
              </c:numCache>
            </c:numRef>
          </c:val>
          <c:extLst>
            <c:ext xmlns:c16="http://schemas.microsoft.com/office/drawing/2014/chart" uri="{C3380CC4-5D6E-409C-BE32-E72D297353CC}">
              <c16:uniqueId val="{00000003-A4D0-4589-9E10-380B2774A2AA}"/>
            </c:ext>
          </c:extLst>
        </c:ser>
        <c:ser>
          <c:idx val="4"/>
          <c:order val="4"/>
          <c:tx>
            <c:strRef>
              <c:f>Totals!$F$6</c:f>
              <c:strCache>
                <c:ptCount val="1"/>
                <c:pt idx="0">
                  <c:v>0621C</c:v>
                </c:pt>
              </c:strCache>
            </c:strRef>
          </c:tx>
          <c:spPr>
            <a:solidFill>
              <a:schemeClr val="accent5"/>
            </a:solidFill>
            <a:ln>
              <a:noFill/>
            </a:ln>
            <a:effectLst/>
          </c:spPr>
          <c:invertIfNegative val="0"/>
          <c:cat>
            <c:strRef>
              <c:f>Totals!$A$7:$A$8</c:f>
              <c:strCache>
                <c:ptCount val="2"/>
                <c:pt idx="0">
                  <c:v>Transition</c:v>
                </c:pt>
                <c:pt idx="1">
                  <c:v>Enduring</c:v>
                </c:pt>
              </c:strCache>
            </c:strRef>
          </c:cat>
          <c:val>
            <c:numRef>
              <c:f>Totals!$F$7:$F$8</c:f>
              <c:numCache>
                <c:formatCode>"£"#,##0</c:formatCode>
                <c:ptCount val="2"/>
                <c:pt idx="0">
                  <c:v>385894011.37342376</c:v>
                </c:pt>
                <c:pt idx="1">
                  <c:v>377492200.10206157</c:v>
                </c:pt>
              </c:numCache>
            </c:numRef>
          </c:val>
          <c:extLst>
            <c:ext xmlns:c16="http://schemas.microsoft.com/office/drawing/2014/chart" uri="{C3380CC4-5D6E-409C-BE32-E72D297353CC}">
              <c16:uniqueId val="{00000004-A4D0-4589-9E10-380B2774A2AA}"/>
            </c:ext>
          </c:extLst>
        </c:ser>
        <c:ser>
          <c:idx val="5"/>
          <c:order val="5"/>
          <c:tx>
            <c:strRef>
              <c:f>Totals!$G$6</c:f>
              <c:strCache>
                <c:ptCount val="1"/>
                <c:pt idx="0">
                  <c:v>0621D</c:v>
                </c:pt>
              </c:strCache>
            </c:strRef>
          </c:tx>
          <c:spPr>
            <a:solidFill>
              <a:schemeClr val="accent6"/>
            </a:solidFill>
            <a:ln>
              <a:noFill/>
            </a:ln>
            <a:effectLst/>
          </c:spPr>
          <c:invertIfNegative val="0"/>
          <c:cat>
            <c:strRef>
              <c:f>Totals!$A$7:$A$8</c:f>
              <c:strCache>
                <c:ptCount val="2"/>
                <c:pt idx="0">
                  <c:v>Transition</c:v>
                </c:pt>
                <c:pt idx="1">
                  <c:v>Enduring</c:v>
                </c:pt>
              </c:strCache>
            </c:strRef>
          </c:cat>
          <c:val>
            <c:numRef>
              <c:f>Totals!$G$7:$G$8</c:f>
              <c:numCache>
                <c:formatCode>"£"#,##0</c:formatCode>
                <c:ptCount val="2"/>
                <c:pt idx="0">
                  <c:v>375865792.51293057</c:v>
                </c:pt>
                <c:pt idx="1">
                  <c:v>377492200.10206103</c:v>
                </c:pt>
              </c:numCache>
            </c:numRef>
          </c:val>
          <c:extLst>
            <c:ext xmlns:c16="http://schemas.microsoft.com/office/drawing/2014/chart" uri="{C3380CC4-5D6E-409C-BE32-E72D297353CC}">
              <c16:uniqueId val="{00000005-A4D0-4589-9E10-380B2774A2AA}"/>
            </c:ext>
          </c:extLst>
        </c:ser>
        <c:ser>
          <c:idx val="6"/>
          <c:order val="6"/>
          <c:tx>
            <c:strRef>
              <c:f>Totals!$H$6</c:f>
              <c:strCache>
                <c:ptCount val="1"/>
                <c:pt idx="0">
                  <c:v>0621E</c:v>
                </c:pt>
              </c:strCache>
            </c:strRef>
          </c:tx>
          <c:spPr>
            <a:solidFill>
              <a:schemeClr val="accent1">
                <a:lumMod val="60000"/>
              </a:schemeClr>
            </a:solidFill>
            <a:ln>
              <a:noFill/>
            </a:ln>
            <a:effectLst/>
          </c:spPr>
          <c:invertIfNegative val="0"/>
          <c:cat>
            <c:strRef>
              <c:f>Totals!$A$7:$A$8</c:f>
              <c:strCache>
                <c:ptCount val="2"/>
                <c:pt idx="0">
                  <c:v>Transition</c:v>
                </c:pt>
                <c:pt idx="1">
                  <c:v>Enduring</c:v>
                </c:pt>
              </c:strCache>
            </c:strRef>
          </c:cat>
          <c:val>
            <c:numRef>
              <c:f>Totals!$H$7:$H$8</c:f>
              <c:numCache>
                <c:formatCode>"£"#,##0</c:formatCode>
                <c:ptCount val="2"/>
                <c:pt idx="0">
                  <c:v>428246277.4576875</c:v>
                </c:pt>
                <c:pt idx="1">
                  <c:v>377492200.10206115</c:v>
                </c:pt>
              </c:numCache>
            </c:numRef>
          </c:val>
          <c:extLst>
            <c:ext xmlns:c16="http://schemas.microsoft.com/office/drawing/2014/chart" uri="{C3380CC4-5D6E-409C-BE32-E72D297353CC}">
              <c16:uniqueId val="{00000006-A4D0-4589-9E10-380B2774A2AA}"/>
            </c:ext>
          </c:extLst>
        </c:ser>
        <c:ser>
          <c:idx val="7"/>
          <c:order val="7"/>
          <c:tx>
            <c:strRef>
              <c:f>Totals!$I$6</c:f>
              <c:strCache>
                <c:ptCount val="1"/>
                <c:pt idx="0">
                  <c:v>0621F</c:v>
                </c:pt>
              </c:strCache>
            </c:strRef>
          </c:tx>
          <c:spPr>
            <a:solidFill>
              <a:schemeClr val="accent2">
                <a:lumMod val="60000"/>
              </a:schemeClr>
            </a:solidFill>
            <a:ln>
              <a:noFill/>
            </a:ln>
            <a:effectLst/>
          </c:spPr>
          <c:invertIfNegative val="0"/>
          <c:cat>
            <c:strRef>
              <c:f>Totals!$A$7:$A$8</c:f>
              <c:strCache>
                <c:ptCount val="2"/>
                <c:pt idx="0">
                  <c:v>Transition</c:v>
                </c:pt>
                <c:pt idx="1">
                  <c:v>Enduring</c:v>
                </c:pt>
              </c:strCache>
            </c:strRef>
          </c:cat>
          <c:val>
            <c:numRef>
              <c:f>Totals!$I$7:$I$8</c:f>
              <c:numCache>
                <c:formatCode>"£"#,##0</c:formatCode>
                <c:ptCount val="2"/>
                <c:pt idx="0">
                  <c:v>429234116.47509396</c:v>
                </c:pt>
                <c:pt idx="1">
                  <c:v>377492200.10206103</c:v>
                </c:pt>
              </c:numCache>
            </c:numRef>
          </c:val>
          <c:extLst>
            <c:ext xmlns:c16="http://schemas.microsoft.com/office/drawing/2014/chart" uri="{C3380CC4-5D6E-409C-BE32-E72D297353CC}">
              <c16:uniqueId val="{00000007-A4D0-4589-9E10-380B2774A2AA}"/>
            </c:ext>
          </c:extLst>
        </c:ser>
        <c:ser>
          <c:idx val="8"/>
          <c:order val="8"/>
          <c:tx>
            <c:strRef>
              <c:f>Totals!$J$6</c:f>
              <c:strCache>
                <c:ptCount val="1"/>
                <c:pt idx="0">
                  <c:v>0621H</c:v>
                </c:pt>
              </c:strCache>
            </c:strRef>
          </c:tx>
          <c:spPr>
            <a:solidFill>
              <a:schemeClr val="accent3">
                <a:lumMod val="60000"/>
              </a:schemeClr>
            </a:solidFill>
            <a:ln>
              <a:noFill/>
            </a:ln>
            <a:effectLst/>
          </c:spPr>
          <c:invertIfNegative val="0"/>
          <c:cat>
            <c:strRef>
              <c:f>Totals!$A$7:$A$8</c:f>
              <c:strCache>
                <c:ptCount val="2"/>
                <c:pt idx="0">
                  <c:v>Transition</c:v>
                </c:pt>
                <c:pt idx="1">
                  <c:v>Enduring</c:v>
                </c:pt>
              </c:strCache>
            </c:strRef>
          </c:cat>
          <c:val>
            <c:numRef>
              <c:f>Totals!$J$7:$J$8</c:f>
              <c:numCache>
                <c:formatCode>"£"#,##0</c:formatCode>
                <c:ptCount val="2"/>
                <c:pt idx="0">
                  <c:v>429108406.34532917</c:v>
                </c:pt>
                <c:pt idx="1">
                  <c:v>377492200.10204619</c:v>
                </c:pt>
              </c:numCache>
            </c:numRef>
          </c:val>
          <c:extLst>
            <c:ext xmlns:c16="http://schemas.microsoft.com/office/drawing/2014/chart" uri="{C3380CC4-5D6E-409C-BE32-E72D297353CC}">
              <c16:uniqueId val="{00000008-A4D0-4589-9E10-380B2774A2AA}"/>
            </c:ext>
          </c:extLst>
        </c:ser>
        <c:ser>
          <c:idx val="9"/>
          <c:order val="9"/>
          <c:tx>
            <c:strRef>
              <c:f>Totals!$K$6</c:f>
              <c:strCache>
                <c:ptCount val="1"/>
                <c:pt idx="0">
                  <c:v>0621J</c:v>
                </c:pt>
              </c:strCache>
            </c:strRef>
          </c:tx>
          <c:spPr>
            <a:solidFill>
              <a:schemeClr val="accent4">
                <a:lumMod val="60000"/>
              </a:schemeClr>
            </a:solidFill>
            <a:ln>
              <a:noFill/>
            </a:ln>
            <a:effectLst/>
          </c:spPr>
          <c:invertIfNegative val="0"/>
          <c:cat>
            <c:strRef>
              <c:f>Totals!$A$7:$A$8</c:f>
              <c:strCache>
                <c:ptCount val="2"/>
                <c:pt idx="0">
                  <c:v>Transition</c:v>
                </c:pt>
                <c:pt idx="1">
                  <c:v>Enduring</c:v>
                </c:pt>
              </c:strCache>
            </c:strRef>
          </c:cat>
          <c:val>
            <c:numRef>
              <c:f>Totals!$K$7:$K$8</c:f>
              <c:numCache>
                <c:formatCode>"£"#,##0</c:formatCode>
                <c:ptCount val="2"/>
                <c:pt idx="0">
                  <c:v>436870108.67790848</c:v>
                </c:pt>
                <c:pt idx="1">
                  <c:v>377492200.10204762</c:v>
                </c:pt>
              </c:numCache>
            </c:numRef>
          </c:val>
          <c:extLst>
            <c:ext xmlns:c16="http://schemas.microsoft.com/office/drawing/2014/chart" uri="{C3380CC4-5D6E-409C-BE32-E72D297353CC}">
              <c16:uniqueId val="{00000009-A4D0-4589-9E10-380B2774A2AA}"/>
            </c:ext>
          </c:extLst>
        </c:ser>
        <c:ser>
          <c:idx val="10"/>
          <c:order val="10"/>
          <c:tx>
            <c:strRef>
              <c:f>Totals!$L$6</c:f>
              <c:strCache>
                <c:ptCount val="1"/>
                <c:pt idx="0">
                  <c:v>0621K</c:v>
                </c:pt>
              </c:strCache>
            </c:strRef>
          </c:tx>
          <c:spPr>
            <a:solidFill>
              <a:schemeClr val="accent5">
                <a:lumMod val="60000"/>
              </a:schemeClr>
            </a:solidFill>
            <a:ln>
              <a:noFill/>
            </a:ln>
            <a:effectLst/>
          </c:spPr>
          <c:invertIfNegative val="0"/>
          <c:cat>
            <c:strRef>
              <c:f>Totals!$A$7:$A$8</c:f>
              <c:strCache>
                <c:ptCount val="2"/>
                <c:pt idx="0">
                  <c:v>Transition</c:v>
                </c:pt>
                <c:pt idx="1">
                  <c:v>Enduring</c:v>
                </c:pt>
              </c:strCache>
            </c:strRef>
          </c:cat>
          <c:val>
            <c:numRef>
              <c:f>Totals!$L$7:$L$8</c:f>
              <c:numCache>
                <c:formatCode>"£"#,##0</c:formatCode>
                <c:ptCount val="2"/>
                <c:pt idx="0">
                  <c:v>428246277.4576875</c:v>
                </c:pt>
                <c:pt idx="1">
                  <c:v>377492200.10206145</c:v>
                </c:pt>
              </c:numCache>
            </c:numRef>
          </c:val>
          <c:extLst>
            <c:ext xmlns:c16="http://schemas.microsoft.com/office/drawing/2014/chart" uri="{C3380CC4-5D6E-409C-BE32-E72D297353CC}">
              <c16:uniqueId val="{0000000A-A4D0-4589-9E10-380B2774A2AA}"/>
            </c:ext>
          </c:extLst>
        </c:ser>
        <c:ser>
          <c:idx val="11"/>
          <c:order val="11"/>
          <c:tx>
            <c:strRef>
              <c:f>Totals!$M$6</c:f>
              <c:strCache>
                <c:ptCount val="1"/>
                <c:pt idx="0">
                  <c:v>0621L</c:v>
                </c:pt>
              </c:strCache>
            </c:strRef>
          </c:tx>
          <c:spPr>
            <a:solidFill>
              <a:schemeClr val="accent6">
                <a:lumMod val="60000"/>
              </a:schemeClr>
            </a:solidFill>
            <a:ln>
              <a:noFill/>
            </a:ln>
            <a:effectLst/>
          </c:spPr>
          <c:invertIfNegative val="0"/>
          <c:cat>
            <c:strRef>
              <c:f>Totals!$A$7:$A$8</c:f>
              <c:strCache>
                <c:ptCount val="2"/>
                <c:pt idx="0">
                  <c:v>Transition</c:v>
                </c:pt>
                <c:pt idx="1">
                  <c:v>Enduring</c:v>
                </c:pt>
              </c:strCache>
            </c:strRef>
          </c:cat>
          <c:val>
            <c:numRef>
              <c:f>Totals!$M$7:$M$8</c:f>
              <c:numCache>
                <c:formatCode>"£"#,##0</c:formatCode>
                <c:ptCount val="2"/>
                <c:pt idx="0">
                  <c:v>436643084.81031454</c:v>
                </c:pt>
                <c:pt idx="1">
                  <c:v>377492200.10206097</c:v>
                </c:pt>
              </c:numCache>
            </c:numRef>
          </c:val>
          <c:extLst>
            <c:ext xmlns:c16="http://schemas.microsoft.com/office/drawing/2014/chart" uri="{C3380CC4-5D6E-409C-BE32-E72D297353CC}">
              <c16:uniqueId val="{0000000B-A4D0-4589-9E10-380B2774A2AA}"/>
            </c:ext>
          </c:extLst>
        </c:ser>
        <c:dLbls>
          <c:showLegendKey val="0"/>
          <c:showVal val="0"/>
          <c:showCatName val="0"/>
          <c:showSerName val="0"/>
          <c:showPercent val="0"/>
          <c:showBubbleSize val="0"/>
        </c:dLbls>
        <c:gapWidth val="219"/>
        <c:overlap val="-27"/>
        <c:axId val="639659592"/>
        <c:axId val="639657624"/>
      </c:barChart>
      <c:catAx>
        <c:axId val="6396595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657624"/>
        <c:crosses val="autoZero"/>
        <c:auto val="1"/>
        <c:lblAlgn val="ctr"/>
        <c:lblOffset val="100"/>
        <c:noMultiLvlLbl val="0"/>
      </c:catAx>
      <c:valAx>
        <c:axId val="639657624"/>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6595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000" b="0" i="0" baseline="0">
                <a:effectLst/>
              </a:rPr>
              <a:t>Exit Combined Revenue - All Exit categories combined</a:t>
            </a:r>
            <a:endParaRPr lang="en-GB" sz="10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Totals!$B$11</c:f>
              <c:strCache>
                <c:ptCount val="1"/>
                <c:pt idx="0">
                  <c:v>Current</c:v>
                </c:pt>
              </c:strCache>
            </c:strRef>
          </c:tx>
          <c:spPr>
            <a:solidFill>
              <a:schemeClr val="accent1"/>
            </a:solidFill>
            <a:ln>
              <a:noFill/>
            </a:ln>
            <a:effectLst/>
          </c:spPr>
          <c:invertIfNegative val="0"/>
          <c:cat>
            <c:strRef>
              <c:f>Totals!$A$12:$A$13</c:f>
              <c:strCache>
                <c:ptCount val="2"/>
                <c:pt idx="0">
                  <c:v>Transition</c:v>
                </c:pt>
                <c:pt idx="1">
                  <c:v>Enduring</c:v>
                </c:pt>
              </c:strCache>
            </c:strRef>
          </c:cat>
          <c:val>
            <c:numRef>
              <c:f>Totals!$B$12:$B$13</c:f>
              <c:numCache>
                <c:formatCode>"£"#,##0</c:formatCode>
                <c:ptCount val="2"/>
                <c:pt idx="0">
                  <c:v>445215636.20115489</c:v>
                </c:pt>
                <c:pt idx="1">
                  <c:v>404091760.52674747</c:v>
                </c:pt>
              </c:numCache>
            </c:numRef>
          </c:val>
          <c:extLst>
            <c:ext xmlns:c16="http://schemas.microsoft.com/office/drawing/2014/chart" uri="{C3380CC4-5D6E-409C-BE32-E72D297353CC}">
              <c16:uniqueId val="{00000000-6D8D-4E06-ADBA-7B4F94680807}"/>
            </c:ext>
          </c:extLst>
        </c:ser>
        <c:ser>
          <c:idx val="1"/>
          <c:order val="1"/>
          <c:tx>
            <c:strRef>
              <c:f>Totals!$C$11</c:f>
              <c:strCache>
                <c:ptCount val="1"/>
                <c:pt idx="0">
                  <c:v>0621</c:v>
                </c:pt>
              </c:strCache>
            </c:strRef>
          </c:tx>
          <c:spPr>
            <a:solidFill>
              <a:schemeClr val="accent2"/>
            </a:solidFill>
            <a:ln>
              <a:noFill/>
            </a:ln>
            <a:effectLst/>
          </c:spPr>
          <c:invertIfNegative val="0"/>
          <c:cat>
            <c:strRef>
              <c:f>Totals!$A$12:$A$13</c:f>
              <c:strCache>
                <c:ptCount val="2"/>
                <c:pt idx="0">
                  <c:v>Transition</c:v>
                </c:pt>
                <c:pt idx="1">
                  <c:v>Enduring</c:v>
                </c:pt>
              </c:strCache>
            </c:strRef>
          </c:cat>
          <c:val>
            <c:numRef>
              <c:f>Totals!$C$12:$C$13</c:f>
              <c:numCache>
                <c:formatCode>"£"#,##0</c:formatCode>
                <c:ptCount val="2"/>
                <c:pt idx="0">
                  <c:v>433124398.61128235</c:v>
                </c:pt>
                <c:pt idx="1">
                  <c:v>423998999.99999344</c:v>
                </c:pt>
              </c:numCache>
            </c:numRef>
          </c:val>
          <c:extLst>
            <c:ext xmlns:c16="http://schemas.microsoft.com/office/drawing/2014/chart" uri="{C3380CC4-5D6E-409C-BE32-E72D297353CC}">
              <c16:uniqueId val="{00000001-6D8D-4E06-ADBA-7B4F94680807}"/>
            </c:ext>
          </c:extLst>
        </c:ser>
        <c:ser>
          <c:idx val="2"/>
          <c:order val="2"/>
          <c:tx>
            <c:strRef>
              <c:f>Totals!$D$11</c:f>
              <c:strCache>
                <c:ptCount val="1"/>
                <c:pt idx="0">
                  <c:v>0621A</c:v>
                </c:pt>
              </c:strCache>
            </c:strRef>
          </c:tx>
          <c:spPr>
            <a:solidFill>
              <a:schemeClr val="accent3"/>
            </a:solidFill>
            <a:ln>
              <a:noFill/>
            </a:ln>
            <a:effectLst/>
          </c:spPr>
          <c:invertIfNegative val="0"/>
          <c:cat>
            <c:strRef>
              <c:f>Totals!$A$12:$A$13</c:f>
              <c:strCache>
                <c:ptCount val="2"/>
                <c:pt idx="0">
                  <c:v>Transition</c:v>
                </c:pt>
                <c:pt idx="1">
                  <c:v>Enduring</c:v>
                </c:pt>
              </c:strCache>
            </c:strRef>
          </c:cat>
          <c:val>
            <c:numRef>
              <c:f>Totals!$D$12:$D$13</c:f>
              <c:numCache>
                <c:formatCode>"£"#,##0</c:formatCode>
                <c:ptCount val="2"/>
                <c:pt idx="0">
                  <c:v>433595707.15547907</c:v>
                </c:pt>
                <c:pt idx="1">
                  <c:v>423998999.99999309</c:v>
                </c:pt>
              </c:numCache>
            </c:numRef>
          </c:val>
          <c:extLst>
            <c:ext xmlns:c16="http://schemas.microsoft.com/office/drawing/2014/chart" uri="{C3380CC4-5D6E-409C-BE32-E72D297353CC}">
              <c16:uniqueId val="{00000002-6D8D-4E06-ADBA-7B4F94680807}"/>
            </c:ext>
          </c:extLst>
        </c:ser>
        <c:ser>
          <c:idx val="3"/>
          <c:order val="3"/>
          <c:tx>
            <c:strRef>
              <c:f>Totals!$E$11</c:f>
              <c:strCache>
                <c:ptCount val="1"/>
                <c:pt idx="0">
                  <c:v>0621B</c:v>
                </c:pt>
              </c:strCache>
            </c:strRef>
          </c:tx>
          <c:spPr>
            <a:solidFill>
              <a:schemeClr val="accent4"/>
            </a:solidFill>
            <a:ln>
              <a:noFill/>
            </a:ln>
            <a:effectLst/>
          </c:spPr>
          <c:invertIfNegative val="0"/>
          <c:cat>
            <c:strRef>
              <c:f>Totals!$A$12:$A$13</c:f>
              <c:strCache>
                <c:ptCount val="2"/>
                <c:pt idx="0">
                  <c:v>Transition</c:v>
                </c:pt>
                <c:pt idx="1">
                  <c:v>Enduring</c:v>
                </c:pt>
              </c:strCache>
            </c:strRef>
          </c:cat>
          <c:val>
            <c:numRef>
              <c:f>Totals!$E$12:$E$13</c:f>
              <c:numCache>
                <c:formatCode>"£"#,##0</c:formatCode>
                <c:ptCount val="2"/>
                <c:pt idx="0">
                  <c:v>433595707.15547907</c:v>
                </c:pt>
                <c:pt idx="1">
                  <c:v>470760363.10934883</c:v>
                </c:pt>
              </c:numCache>
            </c:numRef>
          </c:val>
          <c:extLst>
            <c:ext xmlns:c16="http://schemas.microsoft.com/office/drawing/2014/chart" uri="{C3380CC4-5D6E-409C-BE32-E72D297353CC}">
              <c16:uniqueId val="{00000003-6D8D-4E06-ADBA-7B4F94680807}"/>
            </c:ext>
          </c:extLst>
        </c:ser>
        <c:ser>
          <c:idx val="4"/>
          <c:order val="4"/>
          <c:tx>
            <c:strRef>
              <c:f>Totals!$F$11</c:f>
              <c:strCache>
                <c:ptCount val="1"/>
                <c:pt idx="0">
                  <c:v>0621C</c:v>
                </c:pt>
              </c:strCache>
            </c:strRef>
          </c:tx>
          <c:spPr>
            <a:solidFill>
              <a:schemeClr val="accent5"/>
            </a:solidFill>
            <a:ln>
              <a:noFill/>
            </a:ln>
            <a:effectLst/>
          </c:spPr>
          <c:invertIfNegative val="0"/>
          <c:cat>
            <c:strRef>
              <c:f>Totals!$A$12:$A$13</c:f>
              <c:strCache>
                <c:ptCount val="2"/>
                <c:pt idx="0">
                  <c:v>Transition</c:v>
                </c:pt>
                <c:pt idx="1">
                  <c:v>Enduring</c:v>
                </c:pt>
              </c:strCache>
            </c:strRef>
          </c:cat>
          <c:val>
            <c:numRef>
              <c:f>Totals!$F$12:$F$13</c:f>
              <c:numCache>
                <c:formatCode>"£"#,##0</c:formatCode>
                <c:ptCount val="2"/>
                <c:pt idx="0">
                  <c:v>404728263.36526865</c:v>
                </c:pt>
                <c:pt idx="1">
                  <c:v>423998999.99999309</c:v>
                </c:pt>
              </c:numCache>
            </c:numRef>
          </c:val>
          <c:extLst>
            <c:ext xmlns:c16="http://schemas.microsoft.com/office/drawing/2014/chart" uri="{C3380CC4-5D6E-409C-BE32-E72D297353CC}">
              <c16:uniqueId val="{00000004-6D8D-4E06-ADBA-7B4F94680807}"/>
            </c:ext>
          </c:extLst>
        </c:ser>
        <c:ser>
          <c:idx val="5"/>
          <c:order val="5"/>
          <c:tx>
            <c:strRef>
              <c:f>Totals!$G$11</c:f>
              <c:strCache>
                <c:ptCount val="1"/>
                <c:pt idx="0">
                  <c:v>0621D</c:v>
                </c:pt>
              </c:strCache>
            </c:strRef>
          </c:tx>
          <c:spPr>
            <a:solidFill>
              <a:schemeClr val="accent6"/>
            </a:solidFill>
            <a:ln>
              <a:noFill/>
            </a:ln>
            <a:effectLst/>
          </c:spPr>
          <c:invertIfNegative val="0"/>
          <c:cat>
            <c:strRef>
              <c:f>Totals!$A$12:$A$13</c:f>
              <c:strCache>
                <c:ptCount val="2"/>
                <c:pt idx="0">
                  <c:v>Transition</c:v>
                </c:pt>
                <c:pt idx="1">
                  <c:v>Enduring</c:v>
                </c:pt>
              </c:strCache>
            </c:strRef>
          </c:cat>
          <c:val>
            <c:numRef>
              <c:f>Totals!$G$12:$G$13</c:f>
              <c:numCache>
                <c:formatCode>"£"#,##0</c:formatCode>
                <c:ptCount val="2"/>
                <c:pt idx="0">
                  <c:v>404781881.74472713</c:v>
                </c:pt>
                <c:pt idx="1">
                  <c:v>423999000.00000012</c:v>
                </c:pt>
              </c:numCache>
            </c:numRef>
          </c:val>
          <c:extLst>
            <c:ext xmlns:c16="http://schemas.microsoft.com/office/drawing/2014/chart" uri="{C3380CC4-5D6E-409C-BE32-E72D297353CC}">
              <c16:uniqueId val="{00000005-6D8D-4E06-ADBA-7B4F94680807}"/>
            </c:ext>
          </c:extLst>
        </c:ser>
        <c:ser>
          <c:idx val="6"/>
          <c:order val="6"/>
          <c:tx>
            <c:strRef>
              <c:f>Totals!$H$11</c:f>
              <c:strCache>
                <c:ptCount val="1"/>
                <c:pt idx="0">
                  <c:v>0621E</c:v>
                </c:pt>
              </c:strCache>
            </c:strRef>
          </c:tx>
          <c:spPr>
            <a:solidFill>
              <a:schemeClr val="accent1">
                <a:lumMod val="60000"/>
              </a:schemeClr>
            </a:solidFill>
            <a:ln>
              <a:noFill/>
            </a:ln>
            <a:effectLst/>
          </c:spPr>
          <c:invertIfNegative val="0"/>
          <c:cat>
            <c:strRef>
              <c:f>Totals!$A$12:$A$13</c:f>
              <c:strCache>
                <c:ptCount val="2"/>
                <c:pt idx="0">
                  <c:v>Transition</c:v>
                </c:pt>
                <c:pt idx="1">
                  <c:v>Enduring</c:v>
                </c:pt>
              </c:strCache>
            </c:strRef>
          </c:cat>
          <c:val>
            <c:numRef>
              <c:f>Totals!$H$12:$H$13</c:f>
              <c:numCache>
                <c:formatCode>"£"#,##0</c:formatCode>
                <c:ptCount val="2"/>
                <c:pt idx="0">
                  <c:v>433124398.61128235</c:v>
                </c:pt>
                <c:pt idx="1">
                  <c:v>435793695.48175639</c:v>
                </c:pt>
              </c:numCache>
            </c:numRef>
          </c:val>
          <c:extLst>
            <c:ext xmlns:c16="http://schemas.microsoft.com/office/drawing/2014/chart" uri="{C3380CC4-5D6E-409C-BE32-E72D297353CC}">
              <c16:uniqueId val="{00000006-6D8D-4E06-ADBA-7B4F94680807}"/>
            </c:ext>
          </c:extLst>
        </c:ser>
        <c:ser>
          <c:idx val="7"/>
          <c:order val="7"/>
          <c:tx>
            <c:strRef>
              <c:f>Totals!$I$11</c:f>
              <c:strCache>
                <c:ptCount val="1"/>
                <c:pt idx="0">
                  <c:v>0621F</c:v>
                </c:pt>
              </c:strCache>
            </c:strRef>
          </c:tx>
          <c:spPr>
            <a:solidFill>
              <a:schemeClr val="accent2">
                <a:lumMod val="60000"/>
              </a:schemeClr>
            </a:solidFill>
            <a:ln>
              <a:noFill/>
            </a:ln>
            <a:effectLst/>
          </c:spPr>
          <c:invertIfNegative val="0"/>
          <c:cat>
            <c:strRef>
              <c:f>Totals!$A$12:$A$13</c:f>
              <c:strCache>
                <c:ptCount val="2"/>
                <c:pt idx="0">
                  <c:v>Transition</c:v>
                </c:pt>
                <c:pt idx="1">
                  <c:v>Enduring</c:v>
                </c:pt>
              </c:strCache>
            </c:strRef>
          </c:cat>
          <c:val>
            <c:numRef>
              <c:f>Totals!$I$12:$I$13</c:f>
              <c:numCache>
                <c:formatCode>"£"#,##0</c:formatCode>
                <c:ptCount val="2"/>
                <c:pt idx="0">
                  <c:v>434872985.86647964</c:v>
                </c:pt>
                <c:pt idx="1">
                  <c:v>423998999.99999362</c:v>
                </c:pt>
              </c:numCache>
            </c:numRef>
          </c:val>
          <c:extLst>
            <c:ext xmlns:c16="http://schemas.microsoft.com/office/drawing/2014/chart" uri="{C3380CC4-5D6E-409C-BE32-E72D297353CC}">
              <c16:uniqueId val="{00000007-6D8D-4E06-ADBA-7B4F94680807}"/>
            </c:ext>
          </c:extLst>
        </c:ser>
        <c:ser>
          <c:idx val="8"/>
          <c:order val="8"/>
          <c:tx>
            <c:strRef>
              <c:f>Totals!$J$11</c:f>
              <c:strCache>
                <c:ptCount val="1"/>
                <c:pt idx="0">
                  <c:v>0621H</c:v>
                </c:pt>
              </c:strCache>
            </c:strRef>
          </c:tx>
          <c:spPr>
            <a:solidFill>
              <a:schemeClr val="accent3">
                <a:lumMod val="60000"/>
              </a:schemeClr>
            </a:solidFill>
            <a:ln>
              <a:noFill/>
            </a:ln>
            <a:effectLst/>
          </c:spPr>
          <c:invertIfNegative val="0"/>
          <c:cat>
            <c:strRef>
              <c:f>Totals!$A$12:$A$13</c:f>
              <c:strCache>
                <c:ptCount val="2"/>
                <c:pt idx="0">
                  <c:v>Transition</c:v>
                </c:pt>
                <c:pt idx="1">
                  <c:v>Enduring</c:v>
                </c:pt>
              </c:strCache>
            </c:strRef>
          </c:cat>
          <c:val>
            <c:numRef>
              <c:f>Totals!$J$12:$J$13</c:f>
              <c:numCache>
                <c:formatCode>"£"#,##0</c:formatCode>
                <c:ptCount val="2"/>
                <c:pt idx="0">
                  <c:v>433124398.61128235</c:v>
                </c:pt>
                <c:pt idx="1">
                  <c:v>423998999.99999344</c:v>
                </c:pt>
              </c:numCache>
            </c:numRef>
          </c:val>
          <c:extLst>
            <c:ext xmlns:c16="http://schemas.microsoft.com/office/drawing/2014/chart" uri="{C3380CC4-5D6E-409C-BE32-E72D297353CC}">
              <c16:uniqueId val="{00000008-6D8D-4E06-ADBA-7B4F94680807}"/>
            </c:ext>
          </c:extLst>
        </c:ser>
        <c:ser>
          <c:idx val="9"/>
          <c:order val="9"/>
          <c:tx>
            <c:strRef>
              <c:f>Totals!$K$11</c:f>
              <c:strCache>
                <c:ptCount val="1"/>
                <c:pt idx="0">
                  <c:v>0621J</c:v>
                </c:pt>
              </c:strCache>
            </c:strRef>
          </c:tx>
          <c:spPr>
            <a:solidFill>
              <a:schemeClr val="accent4">
                <a:lumMod val="60000"/>
              </a:schemeClr>
            </a:solidFill>
            <a:ln>
              <a:noFill/>
            </a:ln>
            <a:effectLst/>
          </c:spPr>
          <c:invertIfNegative val="0"/>
          <c:cat>
            <c:strRef>
              <c:f>Totals!$A$12:$A$13</c:f>
              <c:strCache>
                <c:ptCount val="2"/>
                <c:pt idx="0">
                  <c:v>Transition</c:v>
                </c:pt>
                <c:pt idx="1">
                  <c:v>Enduring</c:v>
                </c:pt>
              </c:strCache>
            </c:strRef>
          </c:cat>
          <c:val>
            <c:numRef>
              <c:f>Totals!$K$12:$K$13</c:f>
              <c:numCache>
                <c:formatCode>"£"#,##0</c:formatCode>
                <c:ptCount val="2"/>
                <c:pt idx="0">
                  <c:v>434771985.0532974</c:v>
                </c:pt>
                <c:pt idx="1">
                  <c:v>423999000.00000149</c:v>
                </c:pt>
              </c:numCache>
            </c:numRef>
          </c:val>
          <c:extLst>
            <c:ext xmlns:c16="http://schemas.microsoft.com/office/drawing/2014/chart" uri="{C3380CC4-5D6E-409C-BE32-E72D297353CC}">
              <c16:uniqueId val="{00000009-6D8D-4E06-ADBA-7B4F94680807}"/>
            </c:ext>
          </c:extLst>
        </c:ser>
        <c:ser>
          <c:idx val="10"/>
          <c:order val="10"/>
          <c:tx>
            <c:strRef>
              <c:f>Totals!$L$11</c:f>
              <c:strCache>
                <c:ptCount val="1"/>
                <c:pt idx="0">
                  <c:v>0621K</c:v>
                </c:pt>
              </c:strCache>
            </c:strRef>
          </c:tx>
          <c:spPr>
            <a:solidFill>
              <a:schemeClr val="accent5">
                <a:lumMod val="60000"/>
              </a:schemeClr>
            </a:solidFill>
            <a:ln>
              <a:noFill/>
            </a:ln>
            <a:effectLst/>
          </c:spPr>
          <c:invertIfNegative val="0"/>
          <c:cat>
            <c:strRef>
              <c:f>Totals!$A$12:$A$13</c:f>
              <c:strCache>
                <c:ptCount val="2"/>
                <c:pt idx="0">
                  <c:v>Transition</c:v>
                </c:pt>
                <c:pt idx="1">
                  <c:v>Enduring</c:v>
                </c:pt>
              </c:strCache>
            </c:strRef>
          </c:cat>
          <c:val>
            <c:numRef>
              <c:f>Totals!$L$12:$L$13</c:f>
              <c:numCache>
                <c:formatCode>"£"#,##0</c:formatCode>
                <c:ptCount val="2"/>
                <c:pt idx="0">
                  <c:v>433690026.66790771</c:v>
                </c:pt>
                <c:pt idx="1">
                  <c:v>423999000.00009984</c:v>
                </c:pt>
              </c:numCache>
            </c:numRef>
          </c:val>
          <c:extLst>
            <c:ext xmlns:c16="http://schemas.microsoft.com/office/drawing/2014/chart" uri="{C3380CC4-5D6E-409C-BE32-E72D297353CC}">
              <c16:uniqueId val="{0000000A-6D8D-4E06-ADBA-7B4F94680807}"/>
            </c:ext>
          </c:extLst>
        </c:ser>
        <c:ser>
          <c:idx val="11"/>
          <c:order val="11"/>
          <c:tx>
            <c:strRef>
              <c:f>Totals!$M$11</c:f>
              <c:strCache>
                <c:ptCount val="1"/>
                <c:pt idx="0">
                  <c:v>0621L</c:v>
                </c:pt>
              </c:strCache>
            </c:strRef>
          </c:tx>
          <c:spPr>
            <a:solidFill>
              <a:schemeClr val="accent6">
                <a:lumMod val="60000"/>
              </a:schemeClr>
            </a:solidFill>
            <a:ln>
              <a:noFill/>
            </a:ln>
            <a:effectLst/>
          </c:spPr>
          <c:invertIfNegative val="0"/>
          <c:cat>
            <c:strRef>
              <c:f>Totals!$A$12:$A$13</c:f>
              <c:strCache>
                <c:ptCount val="2"/>
                <c:pt idx="0">
                  <c:v>Transition</c:v>
                </c:pt>
                <c:pt idx="1">
                  <c:v>Enduring</c:v>
                </c:pt>
              </c:strCache>
            </c:strRef>
          </c:cat>
          <c:val>
            <c:numRef>
              <c:f>Totals!$M$12:$M$13</c:f>
              <c:numCache>
                <c:formatCode>"£"#,##0</c:formatCode>
                <c:ptCount val="2"/>
                <c:pt idx="0">
                  <c:v>433124398.61128235</c:v>
                </c:pt>
                <c:pt idx="1">
                  <c:v>423999000.0000003</c:v>
                </c:pt>
              </c:numCache>
            </c:numRef>
          </c:val>
          <c:extLst>
            <c:ext xmlns:c16="http://schemas.microsoft.com/office/drawing/2014/chart" uri="{C3380CC4-5D6E-409C-BE32-E72D297353CC}">
              <c16:uniqueId val="{0000000B-6D8D-4E06-ADBA-7B4F94680807}"/>
            </c:ext>
          </c:extLst>
        </c:ser>
        <c:dLbls>
          <c:showLegendKey val="0"/>
          <c:showVal val="0"/>
          <c:showCatName val="0"/>
          <c:showSerName val="0"/>
          <c:showPercent val="0"/>
          <c:showBubbleSize val="0"/>
        </c:dLbls>
        <c:gapWidth val="219"/>
        <c:overlap val="-27"/>
        <c:axId val="1113505696"/>
        <c:axId val="1113497168"/>
      </c:barChart>
      <c:catAx>
        <c:axId val="11135056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13497168"/>
        <c:crosses val="autoZero"/>
        <c:auto val="1"/>
        <c:lblAlgn val="ctr"/>
        <c:lblOffset val="100"/>
        <c:noMultiLvlLbl val="0"/>
      </c:catAx>
      <c:valAx>
        <c:axId val="1113497168"/>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135056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r>
              <a:rPr lang="en-GB" sz="1000"/>
              <a:t>Total Entry Capacity Revenue (from reserve prices) - all categories</a:t>
            </a:r>
            <a:r>
              <a:rPr lang="en-GB" sz="1000" baseline="0"/>
              <a:t> combined</a:t>
            </a:r>
            <a:endParaRPr lang="en-GB" sz="1000"/>
          </a:p>
        </c:rich>
      </c:tx>
      <c:overlay val="0"/>
      <c:spPr>
        <a:noFill/>
        <a:ln>
          <a:no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Entry!$C$100</c:f>
              <c:strCache>
                <c:ptCount val="1"/>
                <c:pt idx="0">
                  <c:v>Current</c:v>
                </c:pt>
              </c:strCache>
            </c:strRef>
          </c:tx>
          <c:spPr>
            <a:solidFill>
              <a:schemeClr val="accent1"/>
            </a:solidFill>
            <a:ln>
              <a:noFill/>
            </a:ln>
            <a:effectLst/>
          </c:spPr>
          <c:invertIfNegative val="0"/>
          <c:cat>
            <c:strRef>
              <c:f>Entry!$B$101:$B$102</c:f>
              <c:strCache>
                <c:ptCount val="2"/>
                <c:pt idx="0">
                  <c:v>Transition</c:v>
                </c:pt>
                <c:pt idx="1">
                  <c:v>Enduring</c:v>
                </c:pt>
              </c:strCache>
            </c:strRef>
          </c:cat>
          <c:val>
            <c:numRef>
              <c:f>Entry!$C$101:$C$102</c:f>
              <c:numCache>
                <c:formatCode>"£"#,##0</c:formatCode>
                <c:ptCount val="2"/>
                <c:pt idx="0">
                  <c:v>34216434.718592793</c:v>
                </c:pt>
                <c:pt idx="1">
                  <c:v>34216434.718592793</c:v>
                </c:pt>
              </c:numCache>
            </c:numRef>
          </c:val>
          <c:extLst>
            <c:ext xmlns:c16="http://schemas.microsoft.com/office/drawing/2014/chart" uri="{C3380CC4-5D6E-409C-BE32-E72D297353CC}">
              <c16:uniqueId val="{00000000-A99A-40E1-8DE1-90130A917822}"/>
            </c:ext>
          </c:extLst>
        </c:ser>
        <c:ser>
          <c:idx val="1"/>
          <c:order val="1"/>
          <c:tx>
            <c:strRef>
              <c:f>Entry!$D$100</c:f>
              <c:strCache>
                <c:ptCount val="1"/>
                <c:pt idx="0">
                  <c:v>0621</c:v>
                </c:pt>
              </c:strCache>
            </c:strRef>
          </c:tx>
          <c:spPr>
            <a:solidFill>
              <a:schemeClr val="accent2"/>
            </a:solidFill>
            <a:ln>
              <a:noFill/>
            </a:ln>
            <a:effectLst/>
          </c:spPr>
          <c:invertIfNegative val="0"/>
          <c:cat>
            <c:strRef>
              <c:f>Entry!$B$101:$B$102</c:f>
              <c:strCache>
                <c:ptCount val="2"/>
                <c:pt idx="0">
                  <c:v>Transition</c:v>
                </c:pt>
                <c:pt idx="1">
                  <c:v>Enduring</c:v>
                </c:pt>
              </c:strCache>
            </c:strRef>
          </c:cat>
          <c:val>
            <c:numRef>
              <c:f>Entry!$D$101:$D$102</c:f>
              <c:numCache>
                <c:formatCode>"£"#,##0</c:formatCode>
                <c:ptCount val="2"/>
                <c:pt idx="0">
                  <c:v>86793019.031021968</c:v>
                </c:pt>
                <c:pt idx="1">
                  <c:v>377492200.10216093</c:v>
                </c:pt>
              </c:numCache>
            </c:numRef>
          </c:val>
          <c:extLst>
            <c:ext xmlns:c16="http://schemas.microsoft.com/office/drawing/2014/chart" uri="{C3380CC4-5D6E-409C-BE32-E72D297353CC}">
              <c16:uniqueId val="{00000001-A99A-40E1-8DE1-90130A917822}"/>
            </c:ext>
          </c:extLst>
        </c:ser>
        <c:ser>
          <c:idx val="2"/>
          <c:order val="2"/>
          <c:tx>
            <c:strRef>
              <c:f>Entry!$E$100</c:f>
              <c:strCache>
                <c:ptCount val="1"/>
                <c:pt idx="0">
                  <c:v>0621A</c:v>
                </c:pt>
              </c:strCache>
            </c:strRef>
          </c:tx>
          <c:spPr>
            <a:solidFill>
              <a:schemeClr val="accent3"/>
            </a:solidFill>
            <a:ln>
              <a:noFill/>
            </a:ln>
            <a:effectLst/>
          </c:spPr>
          <c:invertIfNegative val="0"/>
          <c:cat>
            <c:strRef>
              <c:f>Entry!$B$101:$B$102</c:f>
              <c:strCache>
                <c:ptCount val="2"/>
                <c:pt idx="0">
                  <c:v>Transition</c:v>
                </c:pt>
                <c:pt idx="1">
                  <c:v>Enduring</c:v>
                </c:pt>
              </c:strCache>
            </c:strRef>
          </c:cat>
          <c:val>
            <c:numRef>
              <c:f>Entry!$E$101:$E$102</c:f>
              <c:numCache>
                <c:formatCode>"£"#,##0</c:formatCode>
                <c:ptCount val="2"/>
                <c:pt idx="0">
                  <c:v>86793019.031021968</c:v>
                </c:pt>
                <c:pt idx="1">
                  <c:v>377492200.10205698</c:v>
                </c:pt>
              </c:numCache>
            </c:numRef>
          </c:val>
          <c:extLst>
            <c:ext xmlns:c16="http://schemas.microsoft.com/office/drawing/2014/chart" uri="{C3380CC4-5D6E-409C-BE32-E72D297353CC}">
              <c16:uniqueId val="{00000002-A99A-40E1-8DE1-90130A917822}"/>
            </c:ext>
          </c:extLst>
        </c:ser>
        <c:ser>
          <c:idx val="3"/>
          <c:order val="3"/>
          <c:tx>
            <c:strRef>
              <c:f>Entry!$F$100</c:f>
              <c:strCache>
                <c:ptCount val="1"/>
                <c:pt idx="0">
                  <c:v>0621B</c:v>
                </c:pt>
              </c:strCache>
            </c:strRef>
          </c:tx>
          <c:spPr>
            <a:solidFill>
              <a:schemeClr val="accent4"/>
            </a:solidFill>
            <a:ln>
              <a:noFill/>
            </a:ln>
            <a:effectLst/>
          </c:spPr>
          <c:invertIfNegative val="0"/>
          <c:cat>
            <c:strRef>
              <c:f>Entry!$B$101:$B$102</c:f>
              <c:strCache>
                <c:ptCount val="2"/>
                <c:pt idx="0">
                  <c:v>Transition</c:v>
                </c:pt>
                <c:pt idx="1">
                  <c:v>Enduring</c:v>
                </c:pt>
              </c:strCache>
            </c:strRef>
          </c:cat>
          <c:val>
            <c:numRef>
              <c:f>Entry!$F$101:$F$102</c:f>
              <c:numCache>
                <c:formatCode>"£"#,##0</c:formatCode>
                <c:ptCount val="2"/>
                <c:pt idx="0">
                  <c:v>86793019.031021968</c:v>
                </c:pt>
                <c:pt idx="1">
                  <c:v>102272175.38987847</c:v>
                </c:pt>
              </c:numCache>
            </c:numRef>
          </c:val>
          <c:extLst>
            <c:ext xmlns:c16="http://schemas.microsoft.com/office/drawing/2014/chart" uri="{C3380CC4-5D6E-409C-BE32-E72D297353CC}">
              <c16:uniqueId val="{00000003-A99A-40E1-8DE1-90130A917822}"/>
            </c:ext>
          </c:extLst>
        </c:ser>
        <c:ser>
          <c:idx val="4"/>
          <c:order val="4"/>
          <c:tx>
            <c:strRef>
              <c:f>Entry!$G$100</c:f>
              <c:strCache>
                <c:ptCount val="1"/>
                <c:pt idx="0">
                  <c:v>0621C</c:v>
                </c:pt>
              </c:strCache>
            </c:strRef>
          </c:tx>
          <c:spPr>
            <a:solidFill>
              <a:schemeClr val="accent5"/>
            </a:solidFill>
            <a:ln>
              <a:noFill/>
            </a:ln>
            <a:effectLst/>
          </c:spPr>
          <c:invertIfNegative val="0"/>
          <c:cat>
            <c:strRef>
              <c:f>Entry!$B$101:$B$102</c:f>
              <c:strCache>
                <c:ptCount val="2"/>
                <c:pt idx="0">
                  <c:v>Transition</c:v>
                </c:pt>
                <c:pt idx="1">
                  <c:v>Enduring</c:v>
                </c:pt>
              </c:strCache>
            </c:strRef>
          </c:cat>
          <c:val>
            <c:numRef>
              <c:f>Entry!$G$101:$G$102</c:f>
              <c:numCache>
                <c:formatCode>"£"#,##0</c:formatCode>
                <c:ptCount val="2"/>
                <c:pt idx="0">
                  <c:v>86793019.031021968</c:v>
                </c:pt>
                <c:pt idx="1">
                  <c:v>377492200.10205698</c:v>
                </c:pt>
              </c:numCache>
            </c:numRef>
          </c:val>
          <c:extLst>
            <c:ext xmlns:c16="http://schemas.microsoft.com/office/drawing/2014/chart" uri="{C3380CC4-5D6E-409C-BE32-E72D297353CC}">
              <c16:uniqueId val="{00000004-A99A-40E1-8DE1-90130A917822}"/>
            </c:ext>
          </c:extLst>
        </c:ser>
        <c:ser>
          <c:idx val="5"/>
          <c:order val="5"/>
          <c:tx>
            <c:strRef>
              <c:f>Entry!$H$100</c:f>
              <c:strCache>
                <c:ptCount val="1"/>
                <c:pt idx="0">
                  <c:v>0621D</c:v>
                </c:pt>
              </c:strCache>
            </c:strRef>
          </c:tx>
          <c:spPr>
            <a:solidFill>
              <a:schemeClr val="accent6"/>
            </a:solidFill>
            <a:ln>
              <a:noFill/>
            </a:ln>
            <a:effectLst/>
          </c:spPr>
          <c:invertIfNegative val="0"/>
          <c:cat>
            <c:strRef>
              <c:f>Entry!$B$101:$B$102</c:f>
              <c:strCache>
                <c:ptCount val="2"/>
                <c:pt idx="0">
                  <c:v>Transition</c:v>
                </c:pt>
                <c:pt idx="1">
                  <c:v>Enduring</c:v>
                </c:pt>
              </c:strCache>
            </c:strRef>
          </c:cat>
          <c:val>
            <c:numRef>
              <c:f>Entry!$H$101:$H$102</c:f>
              <c:numCache>
                <c:formatCode>"£"#,##0</c:formatCode>
                <c:ptCount val="2"/>
                <c:pt idx="0">
                  <c:v>74090300.628525242</c:v>
                </c:pt>
                <c:pt idx="1">
                  <c:v>377492200.10206026</c:v>
                </c:pt>
              </c:numCache>
            </c:numRef>
          </c:val>
          <c:extLst>
            <c:ext xmlns:c16="http://schemas.microsoft.com/office/drawing/2014/chart" uri="{C3380CC4-5D6E-409C-BE32-E72D297353CC}">
              <c16:uniqueId val="{00000005-A99A-40E1-8DE1-90130A917822}"/>
            </c:ext>
          </c:extLst>
        </c:ser>
        <c:ser>
          <c:idx val="6"/>
          <c:order val="6"/>
          <c:tx>
            <c:strRef>
              <c:f>Entry!$I$100</c:f>
              <c:strCache>
                <c:ptCount val="1"/>
                <c:pt idx="0">
                  <c:v>0621E</c:v>
                </c:pt>
              </c:strCache>
            </c:strRef>
          </c:tx>
          <c:spPr>
            <a:solidFill>
              <a:schemeClr val="accent1">
                <a:lumMod val="60000"/>
              </a:schemeClr>
            </a:solidFill>
            <a:ln>
              <a:noFill/>
            </a:ln>
            <a:effectLst/>
          </c:spPr>
          <c:invertIfNegative val="0"/>
          <c:cat>
            <c:strRef>
              <c:f>Entry!$B$101:$B$102</c:f>
              <c:strCache>
                <c:ptCount val="2"/>
                <c:pt idx="0">
                  <c:v>Transition</c:v>
                </c:pt>
                <c:pt idx="1">
                  <c:v>Enduring</c:v>
                </c:pt>
              </c:strCache>
            </c:strRef>
          </c:cat>
          <c:val>
            <c:numRef>
              <c:f>Entry!$I$101:$I$102</c:f>
              <c:numCache>
                <c:formatCode>"£"#,##0</c:formatCode>
                <c:ptCount val="2"/>
                <c:pt idx="0">
                  <c:v>86793019.031021968</c:v>
                </c:pt>
                <c:pt idx="1">
                  <c:v>377492200.1020599</c:v>
                </c:pt>
              </c:numCache>
            </c:numRef>
          </c:val>
          <c:extLst>
            <c:ext xmlns:c16="http://schemas.microsoft.com/office/drawing/2014/chart" uri="{C3380CC4-5D6E-409C-BE32-E72D297353CC}">
              <c16:uniqueId val="{00000006-A99A-40E1-8DE1-90130A917822}"/>
            </c:ext>
          </c:extLst>
        </c:ser>
        <c:ser>
          <c:idx val="7"/>
          <c:order val="7"/>
          <c:tx>
            <c:strRef>
              <c:f>Entry!$J$100</c:f>
              <c:strCache>
                <c:ptCount val="1"/>
                <c:pt idx="0">
                  <c:v>0621F</c:v>
                </c:pt>
              </c:strCache>
            </c:strRef>
          </c:tx>
          <c:spPr>
            <a:solidFill>
              <a:schemeClr val="accent2">
                <a:lumMod val="60000"/>
              </a:schemeClr>
            </a:solidFill>
            <a:ln>
              <a:noFill/>
            </a:ln>
            <a:effectLst/>
          </c:spPr>
          <c:invertIfNegative val="0"/>
          <c:cat>
            <c:strRef>
              <c:f>Entry!$B$101:$B$102</c:f>
              <c:strCache>
                <c:ptCount val="2"/>
                <c:pt idx="0">
                  <c:v>Transition</c:v>
                </c:pt>
                <c:pt idx="1">
                  <c:v>Enduring</c:v>
                </c:pt>
              </c:strCache>
            </c:strRef>
          </c:cat>
          <c:val>
            <c:numRef>
              <c:f>Entry!$J$101:$J$102</c:f>
              <c:numCache>
                <c:formatCode>"£"#,##0</c:formatCode>
                <c:ptCount val="2"/>
                <c:pt idx="0">
                  <c:v>83968521.835669979</c:v>
                </c:pt>
                <c:pt idx="1">
                  <c:v>377492200.10206008</c:v>
                </c:pt>
              </c:numCache>
            </c:numRef>
          </c:val>
          <c:extLst>
            <c:ext xmlns:c16="http://schemas.microsoft.com/office/drawing/2014/chart" uri="{C3380CC4-5D6E-409C-BE32-E72D297353CC}">
              <c16:uniqueId val="{00000007-A99A-40E1-8DE1-90130A917822}"/>
            </c:ext>
          </c:extLst>
        </c:ser>
        <c:ser>
          <c:idx val="8"/>
          <c:order val="8"/>
          <c:tx>
            <c:strRef>
              <c:f>Entry!$K$100</c:f>
              <c:strCache>
                <c:ptCount val="1"/>
                <c:pt idx="0">
                  <c:v>0621H</c:v>
                </c:pt>
              </c:strCache>
            </c:strRef>
          </c:tx>
          <c:spPr>
            <a:solidFill>
              <a:schemeClr val="accent3">
                <a:lumMod val="60000"/>
              </a:schemeClr>
            </a:solidFill>
            <a:ln>
              <a:noFill/>
            </a:ln>
            <a:effectLst/>
          </c:spPr>
          <c:invertIfNegative val="0"/>
          <c:cat>
            <c:strRef>
              <c:f>Entry!$B$101:$B$102</c:f>
              <c:strCache>
                <c:ptCount val="2"/>
                <c:pt idx="0">
                  <c:v>Transition</c:v>
                </c:pt>
                <c:pt idx="1">
                  <c:v>Enduring</c:v>
                </c:pt>
              </c:strCache>
            </c:strRef>
          </c:cat>
          <c:val>
            <c:numRef>
              <c:f>Entry!$K$101:$K$102</c:f>
              <c:numCache>
                <c:formatCode>"£"#,##0</c:formatCode>
                <c:ptCount val="2"/>
                <c:pt idx="0">
                  <c:v>86793019.031021968</c:v>
                </c:pt>
                <c:pt idx="1">
                  <c:v>377492200.10216093</c:v>
                </c:pt>
              </c:numCache>
            </c:numRef>
          </c:val>
          <c:extLst>
            <c:ext xmlns:c16="http://schemas.microsoft.com/office/drawing/2014/chart" uri="{C3380CC4-5D6E-409C-BE32-E72D297353CC}">
              <c16:uniqueId val="{00000008-A99A-40E1-8DE1-90130A917822}"/>
            </c:ext>
          </c:extLst>
        </c:ser>
        <c:ser>
          <c:idx val="9"/>
          <c:order val="9"/>
          <c:tx>
            <c:strRef>
              <c:f>Entry!$L$100</c:f>
              <c:strCache>
                <c:ptCount val="1"/>
                <c:pt idx="0">
                  <c:v>0621J</c:v>
                </c:pt>
              </c:strCache>
            </c:strRef>
          </c:tx>
          <c:spPr>
            <a:solidFill>
              <a:schemeClr val="accent4">
                <a:lumMod val="60000"/>
              </a:schemeClr>
            </a:solidFill>
            <a:ln>
              <a:noFill/>
            </a:ln>
            <a:effectLst/>
          </c:spPr>
          <c:invertIfNegative val="0"/>
          <c:cat>
            <c:strRef>
              <c:f>Entry!$B$101:$B$102</c:f>
              <c:strCache>
                <c:ptCount val="2"/>
                <c:pt idx="0">
                  <c:v>Transition</c:v>
                </c:pt>
                <c:pt idx="1">
                  <c:v>Enduring</c:v>
                </c:pt>
              </c:strCache>
            </c:strRef>
          </c:cat>
          <c:val>
            <c:numRef>
              <c:f>Entry!$L$101:$L$102</c:f>
              <c:numCache>
                <c:formatCode>"£"#,##0</c:formatCode>
                <c:ptCount val="2"/>
                <c:pt idx="0">
                  <c:v>62135681.728229158</c:v>
                </c:pt>
                <c:pt idx="1">
                  <c:v>377492200.10216087</c:v>
                </c:pt>
              </c:numCache>
            </c:numRef>
          </c:val>
          <c:extLst>
            <c:ext xmlns:c16="http://schemas.microsoft.com/office/drawing/2014/chart" uri="{C3380CC4-5D6E-409C-BE32-E72D297353CC}">
              <c16:uniqueId val="{00000009-A99A-40E1-8DE1-90130A917822}"/>
            </c:ext>
          </c:extLst>
        </c:ser>
        <c:ser>
          <c:idx val="10"/>
          <c:order val="10"/>
          <c:tx>
            <c:strRef>
              <c:f>Entry!$M$100</c:f>
              <c:strCache>
                <c:ptCount val="1"/>
                <c:pt idx="0">
                  <c:v>0621K</c:v>
                </c:pt>
              </c:strCache>
            </c:strRef>
          </c:tx>
          <c:spPr>
            <a:solidFill>
              <a:schemeClr val="accent5">
                <a:lumMod val="60000"/>
              </a:schemeClr>
            </a:solidFill>
            <a:ln>
              <a:noFill/>
            </a:ln>
            <a:effectLst/>
          </c:spPr>
          <c:invertIfNegative val="0"/>
          <c:cat>
            <c:strRef>
              <c:f>Entry!$B$101:$B$102</c:f>
              <c:strCache>
                <c:ptCount val="2"/>
                <c:pt idx="0">
                  <c:v>Transition</c:v>
                </c:pt>
                <c:pt idx="1">
                  <c:v>Enduring</c:v>
                </c:pt>
              </c:strCache>
            </c:strRef>
          </c:cat>
          <c:val>
            <c:numRef>
              <c:f>Entry!$M$101:$M$102</c:f>
              <c:numCache>
                <c:formatCode>"£"#,##0</c:formatCode>
                <c:ptCount val="2"/>
                <c:pt idx="0">
                  <c:v>86793019.031021968</c:v>
                </c:pt>
                <c:pt idx="1">
                  <c:v>377492200.10205698</c:v>
                </c:pt>
              </c:numCache>
            </c:numRef>
          </c:val>
          <c:extLst>
            <c:ext xmlns:c16="http://schemas.microsoft.com/office/drawing/2014/chart" uri="{C3380CC4-5D6E-409C-BE32-E72D297353CC}">
              <c16:uniqueId val="{0000000A-A99A-40E1-8DE1-90130A917822}"/>
            </c:ext>
          </c:extLst>
        </c:ser>
        <c:ser>
          <c:idx val="11"/>
          <c:order val="11"/>
          <c:tx>
            <c:strRef>
              <c:f>Entry!$N$100</c:f>
              <c:strCache>
                <c:ptCount val="1"/>
                <c:pt idx="0">
                  <c:v>0621L</c:v>
                </c:pt>
              </c:strCache>
            </c:strRef>
          </c:tx>
          <c:spPr>
            <a:solidFill>
              <a:schemeClr val="accent6">
                <a:lumMod val="60000"/>
              </a:schemeClr>
            </a:solidFill>
            <a:ln>
              <a:noFill/>
            </a:ln>
            <a:effectLst/>
          </c:spPr>
          <c:invertIfNegative val="0"/>
          <c:cat>
            <c:strRef>
              <c:f>Entry!$B$101:$B$102</c:f>
              <c:strCache>
                <c:ptCount val="2"/>
                <c:pt idx="0">
                  <c:v>Transition</c:v>
                </c:pt>
                <c:pt idx="1">
                  <c:v>Enduring</c:v>
                </c:pt>
              </c:strCache>
            </c:strRef>
          </c:cat>
          <c:val>
            <c:numRef>
              <c:f>Entry!$N$101:$N$102</c:f>
              <c:numCache>
                <c:formatCode>"£"#,##0</c:formatCode>
                <c:ptCount val="2"/>
                <c:pt idx="0">
                  <c:v>62784290.483659692</c:v>
                </c:pt>
                <c:pt idx="1">
                  <c:v>298758070.75007695</c:v>
                </c:pt>
              </c:numCache>
            </c:numRef>
          </c:val>
          <c:extLst>
            <c:ext xmlns:c16="http://schemas.microsoft.com/office/drawing/2014/chart" uri="{C3380CC4-5D6E-409C-BE32-E72D297353CC}">
              <c16:uniqueId val="{0000000B-A99A-40E1-8DE1-90130A917822}"/>
            </c:ext>
          </c:extLst>
        </c:ser>
        <c:dLbls>
          <c:showLegendKey val="0"/>
          <c:showVal val="0"/>
          <c:showCatName val="0"/>
          <c:showSerName val="0"/>
          <c:showPercent val="0"/>
          <c:showBubbleSize val="0"/>
        </c:dLbls>
        <c:gapWidth val="219"/>
        <c:overlap val="-27"/>
        <c:axId val="836969536"/>
        <c:axId val="836965928"/>
      </c:barChart>
      <c:catAx>
        <c:axId val="8369695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36965928"/>
        <c:crosses val="autoZero"/>
        <c:auto val="1"/>
        <c:lblAlgn val="ctr"/>
        <c:lblOffset val="100"/>
        <c:noMultiLvlLbl val="0"/>
      </c:catAx>
      <c:valAx>
        <c:axId val="836965928"/>
        <c:scaling>
          <c:orientation val="minMax"/>
          <c:max val="450000000"/>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369695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r>
              <a:rPr lang="en-GB" sz="1000" b="0" i="0" baseline="0">
                <a:effectLst/>
              </a:rPr>
              <a:t>Total Entry Revenue Recovery charge Revenue (from applicable revenue recovery charges) - all categories combined</a:t>
            </a:r>
            <a:endParaRPr lang="en-GB" sz="1000">
              <a:effectLst/>
            </a:endParaRPr>
          </a:p>
        </c:rich>
      </c:tx>
      <c:overlay val="0"/>
      <c:spPr>
        <a:noFill/>
        <a:ln>
          <a:no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Entry!$C$104</c:f>
              <c:strCache>
                <c:ptCount val="1"/>
                <c:pt idx="0">
                  <c:v>Current</c:v>
                </c:pt>
              </c:strCache>
            </c:strRef>
          </c:tx>
          <c:spPr>
            <a:solidFill>
              <a:schemeClr val="accent1"/>
            </a:solidFill>
            <a:ln>
              <a:noFill/>
            </a:ln>
            <a:effectLst/>
          </c:spPr>
          <c:invertIfNegative val="0"/>
          <c:cat>
            <c:strRef>
              <c:f>Entry!$B$105:$B$106</c:f>
              <c:strCache>
                <c:ptCount val="2"/>
                <c:pt idx="0">
                  <c:v>Transition</c:v>
                </c:pt>
                <c:pt idx="1">
                  <c:v>Enduring</c:v>
                </c:pt>
              </c:strCache>
            </c:strRef>
          </c:cat>
          <c:val>
            <c:numRef>
              <c:f>Entry!$C$105:$C$106</c:f>
              <c:numCache>
                <c:formatCode>"£"#,##0</c:formatCode>
                <c:ptCount val="2"/>
                <c:pt idx="0">
                  <c:v>410999201.48256201</c:v>
                </c:pt>
                <c:pt idx="1">
                  <c:v>410999201.48256201</c:v>
                </c:pt>
              </c:numCache>
            </c:numRef>
          </c:val>
          <c:extLst>
            <c:ext xmlns:c16="http://schemas.microsoft.com/office/drawing/2014/chart" uri="{C3380CC4-5D6E-409C-BE32-E72D297353CC}">
              <c16:uniqueId val="{00000000-C873-48FA-B72C-51B9024683ED}"/>
            </c:ext>
          </c:extLst>
        </c:ser>
        <c:ser>
          <c:idx val="1"/>
          <c:order val="1"/>
          <c:tx>
            <c:strRef>
              <c:f>Entry!$D$104</c:f>
              <c:strCache>
                <c:ptCount val="1"/>
                <c:pt idx="0">
                  <c:v>0621</c:v>
                </c:pt>
              </c:strCache>
            </c:strRef>
          </c:tx>
          <c:spPr>
            <a:solidFill>
              <a:schemeClr val="accent2"/>
            </a:solidFill>
            <a:ln>
              <a:noFill/>
            </a:ln>
            <a:effectLst/>
          </c:spPr>
          <c:invertIfNegative val="0"/>
          <c:cat>
            <c:strRef>
              <c:f>Entry!$B$105:$B$106</c:f>
              <c:strCache>
                <c:ptCount val="2"/>
                <c:pt idx="0">
                  <c:v>Transition</c:v>
                </c:pt>
                <c:pt idx="1">
                  <c:v>Enduring</c:v>
                </c:pt>
              </c:strCache>
            </c:strRef>
          </c:cat>
          <c:val>
            <c:numRef>
              <c:f>Entry!$D$105:$D$106</c:f>
              <c:numCache>
                <c:formatCode>"£"#,##0</c:formatCode>
                <c:ptCount val="2"/>
                <c:pt idx="0">
                  <c:v>341453258.42666548</c:v>
                </c:pt>
                <c:pt idx="1">
                  <c:v>-1.1261716053676882E-4</c:v>
                </c:pt>
              </c:numCache>
            </c:numRef>
          </c:val>
          <c:extLst>
            <c:ext xmlns:c16="http://schemas.microsoft.com/office/drawing/2014/chart" uri="{C3380CC4-5D6E-409C-BE32-E72D297353CC}">
              <c16:uniqueId val="{00000001-C873-48FA-B72C-51B9024683ED}"/>
            </c:ext>
          </c:extLst>
        </c:ser>
        <c:ser>
          <c:idx val="2"/>
          <c:order val="2"/>
          <c:tx>
            <c:strRef>
              <c:f>Entry!$E$104</c:f>
              <c:strCache>
                <c:ptCount val="1"/>
                <c:pt idx="0">
                  <c:v>0621A</c:v>
                </c:pt>
              </c:strCache>
            </c:strRef>
          </c:tx>
          <c:spPr>
            <a:solidFill>
              <a:schemeClr val="accent3"/>
            </a:solidFill>
            <a:ln>
              <a:noFill/>
            </a:ln>
            <a:effectLst/>
          </c:spPr>
          <c:invertIfNegative val="0"/>
          <c:cat>
            <c:strRef>
              <c:f>Entry!$B$105:$B$106</c:f>
              <c:strCache>
                <c:ptCount val="2"/>
                <c:pt idx="0">
                  <c:v>Transition</c:v>
                </c:pt>
                <c:pt idx="1">
                  <c:v>Enduring</c:v>
                </c:pt>
              </c:strCache>
            </c:strRef>
          </c:cat>
          <c:val>
            <c:numRef>
              <c:f>Entry!$E$105:$E$106</c:f>
              <c:numCache>
                <c:formatCode>"£"#,##0</c:formatCode>
                <c:ptCount val="2"/>
                <c:pt idx="0">
                  <c:v>341453258.42666548</c:v>
                </c:pt>
                <c:pt idx="1">
                  <c:v>4.4993141061201605E-6</c:v>
                </c:pt>
              </c:numCache>
            </c:numRef>
          </c:val>
          <c:extLst>
            <c:ext xmlns:c16="http://schemas.microsoft.com/office/drawing/2014/chart" uri="{C3380CC4-5D6E-409C-BE32-E72D297353CC}">
              <c16:uniqueId val="{00000002-C873-48FA-B72C-51B9024683ED}"/>
            </c:ext>
          </c:extLst>
        </c:ser>
        <c:ser>
          <c:idx val="3"/>
          <c:order val="3"/>
          <c:tx>
            <c:strRef>
              <c:f>Entry!$F$104</c:f>
              <c:strCache>
                <c:ptCount val="1"/>
                <c:pt idx="0">
                  <c:v>0621B</c:v>
                </c:pt>
              </c:strCache>
            </c:strRef>
          </c:tx>
          <c:spPr>
            <a:solidFill>
              <a:schemeClr val="accent4"/>
            </a:solidFill>
            <a:ln>
              <a:noFill/>
            </a:ln>
            <a:effectLst/>
          </c:spPr>
          <c:invertIfNegative val="0"/>
          <c:cat>
            <c:strRef>
              <c:f>Entry!$B$105:$B$106</c:f>
              <c:strCache>
                <c:ptCount val="2"/>
                <c:pt idx="0">
                  <c:v>Transition</c:v>
                </c:pt>
                <c:pt idx="1">
                  <c:v>Enduring</c:v>
                </c:pt>
              </c:strCache>
            </c:strRef>
          </c:cat>
          <c:val>
            <c:numRef>
              <c:f>Entry!$F$105:$F$106</c:f>
              <c:numCache>
                <c:formatCode>"£"#,##0</c:formatCode>
                <c:ptCount val="2"/>
                <c:pt idx="0">
                  <c:v>341453258.42666548</c:v>
                </c:pt>
                <c:pt idx="1">
                  <c:v>369614445.35762733</c:v>
                </c:pt>
              </c:numCache>
            </c:numRef>
          </c:val>
          <c:extLst>
            <c:ext xmlns:c16="http://schemas.microsoft.com/office/drawing/2014/chart" uri="{C3380CC4-5D6E-409C-BE32-E72D297353CC}">
              <c16:uniqueId val="{00000003-C873-48FA-B72C-51B9024683ED}"/>
            </c:ext>
          </c:extLst>
        </c:ser>
        <c:ser>
          <c:idx val="4"/>
          <c:order val="4"/>
          <c:tx>
            <c:strRef>
              <c:f>Entry!$G$104</c:f>
              <c:strCache>
                <c:ptCount val="1"/>
                <c:pt idx="0">
                  <c:v>0621C</c:v>
                </c:pt>
              </c:strCache>
            </c:strRef>
          </c:tx>
          <c:spPr>
            <a:solidFill>
              <a:schemeClr val="accent5"/>
            </a:solidFill>
            <a:ln>
              <a:noFill/>
            </a:ln>
            <a:effectLst/>
          </c:spPr>
          <c:invertIfNegative val="0"/>
          <c:cat>
            <c:strRef>
              <c:f>Entry!$B$105:$B$106</c:f>
              <c:strCache>
                <c:ptCount val="2"/>
                <c:pt idx="0">
                  <c:v>Transition</c:v>
                </c:pt>
                <c:pt idx="1">
                  <c:v>Enduring</c:v>
                </c:pt>
              </c:strCache>
            </c:strRef>
          </c:cat>
          <c:val>
            <c:numRef>
              <c:f>Entry!$G$105:$G$106</c:f>
              <c:numCache>
                <c:formatCode>"£"#,##0</c:formatCode>
                <c:ptCount val="2"/>
                <c:pt idx="0">
                  <c:v>299100992.3424018</c:v>
                </c:pt>
                <c:pt idx="1">
                  <c:v>4.5859971548395912E-6</c:v>
                </c:pt>
              </c:numCache>
            </c:numRef>
          </c:val>
          <c:extLst>
            <c:ext xmlns:c16="http://schemas.microsoft.com/office/drawing/2014/chart" uri="{C3380CC4-5D6E-409C-BE32-E72D297353CC}">
              <c16:uniqueId val="{00000004-C873-48FA-B72C-51B9024683ED}"/>
            </c:ext>
          </c:extLst>
        </c:ser>
        <c:ser>
          <c:idx val="5"/>
          <c:order val="5"/>
          <c:tx>
            <c:strRef>
              <c:f>Entry!$H$104</c:f>
              <c:strCache>
                <c:ptCount val="1"/>
                <c:pt idx="0">
                  <c:v>0621D</c:v>
                </c:pt>
              </c:strCache>
            </c:strRef>
          </c:tx>
          <c:spPr>
            <a:solidFill>
              <a:schemeClr val="accent6"/>
            </a:solidFill>
            <a:ln>
              <a:noFill/>
            </a:ln>
            <a:effectLst/>
          </c:spPr>
          <c:invertIfNegative val="0"/>
          <c:cat>
            <c:strRef>
              <c:f>Entry!$B$105:$B$106</c:f>
              <c:strCache>
                <c:ptCount val="2"/>
                <c:pt idx="0">
                  <c:v>Transition</c:v>
                </c:pt>
                <c:pt idx="1">
                  <c:v>Enduring</c:v>
                </c:pt>
              </c:strCache>
            </c:strRef>
          </c:cat>
          <c:val>
            <c:numRef>
              <c:f>Entry!$H$105:$H$106</c:f>
              <c:numCache>
                <c:formatCode>"£"#,##0</c:formatCode>
                <c:ptCount val="2"/>
                <c:pt idx="0">
                  <c:v>301775491.88440537</c:v>
                </c:pt>
                <c:pt idx="1">
                  <c:v>8.0584730258868571E-7</c:v>
                </c:pt>
              </c:numCache>
            </c:numRef>
          </c:val>
          <c:extLst>
            <c:ext xmlns:c16="http://schemas.microsoft.com/office/drawing/2014/chart" uri="{C3380CC4-5D6E-409C-BE32-E72D297353CC}">
              <c16:uniqueId val="{00000005-C873-48FA-B72C-51B9024683ED}"/>
            </c:ext>
          </c:extLst>
        </c:ser>
        <c:ser>
          <c:idx val="6"/>
          <c:order val="6"/>
          <c:tx>
            <c:strRef>
              <c:f>Entry!$I$104</c:f>
              <c:strCache>
                <c:ptCount val="1"/>
                <c:pt idx="0">
                  <c:v>0621E</c:v>
                </c:pt>
              </c:strCache>
            </c:strRef>
          </c:tx>
          <c:spPr>
            <a:solidFill>
              <a:schemeClr val="accent1">
                <a:lumMod val="60000"/>
              </a:schemeClr>
            </a:solidFill>
            <a:ln>
              <a:noFill/>
            </a:ln>
            <a:effectLst/>
          </c:spPr>
          <c:invertIfNegative val="0"/>
          <c:cat>
            <c:strRef>
              <c:f>Entry!$B$105:$B$106</c:f>
              <c:strCache>
                <c:ptCount val="2"/>
                <c:pt idx="0">
                  <c:v>Transition</c:v>
                </c:pt>
                <c:pt idx="1">
                  <c:v>Enduring</c:v>
                </c:pt>
              </c:strCache>
            </c:strRef>
          </c:cat>
          <c:val>
            <c:numRef>
              <c:f>Entry!$I$105:$I$106</c:f>
              <c:numCache>
                <c:formatCode>"£"#,##0</c:formatCode>
                <c:ptCount val="2"/>
                <c:pt idx="0">
                  <c:v>341453258.42666548</c:v>
                </c:pt>
                <c:pt idx="1">
                  <c:v>1.2320589371210847E-6</c:v>
                </c:pt>
              </c:numCache>
            </c:numRef>
          </c:val>
          <c:extLst>
            <c:ext xmlns:c16="http://schemas.microsoft.com/office/drawing/2014/chart" uri="{C3380CC4-5D6E-409C-BE32-E72D297353CC}">
              <c16:uniqueId val="{00000006-C873-48FA-B72C-51B9024683ED}"/>
            </c:ext>
          </c:extLst>
        </c:ser>
        <c:ser>
          <c:idx val="7"/>
          <c:order val="7"/>
          <c:tx>
            <c:strRef>
              <c:f>Entry!$J$104</c:f>
              <c:strCache>
                <c:ptCount val="1"/>
                <c:pt idx="0">
                  <c:v>0621F</c:v>
                </c:pt>
              </c:strCache>
            </c:strRef>
          </c:tx>
          <c:spPr>
            <a:solidFill>
              <a:schemeClr val="accent2">
                <a:lumMod val="60000"/>
              </a:schemeClr>
            </a:solidFill>
            <a:ln>
              <a:noFill/>
            </a:ln>
            <a:effectLst/>
          </c:spPr>
          <c:invertIfNegative val="0"/>
          <c:cat>
            <c:strRef>
              <c:f>Entry!$B$105:$B$106</c:f>
              <c:strCache>
                <c:ptCount val="2"/>
                <c:pt idx="0">
                  <c:v>Transition</c:v>
                </c:pt>
                <c:pt idx="1">
                  <c:v>Enduring</c:v>
                </c:pt>
              </c:strCache>
            </c:strRef>
          </c:cat>
          <c:val>
            <c:numRef>
              <c:f>Entry!$J$105:$J$106</c:f>
              <c:numCache>
                <c:formatCode>"£"#,##0</c:formatCode>
                <c:ptCount val="2"/>
                <c:pt idx="0">
                  <c:v>345265594.63942397</c:v>
                </c:pt>
                <c:pt idx="1">
                  <c:v>1.0138834046560057E-6</c:v>
                </c:pt>
              </c:numCache>
            </c:numRef>
          </c:val>
          <c:extLst>
            <c:ext xmlns:c16="http://schemas.microsoft.com/office/drawing/2014/chart" uri="{C3380CC4-5D6E-409C-BE32-E72D297353CC}">
              <c16:uniqueId val="{00000007-C873-48FA-B72C-51B9024683ED}"/>
            </c:ext>
          </c:extLst>
        </c:ser>
        <c:ser>
          <c:idx val="8"/>
          <c:order val="8"/>
          <c:tx>
            <c:strRef>
              <c:f>Entry!$K$104</c:f>
              <c:strCache>
                <c:ptCount val="1"/>
                <c:pt idx="0">
                  <c:v>0621H</c:v>
                </c:pt>
              </c:strCache>
            </c:strRef>
          </c:tx>
          <c:spPr>
            <a:solidFill>
              <a:schemeClr val="accent3">
                <a:lumMod val="60000"/>
              </a:schemeClr>
            </a:solidFill>
            <a:ln>
              <a:noFill/>
            </a:ln>
            <a:effectLst/>
          </c:spPr>
          <c:invertIfNegative val="0"/>
          <c:cat>
            <c:strRef>
              <c:f>Entry!$B$105:$B$106</c:f>
              <c:strCache>
                <c:ptCount val="2"/>
                <c:pt idx="0">
                  <c:v>Transition</c:v>
                </c:pt>
                <c:pt idx="1">
                  <c:v>Enduring</c:v>
                </c:pt>
              </c:strCache>
            </c:strRef>
          </c:cat>
          <c:val>
            <c:numRef>
              <c:f>Entry!$K$105:$K$106</c:f>
              <c:numCache>
                <c:formatCode>"£"#,##0</c:formatCode>
                <c:ptCount val="2"/>
                <c:pt idx="0">
                  <c:v>342315387.31430715</c:v>
                </c:pt>
                <c:pt idx="1">
                  <c:v>-1.1478682430844772E-4</c:v>
                </c:pt>
              </c:numCache>
            </c:numRef>
          </c:val>
          <c:extLst>
            <c:ext xmlns:c16="http://schemas.microsoft.com/office/drawing/2014/chart" uri="{C3380CC4-5D6E-409C-BE32-E72D297353CC}">
              <c16:uniqueId val="{00000008-C873-48FA-B72C-51B9024683ED}"/>
            </c:ext>
          </c:extLst>
        </c:ser>
        <c:ser>
          <c:idx val="9"/>
          <c:order val="9"/>
          <c:tx>
            <c:strRef>
              <c:f>Entry!$L$104</c:f>
              <c:strCache>
                <c:ptCount val="1"/>
                <c:pt idx="0">
                  <c:v>0621J</c:v>
                </c:pt>
              </c:strCache>
            </c:strRef>
          </c:tx>
          <c:spPr>
            <a:solidFill>
              <a:schemeClr val="accent4">
                <a:lumMod val="60000"/>
              </a:schemeClr>
            </a:solidFill>
            <a:ln>
              <a:noFill/>
            </a:ln>
            <a:effectLst/>
          </c:spPr>
          <c:invertIfNegative val="0"/>
          <c:cat>
            <c:strRef>
              <c:f>Entry!$B$105:$B$106</c:f>
              <c:strCache>
                <c:ptCount val="2"/>
                <c:pt idx="0">
                  <c:v>Transition</c:v>
                </c:pt>
                <c:pt idx="1">
                  <c:v>Enduring</c:v>
                </c:pt>
              </c:strCache>
            </c:strRef>
          </c:cat>
          <c:val>
            <c:numRef>
              <c:f>Entry!$L$105:$L$106</c:f>
              <c:numCache>
                <c:formatCode>"£"#,##0</c:formatCode>
                <c:ptCount val="2"/>
                <c:pt idx="0">
                  <c:v>374734426.94967937</c:v>
                </c:pt>
                <c:pt idx="1">
                  <c:v>-1.1328457241356435E-4</c:v>
                </c:pt>
              </c:numCache>
            </c:numRef>
          </c:val>
          <c:extLst>
            <c:ext xmlns:c16="http://schemas.microsoft.com/office/drawing/2014/chart" uri="{C3380CC4-5D6E-409C-BE32-E72D297353CC}">
              <c16:uniqueId val="{00000009-C873-48FA-B72C-51B9024683ED}"/>
            </c:ext>
          </c:extLst>
        </c:ser>
        <c:ser>
          <c:idx val="10"/>
          <c:order val="10"/>
          <c:tx>
            <c:strRef>
              <c:f>Entry!$M$104</c:f>
              <c:strCache>
                <c:ptCount val="1"/>
                <c:pt idx="0">
                  <c:v>0621K</c:v>
                </c:pt>
              </c:strCache>
            </c:strRef>
          </c:tx>
          <c:spPr>
            <a:solidFill>
              <a:schemeClr val="accent5">
                <a:lumMod val="60000"/>
              </a:schemeClr>
            </a:solidFill>
            <a:ln>
              <a:noFill/>
            </a:ln>
            <a:effectLst/>
          </c:spPr>
          <c:invertIfNegative val="0"/>
          <c:cat>
            <c:strRef>
              <c:f>Entry!$B$105:$B$106</c:f>
              <c:strCache>
                <c:ptCount val="2"/>
                <c:pt idx="0">
                  <c:v>Transition</c:v>
                </c:pt>
                <c:pt idx="1">
                  <c:v>Enduring</c:v>
                </c:pt>
              </c:strCache>
            </c:strRef>
          </c:cat>
          <c:val>
            <c:numRef>
              <c:f>Entry!$M$105:$M$106</c:f>
              <c:numCache>
                <c:formatCode>"£"#,##0</c:formatCode>
                <c:ptCount val="2"/>
                <c:pt idx="0">
                  <c:v>341453258.42666548</c:v>
                </c:pt>
                <c:pt idx="1">
                  <c:v>4.5286792074634905E-6</c:v>
                </c:pt>
              </c:numCache>
            </c:numRef>
          </c:val>
          <c:extLst>
            <c:ext xmlns:c16="http://schemas.microsoft.com/office/drawing/2014/chart" uri="{C3380CC4-5D6E-409C-BE32-E72D297353CC}">
              <c16:uniqueId val="{0000000A-C873-48FA-B72C-51B9024683ED}"/>
            </c:ext>
          </c:extLst>
        </c:ser>
        <c:ser>
          <c:idx val="11"/>
          <c:order val="11"/>
          <c:tx>
            <c:strRef>
              <c:f>Entry!$N$104</c:f>
              <c:strCache>
                <c:ptCount val="1"/>
                <c:pt idx="0">
                  <c:v>0621L</c:v>
                </c:pt>
              </c:strCache>
            </c:strRef>
          </c:tx>
          <c:spPr>
            <a:solidFill>
              <a:schemeClr val="accent6">
                <a:lumMod val="60000"/>
              </a:schemeClr>
            </a:solidFill>
            <a:ln>
              <a:noFill/>
            </a:ln>
            <a:effectLst/>
          </c:spPr>
          <c:invertIfNegative val="0"/>
          <c:cat>
            <c:strRef>
              <c:f>Entry!$B$105:$B$106</c:f>
              <c:strCache>
                <c:ptCount val="2"/>
                <c:pt idx="0">
                  <c:v>Transition</c:v>
                </c:pt>
                <c:pt idx="1">
                  <c:v>Enduring</c:v>
                </c:pt>
              </c:strCache>
            </c:strRef>
          </c:cat>
          <c:val>
            <c:numRef>
              <c:f>Entry!$N$105:$N$106</c:f>
              <c:numCache>
                <c:formatCode>"£"#,##0</c:formatCode>
                <c:ptCount val="2"/>
                <c:pt idx="0">
                  <c:v>373858794.32665479</c:v>
                </c:pt>
                <c:pt idx="1">
                  <c:v>78734129.351984024</c:v>
                </c:pt>
              </c:numCache>
            </c:numRef>
          </c:val>
          <c:extLst>
            <c:ext xmlns:c16="http://schemas.microsoft.com/office/drawing/2014/chart" uri="{C3380CC4-5D6E-409C-BE32-E72D297353CC}">
              <c16:uniqueId val="{0000000B-C873-48FA-B72C-51B9024683ED}"/>
            </c:ext>
          </c:extLst>
        </c:ser>
        <c:dLbls>
          <c:showLegendKey val="0"/>
          <c:showVal val="0"/>
          <c:showCatName val="0"/>
          <c:showSerName val="0"/>
          <c:showPercent val="0"/>
          <c:showBubbleSize val="0"/>
        </c:dLbls>
        <c:gapWidth val="219"/>
        <c:overlap val="-27"/>
        <c:axId val="1659610824"/>
        <c:axId val="1659599344"/>
      </c:barChart>
      <c:catAx>
        <c:axId val="1659610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59599344"/>
        <c:crosses val="autoZero"/>
        <c:auto val="1"/>
        <c:lblAlgn val="ctr"/>
        <c:lblOffset val="100"/>
        <c:noMultiLvlLbl val="0"/>
      </c:catAx>
      <c:valAx>
        <c:axId val="1659599344"/>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596108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'Entry Chart'!$E$1</c:f>
          <c:strCache>
            <c:ptCount val="1"/>
            <c:pt idx="0">
              <c:v>Entry Combined Revenue - STORAGE SITE</c:v>
            </c:pt>
          </c:strCache>
        </c:strRef>
      </c:tx>
      <c:overlay val="0"/>
      <c:spPr>
        <a:noFill/>
        <a:ln>
          <a:no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'Entry Chart'!$G$2</c:f>
              <c:strCache>
                <c:ptCount val="1"/>
                <c:pt idx="0">
                  <c:v>Current</c:v>
                </c:pt>
              </c:strCache>
            </c:strRef>
          </c:tx>
          <c:spPr>
            <a:solidFill>
              <a:schemeClr val="accent1"/>
            </a:solidFill>
            <a:ln>
              <a:noFill/>
            </a:ln>
            <a:effectLst/>
          </c:spPr>
          <c:invertIfNegative val="0"/>
          <c:cat>
            <c:strRef>
              <c:f>'Entry Chart'!$F$3:$F$4</c:f>
              <c:strCache>
                <c:ptCount val="2"/>
                <c:pt idx="0">
                  <c:v>Transition</c:v>
                </c:pt>
                <c:pt idx="1">
                  <c:v>Enduring</c:v>
                </c:pt>
              </c:strCache>
            </c:strRef>
          </c:cat>
          <c:val>
            <c:numRef>
              <c:f>'Entry Chart'!$G$3:$G$4</c:f>
              <c:numCache>
                <c:formatCode>"£"#,##0</c:formatCode>
                <c:ptCount val="2"/>
                <c:pt idx="0">
                  <c:v>0</c:v>
                </c:pt>
                <c:pt idx="1">
                  <c:v>0</c:v>
                </c:pt>
              </c:numCache>
            </c:numRef>
          </c:val>
          <c:extLst>
            <c:ext xmlns:c16="http://schemas.microsoft.com/office/drawing/2014/chart" uri="{C3380CC4-5D6E-409C-BE32-E72D297353CC}">
              <c16:uniqueId val="{00000000-DCF9-408A-9413-E684A29D4A8A}"/>
            </c:ext>
          </c:extLst>
        </c:ser>
        <c:ser>
          <c:idx val="1"/>
          <c:order val="1"/>
          <c:tx>
            <c:strRef>
              <c:f>'Entry Chart'!$H$2</c:f>
              <c:strCache>
                <c:ptCount val="1"/>
                <c:pt idx="0">
                  <c:v>0621</c:v>
                </c:pt>
              </c:strCache>
            </c:strRef>
          </c:tx>
          <c:spPr>
            <a:solidFill>
              <a:schemeClr val="accent2"/>
            </a:solidFill>
            <a:ln>
              <a:noFill/>
            </a:ln>
            <a:effectLst/>
          </c:spPr>
          <c:invertIfNegative val="0"/>
          <c:cat>
            <c:strRef>
              <c:f>'Entry Chart'!$F$3:$F$4</c:f>
              <c:strCache>
                <c:ptCount val="2"/>
                <c:pt idx="0">
                  <c:v>Transition</c:v>
                </c:pt>
                <c:pt idx="1">
                  <c:v>Enduring</c:v>
                </c:pt>
              </c:strCache>
            </c:strRef>
          </c:cat>
          <c:val>
            <c:numRef>
              <c:f>'Entry Chart'!$H$3:$H$4</c:f>
              <c:numCache>
                <c:formatCode>"£"#,##0</c:formatCode>
                <c:ptCount val="2"/>
                <c:pt idx="0">
                  <c:v>0</c:v>
                </c:pt>
                <c:pt idx="1">
                  <c:v>779186.95243328554</c:v>
                </c:pt>
              </c:numCache>
            </c:numRef>
          </c:val>
          <c:extLst>
            <c:ext xmlns:c16="http://schemas.microsoft.com/office/drawing/2014/chart" uri="{C3380CC4-5D6E-409C-BE32-E72D297353CC}">
              <c16:uniqueId val="{00000001-DCF9-408A-9413-E684A29D4A8A}"/>
            </c:ext>
          </c:extLst>
        </c:ser>
        <c:ser>
          <c:idx val="2"/>
          <c:order val="2"/>
          <c:tx>
            <c:strRef>
              <c:f>'Entry Chart'!$I$2</c:f>
              <c:strCache>
                <c:ptCount val="1"/>
                <c:pt idx="0">
                  <c:v>0621A</c:v>
                </c:pt>
              </c:strCache>
            </c:strRef>
          </c:tx>
          <c:spPr>
            <a:solidFill>
              <a:schemeClr val="accent3"/>
            </a:solidFill>
            <a:ln>
              <a:noFill/>
            </a:ln>
            <a:effectLst/>
          </c:spPr>
          <c:invertIfNegative val="0"/>
          <c:cat>
            <c:strRef>
              <c:f>'Entry Chart'!$F$3:$F$4</c:f>
              <c:strCache>
                <c:ptCount val="2"/>
                <c:pt idx="0">
                  <c:v>Transition</c:v>
                </c:pt>
                <c:pt idx="1">
                  <c:v>Enduring</c:v>
                </c:pt>
              </c:strCache>
            </c:strRef>
          </c:cat>
          <c:val>
            <c:numRef>
              <c:f>'Entry Chart'!$I$3:$I$4</c:f>
              <c:numCache>
                <c:formatCode>"£"#,##0</c:formatCode>
                <c:ptCount val="2"/>
                <c:pt idx="0">
                  <c:v>0</c:v>
                </c:pt>
                <c:pt idx="1">
                  <c:v>218497.0687466368</c:v>
                </c:pt>
              </c:numCache>
            </c:numRef>
          </c:val>
          <c:extLst>
            <c:ext xmlns:c16="http://schemas.microsoft.com/office/drawing/2014/chart" uri="{C3380CC4-5D6E-409C-BE32-E72D297353CC}">
              <c16:uniqueId val="{00000002-DCF9-408A-9413-E684A29D4A8A}"/>
            </c:ext>
          </c:extLst>
        </c:ser>
        <c:ser>
          <c:idx val="3"/>
          <c:order val="3"/>
          <c:tx>
            <c:strRef>
              <c:f>'Entry Chart'!$J$2</c:f>
              <c:strCache>
                <c:ptCount val="1"/>
                <c:pt idx="0">
                  <c:v>0621B</c:v>
                </c:pt>
              </c:strCache>
            </c:strRef>
          </c:tx>
          <c:spPr>
            <a:solidFill>
              <a:schemeClr val="accent4"/>
            </a:solidFill>
            <a:ln>
              <a:noFill/>
            </a:ln>
            <a:effectLst/>
          </c:spPr>
          <c:invertIfNegative val="0"/>
          <c:cat>
            <c:strRef>
              <c:f>'Entry Chart'!$F$3:$F$4</c:f>
              <c:strCache>
                <c:ptCount val="2"/>
                <c:pt idx="0">
                  <c:v>Transition</c:v>
                </c:pt>
                <c:pt idx="1">
                  <c:v>Enduring</c:v>
                </c:pt>
              </c:strCache>
            </c:strRef>
          </c:cat>
          <c:val>
            <c:numRef>
              <c:f>'Entry Chart'!$J$3:$J$4</c:f>
              <c:numCache>
                <c:formatCode>"£"#,##0</c:formatCode>
                <c:ptCount val="2"/>
                <c:pt idx="0">
                  <c:v>0</c:v>
                </c:pt>
                <c:pt idx="1">
                  <c:v>63668.900111028488</c:v>
                </c:pt>
              </c:numCache>
            </c:numRef>
          </c:val>
          <c:extLst>
            <c:ext xmlns:c16="http://schemas.microsoft.com/office/drawing/2014/chart" uri="{C3380CC4-5D6E-409C-BE32-E72D297353CC}">
              <c16:uniqueId val="{00000003-DCF9-408A-9413-E684A29D4A8A}"/>
            </c:ext>
          </c:extLst>
        </c:ser>
        <c:ser>
          <c:idx val="4"/>
          <c:order val="4"/>
          <c:tx>
            <c:strRef>
              <c:f>'Entry Chart'!$K$2</c:f>
              <c:strCache>
                <c:ptCount val="1"/>
                <c:pt idx="0">
                  <c:v>0621C</c:v>
                </c:pt>
              </c:strCache>
            </c:strRef>
          </c:tx>
          <c:spPr>
            <a:solidFill>
              <a:schemeClr val="accent5"/>
            </a:solidFill>
            <a:ln>
              <a:noFill/>
            </a:ln>
            <a:effectLst/>
          </c:spPr>
          <c:invertIfNegative val="0"/>
          <c:cat>
            <c:strRef>
              <c:f>'Entry Chart'!$F$3:$F$4</c:f>
              <c:strCache>
                <c:ptCount val="2"/>
                <c:pt idx="0">
                  <c:v>Transition</c:v>
                </c:pt>
                <c:pt idx="1">
                  <c:v>Enduring</c:v>
                </c:pt>
              </c:strCache>
            </c:strRef>
          </c:cat>
          <c:val>
            <c:numRef>
              <c:f>'Entry Chart'!$K$3:$K$4</c:f>
              <c:numCache>
                <c:formatCode>"£"#,##0</c:formatCode>
                <c:ptCount val="2"/>
                <c:pt idx="0">
                  <c:v>0</c:v>
                </c:pt>
                <c:pt idx="1">
                  <c:v>218497.0687466368</c:v>
                </c:pt>
              </c:numCache>
            </c:numRef>
          </c:val>
          <c:extLst>
            <c:ext xmlns:c16="http://schemas.microsoft.com/office/drawing/2014/chart" uri="{C3380CC4-5D6E-409C-BE32-E72D297353CC}">
              <c16:uniqueId val="{00000004-DCF9-408A-9413-E684A29D4A8A}"/>
            </c:ext>
          </c:extLst>
        </c:ser>
        <c:ser>
          <c:idx val="5"/>
          <c:order val="5"/>
          <c:tx>
            <c:strRef>
              <c:f>'Entry Chart'!$L$2</c:f>
              <c:strCache>
                <c:ptCount val="1"/>
                <c:pt idx="0">
                  <c:v>0621D</c:v>
                </c:pt>
              </c:strCache>
            </c:strRef>
          </c:tx>
          <c:spPr>
            <a:solidFill>
              <a:schemeClr val="accent6"/>
            </a:solidFill>
            <a:ln>
              <a:noFill/>
            </a:ln>
            <a:effectLst/>
          </c:spPr>
          <c:invertIfNegative val="0"/>
          <c:cat>
            <c:strRef>
              <c:f>'Entry Chart'!$F$3:$F$4</c:f>
              <c:strCache>
                <c:ptCount val="2"/>
                <c:pt idx="0">
                  <c:v>Transition</c:v>
                </c:pt>
                <c:pt idx="1">
                  <c:v>Enduring</c:v>
                </c:pt>
              </c:strCache>
            </c:strRef>
          </c:cat>
          <c:val>
            <c:numRef>
              <c:f>'Entry Chart'!$L$3:$L$4</c:f>
              <c:numCache>
                <c:formatCode>"£"#,##0</c:formatCode>
                <c:ptCount val="2"/>
                <c:pt idx="0">
                  <c:v>0</c:v>
                </c:pt>
                <c:pt idx="1">
                  <c:v>264035.10266072891</c:v>
                </c:pt>
              </c:numCache>
            </c:numRef>
          </c:val>
          <c:extLst>
            <c:ext xmlns:c16="http://schemas.microsoft.com/office/drawing/2014/chart" uri="{C3380CC4-5D6E-409C-BE32-E72D297353CC}">
              <c16:uniqueId val="{00000005-DCF9-408A-9413-E684A29D4A8A}"/>
            </c:ext>
          </c:extLst>
        </c:ser>
        <c:ser>
          <c:idx val="6"/>
          <c:order val="6"/>
          <c:tx>
            <c:strRef>
              <c:f>'Entry Chart'!$M$2</c:f>
              <c:strCache>
                <c:ptCount val="1"/>
                <c:pt idx="0">
                  <c:v>0621E</c:v>
                </c:pt>
              </c:strCache>
            </c:strRef>
          </c:tx>
          <c:spPr>
            <a:solidFill>
              <a:schemeClr val="accent1">
                <a:lumMod val="60000"/>
              </a:schemeClr>
            </a:solidFill>
            <a:ln>
              <a:noFill/>
            </a:ln>
            <a:effectLst/>
          </c:spPr>
          <c:invertIfNegative val="0"/>
          <c:cat>
            <c:strRef>
              <c:f>'Entry Chart'!$F$3:$F$4</c:f>
              <c:strCache>
                <c:ptCount val="2"/>
                <c:pt idx="0">
                  <c:v>Transition</c:v>
                </c:pt>
                <c:pt idx="1">
                  <c:v>Enduring</c:v>
                </c:pt>
              </c:strCache>
            </c:strRef>
          </c:cat>
          <c:val>
            <c:numRef>
              <c:f>'Entry Chart'!$M$3:$M$4</c:f>
              <c:numCache>
                <c:formatCode>"£"#,##0</c:formatCode>
                <c:ptCount val="2"/>
                <c:pt idx="0">
                  <c:v>0</c:v>
                </c:pt>
                <c:pt idx="1">
                  <c:v>837963.55490505346</c:v>
                </c:pt>
              </c:numCache>
            </c:numRef>
          </c:val>
          <c:extLst>
            <c:ext xmlns:c16="http://schemas.microsoft.com/office/drawing/2014/chart" uri="{C3380CC4-5D6E-409C-BE32-E72D297353CC}">
              <c16:uniqueId val="{00000006-DCF9-408A-9413-E684A29D4A8A}"/>
            </c:ext>
          </c:extLst>
        </c:ser>
        <c:ser>
          <c:idx val="7"/>
          <c:order val="7"/>
          <c:tx>
            <c:strRef>
              <c:f>'Entry Chart'!$N$2</c:f>
              <c:strCache>
                <c:ptCount val="1"/>
                <c:pt idx="0">
                  <c:v>0621F</c:v>
                </c:pt>
              </c:strCache>
            </c:strRef>
          </c:tx>
          <c:spPr>
            <a:solidFill>
              <a:schemeClr val="accent2">
                <a:lumMod val="60000"/>
              </a:schemeClr>
            </a:solidFill>
            <a:ln>
              <a:noFill/>
            </a:ln>
            <a:effectLst/>
          </c:spPr>
          <c:invertIfNegative val="0"/>
          <c:cat>
            <c:strRef>
              <c:f>'Entry Chart'!$F$3:$F$4</c:f>
              <c:strCache>
                <c:ptCount val="2"/>
                <c:pt idx="0">
                  <c:v>Transition</c:v>
                </c:pt>
                <c:pt idx="1">
                  <c:v>Enduring</c:v>
                </c:pt>
              </c:strCache>
            </c:strRef>
          </c:cat>
          <c:val>
            <c:numRef>
              <c:f>'Entry Chart'!$N$3:$N$4</c:f>
              <c:numCache>
                <c:formatCode>"£"#,##0</c:formatCode>
                <c:ptCount val="2"/>
                <c:pt idx="0">
                  <c:v>0</c:v>
                </c:pt>
                <c:pt idx="1">
                  <c:v>805190.61636225181</c:v>
                </c:pt>
              </c:numCache>
            </c:numRef>
          </c:val>
          <c:extLst>
            <c:ext xmlns:c16="http://schemas.microsoft.com/office/drawing/2014/chart" uri="{C3380CC4-5D6E-409C-BE32-E72D297353CC}">
              <c16:uniqueId val="{00000007-DCF9-408A-9413-E684A29D4A8A}"/>
            </c:ext>
          </c:extLst>
        </c:ser>
        <c:ser>
          <c:idx val="8"/>
          <c:order val="8"/>
          <c:tx>
            <c:strRef>
              <c:f>'Entry Chart'!$O$2</c:f>
              <c:strCache>
                <c:ptCount val="1"/>
                <c:pt idx="0">
                  <c:v>0621H</c:v>
                </c:pt>
              </c:strCache>
            </c:strRef>
          </c:tx>
          <c:spPr>
            <a:solidFill>
              <a:schemeClr val="accent3">
                <a:lumMod val="60000"/>
              </a:schemeClr>
            </a:solidFill>
            <a:ln>
              <a:noFill/>
            </a:ln>
            <a:effectLst/>
          </c:spPr>
          <c:invertIfNegative val="0"/>
          <c:cat>
            <c:strRef>
              <c:f>'Entry Chart'!$F$3:$F$4</c:f>
              <c:strCache>
                <c:ptCount val="2"/>
                <c:pt idx="0">
                  <c:v>Transition</c:v>
                </c:pt>
                <c:pt idx="1">
                  <c:v>Enduring</c:v>
                </c:pt>
              </c:strCache>
            </c:strRef>
          </c:cat>
          <c:val>
            <c:numRef>
              <c:f>'Entry Chart'!$O$3:$O$4</c:f>
              <c:numCache>
                <c:formatCode>"£"#,##0</c:formatCode>
                <c:ptCount val="2"/>
                <c:pt idx="0">
                  <c:v>0</c:v>
                </c:pt>
                <c:pt idx="1">
                  <c:v>779186.95243328554</c:v>
                </c:pt>
              </c:numCache>
            </c:numRef>
          </c:val>
          <c:extLst>
            <c:ext xmlns:c16="http://schemas.microsoft.com/office/drawing/2014/chart" uri="{C3380CC4-5D6E-409C-BE32-E72D297353CC}">
              <c16:uniqueId val="{00000008-DCF9-408A-9413-E684A29D4A8A}"/>
            </c:ext>
          </c:extLst>
        </c:ser>
        <c:ser>
          <c:idx val="9"/>
          <c:order val="9"/>
          <c:tx>
            <c:strRef>
              <c:f>'Entry Chart'!$P$2</c:f>
              <c:strCache>
                <c:ptCount val="1"/>
                <c:pt idx="0">
                  <c:v>0621J</c:v>
                </c:pt>
              </c:strCache>
            </c:strRef>
          </c:tx>
          <c:spPr>
            <a:solidFill>
              <a:schemeClr val="accent4">
                <a:lumMod val="60000"/>
              </a:schemeClr>
            </a:solidFill>
            <a:ln>
              <a:noFill/>
            </a:ln>
            <a:effectLst/>
          </c:spPr>
          <c:invertIfNegative val="0"/>
          <c:cat>
            <c:strRef>
              <c:f>'Entry Chart'!$F$3:$F$4</c:f>
              <c:strCache>
                <c:ptCount val="2"/>
                <c:pt idx="0">
                  <c:v>Transition</c:v>
                </c:pt>
                <c:pt idx="1">
                  <c:v>Enduring</c:v>
                </c:pt>
              </c:strCache>
            </c:strRef>
          </c:cat>
          <c:val>
            <c:numRef>
              <c:f>'Entry Chart'!$P$3:$P$4</c:f>
              <c:numCache>
                <c:formatCode>"£"#,##0</c:formatCode>
                <c:ptCount val="2"/>
                <c:pt idx="0">
                  <c:v>0</c:v>
                </c:pt>
                <c:pt idx="1">
                  <c:v>314476.02086979547</c:v>
                </c:pt>
              </c:numCache>
            </c:numRef>
          </c:val>
          <c:extLst>
            <c:ext xmlns:c16="http://schemas.microsoft.com/office/drawing/2014/chart" uri="{C3380CC4-5D6E-409C-BE32-E72D297353CC}">
              <c16:uniqueId val="{00000009-DCF9-408A-9413-E684A29D4A8A}"/>
            </c:ext>
          </c:extLst>
        </c:ser>
        <c:ser>
          <c:idx val="10"/>
          <c:order val="10"/>
          <c:tx>
            <c:strRef>
              <c:f>'Entry Chart'!$Q$2</c:f>
              <c:strCache>
                <c:ptCount val="1"/>
                <c:pt idx="0">
                  <c:v>0621K</c:v>
                </c:pt>
              </c:strCache>
            </c:strRef>
          </c:tx>
          <c:spPr>
            <a:solidFill>
              <a:schemeClr val="accent5">
                <a:lumMod val="60000"/>
              </a:schemeClr>
            </a:solidFill>
            <a:ln>
              <a:noFill/>
            </a:ln>
            <a:effectLst/>
          </c:spPr>
          <c:invertIfNegative val="0"/>
          <c:cat>
            <c:strRef>
              <c:f>'Entry Chart'!$F$3:$F$4</c:f>
              <c:strCache>
                <c:ptCount val="2"/>
                <c:pt idx="0">
                  <c:v>Transition</c:v>
                </c:pt>
                <c:pt idx="1">
                  <c:v>Enduring</c:v>
                </c:pt>
              </c:strCache>
            </c:strRef>
          </c:cat>
          <c:val>
            <c:numRef>
              <c:f>'Entry Chart'!$Q$3:$Q$4</c:f>
              <c:numCache>
                <c:formatCode>"£"#,##0</c:formatCode>
                <c:ptCount val="2"/>
                <c:pt idx="0">
                  <c:v>0</c:v>
                </c:pt>
                <c:pt idx="1">
                  <c:v>218497.0687466368</c:v>
                </c:pt>
              </c:numCache>
            </c:numRef>
          </c:val>
          <c:extLst>
            <c:ext xmlns:c16="http://schemas.microsoft.com/office/drawing/2014/chart" uri="{C3380CC4-5D6E-409C-BE32-E72D297353CC}">
              <c16:uniqueId val="{0000000A-DCF9-408A-9413-E684A29D4A8A}"/>
            </c:ext>
          </c:extLst>
        </c:ser>
        <c:ser>
          <c:idx val="11"/>
          <c:order val="11"/>
          <c:tx>
            <c:strRef>
              <c:f>'Entry Chart'!$R$2</c:f>
              <c:strCache>
                <c:ptCount val="1"/>
                <c:pt idx="0">
                  <c:v>0621L</c:v>
                </c:pt>
              </c:strCache>
            </c:strRef>
          </c:tx>
          <c:spPr>
            <a:solidFill>
              <a:schemeClr val="accent6">
                <a:lumMod val="60000"/>
              </a:schemeClr>
            </a:solidFill>
            <a:ln>
              <a:noFill/>
            </a:ln>
            <a:effectLst/>
          </c:spPr>
          <c:invertIfNegative val="0"/>
          <c:cat>
            <c:strRef>
              <c:f>'Entry Chart'!$F$3:$F$4</c:f>
              <c:strCache>
                <c:ptCount val="2"/>
                <c:pt idx="0">
                  <c:v>Transition</c:v>
                </c:pt>
                <c:pt idx="1">
                  <c:v>Enduring</c:v>
                </c:pt>
              </c:strCache>
            </c:strRef>
          </c:cat>
          <c:val>
            <c:numRef>
              <c:f>'Entry Chart'!$R$3:$R$4</c:f>
              <c:numCache>
                <c:formatCode>"£"#,##0</c:formatCode>
                <c:ptCount val="2"/>
                <c:pt idx="0">
                  <c:v>0</c:v>
                </c:pt>
                <c:pt idx="1">
                  <c:v>838343.20571808424</c:v>
                </c:pt>
              </c:numCache>
            </c:numRef>
          </c:val>
          <c:extLst>
            <c:ext xmlns:c16="http://schemas.microsoft.com/office/drawing/2014/chart" uri="{C3380CC4-5D6E-409C-BE32-E72D297353CC}">
              <c16:uniqueId val="{0000000B-DCF9-408A-9413-E684A29D4A8A}"/>
            </c:ext>
          </c:extLst>
        </c:ser>
        <c:dLbls>
          <c:showLegendKey val="0"/>
          <c:showVal val="0"/>
          <c:showCatName val="0"/>
          <c:showSerName val="0"/>
          <c:showPercent val="0"/>
          <c:showBubbleSize val="0"/>
        </c:dLbls>
        <c:gapWidth val="75"/>
        <c:overlap val="-25"/>
        <c:axId val="461884600"/>
        <c:axId val="461884272"/>
      </c:barChart>
      <c:catAx>
        <c:axId val="46188460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461884272"/>
        <c:crosses val="autoZero"/>
        <c:auto val="1"/>
        <c:lblAlgn val="ctr"/>
        <c:lblOffset val="100"/>
        <c:noMultiLvlLbl val="0"/>
      </c:catAx>
      <c:valAx>
        <c:axId val="461884272"/>
        <c:scaling>
          <c:orientation val="minMax"/>
          <c:min val="0"/>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4618846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chart" Target="../charts/chart13.xml"/><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7</xdr:col>
      <xdr:colOff>238125</xdr:colOff>
      <xdr:row>22</xdr:row>
      <xdr:rowOff>152400</xdr:rowOff>
    </xdr:from>
    <xdr:to>
      <xdr:col>13</xdr:col>
      <xdr:colOff>485775</xdr:colOff>
      <xdr:row>47</xdr:row>
      <xdr:rowOff>19050</xdr:rowOff>
    </xdr:to>
    <xdr:graphicFrame macro="">
      <xdr:nvGraphicFramePr>
        <xdr:cNvPr id="2" name="Chart 1">
          <a:extLst>
            <a:ext uri="{FF2B5EF4-FFF2-40B4-BE49-F238E27FC236}">
              <a16:creationId xmlns:a16="http://schemas.microsoft.com/office/drawing/2014/main" id="{C6498D16-0002-4AC6-94EB-C5650747EBB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104774</xdr:colOff>
      <xdr:row>22</xdr:row>
      <xdr:rowOff>133349</xdr:rowOff>
    </xdr:from>
    <xdr:to>
      <xdr:col>6</xdr:col>
      <xdr:colOff>981075</xdr:colOff>
      <xdr:row>46</xdr:row>
      <xdr:rowOff>180975</xdr:rowOff>
    </xdr:to>
    <xdr:graphicFrame macro="">
      <xdr:nvGraphicFramePr>
        <xdr:cNvPr id="3" name="Chart 2">
          <a:extLst>
            <a:ext uri="{FF2B5EF4-FFF2-40B4-BE49-F238E27FC236}">
              <a16:creationId xmlns:a16="http://schemas.microsoft.com/office/drawing/2014/main" id="{3C50F0D7-E36E-4423-9529-CACCC57CE04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104773</xdr:colOff>
      <xdr:row>47</xdr:row>
      <xdr:rowOff>114300</xdr:rowOff>
    </xdr:from>
    <xdr:to>
      <xdr:col>6</xdr:col>
      <xdr:colOff>800099</xdr:colOff>
      <xdr:row>70</xdr:row>
      <xdr:rowOff>171450</xdr:rowOff>
    </xdr:to>
    <xdr:graphicFrame macro="">
      <xdr:nvGraphicFramePr>
        <xdr:cNvPr id="4" name="Chart 3">
          <a:extLst>
            <a:ext uri="{FF2B5EF4-FFF2-40B4-BE49-F238E27FC236}">
              <a16:creationId xmlns:a16="http://schemas.microsoft.com/office/drawing/2014/main" id="{2A7DCCEB-E01D-4F4B-A71E-AB7CE614A41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233362</xdr:colOff>
      <xdr:row>47</xdr:row>
      <xdr:rowOff>142874</xdr:rowOff>
    </xdr:from>
    <xdr:to>
      <xdr:col>13</xdr:col>
      <xdr:colOff>438150</xdr:colOff>
      <xdr:row>70</xdr:row>
      <xdr:rowOff>133349</xdr:rowOff>
    </xdr:to>
    <xdr:graphicFrame macro="">
      <xdr:nvGraphicFramePr>
        <xdr:cNvPr id="5" name="Chart 4">
          <a:extLst>
            <a:ext uri="{FF2B5EF4-FFF2-40B4-BE49-F238E27FC236}">
              <a16:creationId xmlns:a16="http://schemas.microsoft.com/office/drawing/2014/main" id="{C54E5680-186D-4AB4-BAF1-B6A715F2C63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714375</xdr:colOff>
      <xdr:row>15</xdr:row>
      <xdr:rowOff>171450</xdr:rowOff>
    </xdr:from>
    <xdr:to>
      <xdr:col>3</xdr:col>
      <xdr:colOff>1257300</xdr:colOff>
      <xdr:row>30</xdr:row>
      <xdr:rowOff>57150</xdr:rowOff>
    </xdr:to>
    <xdr:graphicFrame macro="">
      <xdr:nvGraphicFramePr>
        <xdr:cNvPr id="2" name="Chart 1">
          <a:extLst>
            <a:ext uri="{FF2B5EF4-FFF2-40B4-BE49-F238E27FC236}">
              <a16:creationId xmlns:a16="http://schemas.microsoft.com/office/drawing/2014/main" id="{9BD0E6F3-3438-4E62-87BA-D765318BA6F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1471612</xdr:colOff>
      <xdr:row>15</xdr:row>
      <xdr:rowOff>161925</xdr:rowOff>
    </xdr:from>
    <xdr:to>
      <xdr:col>5</xdr:col>
      <xdr:colOff>1985962</xdr:colOff>
      <xdr:row>30</xdr:row>
      <xdr:rowOff>47625</xdr:rowOff>
    </xdr:to>
    <xdr:graphicFrame macro="">
      <xdr:nvGraphicFramePr>
        <xdr:cNvPr id="3" name="Chart 2">
          <a:extLst>
            <a:ext uri="{FF2B5EF4-FFF2-40B4-BE49-F238E27FC236}">
              <a16:creationId xmlns:a16="http://schemas.microsoft.com/office/drawing/2014/main" id="{F1E7B3FE-B728-431A-9A10-1E6287E0A67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104775</xdr:colOff>
      <xdr:row>106</xdr:row>
      <xdr:rowOff>161924</xdr:rowOff>
    </xdr:from>
    <xdr:to>
      <xdr:col>5</xdr:col>
      <xdr:colOff>1038225</xdr:colOff>
      <xdr:row>128</xdr:row>
      <xdr:rowOff>19049</xdr:rowOff>
    </xdr:to>
    <xdr:graphicFrame macro="">
      <xdr:nvGraphicFramePr>
        <xdr:cNvPr id="2" name="Chart 1">
          <a:extLst>
            <a:ext uri="{FF2B5EF4-FFF2-40B4-BE49-F238E27FC236}">
              <a16:creationId xmlns:a16="http://schemas.microsoft.com/office/drawing/2014/main" id="{7DF57E83-68B6-4E3F-9A2D-5B7622FD735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690562</xdr:colOff>
      <xdr:row>106</xdr:row>
      <xdr:rowOff>114300</xdr:rowOff>
    </xdr:from>
    <xdr:to>
      <xdr:col>14</xdr:col>
      <xdr:colOff>180976</xdr:colOff>
      <xdr:row>128</xdr:row>
      <xdr:rowOff>76200</xdr:rowOff>
    </xdr:to>
    <xdr:graphicFrame macro="">
      <xdr:nvGraphicFramePr>
        <xdr:cNvPr id="3" name="Chart 2">
          <a:extLst>
            <a:ext uri="{FF2B5EF4-FFF2-40B4-BE49-F238E27FC236}">
              <a16:creationId xmlns:a16="http://schemas.microsoft.com/office/drawing/2014/main" id="{242859A2-AB95-42BB-8140-297DC141F5F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152400</xdr:colOff>
      <xdr:row>0</xdr:row>
      <xdr:rowOff>180975</xdr:rowOff>
    </xdr:from>
    <xdr:to>
      <xdr:col>3</xdr:col>
      <xdr:colOff>420221</xdr:colOff>
      <xdr:row>11</xdr:row>
      <xdr:rowOff>112059</xdr:rowOff>
    </xdr:to>
    <mc:AlternateContent xmlns:mc="http://schemas.openxmlformats.org/markup-compatibility/2006" xmlns:a14="http://schemas.microsoft.com/office/drawing/2010/main">
      <mc:Choice Requires="a14">
        <xdr:graphicFrame macro="">
          <xdr:nvGraphicFramePr>
            <xdr:cNvPr id="5" name="Entry Category">
              <a:extLst>
                <a:ext uri="{FF2B5EF4-FFF2-40B4-BE49-F238E27FC236}">
                  <a16:creationId xmlns:a16="http://schemas.microsoft.com/office/drawing/2014/main" id="{ED69B47F-913D-4A69-A1C7-75248197D69E}"/>
                </a:ext>
              </a:extLst>
            </xdr:cNvPr>
            <xdr:cNvGraphicFramePr/>
          </xdr:nvGraphicFramePr>
          <xdr:xfrm>
            <a:off x="0" y="0"/>
            <a:ext cx="0" cy="0"/>
          </xdr:xfrm>
          <a:graphic>
            <a:graphicData uri="http://schemas.microsoft.com/office/drawing/2010/slicer">
              <sle:slicer xmlns:sle="http://schemas.microsoft.com/office/drawing/2010/slicer" name="Entry Category"/>
            </a:graphicData>
          </a:graphic>
        </xdr:graphicFrame>
      </mc:Choice>
      <mc:Fallback xmlns="">
        <xdr:sp macro="" textlink="">
          <xdr:nvSpPr>
            <xdr:cNvPr id="0" name=""/>
            <xdr:cNvSpPr>
              <a:spLocks noTextEdit="1"/>
            </xdr:cNvSpPr>
          </xdr:nvSpPr>
          <xdr:spPr>
            <a:xfrm>
              <a:off x="152400" y="180975"/>
              <a:ext cx="2096621" cy="2026584"/>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5</xdr:col>
      <xdr:colOff>219074</xdr:colOff>
      <xdr:row>5</xdr:row>
      <xdr:rowOff>57150</xdr:rowOff>
    </xdr:from>
    <xdr:to>
      <xdr:col>14</xdr:col>
      <xdr:colOff>123824</xdr:colOff>
      <xdr:row>22</xdr:row>
      <xdr:rowOff>66675</xdr:rowOff>
    </xdr:to>
    <xdr:graphicFrame macro="">
      <xdr:nvGraphicFramePr>
        <xdr:cNvPr id="6" name="Chart 5">
          <a:extLst>
            <a:ext uri="{FF2B5EF4-FFF2-40B4-BE49-F238E27FC236}">
              <a16:creationId xmlns:a16="http://schemas.microsoft.com/office/drawing/2014/main" id="{4E709C86-87E9-4E5F-9FED-4A0D114636C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3781425</xdr:colOff>
      <xdr:row>684</xdr:row>
      <xdr:rowOff>133349</xdr:rowOff>
    </xdr:from>
    <xdr:to>
      <xdr:col>7</xdr:col>
      <xdr:colOff>361950</xdr:colOff>
      <xdr:row>707</xdr:row>
      <xdr:rowOff>104774</xdr:rowOff>
    </xdr:to>
    <xdr:graphicFrame macro="">
      <xdr:nvGraphicFramePr>
        <xdr:cNvPr id="2" name="Chart 1">
          <a:extLst>
            <a:ext uri="{FF2B5EF4-FFF2-40B4-BE49-F238E27FC236}">
              <a16:creationId xmlns:a16="http://schemas.microsoft.com/office/drawing/2014/main" id="{02E84DEB-F5EA-413D-B926-9777ECEE715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466724</xdr:colOff>
      <xdr:row>684</xdr:row>
      <xdr:rowOff>142875</xdr:rowOff>
    </xdr:from>
    <xdr:to>
      <xdr:col>14</xdr:col>
      <xdr:colOff>66675</xdr:colOff>
      <xdr:row>707</xdr:row>
      <xdr:rowOff>123825</xdr:rowOff>
    </xdr:to>
    <xdr:graphicFrame macro="">
      <xdr:nvGraphicFramePr>
        <xdr:cNvPr id="3" name="Chart 2">
          <a:extLst>
            <a:ext uri="{FF2B5EF4-FFF2-40B4-BE49-F238E27FC236}">
              <a16:creationId xmlns:a16="http://schemas.microsoft.com/office/drawing/2014/main" id="{69A03057-C9EF-47CC-882C-7BAC5130637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5</xdr:col>
      <xdr:colOff>219074</xdr:colOff>
      <xdr:row>5</xdr:row>
      <xdr:rowOff>57150</xdr:rowOff>
    </xdr:from>
    <xdr:to>
      <xdr:col>14</xdr:col>
      <xdr:colOff>123824</xdr:colOff>
      <xdr:row>22</xdr:row>
      <xdr:rowOff>66675</xdr:rowOff>
    </xdr:to>
    <xdr:graphicFrame macro="">
      <xdr:nvGraphicFramePr>
        <xdr:cNvPr id="3" name="Chart 2">
          <a:extLst>
            <a:ext uri="{FF2B5EF4-FFF2-40B4-BE49-F238E27FC236}">
              <a16:creationId xmlns:a16="http://schemas.microsoft.com/office/drawing/2014/main" id="{BDE5CF35-2973-486D-9557-237BAC50BC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295275</xdr:colOff>
      <xdr:row>47</xdr:row>
      <xdr:rowOff>0</xdr:rowOff>
    </xdr:from>
    <xdr:to>
      <xdr:col>8</xdr:col>
      <xdr:colOff>419100</xdr:colOff>
      <xdr:row>66</xdr:row>
      <xdr:rowOff>114300</xdr:rowOff>
    </xdr:to>
    <xdr:graphicFrame macro="">
      <xdr:nvGraphicFramePr>
        <xdr:cNvPr id="2" name="Chart 1">
          <a:extLst>
            <a:ext uri="{FF2B5EF4-FFF2-40B4-BE49-F238E27FC236}">
              <a16:creationId xmlns:a16="http://schemas.microsoft.com/office/drawing/2014/main" id="{9AEC125C-EE58-4B0C-BDB6-3B931B4FA01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257175</xdr:colOff>
      <xdr:row>47</xdr:row>
      <xdr:rowOff>19049</xdr:rowOff>
    </xdr:from>
    <xdr:to>
      <xdr:col>17</xdr:col>
      <xdr:colOff>276225</xdr:colOff>
      <xdr:row>66</xdr:row>
      <xdr:rowOff>66674</xdr:rowOff>
    </xdr:to>
    <xdr:graphicFrame macro="">
      <xdr:nvGraphicFramePr>
        <xdr:cNvPr id="5" name="Chart 4">
          <a:extLst>
            <a:ext uri="{FF2B5EF4-FFF2-40B4-BE49-F238E27FC236}">
              <a16:creationId xmlns:a16="http://schemas.microsoft.com/office/drawing/2014/main" id="{E872018D-6871-4C69-97A8-6BD9BDE14F4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xdr:col>
      <xdr:colOff>0</xdr:colOff>
      <xdr:row>2</xdr:row>
      <xdr:rowOff>0</xdr:rowOff>
    </xdr:from>
    <xdr:to>
      <xdr:col>4</xdr:col>
      <xdr:colOff>0</xdr:colOff>
      <xdr:row>29</xdr:row>
      <xdr:rowOff>95250</xdr:rowOff>
    </xdr:to>
    <mc:AlternateContent xmlns:mc="http://schemas.openxmlformats.org/markup-compatibility/2006" xmlns:a14="http://schemas.microsoft.com/office/drawing/2010/main">
      <mc:Choice Requires="a14">
        <xdr:graphicFrame macro="">
          <xdr:nvGraphicFramePr>
            <xdr:cNvPr id="9" name="Exit Category">
              <a:extLst>
                <a:ext uri="{FF2B5EF4-FFF2-40B4-BE49-F238E27FC236}">
                  <a16:creationId xmlns:a16="http://schemas.microsoft.com/office/drawing/2014/main" id="{B4C61D25-2E9B-405F-8767-FB70FFE7B1A4}"/>
                </a:ext>
              </a:extLst>
            </xdr:cNvPr>
            <xdr:cNvGraphicFramePr/>
          </xdr:nvGraphicFramePr>
          <xdr:xfrm>
            <a:off x="0" y="0"/>
            <a:ext cx="0" cy="0"/>
          </xdr:xfrm>
          <a:graphic>
            <a:graphicData uri="http://schemas.microsoft.com/office/drawing/2010/slicer">
              <sle:slicer xmlns:sle="http://schemas.microsoft.com/office/drawing/2010/slicer" name="Exit Category"/>
            </a:graphicData>
          </a:graphic>
        </xdr:graphicFrame>
      </mc:Choice>
      <mc:Fallback xmlns="">
        <xdr:sp macro="" textlink="">
          <xdr:nvSpPr>
            <xdr:cNvPr id="0" name=""/>
            <xdr:cNvSpPr>
              <a:spLocks noTextEdit="1"/>
            </xdr:cNvSpPr>
          </xdr:nvSpPr>
          <xdr:spPr>
            <a:xfrm>
              <a:off x="609600" y="381000"/>
              <a:ext cx="1828800" cy="5238750"/>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pivotCacheDefinition1.xml><?xml version="1.0" encoding="utf-8"?>
<pivotCacheDefinition xmlns="http://schemas.openxmlformats.org/spreadsheetml/2006/main" xmlns:r="http://schemas.openxmlformats.org/officeDocument/2006/relationships" r:id="rId1" refreshedBy="National Grid" refreshedDate="43228.487050578704" createdVersion="6" refreshedVersion="6" minRefreshableVersion="3" recordCount="26">
  <cacheSource type="worksheet">
    <worksheetSource name="Table1"/>
  </cacheSource>
  <cacheFields count="27">
    <cacheField name="Entry Point" numFmtId="0">
      <sharedItems/>
    </cacheField>
    <cacheField name="Entry Category" numFmtId="0">
      <sharedItems count="5">
        <s v="STORAGE SITE"/>
        <s v="INTERCONNECTION POINT"/>
        <s v="BEACH TERMINAL"/>
        <s v="ONSHORE FIELD"/>
        <s v="LNG IMPORTATION TERMINAL"/>
      </sharedItems>
    </cacheField>
    <cacheField name="2017/18 Combined Revenue" numFmtId="164">
      <sharedItems containsSemiMixedTypes="0" containsString="0" containsNumber="1" minValue="0" maxValue="174922461.39901033"/>
    </cacheField>
    <cacheField name="CF 2019/20 Combined Revenue" numFmtId="164">
      <sharedItems containsSemiMixedTypes="0" containsString="0" containsNumber="1" minValue="0" maxValue="58333657.208312973"/>
    </cacheField>
    <cacheField name="CF 2021/22 Combined Revenue" numFmtId="164">
      <sharedItems containsSemiMixedTypes="0" containsString="0" containsNumber="1" minValue="0" maxValue="221361244.77253011"/>
    </cacheField>
    <cacheField name="0621 2019/20 Combined Revenue" numFmtId="164">
      <sharedItems containsSemiMixedTypes="0" containsString="0" containsNumber="1" minValue="0" maxValue="191377274.32675314"/>
    </cacheField>
    <cacheField name="0621 2021/22 Combined Revenue" numFmtId="164">
      <sharedItems containsSemiMixedTypes="0" containsString="0" containsNumber="1" minValue="-6.5375464824995618E-6" maxValue="261779970.22524154"/>
    </cacheField>
    <cacheField name="0621A 2019/20 Combined Revenue" numFmtId="164">
      <sharedItems containsSemiMixedTypes="0" containsString="0" containsNumber="1" minValue="0" maxValue="191377274.32675314"/>
    </cacheField>
    <cacheField name="0621A 2021/22 Combined Revenue" numFmtId="164">
      <sharedItems containsSemiMixedTypes="0" containsString="0" containsNumber="1" minValue="0" maxValue="262169596.74708006"/>
    </cacheField>
    <cacheField name="0621B 2019/20 Combined Revenue" numFmtId="164">
      <sharedItems containsSemiMixedTypes="0" containsString="0" containsNumber="1" minValue="0" maxValue="191377274.32675314"/>
    </cacheField>
    <cacheField name="0621B 2021/22 Combined Revenue" numFmtId="164">
      <sharedItems containsSemiMixedTypes="0" containsString="0" containsNumber="1" minValue="0" maxValue="198479511.75353158"/>
    </cacheField>
    <cacheField name="0621C 2019/20 Combined Revenue" numFmtId="164">
      <sharedItems containsSemiMixedTypes="0" containsString="0" containsNumber="1" minValue="0" maxValue="175293747.65682328"/>
    </cacheField>
    <cacheField name="0621C 2021/22 Combined Revenue" numFmtId="164">
      <sharedItems containsSemiMixedTypes="0" containsString="0" containsNumber="1" minValue="0" maxValue="262169596.74708009"/>
    </cacheField>
    <cacheField name="0621D 2019/20 Combined Revenue" numFmtId="164">
      <sharedItems containsSemiMixedTypes="0" containsString="0" containsNumber="1" minValue="0" maxValue="160917650.86713967"/>
    </cacheField>
    <cacheField name="0621D 2021/22 Combined Revenue" numFmtId="164">
      <sharedItems containsSemiMixedTypes="0" containsString="0" containsNumber="1" minValue="0" maxValue="227793101.76100931"/>
    </cacheField>
    <cacheField name="0621E 2019/20 Combined Revenue" numFmtId="164">
      <sharedItems containsSemiMixedTypes="0" containsString="0" containsNumber="1" minValue="0" maxValue="191377274.32675314"/>
    </cacheField>
    <cacheField name="0621E 2021/22 Combined Revenue" numFmtId="164">
      <sharedItems containsSemiMixedTypes="0" containsString="0" containsNumber="1" minValue="0" maxValue="260918523.06284237"/>
    </cacheField>
    <cacheField name="0621F 2019/20 Combined Revenue" numFmtId="164">
      <sharedItems containsSemiMixedTypes="0" containsString="0" containsNumber="1" minValue="0" maxValue="192716971.82072514"/>
    </cacheField>
    <cacheField name="0621F 2021/22 Combined Revenue" numFmtId="164">
      <sharedItems containsSemiMixedTypes="0" containsString="0" containsNumber="1" minValue="0" maxValue="270516305.38568664"/>
    </cacheField>
    <cacheField name="0621H 2019/20 Combined Revenue" numFmtId="164">
      <sharedItems containsSemiMixedTypes="0" containsString="0" containsNumber="1" minValue="0" maxValue="191377274.32675314"/>
    </cacheField>
    <cacheField name="0621H 2021/22 Combined Revenue" numFmtId="164">
      <sharedItems containsSemiMixedTypes="0" containsString="0" containsNumber="1" minValue="-6.6784839158932842E-6" maxValue="261779970.22524071"/>
    </cacheField>
    <cacheField name="0621J 2019/20 Combined Revenue" numFmtId="164">
      <sharedItems containsSemiMixedTypes="0" containsString="0" containsNumber="1" minValue="0" maxValue="131391394.81142686"/>
    </cacheField>
    <cacheField name="0621J 2021/22 Combined Revenue" numFmtId="164">
      <sharedItems containsSemiMixedTypes="0" containsString="0" containsNumber="1" minValue="-6.9129682844677895E-6" maxValue="186543820.08378094"/>
    </cacheField>
    <cacheField name="0621K 2019/20 Combined Revenue" numFmtId="164">
      <sharedItems containsSemiMixedTypes="0" containsString="0" containsNumber="1" minValue="0" maxValue="191377274.32675314"/>
    </cacheField>
    <cacheField name="0621K 2021/22 Combined Revenue" numFmtId="164">
      <sharedItems containsSemiMixedTypes="0" containsString="0" containsNumber="1" minValue="0" maxValue="262169596.74708015"/>
    </cacheField>
    <cacheField name="0621L 2019/20 Combined Revenue" numFmtId="164">
      <sharedItems containsSemiMixedTypes="0" containsString="0" containsNumber="1" minValue="0" maxValue="182936447.76737323"/>
    </cacheField>
    <cacheField name="0621L 2021/22 Combined Revenue" numFmtId="164">
      <sharedItems containsSemiMixedTypes="0" containsString="0" containsNumber="1" minValue="0" maxValue="226749200.40121496"/>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National Grid" refreshedDate="43260.957999421298" createdVersion="6" refreshedVersion="6" minRefreshableVersion="3" recordCount="26">
  <cacheSource type="worksheet">
    <worksheetSource ref="A1:AA28" sheet="Entry"/>
  </cacheSource>
  <cacheFields count="27">
    <cacheField name="Entry Point" numFmtId="0">
      <sharedItems/>
    </cacheField>
    <cacheField name="Entry Category" numFmtId="0">
      <sharedItems count="5">
        <s v="STORAGE SITE"/>
        <s v="INTERCONNECTION POINT"/>
        <s v="BEACH TERMINAL"/>
        <s v="ONSHORE FIELD"/>
        <s v="LNG IMPORTATION TERMINAL"/>
      </sharedItems>
    </cacheField>
    <cacheField name="2017/18 Combined Revenue" numFmtId="164">
      <sharedItems containsSemiMixedTypes="0" containsString="0" containsNumber="1" minValue="0" maxValue="174922461.39901033"/>
    </cacheField>
    <cacheField name="CF 2019/20 Combined Revenue" numFmtId="164">
      <sharedItems containsSemiMixedTypes="0" containsString="0" containsNumber="1" minValue="0" maxValue="58333657.208312973"/>
    </cacheField>
    <cacheField name="CF 2021/22 Combined Revenue" numFmtId="164">
      <sharedItems containsSemiMixedTypes="0" containsString="0" containsNumber="1" minValue="0" maxValue="221361244.77253011"/>
    </cacheField>
    <cacheField name="0621 2019/20 Combined Revenue" numFmtId="164">
      <sharedItems containsSemiMixedTypes="0" containsString="0" containsNumber="1" minValue="0" maxValue="191377274.32675314"/>
    </cacheField>
    <cacheField name="0621 2021/22 Combined Revenue" numFmtId="164">
      <sharedItems containsSemiMixedTypes="0" containsString="0" containsNumber="1" minValue="-6.5375464824995618E-6" maxValue="261779970.22524154"/>
    </cacheField>
    <cacheField name="0621A 2019/20 Combined Revenue" numFmtId="164">
      <sharedItems containsSemiMixedTypes="0" containsString="0" containsNumber="1" minValue="0" maxValue="191377274.32675314"/>
    </cacheField>
    <cacheField name="0621A 2021/22 Combined Revenue" numFmtId="164">
      <sharedItems containsSemiMixedTypes="0" containsString="0" containsNumber="1" minValue="0" maxValue="262169596.74708006"/>
    </cacheField>
    <cacheField name="0621B 2019/20 Combined Revenue" numFmtId="164">
      <sharedItems containsSemiMixedTypes="0" containsString="0" containsNumber="1" minValue="0" maxValue="191377274.32675314"/>
    </cacheField>
    <cacheField name="0621B 2021/22 Combined Revenue" numFmtId="164">
      <sharedItems containsSemiMixedTypes="0" containsString="0" containsNumber="1" minValue="0" maxValue="198479511.75353158"/>
    </cacheField>
    <cacheField name="0621C 2019/20 Combined Revenue" numFmtId="164">
      <sharedItems containsSemiMixedTypes="0" containsString="0" containsNumber="1" minValue="0" maxValue="175293747.65682328"/>
    </cacheField>
    <cacheField name="0621C 2021/22 Combined Revenue" numFmtId="164">
      <sharedItems containsSemiMixedTypes="0" containsString="0" containsNumber="1" minValue="0" maxValue="262169596.74708009"/>
    </cacheField>
    <cacheField name="0621D 2019/20 Combined Revenue" numFmtId="164">
      <sharedItems containsSemiMixedTypes="0" containsString="0" containsNumber="1" minValue="0" maxValue="160917650.86713967"/>
    </cacheField>
    <cacheField name="0621D 2021/22 Combined Revenue" numFmtId="164">
      <sharedItems containsSemiMixedTypes="0" containsString="0" containsNumber="1" minValue="0" maxValue="227793101.76100931"/>
    </cacheField>
    <cacheField name="0621E 2019/20 Combined Revenue" numFmtId="164">
      <sharedItems containsSemiMixedTypes="0" containsString="0" containsNumber="1" minValue="0" maxValue="191377274.32675314"/>
    </cacheField>
    <cacheField name="0621E 2021/22 Combined Revenue" numFmtId="164">
      <sharedItems containsSemiMixedTypes="0" containsString="0" containsNumber="1" minValue="0" maxValue="260918523.06284237"/>
    </cacheField>
    <cacheField name="0621F 2019/20 Combined Revenue" numFmtId="164">
      <sharedItems containsSemiMixedTypes="0" containsString="0" containsNumber="1" minValue="0" maxValue="192716971.82072514"/>
    </cacheField>
    <cacheField name="0621F 2021/22 Combined Revenue" numFmtId="164">
      <sharedItems containsSemiMixedTypes="0" containsString="0" containsNumber="1" minValue="0" maxValue="270516305.38568664"/>
    </cacheField>
    <cacheField name="0621H 2019/20 Combined Revenue" numFmtId="164">
      <sharedItems containsSemiMixedTypes="0" containsString="0" containsNumber="1" minValue="0" maxValue="191377274.32675314"/>
    </cacheField>
    <cacheField name="0621H 2021/22 Combined Revenue" numFmtId="164">
      <sharedItems containsSemiMixedTypes="0" containsString="0" containsNumber="1" minValue="-6.6784839158932842E-6" maxValue="261779970.22524071"/>
    </cacheField>
    <cacheField name="0621J 2019/20 Combined Revenue" numFmtId="164">
      <sharedItems containsSemiMixedTypes="0" containsString="0" containsNumber="1" minValue="0" maxValue="131391394.81142686"/>
    </cacheField>
    <cacheField name="0621J 2021/22 Combined Revenue" numFmtId="164">
      <sharedItems containsSemiMixedTypes="0" containsString="0" containsNumber="1" minValue="-6.9129682844677895E-6" maxValue="186543820.08378094"/>
    </cacheField>
    <cacheField name="0621K 2019/20 Combined Revenue" numFmtId="164">
      <sharedItems containsSemiMixedTypes="0" containsString="0" containsNumber="1" minValue="0" maxValue="191377274.32675314"/>
    </cacheField>
    <cacheField name="0621K 2021/22 Combined Revenue" numFmtId="164">
      <sharedItems containsSemiMixedTypes="0" containsString="0" containsNumber="1" minValue="0" maxValue="262169596.74708015"/>
    </cacheField>
    <cacheField name="0621L 2019/20 Combined Revenue" numFmtId="164">
      <sharedItems containsSemiMixedTypes="0" containsString="0" containsNumber="1" minValue="0" maxValue="182936447.76737323"/>
    </cacheField>
    <cacheField name="0621L 2021/22 Combined Revenue" numFmtId="164">
      <sharedItems containsSemiMixedTypes="0" containsString="0" containsNumber="1" minValue="0" maxValue="226749200.40121496"/>
    </cacheField>
  </cacheFields>
  <extLst>
    <ext xmlns:x14="http://schemas.microsoft.com/office/spreadsheetml/2009/9/main" uri="{725AE2AE-9491-48be-B2B4-4EB974FC3084}">
      <x14:pivotCacheDefinition pivotCacheId="1"/>
    </ext>
  </extLst>
</pivotCacheDefinition>
</file>

<file path=xl/pivotCache/pivotCacheDefinition3.xml><?xml version="1.0" encoding="utf-8"?>
<pivotCacheDefinition xmlns="http://schemas.openxmlformats.org/spreadsheetml/2006/main" xmlns:r="http://schemas.openxmlformats.org/officeDocument/2006/relationships" r:id="rId1" refreshedBy="National Grid" refreshedDate="43261.776920717595" createdVersion="6" refreshedVersion="6" minRefreshableVersion="3" recordCount="220">
  <cacheSource type="worksheet">
    <worksheetSource ref="A225:AA445" sheet="Exit"/>
  </cacheSource>
  <cacheFields count="27">
    <cacheField name="Exit Point" numFmtId="0">
      <sharedItems/>
    </cacheField>
    <cacheField name="Exit Category" numFmtId="0">
      <sharedItems count="17">
        <s v="GDN (SC)"/>
        <s v="POWER STATION"/>
        <s v="GDN (EM)"/>
        <s v="GDN (WM)"/>
        <s v="GDN (NE)"/>
        <s v="GDN (NW)"/>
        <s v="STORAGE SITE"/>
        <s v="GDN (SW)"/>
        <s v="GDN (EA)"/>
        <s v="INTERCONNECTOR"/>
        <s v="INDUSTRIAL"/>
        <s v="GDN (NO)"/>
        <s v="GDN (SO)"/>
        <s v="GDN (WS)"/>
        <s v="GDN (SE)"/>
        <s v="GDN (NT)"/>
        <s v="GDN (WN)"/>
      </sharedItems>
    </cacheField>
    <cacheField name="2017/18 Exit Capacity Revenue" numFmtId="164">
      <sharedItems containsSemiMixedTypes="0" containsString="0" containsNumber="1" minValue="0" maxValue="10514037.015938379"/>
    </cacheField>
    <cacheField name="CWD CF 2019/20 Exit Capacity Revenue" numFmtId="164">
      <sharedItems containsSemiMixedTypes="0" containsString="0" containsNumber="1" minValue="0" maxValue="9867911.7586210854"/>
    </cacheField>
    <cacheField name="CWD CF 2021/22 Exit Capacity Revenue" numFmtId="164">
      <sharedItems containsSemiMixedTypes="0" containsString="0" containsNumber="1" minValue="0" maxValue="18438639.832651678"/>
    </cacheField>
    <cacheField name="0621 2019/20 Exit Capacity Revenue" numFmtId="164">
      <sharedItems containsSemiMixedTypes="0" containsString="0" containsNumber="1" minValue="0" maxValue="9838604.0606979802"/>
    </cacheField>
    <cacheField name="0621 2021/22 Exit Capacity Revenue" numFmtId="164">
      <sharedItems containsSemiMixedTypes="0" containsString="0" containsNumber="1" minValue="0" maxValue="18807762.486738332"/>
    </cacheField>
    <cacheField name="0621A 2019/20 Exit Capacity Revenue" numFmtId="164">
      <sharedItems containsSemiMixedTypes="0" containsString="0" containsNumber="1" minValue="0" maxValue="9838604.0606979802"/>
    </cacheField>
    <cacheField name="0621A 2021/22 Exit Capacity Revenue" numFmtId="164">
      <sharedItems containsSemiMixedTypes="0" containsString="0" containsNumber="1" minValue="0" maxValue="18953007.681584403"/>
    </cacheField>
    <cacheField name="0621B 2019/20 Exit Capacity Revenue" numFmtId="164">
      <sharedItems containsSemiMixedTypes="0" containsString="0" containsNumber="1" minValue="0" maxValue="9838604.0606979802"/>
    </cacheField>
    <cacheField name="0621B 2021/22 Exit Capacity Revenue" numFmtId="164">
      <sharedItems containsSemiMixedTypes="0" containsString="0" containsNumber="1" minValue="0" maxValue="10502663.792643283"/>
    </cacheField>
    <cacheField name="0621C 2019/20 Exit Capacity Revenue" numFmtId="164">
      <sharedItems containsSemiMixedTypes="0" containsString="0" containsNumber="1" minValue="0" maxValue="9838604.0606979802"/>
    </cacheField>
    <cacheField name="0621C 2021/22 Exit Capacity Revenue" numFmtId="164">
      <sharedItems containsSemiMixedTypes="0" containsString="0" containsNumber="1" minValue="0" maxValue="18953007.681584403"/>
    </cacheField>
    <cacheField name="0621D 2019/20 Exit Capacity Revenue" numFmtId="164">
      <sharedItems containsSemiMixedTypes="0" containsString="0" containsNumber="1" minValue="0" maxValue="9048010.9864570387"/>
    </cacheField>
    <cacheField name="0621D 2021/22 Exit Capacity Revenue" numFmtId="164">
      <sharedItems containsSemiMixedTypes="0" containsString="0" containsNumber="1" minValue="0" maxValue="17323511.268774338"/>
    </cacheField>
    <cacheField name="0621E 2019/20 Exit Capacity Revenue" numFmtId="164">
      <sharedItems containsSemiMixedTypes="0" containsString="0" containsNumber="1" minValue="0" maxValue="9838604.0606979802"/>
    </cacheField>
    <cacheField name="0621E 2021/22 Exit Capacity Revenue" numFmtId="164">
      <sharedItems containsSemiMixedTypes="0" containsString="0" containsNumber="1" minValue="0" maxValue="11035787.595204299"/>
    </cacheField>
    <cacheField name="0621F 2019/20 Exit Capacity Revenue" numFmtId="164">
      <sharedItems containsSemiMixedTypes="0" containsString="0" containsNumber="1" minValue="0" maxValue="9838604.0606979802"/>
    </cacheField>
    <cacheField name="0621F 2021/22 Exit Capacity Revenue" numFmtId="164">
      <sharedItems containsSemiMixedTypes="0" containsString="0" containsNumber="1" minValue="0" maxValue="19328593.908541888"/>
    </cacheField>
    <cacheField name="0621H 2019/20 Exit Capacity Revenue" numFmtId="164">
      <sharedItems containsSemiMixedTypes="0" containsString="0" containsNumber="1" minValue="0" maxValue="9838604.0606979802"/>
    </cacheField>
    <cacheField name="0621H 2021/22 Exit Capacity Revenue" numFmtId="164">
      <sharedItems containsSemiMixedTypes="0" containsString="0" containsNumber="1" minValue="0" maxValue="18807762.486738332"/>
    </cacheField>
    <cacheField name="0621J 2019/20 Exit Capacity Revenue" numFmtId="164">
      <sharedItems containsSemiMixedTypes="0" containsString="0" containsNumber="1" minValue="0" maxValue="9689197.8593045063"/>
    </cacheField>
    <cacheField name="0621J 2021/22 Exit Capacity Revenue" numFmtId="164">
      <sharedItems containsSemiMixedTypes="0" containsString="0" containsNumber="1" minValue="0" maxValue="18345259.311912529"/>
    </cacheField>
    <cacheField name="0621K 2019/20 Exit Capacity Revenue" numFmtId="164">
      <sharedItems containsSemiMixedTypes="0" containsString="0" containsNumber="1" minValue="0" maxValue="9838604.0606979802"/>
    </cacheField>
    <cacheField name="0621K 2021/22 Exit Capacity Revenue" numFmtId="164">
      <sharedItems containsSemiMixedTypes="0" containsString="0" containsNumber="1" minValue="0" maxValue="18982344.345345508"/>
    </cacheField>
    <cacheField name="0621L 2019/20 Exit Capacity Revenue" numFmtId="164">
      <sharedItems containsSemiMixedTypes="0" containsString="0" containsNumber="1" minValue="0" maxValue="9838604.0606979802"/>
    </cacheField>
    <cacheField name="0621L 2021/22 Exit Capacity Revenue" numFmtId="164">
      <sharedItems containsSemiMixedTypes="0" containsString="0" containsNumber="1" minValue="0" maxValue="18383877.072348703"/>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r:id="rId1" refreshedBy="National Grid" refreshedDate="43262.493824884259" createdVersion="6" refreshedVersion="6" minRefreshableVersion="3" recordCount="220">
  <cacheSource type="worksheet">
    <worksheetSource name="Table2"/>
  </cacheSource>
  <cacheFields count="27">
    <cacheField name="Exit Point" numFmtId="0">
      <sharedItems/>
    </cacheField>
    <cacheField name="Exit Category" numFmtId="0">
      <sharedItems count="17">
        <s v="GDN (SC)"/>
        <s v="POWER STATION"/>
        <s v="GDN (EM)"/>
        <s v="GDN (WM)"/>
        <s v="GDN (NE)"/>
        <s v="GDN (NW)"/>
        <s v="STORAGE SITE"/>
        <s v="GDN (SW)"/>
        <s v="GDN (EA)"/>
        <s v="INTERCONNECTOR"/>
        <s v="INDUSTRIAL"/>
        <s v="GDN (NO)"/>
        <s v="GDN (SO)"/>
        <s v="GDN (WS)"/>
        <s v="GDN (SE)"/>
        <s v="GDN (NT)"/>
        <s v="GDN (WN)"/>
      </sharedItems>
    </cacheField>
    <cacheField name="2017/18 Combined Revenue" numFmtId="164">
      <sharedItems containsSemiMixedTypes="0" containsString="0" containsNumber="1" minValue="0" maxValue="17851313.290570233"/>
    </cacheField>
    <cacheField name="CWD CF 2019/20 Combined Revenue" numFmtId="164">
      <sharedItems containsSemiMixedTypes="0" containsString="0" containsNumber="1" minValue="0" maxValue="9867911.7586210854"/>
    </cacheField>
    <cacheField name="CWD CF 2021/22 Combined Revenue" numFmtId="164">
      <sharedItems containsSemiMixedTypes="0" containsString="0" containsNumber="1" minValue="0" maxValue="18438639.832651678"/>
    </cacheField>
    <cacheField name="0621 2019/20 Combined Revenue" numFmtId="164">
      <sharedItems containsSemiMixedTypes="0" containsString="0" containsNumber="1" minValue="0" maxValue="31969782.665896405"/>
    </cacheField>
    <cacheField name="0621 2021/22 Combined Revenue" numFmtId="164">
      <sharedItems containsSemiMixedTypes="0" containsString="0" containsNumber="1" minValue="0" maxValue="18807762.486736562"/>
    </cacheField>
    <cacheField name="0621A 2019/20 Combined Revenue" numFmtId="164">
      <sharedItems containsSemiMixedTypes="0" containsString="0" containsNumber="1" minValue="0" maxValue="32216345.344958834"/>
    </cacheField>
    <cacheField name="0621A 2021/22 Combined Revenue" numFmtId="164">
      <sharedItems containsSemiMixedTypes="0" containsString="0" containsNumber="1" minValue="0" maxValue="18953007.68158263"/>
    </cacheField>
    <cacheField name="0621B 2019/20 Combined Revenue" numFmtId="164">
      <sharedItems containsSemiMixedTypes="0" containsString="0" containsNumber="1" minValue="0" maxValue="32216345.344958834"/>
    </cacheField>
    <cacheField name="0621B 2021/22 Combined Revenue" numFmtId="164">
      <sharedItems containsSemiMixedTypes="0" containsString="0" containsNumber="1" minValue="0" maxValue="38761904.892364711"/>
    </cacheField>
    <cacheField name="0621C 2019/20 Combined Revenue" numFmtId="164">
      <sharedItems containsSemiMixedTypes="0" containsString="0" containsNumber="1" minValue="0" maxValue="22711449.695479847"/>
    </cacheField>
    <cacheField name="0621C 2021/22 Combined Revenue" numFmtId="164">
      <sharedItems containsSemiMixedTypes="0" containsString="0" containsNumber="1" minValue="0" maxValue="18953007.68158263"/>
    </cacheField>
    <cacheField name="0621D 2019/20 Combined Revenue" numFmtId="164">
      <sharedItems containsSemiMixedTypes="0" containsString="0" containsNumber="1" minValue="0" maxValue="22710260.282861952"/>
    </cacheField>
    <cacheField name="0621D 2021/22 Combined Revenue" numFmtId="164">
      <sharedItems containsSemiMixedTypes="0" containsString="0" containsNumber="1" minValue="0" maxValue="17323511.268774364"/>
    </cacheField>
    <cacheField name="0621E 2019/20 Combined Revenue" numFmtId="164">
      <sharedItems containsSemiMixedTypes="0" containsString="0" containsNumber="1" minValue="0" maxValue="31969782.665896405"/>
    </cacheField>
    <cacheField name="0621E 2021/22 Combined Revenue" numFmtId="164">
      <sharedItems containsSemiMixedTypes="0" containsString="0" containsNumber="1" minValue="0" maxValue="26581876.994274531"/>
    </cacheField>
    <cacheField name="0621F 2019/20 Combined Revenue" numFmtId="164">
      <sharedItems containsSemiMixedTypes="0" containsString="0" containsNumber="1" minValue="0" maxValue="28557481.47999189"/>
    </cacheField>
    <cacheField name="0621F 2021/22 Combined Revenue" numFmtId="164">
      <sharedItems containsSemiMixedTypes="0" containsString="0" containsNumber="1" minValue="0" maxValue="19328593.908540092"/>
    </cacheField>
    <cacheField name="0621H 2019/20 Combined Revenue" numFmtId="164">
      <sharedItems containsSemiMixedTypes="0" containsString="0" containsNumber="1" minValue="0" maxValue="31969782.665896405"/>
    </cacheField>
    <cacheField name="0621H 2021/22 Combined Revenue" numFmtId="164">
      <sharedItems containsSemiMixedTypes="0" containsString="0" containsNumber="1" minValue="0" maxValue="18807762.486736562"/>
    </cacheField>
    <cacheField name="0621J 2019/20 Combined Revenue" numFmtId="164">
      <sharedItems containsSemiMixedTypes="0" containsString="0" containsNumber="1" minValue="0" maxValue="33866775.518308446"/>
    </cacheField>
    <cacheField name="0621J 2021/22 Combined Revenue" numFmtId="164">
      <sharedItems containsSemiMixedTypes="0" containsString="0" containsNumber="1" minValue="0" maxValue="18345259.311914343"/>
    </cacheField>
    <cacheField name="0621K 2019/20 Combined Revenue" numFmtId="164">
      <sharedItems containsSemiMixedTypes="0" containsString="0" containsNumber="1" minValue="0" maxValue="32265688.120426629"/>
    </cacheField>
    <cacheField name="0621K 2021/22 Combined Revenue" numFmtId="164">
      <sharedItems containsSemiMixedTypes="0" containsString="0" containsNumber="1" minValue="0" maxValue="18982344.345345508"/>
    </cacheField>
    <cacheField name="0621L 2019/20 Combined Revenue" numFmtId="164">
      <sharedItems containsSemiMixedTypes="0" containsString="0" containsNumber="1" minValue="0" maxValue="31969782.665896405"/>
    </cacheField>
    <cacheField name="0621L 2021/22 Combined Revenue" numFmtId="164">
      <sharedItems containsSemiMixedTypes="0" containsString="0" containsNumber="1" minValue="0" maxValue="18720438.712073717"/>
    </cacheField>
  </cacheFields>
  <extLst>
    <ext xmlns:x14="http://schemas.microsoft.com/office/spreadsheetml/2009/9/main" uri="{725AE2AE-9491-48be-B2B4-4EB974FC3084}">
      <x14:pivotCacheDefinition pivotCacheId="2"/>
    </ext>
  </extLst>
</pivotCacheDefinition>
</file>

<file path=xl/pivotCache/pivotCacheRecords1.xml><?xml version="1.0" encoding="utf-8"?>
<pivotCacheRecords xmlns="http://schemas.openxmlformats.org/spreadsheetml/2006/main" xmlns:r="http://schemas.openxmlformats.org/officeDocument/2006/relationships" count="26">
  <r>
    <s v="Avonmouth"/>
    <x v="0"/>
    <n v="0"/>
    <n v="0"/>
    <n v="0"/>
    <n v="0"/>
    <n v="0"/>
    <n v="0"/>
    <n v="0"/>
    <n v="0"/>
    <n v="0"/>
    <n v="0"/>
    <n v="0"/>
    <n v="0"/>
    <n v="0"/>
    <n v="0"/>
    <n v="0"/>
    <n v="0"/>
    <n v="0"/>
    <n v="0"/>
    <n v="0"/>
    <n v="0"/>
    <n v="0"/>
    <n v="0"/>
    <n v="0"/>
    <n v="0"/>
    <n v="0"/>
  </r>
  <r>
    <s v="Bacton IP"/>
    <x v="1"/>
    <n v="39875804.109302476"/>
    <n v="6700158.8256089892"/>
    <n v="24463952.111445494"/>
    <n v="37724392.91001559"/>
    <n v="24382252.122320913"/>
    <n v="37724392.91001559"/>
    <n v="24418542.034355197"/>
    <n v="37724392.91001559"/>
    <n v="46462204.188255072"/>
    <n v="36943144.808812156"/>
    <n v="24418542.034355201"/>
    <n v="38906720.027839385"/>
    <n v="31856196.636729587"/>
    <n v="49467081.333653912"/>
    <n v="25257082.224263877"/>
    <n v="35249521.928756416"/>
    <n v="12597978.285810418"/>
    <n v="50329210.221295558"/>
    <n v="24382252.122320872"/>
    <n v="35127688.414080665"/>
    <n v="41967357.904546984"/>
    <n v="37724392.91001559"/>
    <n v="24418542.034355"/>
    <n v="39133650.249426268"/>
    <n v="24520635.821170975"/>
  </r>
  <r>
    <s v="Bacton UKCS"/>
    <x v="2"/>
    <n v="51686236.641914167"/>
    <n v="8869391.1922120713"/>
    <n v="32384360.883300528"/>
    <n v="45319099.871985927"/>
    <n v="14537410.351430943"/>
    <n v="45319099.871985927"/>
    <n v="14559047.456171989"/>
    <n v="45319099.871985927"/>
    <n v="49203326.391820326"/>
    <n v="39635697.756825596"/>
    <n v="14559047.456172001"/>
    <n v="40319915.211808823"/>
    <n v="18993594.210283235"/>
    <n v="45319099.871985927"/>
    <n v="15059009.591569254"/>
    <n v="45792505.967997856"/>
    <n v="15022564.693410799"/>
    <n v="45319099.871985927"/>
    <n v="14537410.351430653"/>
    <n v="46429501.844347961"/>
    <n v="25022163.669009544"/>
    <n v="45319099.871985927"/>
    <n v="14559047.456172021"/>
    <n v="48507090.809950538"/>
    <n v="18420405.647903815"/>
  </r>
  <r>
    <s v="Burton Point"/>
    <x v="3"/>
    <n v="3120794.8310000002"/>
    <n v="620605.262916971"/>
    <n v="2255195.2738119443"/>
    <n v="2933421.2045476674"/>
    <n v="2741129.1785297384"/>
    <n v="2933421.2045476674"/>
    <n v="2745209.004144121"/>
    <n v="2933421.2045476674"/>
    <n v="3538797.2562090913"/>
    <n v="2585164.1125101703"/>
    <n v="2745209.0041441219"/>
    <n v="2638329.2781643681"/>
    <n v="3433871.0477125668"/>
    <n v="2933421.2045476674"/>
    <n v="2853065.1222567065"/>
    <n v="2962429.715120967"/>
    <n v="2832608.3822336085"/>
    <n v="2933421.2045476674"/>
    <n v="2741129.1785297208"/>
    <n v="2845021.8670839374"/>
    <n v="4151548.1192665664"/>
    <n v="2933421.2045476674"/>
    <n v="2745209.0041441228"/>
    <n v="3085494.4134169077"/>
    <n v="2593137.5644157203"/>
  </r>
  <r>
    <s v="Barrow"/>
    <x v="2"/>
    <n v="1726037.2603200267"/>
    <n v="379158.99986959441"/>
    <n v="1429612.8697783733"/>
    <n v="1433422.123641205"/>
    <n v="-4.5769778037130989E-7"/>
    <n v="1433422.123641205"/>
    <n v="1.8286077092950359E-8"/>
    <n v="1433422.123641205"/>
    <n v="1528997.157608001"/>
    <n v="1240813.5869571338"/>
    <n v="1.8680291157694542E-8"/>
    <n v="1248156.3834794066"/>
    <n v="3.2751182853045425E-9"/>
    <n v="1433422.123641205"/>
    <n v="5.018585684156743E-9"/>
    <n v="1449465.6928912064"/>
    <n v="4.3315748726837256E-9"/>
    <n v="1433422.123641205"/>
    <n v="-4.6756489957393652E-7"/>
    <n v="1573479.7974888638"/>
    <n v="-4.8398129910786157E-7"/>
    <n v="1433422.123641205"/>
    <n v="1.9347701097987305E-8"/>
    <n v="1569795.3158992699"/>
    <n v="234349.85669814472"/>
  </r>
  <r>
    <s v="Barton Stacey"/>
    <x v="0"/>
    <n v="0"/>
    <n v="176221.41575557739"/>
    <n v="619763.66010605288"/>
    <n v="0"/>
    <n v="779186.95243328554"/>
    <n v="0"/>
    <n v="218497.0687466368"/>
    <n v="0"/>
    <n v="63668.900111028488"/>
    <n v="0"/>
    <n v="218497.0687466368"/>
    <n v="0"/>
    <n v="264035.10266072891"/>
    <n v="0"/>
    <n v="837963.55490505346"/>
    <n v="0"/>
    <n v="805190.61636225181"/>
    <n v="0"/>
    <n v="779186.95243328554"/>
    <n v="0"/>
    <n v="314476.02086979547"/>
    <n v="0"/>
    <n v="218497.0687466368"/>
    <n v="0"/>
    <n v="616670.73014912801"/>
  </r>
  <r>
    <s v="Canonbie"/>
    <x v="3"/>
    <n v="0"/>
    <n v="0"/>
    <n v="0"/>
    <n v="0"/>
    <n v="0"/>
    <n v="0"/>
    <n v="0"/>
    <n v="0"/>
    <n v="0"/>
    <n v="0"/>
    <n v="0"/>
    <n v="0"/>
    <n v="0"/>
    <n v="0"/>
    <n v="0"/>
    <n v="0"/>
    <n v="0"/>
    <n v="0"/>
    <n v="0"/>
    <n v="0"/>
    <n v="0"/>
    <n v="0"/>
    <n v="0"/>
    <n v="0"/>
    <n v="0"/>
  </r>
  <r>
    <s v="Cheshire"/>
    <x v="0"/>
    <n v="0"/>
    <n v="898425.341371399"/>
    <n v="3254409.6045084475"/>
    <n v="0"/>
    <n v="0"/>
    <n v="0"/>
    <n v="0"/>
    <n v="0"/>
    <n v="0"/>
    <n v="0"/>
    <n v="0"/>
    <n v="0"/>
    <n v="0"/>
    <n v="0"/>
    <n v="0"/>
    <n v="0"/>
    <n v="0"/>
    <n v="0"/>
    <n v="0"/>
    <n v="0"/>
    <n v="0"/>
    <n v="0"/>
    <n v="0"/>
    <n v="0"/>
    <n v="0"/>
  </r>
  <r>
    <s v="Caythorpe"/>
    <x v="0"/>
    <n v="0"/>
    <n v="0"/>
    <n v="0"/>
    <n v="0"/>
    <n v="0"/>
    <n v="0"/>
    <n v="0"/>
    <n v="0"/>
    <n v="0"/>
    <n v="0"/>
    <n v="0"/>
    <n v="0"/>
    <n v="0"/>
    <n v="0"/>
    <n v="0"/>
    <n v="0"/>
    <n v="0"/>
    <n v="0"/>
    <n v="0"/>
    <n v="0"/>
    <n v="0"/>
    <n v="0"/>
    <n v="0"/>
    <n v="0"/>
    <n v="0"/>
  </r>
  <r>
    <s v="Dynevor Arms"/>
    <x v="0"/>
    <n v="0"/>
    <n v="0"/>
    <n v="0"/>
    <n v="0"/>
    <n v="0"/>
    <n v="0"/>
    <n v="0"/>
    <n v="0"/>
    <n v="0"/>
    <n v="0"/>
    <n v="0"/>
    <n v="0"/>
    <n v="0"/>
    <n v="0"/>
    <n v="0"/>
    <n v="0"/>
    <n v="0"/>
    <n v="0"/>
    <n v="0"/>
    <n v="0"/>
    <n v="0"/>
    <n v="0"/>
    <n v="0"/>
    <n v="0"/>
    <n v="0"/>
  </r>
  <r>
    <s v="Easington"/>
    <x v="2"/>
    <n v="109100873.88495882"/>
    <n v="18304299.864971157"/>
    <n v="69797530.200299084"/>
    <n v="90587379.885235533"/>
    <n v="43806020.746860363"/>
    <n v="90587379.885235533"/>
    <n v="43871220.492626399"/>
    <n v="90587379.885235533"/>
    <n v="108418159.17312947"/>
    <n v="78415178.553908393"/>
    <n v="43871220.492626421"/>
    <n v="78879218.202112958"/>
    <n v="58329410.390446991"/>
    <n v="90587379.885235533"/>
    <n v="43450797.476348989"/>
    <n v="91601278.637316436"/>
    <n v="45267951.080823056"/>
    <n v="90587379.885235533"/>
    <n v="43806020.746859737"/>
    <n v="99438546.263532653"/>
    <n v="74925152.084638834"/>
    <n v="90587379.885235533"/>
    <n v="43871220.492626466"/>
    <n v="99205699.617780551"/>
    <n v="49479441.673794203"/>
  </r>
  <r>
    <s v="Fleetwood"/>
    <x v="0"/>
    <n v="0"/>
    <n v="0"/>
    <n v="0"/>
    <n v="0"/>
    <n v="0"/>
    <n v="0"/>
    <n v="0"/>
    <n v="0"/>
    <n v="0"/>
    <n v="0"/>
    <n v="0"/>
    <n v="0"/>
    <n v="0"/>
    <n v="0"/>
    <n v="0"/>
    <n v="0"/>
    <n v="0"/>
    <n v="0"/>
    <n v="0"/>
    <n v="0"/>
    <n v="0"/>
    <n v="0"/>
    <n v="0"/>
    <n v="0"/>
    <n v="0"/>
  </r>
  <r>
    <s v="Glenmavis"/>
    <x v="0"/>
    <n v="0"/>
    <n v="0"/>
    <n v="0"/>
    <n v="0"/>
    <n v="0"/>
    <n v="0"/>
    <n v="0"/>
    <n v="0"/>
    <n v="0"/>
    <n v="0"/>
    <n v="0"/>
    <n v="0"/>
    <n v="0"/>
    <n v="0"/>
    <n v="0"/>
    <n v="0"/>
    <n v="0"/>
    <n v="0"/>
    <n v="0"/>
    <n v="0"/>
    <n v="0"/>
    <n v="0"/>
    <n v="0"/>
    <n v="0"/>
    <n v="0"/>
  </r>
  <r>
    <s v="Garton"/>
    <x v="0"/>
    <n v="0"/>
    <n v="577910.21835797781"/>
    <n v="2215208.6814236809"/>
    <n v="0"/>
    <n v="0"/>
    <n v="0"/>
    <n v="0"/>
    <n v="0"/>
    <n v="0"/>
    <n v="0"/>
    <n v="0"/>
    <n v="0"/>
    <n v="0"/>
    <n v="0"/>
    <n v="0"/>
    <n v="0"/>
    <n v="0"/>
    <n v="0"/>
    <n v="0"/>
    <n v="0"/>
    <n v="0"/>
    <n v="0"/>
    <n v="0"/>
    <n v="0"/>
    <n v="0"/>
  </r>
  <r>
    <s v="Hole House Farm"/>
    <x v="0"/>
    <n v="0"/>
    <n v="117971.38729528028"/>
    <n v="427311.70587531547"/>
    <n v="0"/>
    <n v="0"/>
    <n v="0"/>
    <n v="0"/>
    <n v="0"/>
    <n v="0"/>
    <n v="0"/>
    <n v="0"/>
    <n v="0"/>
    <n v="0"/>
    <n v="0"/>
    <n v="0"/>
    <n v="0"/>
    <n v="0"/>
    <n v="0"/>
    <n v="0"/>
    <n v="0"/>
    <n v="0"/>
    <n v="0"/>
    <n v="0"/>
    <n v="0"/>
    <n v="0"/>
  </r>
  <r>
    <s v="Hatfield Moor (onshore)"/>
    <x v="3"/>
    <n v="0"/>
    <n v="0"/>
    <n v="0"/>
    <n v="0"/>
    <n v="0"/>
    <n v="0"/>
    <n v="0"/>
    <n v="0"/>
    <n v="0"/>
    <n v="0"/>
    <n v="0"/>
    <n v="0"/>
    <n v="0"/>
    <n v="0"/>
    <n v="0"/>
    <n v="0"/>
    <n v="0"/>
    <n v="0"/>
    <n v="0"/>
    <n v="0"/>
    <n v="0"/>
    <n v="0"/>
    <n v="0"/>
    <n v="0"/>
    <n v="0"/>
  </r>
  <r>
    <s v="Hornsea"/>
    <x v="0"/>
    <n v="0"/>
    <n v="289594.73660860577"/>
    <n v="1112846.5563813073"/>
    <n v="0"/>
    <n v="0"/>
    <n v="0"/>
    <n v="0"/>
    <n v="0"/>
    <n v="0"/>
    <n v="0"/>
    <n v="0"/>
    <n v="0"/>
    <n v="0"/>
    <n v="0"/>
    <n v="0"/>
    <n v="0"/>
    <n v="0"/>
    <n v="0"/>
    <n v="0"/>
    <n v="0"/>
    <n v="0"/>
    <n v="0"/>
    <n v="0"/>
    <n v="0"/>
    <n v="0"/>
  </r>
  <r>
    <s v="Hatfield Moor (storage)"/>
    <x v="0"/>
    <n v="0"/>
    <n v="38630.8244520507"/>
    <n v="145902.94080795889"/>
    <n v="0"/>
    <n v="0"/>
    <n v="0"/>
    <n v="0"/>
    <n v="0"/>
    <n v="0"/>
    <n v="0"/>
    <n v="0"/>
    <n v="0"/>
    <n v="0"/>
    <n v="0"/>
    <n v="0"/>
    <n v="0"/>
    <n v="0"/>
    <n v="0"/>
    <n v="0"/>
    <n v="0"/>
    <n v="0"/>
    <n v="0"/>
    <n v="0"/>
    <n v="0"/>
    <n v="0"/>
  </r>
  <r>
    <s v="Isle of Grain"/>
    <x v="4"/>
    <n v="84773.493419999999"/>
    <n v="17978.664006263039"/>
    <n v="63189.348096670685"/>
    <n v="70403.362707211229"/>
    <n v="-2.2480093135378847E-8"/>
    <n v="70403.362707211229"/>
    <n v="8.9813132979748521E-10"/>
    <n v="70403.362707211229"/>
    <n v="75097.58618202807"/>
    <n v="60943.282215201107"/>
    <n v="9.1749338325454167E-10"/>
    <n v="61303.92794426914"/>
    <n v="1.6085934265029589E-10"/>
    <n v="70403.362707211229"/>
    <n v="2.4649075968032465E-10"/>
    <n v="71191.351957828389"/>
    <n v="2.1274782342575835E-10"/>
    <n v="70403.362707211229"/>
    <n v="-2.2964722443550247E-8"/>
    <n v="77282.376955140586"/>
    <n v="-2.3771023470771392E-8"/>
    <n v="70403.362707211229"/>
    <n v="9.502736113017205E-10"/>
    <n v="77101.411495307097"/>
    <n v="11510.22974278599"/>
  </r>
  <r>
    <s v="Milford Haven"/>
    <x v="4"/>
    <n v="24653396.691000003"/>
    <n v="7919721.7324339729"/>
    <n v="28324124.828842804"/>
    <n v="20474348.280092787"/>
    <n v="-6.5375464824995618E-6"/>
    <n v="20474348.280092787"/>
    <n v="2.6118999065442495E-7"/>
    <n v="20474348.280092787"/>
    <n v="21839498.503494591"/>
    <n v="17723215.730407238"/>
    <n v="2.6682076467790701E-7"/>
    <n v="17828096.889186189"/>
    <n v="4.6780296833628354E-8"/>
    <n v="20474348.280092787"/>
    <n v="7.168319051048248E-8"/>
    <n v="20703507.310822617"/>
    <n v="6.1870241209437259E-8"/>
    <n v="20474348.280092787"/>
    <n v="-6.6784839158932842E-6"/>
    <n v="22474868.256980199"/>
    <n v="-6.9129682844677895E-6"/>
    <n v="20474348.280092787"/>
    <n v="2.7635374406881977E-7"/>
    <n v="22422240.801290236"/>
    <n v="3347346.5396496565"/>
  </r>
  <r>
    <s v="Partington"/>
    <x v="0"/>
    <n v="0"/>
    <n v="0"/>
    <n v="0"/>
    <n v="0"/>
    <n v="0"/>
    <n v="0"/>
    <n v="0"/>
    <n v="0"/>
    <n v="0"/>
    <n v="0"/>
    <n v="0"/>
    <n v="0"/>
    <n v="0"/>
    <n v="0"/>
    <n v="0"/>
    <n v="0"/>
    <n v="0"/>
    <n v="0"/>
    <n v="0"/>
    <n v="0"/>
    <n v="0"/>
    <n v="0"/>
    <n v="0"/>
    <n v="0"/>
    <n v="0"/>
  </r>
  <r>
    <s v="Moffat (Irish Interconnector)"/>
    <x v="1"/>
    <n v="0"/>
    <n v="0"/>
    <n v="0"/>
    <n v="0"/>
    <n v="0"/>
    <n v="0"/>
    <n v="0"/>
    <n v="0"/>
    <n v="0"/>
    <n v="0"/>
    <n v="0"/>
    <n v="0"/>
    <n v="0"/>
    <n v="0"/>
    <n v="0"/>
    <n v="0"/>
    <n v="0"/>
    <n v="0"/>
    <n v="0"/>
    <n v="0"/>
    <n v="0"/>
    <n v="0"/>
    <n v="0"/>
    <n v="0"/>
    <n v="0"/>
  </r>
  <r>
    <s v="St Fergus"/>
    <x v="2"/>
    <n v="174922461.39901033"/>
    <n v="58333657.208312973"/>
    <n v="221361244.77253011"/>
    <n v="191377274.32675314"/>
    <n v="261779970.22524154"/>
    <n v="191377274.32675314"/>
    <n v="262169596.74708006"/>
    <n v="191377274.32675314"/>
    <n v="198479511.75353158"/>
    <n v="175293747.65682328"/>
    <n v="262169596.74708009"/>
    <n v="160917650.86713967"/>
    <n v="227793101.76100931"/>
    <n v="191377274.32675314"/>
    <n v="260918523.06284237"/>
    <n v="192716971.82072514"/>
    <n v="270516305.38568664"/>
    <n v="191377274.32675314"/>
    <n v="261779970.22524071"/>
    <n v="131391394.81142686"/>
    <n v="186543820.08378094"/>
    <n v="191377274.32675314"/>
    <n v="262169596.74708015"/>
    <n v="182936447.76737323"/>
    <n v="226749200.40121496"/>
  </r>
  <r>
    <s v="Teesside"/>
    <x v="2"/>
    <n v="28988434.470129699"/>
    <n v="5716893.6555856802"/>
    <n v="22067273.980703916"/>
    <n v="27736127.384588197"/>
    <n v="21788377.681038264"/>
    <n v="27736127.384588197"/>
    <n v="21820806.937586233"/>
    <n v="27736127.384588197"/>
    <n v="30956832.477045663"/>
    <n v="24566273.634631578"/>
    <n v="21820806.93758624"/>
    <n v="25121749.096320685"/>
    <n v="26267275.782524932"/>
    <n v="27736127.384588197"/>
    <n v="21349475.099912148"/>
    <n v="28000164.322022714"/>
    <n v="22515517.232094515"/>
    <n v="27736127.384588197"/>
    <n v="21788377.6810381"/>
    <n v="25895533.61662367"/>
    <n v="30695887.166365013"/>
    <n v="27736127.384588197"/>
    <n v="21820806.937586248"/>
    <n v="28833732.564979121"/>
    <n v="21100753.458127543"/>
  </r>
  <r>
    <s v="Theddlethorpe"/>
    <x v="2"/>
    <n v="11050513.991195058"/>
    <n v="1683384.119341"/>
    <n v="6294858.5039356248"/>
    <n v="10583185.143974056"/>
    <n v="7671513.3195394184"/>
    <n v="10583185.143974056"/>
    <n v="7682931.4011054169"/>
    <n v="10583185.143974056"/>
    <n v="11313078.137488605"/>
    <n v="9423312.9854660854"/>
    <n v="7682931.4011054197"/>
    <n v="9938058.8630924001"/>
    <n v="10547321.601643631"/>
    <n v="10583185.143974056"/>
    <n v="7759418.5259252889"/>
    <n v="10679798.147823902"/>
    <n v="7927533.3331794832"/>
    <n v="10583185.143974056"/>
    <n v="7671513.3195393588"/>
    <n v="9475360.9601200297"/>
    <n v="13863406.304328689"/>
    <n v="10583185.143974056"/>
    <n v="7682931.4011054235"/>
    <n v="10864660.000321016"/>
    <n v="7482688.7984174425"/>
  </r>
  <r>
    <s v="Wytch Farm"/>
    <x v="3"/>
    <n v="6309.4289042399996"/>
    <n v="1493.3871185128573"/>
    <n v="5215.6848956959657"/>
    <n v="7222.9641461724241"/>
    <n v="6339.5246609592605"/>
    <n v="7222.9641461724241"/>
    <n v="6348.9602451326327"/>
    <n v="7222.9641461724241"/>
    <n v="7449.2226303599527"/>
    <n v="6519.2648669510454"/>
    <n v="6348.9602451326346"/>
    <n v="6593.7658424479005"/>
    <n v="7393.5690500374203"/>
    <n v="7222.9641461724241"/>
    <n v="6865.4440373743746"/>
    <n v="7281.5796588165113"/>
    <n v="6551.0924602396917"/>
    <n v="7222.9641461724241"/>
    <n v="6339.524660959225"/>
    <n v="5748.7410393367254"/>
    <n v="8388.7492486906704"/>
    <n v="7222.9641461724241"/>
    <n v="6348.9602451326373"/>
    <n v="7171.8583820390168"/>
    <n v="5873.4822989493541"/>
  </r>
</pivotCacheRecords>
</file>

<file path=xl/pivotCache/pivotCacheRecords2.xml><?xml version="1.0" encoding="utf-8"?>
<pivotCacheRecords xmlns="http://schemas.openxmlformats.org/spreadsheetml/2006/main" xmlns:r="http://schemas.openxmlformats.org/officeDocument/2006/relationships" count="26">
  <r>
    <s v="Avonmouth"/>
    <x v="0"/>
    <n v="0"/>
    <n v="0"/>
    <n v="0"/>
    <n v="0"/>
    <n v="0"/>
    <n v="0"/>
    <n v="0"/>
    <n v="0"/>
    <n v="0"/>
    <n v="0"/>
    <n v="0"/>
    <n v="0"/>
    <n v="0"/>
    <n v="0"/>
    <n v="0"/>
    <n v="0"/>
    <n v="0"/>
    <n v="0"/>
    <n v="0"/>
    <n v="0"/>
    <n v="0"/>
    <n v="0"/>
    <n v="0"/>
    <n v="0"/>
    <n v="0"/>
  </r>
  <r>
    <s v="Bacton IP"/>
    <x v="1"/>
    <n v="39875804.109302476"/>
    <n v="6700158.8256089892"/>
    <n v="24463952.111445494"/>
    <n v="37724392.91001559"/>
    <n v="24382252.122320913"/>
    <n v="37724392.91001559"/>
    <n v="24418542.034355197"/>
    <n v="37724392.91001559"/>
    <n v="46462204.188255072"/>
    <n v="36943144.808812156"/>
    <n v="24418542.034355201"/>
    <n v="38906720.027839385"/>
    <n v="31856196.636729587"/>
    <n v="49467081.333653912"/>
    <n v="25257082.224263877"/>
    <n v="35249521.928756416"/>
    <n v="12597978.285810418"/>
    <n v="50329210.221295558"/>
    <n v="24382252.122320872"/>
    <n v="35127688.414080665"/>
    <n v="41967357.904546984"/>
    <n v="37724392.91001559"/>
    <n v="24418542.034355"/>
    <n v="39133650.249426268"/>
    <n v="24520635.821170975"/>
  </r>
  <r>
    <s v="Bacton UKCS"/>
    <x v="2"/>
    <n v="51686236.641914167"/>
    <n v="8869391.1922120713"/>
    <n v="32384360.883300528"/>
    <n v="45319099.871985927"/>
    <n v="14537410.351430943"/>
    <n v="45319099.871985927"/>
    <n v="14559047.456171989"/>
    <n v="45319099.871985927"/>
    <n v="49203326.391820326"/>
    <n v="39635697.756825596"/>
    <n v="14559047.456172001"/>
    <n v="40319915.211808823"/>
    <n v="18993594.210283235"/>
    <n v="45319099.871985927"/>
    <n v="15059009.591569254"/>
    <n v="45792505.967997856"/>
    <n v="15022564.693410799"/>
    <n v="45319099.871985927"/>
    <n v="14537410.351430653"/>
    <n v="46429501.844347961"/>
    <n v="25022163.669009544"/>
    <n v="45319099.871985927"/>
    <n v="14559047.456172021"/>
    <n v="48507090.809950538"/>
    <n v="18420405.647903815"/>
  </r>
  <r>
    <s v="Burton Point"/>
    <x v="3"/>
    <n v="3120794.8310000002"/>
    <n v="620605.262916971"/>
    <n v="2255195.2738119443"/>
    <n v="2933421.2045476674"/>
    <n v="2741129.1785297384"/>
    <n v="2933421.2045476674"/>
    <n v="2745209.004144121"/>
    <n v="2933421.2045476674"/>
    <n v="3538797.2562090913"/>
    <n v="2585164.1125101703"/>
    <n v="2745209.0041441219"/>
    <n v="2638329.2781643681"/>
    <n v="3433871.0477125668"/>
    <n v="2933421.2045476674"/>
    <n v="2853065.1222567065"/>
    <n v="2962429.715120967"/>
    <n v="2832608.3822336085"/>
    <n v="2933421.2045476674"/>
    <n v="2741129.1785297208"/>
    <n v="2845021.8670839374"/>
    <n v="4151548.1192665664"/>
    <n v="2933421.2045476674"/>
    <n v="2745209.0041441228"/>
    <n v="3085494.4134169077"/>
    <n v="2593137.5644157203"/>
  </r>
  <r>
    <s v="Barrow"/>
    <x v="2"/>
    <n v="1726037.2603200267"/>
    <n v="379158.99986959441"/>
    <n v="1429612.8697783733"/>
    <n v="1433422.123641205"/>
    <n v="-4.5769778037130989E-7"/>
    <n v="1433422.123641205"/>
    <n v="1.8286077092950359E-8"/>
    <n v="1433422.123641205"/>
    <n v="1528997.157608001"/>
    <n v="1240813.5869571338"/>
    <n v="1.8680291157694542E-8"/>
    <n v="1248156.3834794066"/>
    <n v="3.2751182853045425E-9"/>
    <n v="1433422.123641205"/>
    <n v="5.018585684156743E-9"/>
    <n v="1449465.6928912064"/>
    <n v="4.3315748726837256E-9"/>
    <n v="1433422.123641205"/>
    <n v="-4.6756489957393652E-7"/>
    <n v="1573479.7974888638"/>
    <n v="-4.8398129910786157E-7"/>
    <n v="1433422.123641205"/>
    <n v="1.9347701097987305E-8"/>
    <n v="1569795.3158992699"/>
    <n v="540738.67968629522"/>
  </r>
  <r>
    <s v="Barton Stacey"/>
    <x v="0"/>
    <n v="0"/>
    <n v="176221.41575557739"/>
    <n v="619763.66010605288"/>
    <n v="0"/>
    <n v="779186.95243328554"/>
    <n v="0"/>
    <n v="218497.0687466368"/>
    <n v="0"/>
    <n v="63668.900111028488"/>
    <n v="0"/>
    <n v="218497.0687466368"/>
    <n v="0"/>
    <n v="264035.10266072891"/>
    <n v="0"/>
    <n v="837963.55490505346"/>
    <n v="0"/>
    <n v="805190.61636225181"/>
    <n v="0"/>
    <n v="779186.95243328554"/>
    <n v="0"/>
    <n v="314476.02086979547"/>
    <n v="0"/>
    <n v="218497.0687466368"/>
    <n v="0"/>
    <n v="838343.20571808424"/>
  </r>
  <r>
    <s v="Canonbie"/>
    <x v="3"/>
    <n v="0"/>
    <n v="0"/>
    <n v="0"/>
    <n v="0"/>
    <n v="0"/>
    <n v="0"/>
    <n v="0"/>
    <n v="0"/>
    <n v="0"/>
    <n v="0"/>
    <n v="0"/>
    <n v="0"/>
    <n v="0"/>
    <n v="0"/>
    <n v="0"/>
    <n v="0"/>
    <n v="0"/>
    <n v="0"/>
    <n v="0"/>
    <n v="0"/>
    <n v="0"/>
    <n v="0"/>
    <n v="0"/>
    <n v="0"/>
    <n v="0"/>
  </r>
  <r>
    <s v="Cheshire"/>
    <x v="0"/>
    <n v="0"/>
    <n v="898425.341371399"/>
    <n v="3254409.6045084475"/>
    <n v="0"/>
    <n v="0"/>
    <n v="0"/>
    <n v="0"/>
    <n v="0"/>
    <n v="0"/>
    <n v="0"/>
    <n v="0"/>
    <n v="0"/>
    <n v="0"/>
    <n v="0"/>
    <n v="0"/>
    <n v="0"/>
    <n v="0"/>
    <n v="0"/>
    <n v="0"/>
    <n v="0"/>
    <n v="0"/>
    <n v="0"/>
    <n v="0"/>
    <n v="0"/>
    <n v="0"/>
  </r>
  <r>
    <s v="Caythorpe"/>
    <x v="0"/>
    <n v="0"/>
    <n v="0"/>
    <n v="0"/>
    <n v="0"/>
    <n v="0"/>
    <n v="0"/>
    <n v="0"/>
    <n v="0"/>
    <n v="0"/>
    <n v="0"/>
    <n v="0"/>
    <n v="0"/>
    <n v="0"/>
    <n v="0"/>
    <n v="0"/>
    <n v="0"/>
    <n v="0"/>
    <n v="0"/>
    <n v="0"/>
    <n v="0"/>
    <n v="0"/>
    <n v="0"/>
    <n v="0"/>
    <n v="0"/>
    <n v="0"/>
  </r>
  <r>
    <s v="Dynevor Arms"/>
    <x v="0"/>
    <n v="0"/>
    <n v="0"/>
    <n v="0"/>
    <n v="0"/>
    <n v="0"/>
    <n v="0"/>
    <n v="0"/>
    <n v="0"/>
    <n v="0"/>
    <n v="0"/>
    <n v="0"/>
    <n v="0"/>
    <n v="0"/>
    <n v="0"/>
    <n v="0"/>
    <n v="0"/>
    <n v="0"/>
    <n v="0"/>
    <n v="0"/>
    <n v="0"/>
    <n v="0"/>
    <n v="0"/>
    <n v="0"/>
    <n v="0"/>
    <n v="0"/>
  </r>
  <r>
    <s v="Easington"/>
    <x v="2"/>
    <n v="109100873.88495882"/>
    <n v="18304299.864971157"/>
    <n v="69797530.200299084"/>
    <n v="90587379.885235533"/>
    <n v="43806020.746860363"/>
    <n v="90587379.885235533"/>
    <n v="43871220.492626399"/>
    <n v="90587379.885235533"/>
    <n v="108418159.17312947"/>
    <n v="78415178.553908393"/>
    <n v="43871220.492626421"/>
    <n v="78879218.202112958"/>
    <n v="58329410.390446991"/>
    <n v="90587379.885235533"/>
    <n v="43450797.476348989"/>
    <n v="91601278.637316436"/>
    <n v="45267951.080823056"/>
    <n v="90587379.885235533"/>
    <n v="43806020.746859737"/>
    <n v="99438546.263532653"/>
    <n v="74925152.084638834"/>
    <n v="90587379.885235533"/>
    <n v="43871220.492626466"/>
    <n v="99205699.617780551"/>
    <n v="49479441.673794203"/>
  </r>
  <r>
    <s v="Fleetwood"/>
    <x v="0"/>
    <n v="0"/>
    <n v="0"/>
    <n v="0"/>
    <n v="0"/>
    <n v="0"/>
    <n v="0"/>
    <n v="0"/>
    <n v="0"/>
    <n v="0"/>
    <n v="0"/>
    <n v="0"/>
    <n v="0"/>
    <n v="0"/>
    <n v="0"/>
    <n v="0"/>
    <n v="0"/>
    <n v="0"/>
    <n v="0"/>
    <n v="0"/>
    <n v="0"/>
    <n v="0"/>
    <n v="0"/>
    <n v="0"/>
    <n v="0"/>
    <n v="0"/>
  </r>
  <r>
    <s v="Glenmavis"/>
    <x v="0"/>
    <n v="0"/>
    <n v="0"/>
    <n v="0"/>
    <n v="0"/>
    <n v="0"/>
    <n v="0"/>
    <n v="0"/>
    <n v="0"/>
    <n v="0"/>
    <n v="0"/>
    <n v="0"/>
    <n v="0"/>
    <n v="0"/>
    <n v="0"/>
    <n v="0"/>
    <n v="0"/>
    <n v="0"/>
    <n v="0"/>
    <n v="0"/>
    <n v="0"/>
    <n v="0"/>
    <n v="0"/>
    <n v="0"/>
    <n v="0"/>
    <n v="0"/>
  </r>
  <r>
    <s v="Garton"/>
    <x v="0"/>
    <n v="0"/>
    <n v="577910.21835797781"/>
    <n v="2215208.6814236809"/>
    <n v="0"/>
    <n v="0"/>
    <n v="0"/>
    <n v="0"/>
    <n v="0"/>
    <n v="0"/>
    <n v="0"/>
    <n v="0"/>
    <n v="0"/>
    <n v="0"/>
    <n v="0"/>
    <n v="0"/>
    <n v="0"/>
    <n v="0"/>
    <n v="0"/>
    <n v="0"/>
    <n v="0"/>
    <n v="0"/>
    <n v="0"/>
    <n v="0"/>
    <n v="0"/>
    <n v="0"/>
  </r>
  <r>
    <s v="Hole House Farm"/>
    <x v="0"/>
    <n v="0"/>
    <n v="117971.38729528028"/>
    <n v="427311.70587531547"/>
    <n v="0"/>
    <n v="0"/>
    <n v="0"/>
    <n v="0"/>
    <n v="0"/>
    <n v="0"/>
    <n v="0"/>
    <n v="0"/>
    <n v="0"/>
    <n v="0"/>
    <n v="0"/>
    <n v="0"/>
    <n v="0"/>
    <n v="0"/>
    <n v="0"/>
    <n v="0"/>
    <n v="0"/>
    <n v="0"/>
    <n v="0"/>
    <n v="0"/>
    <n v="0"/>
    <n v="0"/>
  </r>
  <r>
    <s v="Hatfield Moor (onshore)"/>
    <x v="3"/>
    <n v="0"/>
    <n v="0"/>
    <n v="0"/>
    <n v="0"/>
    <n v="0"/>
    <n v="0"/>
    <n v="0"/>
    <n v="0"/>
    <n v="0"/>
    <n v="0"/>
    <n v="0"/>
    <n v="0"/>
    <n v="0"/>
    <n v="0"/>
    <n v="0"/>
    <n v="0"/>
    <n v="0"/>
    <n v="0"/>
    <n v="0"/>
    <n v="0"/>
    <n v="0"/>
    <n v="0"/>
    <n v="0"/>
    <n v="0"/>
    <n v="0"/>
  </r>
  <r>
    <s v="Hornsea"/>
    <x v="0"/>
    <n v="0"/>
    <n v="289594.73660860577"/>
    <n v="1112846.5563813073"/>
    <n v="0"/>
    <n v="0"/>
    <n v="0"/>
    <n v="0"/>
    <n v="0"/>
    <n v="0"/>
    <n v="0"/>
    <n v="0"/>
    <n v="0"/>
    <n v="0"/>
    <n v="0"/>
    <n v="0"/>
    <n v="0"/>
    <n v="0"/>
    <n v="0"/>
    <n v="0"/>
    <n v="0"/>
    <n v="0"/>
    <n v="0"/>
    <n v="0"/>
    <n v="0"/>
    <n v="0"/>
  </r>
  <r>
    <s v="Hatfield Moor (storage)"/>
    <x v="0"/>
    <n v="0"/>
    <n v="38630.8244520507"/>
    <n v="145902.94080795889"/>
    <n v="0"/>
    <n v="0"/>
    <n v="0"/>
    <n v="0"/>
    <n v="0"/>
    <n v="0"/>
    <n v="0"/>
    <n v="0"/>
    <n v="0"/>
    <n v="0"/>
    <n v="0"/>
    <n v="0"/>
    <n v="0"/>
    <n v="0"/>
    <n v="0"/>
    <n v="0"/>
    <n v="0"/>
    <n v="0"/>
    <n v="0"/>
    <n v="0"/>
    <n v="0"/>
    <n v="0"/>
  </r>
  <r>
    <s v="Isle of Grain"/>
    <x v="4"/>
    <n v="84773.493419999999"/>
    <n v="17978.664006263039"/>
    <n v="63189.348096670685"/>
    <n v="70403.362707211229"/>
    <n v="-2.2480093135378847E-8"/>
    <n v="70403.362707211229"/>
    <n v="8.9813132979748521E-10"/>
    <n v="70403.362707211229"/>
    <n v="75097.58618202807"/>
    <n v="60943.282215201107"/>
    <n v="9.1749338325454167E-10"/>
    <n v="61303.92794426914"/>
    <n v="1.6085934265029589E-10"/>
    <n v="70403.362707211229"/>
    <n v="2.4649075968032465E-10"/>
    <n v="71191.351957828389"/>
    <n v="2.1274782342575835E-10"/>
    <n v="70403.362707211229"/>
    <n v="-2.2964722443550247E-8"/>
    <n v="77282.376955140586"/>
    <n v="-2.3771023470771392E-8"/>
    <n v="70403.362707211229"/>
    <n v="9.502736113017205E-10"/>
    <n v="77101.411495307097"/>
    <n v="13406955.451436775"/>
  </r>
  <r>
    <s v="Milford Haven"/>
    <x v="4"/>
    <n v="24653396.691000003"/>
    <n v="7919721.7324339729"/>
    <n v="28324124.828842804"/>
    <n v="20474348.280092787"/>
    <n v="-6.5375464824995618E-6"/>
    <n v="20474348.280092787"/>
    <n v="2.6118999065442495E-7"/>
    <n v="20474348.280092787"/>
    <n v="21839498.503494591"/>
    <n v="17723215.730407238"/>
    <n v="2.6682076467790701E-7"/>
    <n v="17828096.889186189"/>
    <n v="4.6780296833628354E-8"/>
    <n v="20474348.280092787"/>
    <n v="7.168319051048248E-8"/>
    <n v="20703507.310822617"/>
    <n v="6.1870241209437259E-8"/>
    <n v="20474348.280092787"/>
    <n v="-6.6784839158932842E-6"/>
    <n v="22474868.256980199"/>
    <n v="-6.9129682844677895E-6"/>
    <n v="20474348.280092787"/>
    <n v="2.7635374406881977E-7"/>
    <n v="22422240.801290236"/>
    <n v="12354025.917876182"/>
  </r>
  <r>
    <s v="Partington"/>
    <x v="0"/>
    <n v="0"/>
    <n v="0"/>
    <n v="0"/>
    <n v="0"/>
    <n v="0"/>
    <n v="0"/>
    <n v="0"/>
    <n v="0"/>
    <n v="0"/>
    <n v="0"/>
    <n v="0"/>
    <n v="0"/>
    <n v="0"/>
    <n v="0"/>
    <n v="0"/>
    <n v="0"/>
    <n v="0"/>
    <n v="0"/>
    <n v="0"/>
    <n v="0"/>
    <n v="0"/>
    <n v="0"/>
    <n v="0"/>
    <n v="0"/>
    <n v="0"/>
  </r>
  <r>
    <s v="Moffat (Irish Interconnector)"/>
    <x v="1"/>
    <n v="0"/>
    <n v="0"/>
    <n v="0"/>
    <n v="0"/>
    <n v="0"/>
    <n v="0"/>
    <n v="0"/>
    <n v="0"/>
    <n v="0"/>
    <n v="0"/>
    <n v="0"/>
    <n v="0"/>
    <n v="0"/>
    <n v="0"/>
    <n v="0"/>
    <n v="0"/>
    <n v="0"/>
    <n v="0"/>
    <n v="0"/>
    <n v="0"/>
    <n v="0"/>
    <n v="0"/>
    <n v="0"/>
    <n v="0"/>
    <n v="0"/>
  </r>
  <r>
    <s v="St Fergus"/>
    <x v="2"/>
    <n v="174922461.39901033"/>
    <n v="58333657.208312973"/>
    <n v="221361244.77253011"/>
    <n v="191377274.32675314"/>
    <n v="261779970.22524154"/>
    <n v="191377274.32675314"/>
    <n v="262169596.74708006"/>
    <n v="191377274.32675314"/>
    <n v="198479511.75353158"/>
    <n v="175293747.65682328"/>
    <n v="262169596.74708009"/>
    <n v="160917650.86713967"/>
    <n v="227793101.76100931"/>
    <n v="191377274.32675314"/>
    <n v="260918523.06284237"/>
    <n v="192716971.82072514"/>
    <n v="270516305.38568664"/>
    <n v="191377274.32675314"/>
    <n v="261779970.22524071"/>
    <n v="131391394.81142686"/>
    <n v="186543820.08378094"/>
    <n v="191377274.32675314"/>
    <n v="262169596.74708015"/>
    <n v="182936447.76737323"/>
    <n v="226749200.40121496"/>
  </r>
  <r>
    <s v="Teesside"/>
    <x v="2"/>
    <n v="28988434.470129699"/>
    <n v="5716893.6555856802"/>
    <n v="22067273.980703916"/>
    <n v="27736127.384588197"/>
    <n v="21788377.681038264"/>
    <n v="27736127.384588197"/>
    <n v="21820806.937586233"/>
    <n v="27736127.384588197"/>
    <n v="30956832.477045663"/>
    <n v="24566273.634631578"/>
    <n v="21820806.93758624"/>
    <n v="25121749.096320685"/>
    <n v="26267275.782524932"/>
    <n v="27736127.384588197"/>
    <n v="21349475.099912148"/>
    <n v="28000164.322022714"/>
    <n v="22515517.232094515"/>
    <n v="27736127.384588197"/>
    <n v="21788377.6810381"/>
    <n v="25895533.61662367"/>
    <n v="30695887.166365013"/>
    <n v="27736127.384588197"/>
    <n v="21820806.937586248"/>
    <n v="28833732.564979121"/>
    <n v="21100753.458127543"/>
  </r>
  <r>
    <s v="Theddlethorpe"/>
    <x v="2"/>
    <n v="11050513.991195058"/>
    <n v="1683384.119341"/>
    <n v="6294858.5039356248"/>
    <n v="10583185.143974056"/>
    <n v="7671513.3195394184"/>
    <n v="10583185.143974056"/>
    <n v="7682931.4011054169"/>
    <n v="10583185.143974056"/>
    <n v="11313078.137488605"/>
    <n v="9423312.9854660854"/>
    <n v="7682931.4011054197"/>
    <n v="9938058.8630924001"/>
    <n v="10547321.601643631"/>
    <n v="10583185.143974056"/>
    <n v="7759418.5259252889"/>
    <n v="10679798.147823902"/>
    <n v="7927533.3331794832"/>
    <n v="10583185.143974056"/>
    <n v="7671513.3195393588"/>
    <n v="9475360.9601200297"/>
    <n v="13863406.304328689"/>
    <n v="10583185.143974056"/>
    <n v="7682931.4011054235"/>
    <n v="10864660.000321016"/>
    <n v="7482688.7984174425"/>
  </r>
  <r>
    <s v="Wytch Farm"/>
    <x v="3"/>
    <n v="6309.4289042399996"/>
    <n v="1493.3871185128573"/>
    <n v="5215.6848956959657"/>
    <n v="7222.9641461724241"/>
    <n v="6339.5246609592605"/>
    <n v="7222.9641461724241"/>
    <n v="6348.9602451326327"/>
    <n v="7222.9641461724241"/>
    <n v="7449.2226303599527"/>
    <n v="6519.2648669510454"/>
    <n v="6348.9602451326346"/>
    <n v="6593.7658424479005"/>
    <n v="7393.5690500374203"/>
    <n v="7222.9641461724241"/>
    <n v="6865.4440373743746"/>
    <n v="7281.5796588165113"/>
    <n v="6551.0924602396917"/>
    <n v="7222.9641461724241"/>
    <n v="6339.524660959225"/>
    <n v="5748.7410393367254"/>
    <n v="8388.7492486906704"/>
    <n v="7222.9641461724241"/>
    <n v="6348.9602451326373"/>
    <n v="7171.8583820390168"/>
    <n v="5873.4822989493541"/>
  </r>
</pivotCacheRecords>
</file>

<file path=xl/pivotCache/pivotCacheRecords3.xml><?xml version="1.0" encoding="utf-8"?>
<pivotCacheRecords xmlns="http://schemas.openxmlformats.org/spreadsheetml/2006/main" xmlns:r="http://schemas.openxmlformats.org/officeDocument/2006/relationships" count="220">
  <r>
    <s v="Aberdeen"/>
    <x v="0"/>
    <n v="7704.0481180060015"/>
    <n v="1407300.7663028073"/>
    <n v="1743436.1657586696"/>
    <n v="1403121.0830268878"/>
    <n v="1778337.9692851901"/>
    <n v="1403121.0830268878"/>
    <n v="1792071.3969075955"/>
    <n v="1403121.0830268878"/>
    <n v="1497825.1898832361"/>
    <n v="1403121.0830268878"/>
    <n v="1792071.3969075955"/>
    <n v="1167875.1081923223"/>
    <n v="1739536.4258097934"/>
    <n v="1403121.0830268878"/>
    <n v="1043471.2856118045"/>
    <n v="1403121.0830268878"/>
    <n v="1827584.3532526158"/>
    <n v="1403121.0830268878"/>
    <n v="1778337.9692851908"/>
    <n v="966660.31858898175"/>
    <n v="1830247.9182031872"/>
    <n v="1403121.0830268878"/>
    <n v="1794845.2783352931"/>
    <n v="1403121.0830268878"/>
    <n v="1738258.1603463662"/>
  </r>
  <r>
    <s v="Abson (Seabank Power Station phase I)"/>
    <x v="1"/>
    <n v="1193412.3014342757"/>
    <n v="1171274.2052400322"/>
    <n v="2286374.0136631751"/>
    <n v="1119117.3648806934"/>
    <n v="2234932.2132777655"/>
    <n v="1119117.3648806934"/>
    <n v="2252191.7445491846"/>
    <n v="1119117.3648806934"/>
    <n v="1194652.5498269701"/>
    <n v="1119117.3648806934"/>
    <n v="2252191.7445491846"/>
    <n v="1082664.1961544235"/>
    <n v="2107804.0055757463"/>
    <n v="1119117.3648806934"/>
    <n v="1311386.041417974"/>
    <n v="1119117.3648806934"/>
    <n v="2296822.7716627293"/>
    <n v="1119117.3648806934"/>
    <n v="2234932.2132777655"/>
    <n v="1001044.8850037657"/>
    <n v="1895350.7054892515"/>
    <n v="1119117.3648806934"/>
    <n v="2255677.8293461408"/>
    <n v="1119117.3648806934"/>
    <n v="2184561.7788347541"/>
  </r>
  <r>
    <s v="Alrewas (EM)"/>
    <x v="2"/>
    <n v="4220562.8636541953"/>
    <n v="2498655.1253039907"/>
    <n v="5030171.078682825"/>
    <n v="2491234.1195818377"/>
    <n v="5130869.9434540411"/>
    <n v="2491234.1195818377"/>
    <n v="5170493.70014452"/>
    <n v="2491234.1195818377"/>
    <n v="2659380.7643148047"/>
    <n v="2491234.1195818377"/>
    <n v="5170493.70014452"/>
    <n v="2758061.9553630333"/>
    <n v="5468380.4312489741"/>
    <n v="2491234.1195818377"/>
    <n v="3010628.7717373427"/>
    <n v="2491234.1195818377"/>
    <n v="5272955.8662012368"/>
    <n v="2491234.1195818377"/>
    <n v="5130869.9434540411"/>
    <n v="2972129.4676540662"/>
    <n v="5627347.7520464407"/>
    <n v="2491234.1195818377"/>
    <n v="5178496.9172438001"/>
    <n v="2491234.1195818377"/>
    <n v="5015231.4705791371"/>
  </r>
  <r>
    <s v="Alrewas (WM)"/>
    <x v="3"/>
    <n v="4452439.1187825594"/>
    <n v="2640151.1718540243"/>
    <n v="5315024.0437423196"/>
    <n v="2632309.9228736181"/>
    <n v="5421425.3726563063"/>
    <n v="2632309.9228736181"/>
    <n v="5463292.9783935742"/>
    <n v="2632309.9228736181"/>
    <n v="2809978.5241300864"/>
    <n v="2632309.9228736181"/>
    <n v="5463292.9783935742"/>
    <n v="2914247.9207136733"/>
    <n v="5778048.7020789329"/>
    <n v="2632309.9228736181"/>
    <n v="3181117.3135599336"/>
    <n v="2632309.9228736181"/>
    <n v="5571557.4623737019"/>
    <n v="2632309.9228736181"/>
    <n v="5421425.3726563063"/>
    <n v="3140437.8369240132"/>
    <n v="5946018.1645468138"/>
    <n v="2632309.9228736181"/>
    <n v="5471749.4087305525"/>
    <n v="2632309.9228736181"/>
    <n v="5299238.4223324042"/>
  </r>
  <r>
    <s v="Apache (Sage Black Start)"/>
    <x v="1"/>
    <n v="0"/>
    <n v="0"/>
    <n v="0"/>
    <n v="0"/>
    <n v="0"/>
    <n v="0"/>
    <n v="0"/>
    <n v="0"/>
    <n v="0"/>
    <n v="0"/>
    <n v="0"/>
    <n v="0"/>
    <n v="0"/>
    <n v="0"/>
    <n v="0"/>
    <n v="0"/>
    <n v="0"/>
    <n v="0"/>
    <n v="0"/>
    <n v="0"/>
    <n v="0"/>
    <n v="0"/>
    <n v="0"/>
    <n v="0"/>
    <n v="0"/>
  </r>
  <r>
    <s v="Armadale"/>
    <x v="0"/>
    <n v="2663.1112142375"/>
    <n v="383410.35381826706"/>
    <n v="543679.59131466318"/>
    <n v="382271.62506742676"/>
    <n v="554563.49899658642"/>
    <n v="382271.62506742676"/>
    <n v="558846.18193258566"/>
    <n v="382271.62506742676"/>
    <n v="408073.17082599888"/>
    <n v="382271.62506742676"/>
    <n v="558846.18193258566"/>
    <n v="358098.00883785082"/>
    <n v="596754.31552084"/>
    <n v="382271.62506742676"/>
    <n v="325399.95054143033"/>
    <n v="382271.62506742676"/>
    <n v="569920.67377303354"/>
    <n v="382271.62506742676"/>
    <n v="554563.49899658642"/>
    <n v="317364.28680078883"/>
    <n v="600888.76522525295"/>
    <n v="382271.62506742676"/>
    <n v="559711.19939097366"/>
    <n v="382271.62506742676"/>
    <n v="542064.86292845861"/>
  </r>
  <r>
    <s v="Aspley"/>
    <x v="3"/>
    <n v="4016067.8450834863"/>
    <n v="2142799.7435702677"/>
    <n v="4259205.0102287913"/>
    <n v="2136435.6283318638"/>
    <n v="4344469.9252086245"/>
    <n v="2136435.6283318638"/>
    <n v="4378020.6137200706"/>
    <n v="2136435.6283318638"/>
    <n v="2280635.035271694"/>
    <n v="2136435.6283318638"/>
    <n v="4378020.6137200706"/>
    <n v="2321451.5522719473"/>
    <n v="4626808.0799549818"/>
    <n v="2136435.6283318638"/>
    <n v="2549194.6392965172"/>
    <n v="2136435.6283318638"/>
    <n v="4464778.5716903461"/>
    <n v="2136435.6283318638"/>
    <n v="4344469.9252086245"/>
    <n v="2474169.8847206323"/>
    <n v="4684524.8467433797"/>
    <n v="2136435.6283318638"/>
    <n v="4384797.1908650622"/>
    <n v="2136435.6283318638"/>
    <n v="4246555.1713484116"/>
  </r>
  <r>
    <s v="Asselby"/>
    <x v="4"/>
    <n v="22740.786907509999"/>
    <n v="144973.42620884892"/>
    <n v="245076.58633093553"/>
    <n v="144542.85513300862"/>
    <n v="249982.76817634352"/>
    <n v="144542.85513300862"/>
    <n v="251913.28999665764"/>
    <n v="144542.85513300862"/>
    <n v="154298.82143087641"/>
    <n v="144542.85513300862"/>
    <n v="251913.28999665764"/>
    <n v="166912.47827408052"/>
    <n v="298559.65517429978"/>
    <n v="144542.85513300862"/>
    <n v="146681.81470286907"/>
    <n v="144542.85513300862"/>
    <n v="256905.38221230227"/>
    <n v="144542.85513300862"/>
    <n v="249982.76817634352"/>
    <n v="193573.63403715179"/>
    <n v="366506.96620367194"/>
    <n v="144542.85513300862"/>
    <n v="252303.21731636027"/>
    <n v="144542.85513300862"/>
    <n v="244348.70886953265"/>
  </r>
  <r>
    <s v="Audley (NW)"/>
    <x v="5"/>
    <n v="649020.96710408409"/>
    <n v="298018.58083268651"/>
    <n v="588154.97881216696"/>
    <n v="297133.46564761346"/>
    <n v="599929.23812651064"/>
    <n v="297133.46564761346"/>
    <n v="604562.26340779976"/>
    <n v="297133.46564761346"/>
    <n v="317188.58407016896"/>
    <n v="297133.46564761346"/>
    <n v="604562.26340779976"/>
    <n v="318307.13039016986"/>
    <n v="637885.86077543732"/>
    <n v="297133.46564761346"/>
    <n v="352019.10109111987"/>
    <n v="297133.46564761346"/>
    <n v="616542.69750506664"/>
    <n v="297133.46564761346"/>
    <n v="599929.23812651064"/>
    <n v="339228.7332136755"/>
    <n v="642286.30349212186"/>
    <n v="297133.46564761346"/>
    <n v="605498.04310789867"/>
    <n v="297133.46564761346"/>
    <n v="586408.15852509486"/>
  </r>
  <r>
    <s v="Audley (WM)"/>
    <x v="3"/>
    <n v="1237944.3168257403"/>
    <n v="568441.43278830464"/>
    <n v="1121848.3690628125"/>
    <n v="566753.16173292336"/>
    <n v="1144306.6225581677"/>
    <n v="566753.16173292336"/>
    <n v="1153143.6672876675"/>
    <n v="566753.16173292336"/>
    <n v="605006.34788998682"/>
    <n v="566753.16173292336"/>
    <n v="1153143.6672876675"/>
    <n v="607139.86611225619"/>
    <n v="1216705.1854332597"/>
    <n v="566753.16173292336"/>
    <n v="671442.16858555085"/>
    <n v="566753.16173292336"/>
    <n v="1175995.1791116889"/>
    <n v="566753.16173292336"/>
    <n v="1144306.6225581677"/>
    <n v="647045.78691757063"/>
    <n v="1225098.6015611596"/>
    <n v="566753.16173292336"/>
    <n v="1154928.5759736029"/>
    <n v="566753.16173292336"/>
    <n v="1118516.479406696"/>
  </r>
  <r>
    <s v="Austrey"/>
    <x v="3"/>
    <n v="3482875.2893804931"/>
    <n v="2147128.5606612805"/>
    <n v="4332687.504592062"/>
    <n v="2140751.5888361167"/>
    <n v="4419423.4637266956"/>
    <n v="2140751.5888361167"/>
    <n v="4453552.9899023324"/>
    <n v="2140751.5888361167"/>
    <n v="2285242.3029123927"/>
    <n v="2140751.5888361167"/>
    <n v="4453552.9899023324"/>
    <n v="2373709.1973740114"/>
    <n v="4696531.8923839424"/>
    <n v="2140751.5888361167"/>
    <n v="2593174.9549336201"/>
    <n v="2140751.5888361167"/>
    <n v="4541807.7509478787"/>
    <n v="2140751.5888361167"/>
    <n v="4419423.4637266956"/>
    <n v="2559348.1180970655"/>
    <n v="4845798.9585647928"/>
    <n v="2140751.5888361167"/>
    <n v="4460446.480835381"/>
    <n v="2140751.5888361167"/>
    <n v="4319819.4227034235"/>
  </r>
  <r>
    <s v="Avonmouth Max Refill"/>
    <x v="6"/>
    <n v="0"/>
    <n v="0"/>
    <n v="0"/>
    <n v="0"/>
    <n v="0"/>
    <n v="0"/>
    <n v="0"/>
    <n v="0"/>
    <n v="0"/>
    <n v="0"/>
    <n v="0"/>
    <n v="0"/>
    <n v="0"/>
    <n v="0"/>
    <n v="0"/>
    <n v="0"/>
    <n v="0"/>
    <n v="0"/>
    <n v="0"/>
    <n v="0"/>
    <n v="0"/>
    <n v="0"/>
    <n v="0"/>
    <n v="0"/>
    <n v="0"/>
  </r>
  <r>
    <s v="Aylesbeare"/>
    <x v="7"/>
    <n v="2405008.720248065"/>
    <n v="1142582.9270322723"/>
    <n v="2154280.2065873942"/>
    <n v="1139189.4557389866"/>
    <n v="2197406.6863450678"/>
    <n v="1139189.4557389866"/>
    <n v="2214376.4222474275"/>
    <n v="1139189.4557389866"/>
    <n v="1216079.4128859441"/>
    <n v="1139189.4557389866"/>
    <n v="2214376.4222474275"/>
    <n v="990572.72713670356"/>
    <n v="1893464.8907598632"/>
    <n v="1139189.4557389866"/>
    <n v="1289367.2741712392"/>
    <n v="1139189.4557389866"/>
    <n v="2258258.0741450116"/>
    <n v="1139189.4557389866"/>
    <n v="2197406.6863450678"/>
    <n v="807341.08262319129"/>
    <n v="1528597.2821434131"/>
    <n v="1139189.4557389866"/>
    <n v="2217803.9740973166"/>
    <n v="1139189.4557389866"/>
    <n v="2147881.99437383"/>
  </r>
  <r>
    <s v="Bacton"/>
    <x v="8"/>
    <n v="875.73869547799995"/>
    <n v="93914.464288104165"/>
    <n v="172578.59987505683"/>
    <n v="93635.538329168499"/>
    <n v="176033.44640400921"/>
    <n v="93635.538329168499"/>
    <n v="177392.88574403728"/>
    <n v="93635.538329168499"/>
    <n v="99955.498976005489"/>
    <n v="93635.538329168499"/>
    <n v="177392.88574403728"/>
    <n v="92540.759816197533"/>
    <n v="169495.0686873034"/>
    <n v="93635.538329168499"/>
    <n v="103290.74101909959"/>
    <n v="93635.538329168499"/>
    <n v="180908.22883707256"/>
    <n v="93635.538329168499"/>
    <n v="176033.44640400921"/>
    <n v="104834.69728845679"/>
    <n v="198491.11707381756"/>
    <n v="93635.538329168499"/>
    <n v="177667.46566982605"/>
    <n v="93635.538329168499"/>
    <n v="172066.04143342789"/>
  </r>
  <r>
    <s v="Bacton (Baird)"/>
    <x v="6"/>
    <n v="0"/>
    <n v="0"/>
    <n v="0"/>
    <n v="0"/>
    <n v="0"/>
    <n v="0"/>
    <n v="0"/>
    <n v="0"/>
    <n v="0"/>
    <n v="0"/>
    <n v="0"/>
    <n v="0"/>
    <n v="0"/>
    <n v="0"/>
    <n v="0"/>
    <n v="0"/>
    <n v="0"/>
    <n v="0"/>
    <n v="0"/>
    <n v="0"/>
    <n v="0"/>
    <n v="0"/>
    <n v="0"/>
    <n v="0"/>
    <n v="0"/>
  </r>
  <r>
    <s v="Bacton (BBL)"/>
    <x v="9"/>
    <n v="47.999511560000002"/>
    <n v="0"/>
    <n v="20669.396412532751"/>
    <n v="10657.822590260203"/>
    <n v="20036.551027566129"/>
    <n v="10657.822590260203"/>
    <n v="20191.28568885793"/>
    <n v="10657.822590260203"/>
    <n v="11377.17573921767"/>
    <n v="10657.822590260203"/>
    <n v="20191.28568885793"/>
    <n v="10533.212262012234"/>
    <n v="19292.337121433724"/>
    <n v="10657.822590260203"/>
    <n v="11756.801024928245"/>
    <n v="5328.9112951301013"/>
    <n v="10295.705255015842"/>
    <n v="10657.822590260203"/>
    <n v="20036.551027566129"/>
    <n v="11932.537847715357"/>
    <n v="22592.737215633861"/>
    <n v="10657.822590260203"/>
    <n v="20222.539037619768"/>
    <n v="10657.822590260203"/>
    <n v="19584.971434233452"/>
  </r>
  <r>
    <s v="Bacton (Great Yarmouth)"/>
    <x v="1"/>
    <n v="2213.5104443606001"/>
    <n v="440856.19046068331"/>
    <n v="810123.81503403012"/>
    <n v="421224.86429946905"/>
    <n v="791896.60140607355"/>
    <n v="421224.86429946905"/>
    <n v="798012.11760584847"/>
    <n v="421224.86429946905"/>
    <n v="449655.57141500257"/>
    <n v="421224.86429946905"/>
    <n v="798012.11760584847"/>
    <n v="416299.94007953221"/>
    <n v="762483.33251690306"/>
    <n v="421224.86429946905"/>
    <n v="464659.34991702216"/>
    <n v="421224.86429946905"/>
    <n v="813826.09105815459"/>
    <n v="421224.86429946905"/>
    <n v="791896.60140607355"/>
    <n v="471604.92615494621"/>
    <n v="892923.72688825137"/>
    <n v="421224.86429946905"/>
    <n v="799247.33122285316"/>
    <n v="421224.86429946905"/>
    <n v="774049.00155056478"/>
  </r>
  <r>
    <s v="Bacton (IUK)"/>
    <x v="9"/>
    <n v="38975.511378231997"/>
    <n v="9133313.0336000919"/>
    <n v="16783510.266575262"/>
    <n v="8654131.5137054436"/>
    <n v="16269641.027060272"/>
    <n v="8654131.5137054436"/>
    <n v="16395285.275424069"/>
    <n v="8654131.5137054436"/>
    <n v="9238244.8917574659"/>
    <n v="8654131.5137054436"/>
    <n v="16395285.275424069"/>
    <n v="8552948.1660290211"/>
    <n v="15665340.761836868"/>
    <n v="8654131.5137054436"/>
    <n v="9546499.8960647881"/>
    <n v="4327065.7568527218"/>
    <n v="8360092.9316163454"/>
    <n v="8654131.5137054436"/>
    <n v="16269641.027060272"/>
    <n v="9689197.8593045063"/>
    <n v="18345259.311912529"/>
    <n v="8654131.5137054436"/>
    <n v="16420662.934710294"/>
    <n v="8654131.5137054436"/>
    <n v="15902959.262890356"/>
  </r>
  <r>
    <s v="Baldersby"/>
    <x v="4"/>
    <n v="12369.339989369"/>
    <n v="39421.995702802211"/>
    <n v="62645.737340742722"/>
    <n v="39304.912375564891"/>
    <n v="63899.840736888116"/>
    <n v="39304.912375564891"/>
    <n v="64393.314898155644"/>
    <n v="39304.912375564891"/>
    <n v="41957.81002397374"/>
    <n v="39304.912375564891"/>
    <n v="64393.314898155644"/>
    <n v="43957.957465374995"/>
    <n v="76828.325957554407"/>
    <n v="39304.912375564891"/>
    <n v="37494.36277903436"/>
    <n v="39304.912375564891"/>
    <n v="65669.378443857844"/>
    <n v="39304.912375564891"/>
    <n v="63899.840736888116"/>
    <n v="47550.335268492927"/>
    <n v="90030.489988517831"/>
    <n v="39304.912375564891"/>
    <n v="64492.986942791904"/>
    <n v="39304.912375564891"/>
    <n v="62459.679500840721"/>
  </r>
  <r>
    <s v="Balgray"/>
    <x v="0"/>
    <n v="5297.5110719695003"/>
    <n v="878569.15366398951"/>
    <n v="1162653.4755916672"/>
    <n v="875959.80327760754"/>
    <n v="1185928.6054596249"/>
    <n v="875959.80327760754"/>
    <n v="1195087.0809292602"/>
    <n v="875959.80327760754"/>
    <n v="935082.99073090195"/>
    <n v="875959.80327760754"/>
    <n v="1195087.0809292602"/>
    <n v="758385.18557559943"/>
    <n v="1198491.9163224411"/>
    <n v="875959.80327760754"/>
    <n v="695864.60389201483"/>
    <n v="875959.80327760754"/>
    <n v="1218769.7731516657"/>
    <n v="875959.80327760754"/>
    <n v="1185928.6054596249"/>
    <n v="631307.02697906445"/>
    <n v="1195299.2686842317"/>
    <n v="875959.80327760754"/>
    <n v="1196936.9122830732"/>
    <n v="875959.80327760754"/>
    <n v="1159200.3947691601"/>
  </r>
  <r>
    <s v="Barking (Horndon)"/>
    <x v="1"/>
    <n v="119.71401750000001"/>
    <n v="231.13266025445031"/>
    <n v="438.54259190204016"/>
    <n v="220.84032289331964"/>
    <n v="428.67569333762697"/>
    <n v="220.84032289331964"/>
    <n v="431.98619264069407"/>
    <n v="220.84032289331964"/>
    <n v="235.74601121236444"/>
    <n v="220.84032289331964"/>
    <n v="431.98619264069407"/>
    <n v="212.58978656038556"/>
    <n v="410.90110037197223"/>
    <n v="220.84032289331964"/>
    <n v="251.53305196387575"/>
    <n v="220.84032289331964"/>
    <n v="440.54673706284893"/>
    <n v="220.84032289331964"/>
    <n v="428.67569333762697"/>
    <n v="204.04772166903584"/>
    <n v="386.33831410808978"/>
    <n v="220.84032289331964"/>
    <n v="432.65484818581115"/>
    <n v="220.84032289331964"/>
    <n v="419.0142902846423"/>
  </r>
  <r>
    <s v="Barrow (Bains)"/>
    <x v="6"/>
    <n v="0"/>
    <n v="0"/>
    <n v="0"/>
    <n v="0"/>
    <n v="0"/>
    <n v="0"/>
    <n v="0"/>
    <n v="0"/>
    <n v="0"/>
    <n v="0"/>
    <n v="0"/>
    <n v="0"/>
    <n v="0"/>
    <n v="0"/>
    <n v="0"/>
    <n v="0"/>
    <n v="0"/>
    <n v="0"/>
    <n v="0"/>
    <n v="0"/>
    <n v="0"/>
    <n v="0"/>
    <n v="0"/>
    <n v="0"/>
    <n v="0"/>
  </r>
  <r>
    <s v="Barrow (Black Start)"/>
    <x v="10"/>
    <n v="0"/>
    <n v="0"/>
    <n v="0"/>
    <n v="0"/>
    <n v="0"/>
    <n v="0"/>
    <n v="0"/>
    <n v="0"/>
    <n v="0"/>
    <n v="0"/>
    <n v="0"/>
    <n v="0"/>
    <n v="0"/>
    <n v="0"/>
    <n v="0"/>
    <n v="0"/>
    <n v="0"/>
    <n v="0"/>
    <n v="0"/>
    <n v="0"/>
    <n v="0"/>
    <n v="0"/>
    <n v="0"/>
    <n v="0"/>
    <n v="0"/>
  </r>
  <r>
    <s v="Barrow (Gateway)"/>
    <x v="6"/>
    <n v="0"/>
    <n v="0"/>
    <n v="0"/>
    <n v="0"/>
    <n v="0"/>
    <n v="0"/>
    <n v="0"/>
    <n v="0"/>
    <n v="0"/>
    <n v="0"/>
    <n v="0"/>
    <n v="0"/>
    <n v="0"/>
    <n v="0"/>
    <n v="0"/>
    <n v="0"/>
    <n v="0"/>
    <n v="0"/>
    <n v="0"/>
    <n v="0"/>
    <n v="0"/>
    <n v="0"/>
    <n v="0"/>
    <n v="0"/>
    <n v="0"/>
  </r>
  <r>
    <s v="Barton Stacey Max Refill (Humbly Grove)"/>
    <x v="6"/>
    <n v="395757.285200816"/>
    <n v="247928.60799394443"/>
    <n v="461623.91936130106"/>
    <n v="234519.28794162668"/>
    <n v="446724.99553861743"/>
    <n v="65665.400623655471"/>
    <n v="126048.96716615753"/>
    <n v="65665.400623655471"/>
    <n v="70097.507868464367"/>
    <n v="65665.400623655471"/>
    <n v="126048.96716615753"/>
    <n v="60807.920746381424"/>
    <n v="115713.2760664318"/>
    <n v="234519.28794162668"/>
    <n v="262123.79955930274"/>
    <n v="234519.28794162668"/>
    <n v="459095.86712664511"/>
    <n v="234519.28794162668"/>
    <n v="446724.99553861743"/>
    <n v="53943.309191620807"/>
    <n v="102134.77004318216"/>
    <n v="31873.914091814746"/>
    <n v="61278.73617450452"/>
    <n v="234519.28794162668"/>
    <n v="436656.80109041475"/>
  </r>
  <r>
    <s v="Bathgate"/>
    <x v="0"/>
    <n v="7466.3077056770007"/>
    <n v="1061942.5261443947"/>
    <n v="1503846.5793378337"/>
    <n v="1058788.5568417457"/>
    <n v="1533952.0451282836"/>
    <n v="1058788.5568417457"/>
    <n v="1545798.1732275875"/>
    <n v="1058788.5568417457"/>
    <n v="1130251.8295687924"/>
    <n v="1058788.5568417457"/>
    <n v="1545798.1732275875"/>
    <n v="997200.05777212488"/>
    <n v="1661002.2481665621"/>
    <n v="1058788.5568417457"/>
    <n v="900073.51821895118"/>
    <n v="1058788.5568417457"/>
    <n v="1576430.8049066449"/>
    <n v="1058788.5568417457"/>
    <n v="1533952.0451282836"/>
    <n v="889763.59957458999"/>
    <n v="1684653.7966836633"/>
    <n v="1058788.5568417457"/>
    <n v="1548190.8573868705"/>
    <n v="1058788.5568417457"/>
    <n v="1499380.1549972002"/>
  </r>
  <r>
    <s v="Billingham ICI (Terra Billingham)"/>
    <x v="10"/>
    <n v="5545.9844501380003"/>
    <n v="712096.71070682537"/>
    <n v="1083370.5867351214"/>
    <n v="698280.65291333362"/>
    <n v="1086846.2077525952"/>
    <n v="698280.65291333362"/>
    <n v="1095239.5075576119"/>
    <n v="698280.65291333362"/>
    <n v="745411.32921004039"/>
    <n v="698280.65291333362"/>
    <n v="1095239.5075576119"/>
    <n v="748065.09390443063"/>
    <n v="1276537.9584421273"/>
    <n v="698280.65291333362"/>
    <n v="637726.25296965754"/>
    <n v="698280.65291333362"/>
    <n v="1116943.549531806"/>
    <n v="698280.65291333362"/>
    <n v="1086846.2077525952"/>
    <n v="782549.18841455947"/>
    <n v="1481656.9951666025"/>
    <n v="698280.65291333362"/>
    <n v="1096934.7885236146"/>
    <n v="698280.65291333362"/>
    <n v="1062351.0954033269"/>
  </r>
  <r>
    <s v="Bishop Auckland"/>
    <x v="11"/>
    <n v="159781.75570375202"/>
    <n v="1962988.6767863056"/>
    <n v="2953896.609274901"/>
    <n v="1957158.6004162503"/>
    <n v="3013030.5891242325"/>
    <n v="1957158.6004162503"/>
    <n v="3036299.0781485438"/>
    <n v="1957158.6004162503"/>
    <n v="2089257.646942436"/>
    <n v="1957158.6004162503"/>
    <n v="3036299.0781485438"/>
    <n v="2120287.1955842152"/>
    <n v="3614813.6897206316"/>
    <n v="1957158.6004162503"/>
    <n v="1767949.0382162295"/>
    <n v="1957158.6004162503"/>
    <n v="3096468.5316640595"/>
    <n v="1957158.6004162503"/>
    <n v="3013030.5891242325"/>
    <n v="2218677.5105582131"/>
    <n v="4200782.650094483"/>
    <n v="1957158.6004162503"/>
    <n v="3040998.8538585673"/>
    <n v="1957158.6004162503"/>
    <n v="2945123.5363453543"/>
  </r>
  <r>
    <s v="Bishop Auckland (test facility)"/>
    <x v="10"/>
    <n v="2694.3622464000005"/>
    <n v="0"/>
    <n v="64330.555402729027"/>
    <n v="41920.922853115771"/>
    <n v="64536.937810707524"/>
    <n v="41920.922853115771"/>
    <n v="65035.332030312056"/>
    <n v="41920.922853115771"/>
    <n v="44750.388966499035"/>
    <n v="41920.922853115771"/>
    <n v="65035.332030312056"/>
    <n v="45415.019474472363"/>
    <n v="77426.696938580499"/>
    <n v="41920.922853115771"/>
    <n v="37868.190765705011"/>
    <n v="41920.922853115771"/>
    <n v="66324.11824232449"/>
    <n v="41920.922853115771"/>
    <n v="64536.937810707524"/>
    <n v="47522.468918090017"/>
    <n v="89977.728611194194"/>
    <n v="41920.922853115771"/>
    <n v="65135.997829662658"/>
    <n v="41920.922853115771"/>
    <n v="63082.417814157234"/>
  </r>
  <r>
    <s v="Blaby"/>
    <x v="2"/>
    <n v="467435.68567400001"/>
    <n v="357023.62024563557"/>
    <n v="714150.89992726862"/>
    <n v="355963.26009350602"/>
    <n v="728447.46832884452"/>
    <n v="355963.26009350602"/>
    <n v="734072.99101114937"/>
    <n v="355963.26009350602"/>
    <n v="379989.11433276092"/>
    <n v="355963.26009350602"/>
    <n v="734072.99101114937"/>
    <n v="394428.11000537727"/>
    <n v="771774.94503213174"/>
    <n v="355963.26009350602"/>
    <n v="427429.44783622544"/>
    <n v="355963.26009350602"/>
    <n v="748619.90143493225"/>
    <n v="355963.26009350602"/>
    <n v="728447.46832884452"/>
    <n v="429537.66867087892"/>
    <n v="813274.74476481264"/>
    <n v="355963.26009350602"/>
    <n v="735209.23560489435"/>
    <n v="355963.26009350602"/>
    <n v="712029.87175448472"/>
  </r>
  <r>
    <s v="Blackness (BP Grangemouth)"/>
    <x v="10"/>
    <n v="4874.1288381170007"/>
    <n v="858404.98118363519"/>
    <n v="1200094.1124339614"/>
    <n v="841750.25907646201"/>
    <n v="1203944.2006412586"/>
    <n v="841750.25907646201"/>
    <n v="1213241.8036989984"/>
    <n v="841750.25907646201"/>
    <n v="898564.46238810045"/>
    <n v="841750.25907646201"/>
    <n v="1213241.8036989984"/>
    <n v="781547.10177223408"/>
    <n v="1289959.3157314106"/>
    <n v="841750.25907646201"/>
    <n v="706435.57329711481"/>
    <n v="841750.25907646201"/>
    <n v="1237284.2627690253"/>
    <n v="841750.25907646201"/>
    <n v="1203944.2006412586"/>
    <n v="687749.05533706432"/>
    <n v="1302165.0445052397"/>
    <n v="841750.25907646201"/>
    <n v="1215119.7360807077"/>
    <n v="841750.25907646201"/>
    <n v="1176809.958237323"/>
  </r>
  <r>
    <s v="Blackrod"/>
    <x v="5"/>
    <n v="8515488.1532307807"/>
    <n v="5537825.6313334983"/>
    <n v="9500743.7193178721"/>
    <n v="5521378.2892084373"/>
    <n v="9690938.8621972017"/>
    <n v="5521378.2892084373"/>
    <n v="9765778.2964081429"/>
    <n v="5521378.2892084373"/>
    <n v="5894045.4850911302"/>
    <n v="5521378.2892084373"/>
    <n v="9765778.2964081429"/>
    <n v="5571926.1717186309"/>
    <n v="10289208.321870644"/>
    <n v="5521378.2892084373"/>
    <n v="5686329.9372654986"/>
    <n v="5521378.2892084373"/>
    <n v="9959303.8774279319"/>
    <n v="5521378.2892084373"/>
    <n v="9690938.8621972017"/>
    <n v="5354058.9666185211"/>
    <n v="10137227.20292736"/>
    <n v="5521378.2892084373"/>
    <n v="9780894.3855830319"/>
    <n v="5521378.2892084373"/>
    <n v="9472526.5104714986"/>
  </r>
  <r>
    <s v="Blyborough"/>
    <x v="2"/>
    <n v="700456.61228787666"/>
    <n v="2010891.1850266454"/>
    <n v="3510267.540805948"/>
    <n v="2004918.8382071161"/>
    <n v="3580539.4959488655"/>
    <n v="2004918.8382071161"/>
    <n v="3608190.6403691471"/>
    <n v="2004918.8382071161"/>
    <n v="2140241.4772784822"/>
    <n v="2004918.8382071161"/>
    <n v="3608190.6403691471"/>
    <n v="2315918.8762655482"/>
    <n v="4209262.4727200419"/>
    <n v="2004918.8382071161"/>
    <n v="2100944.9359748978"/>
    <n v="2004918.8382071161"/>
    <n v="3679693.1022225404"/>
    <n v="2004918.8382071161"/>
    <n v="3580539.4959488655"/>
    <n v="2666861.9252597773"/>
    <n v="5049362.6281947661"/>
    <n v="2004918.8382071161"/>
    <n v="3613775.6260020775"/>
    <n v="2004918.8382071161"/>
    <n v="3499842.046209754"/>
  </r>
  <r>
    <s v="Blyborough (Brigg)"/>
    <x v="1"/>
    <n v="2717.5566549669998"/>
    <n v="9692.9666003575312"/>
    <n v="16920.311891913923"/>
    <n v="9261.3387976436097"/>
    <n v="16539.616825576915"/>
    <n v="9261.3387976436097"/>
    <n v="16667.345994328603"/>
    <n v="9261.3387976436097"/>
    <n v="9886.4358257866006"/>
    <n v="9261.3387976436097"/>
    <n v="16667.345994328603"/>
    <n v="10697.943942775008"/>
    <n v="19443.882268535137"/>
    <n v="9261.3387976436097"/>
    <n v="9704.9129752588779"/>
    <n v="9261.3387976436097"/>
    <n v="16997.637930077006"/>
    <n v="9261.3387976436097"/>
    <n v="16539.616825576915"/>
    <n v="12319.05818115488"/>
    <n v="23324.564127339014"/>
    <n v="9261.3387976436097"/>
    <n v="16693.144766398993"/>
    <n v="9261.3387976436097"/>
    <n v="16166.850403366996"/>
  </r>
  <r>
    <s v="Blyborough (Cottam)"/>
    <x v="1"/>
    <n v="87156.650511700005"/>
    <n v="417453.83450185484"/>
    <n v="728719.01570219593"/>
    <n v="398864.61525148724"/>
    <n v="712323.35256100004"/>
    <n v="398864.61525148724"/>
    <n v="717824.35483115772"/>
    <n v="398864.61525148724"/>
    <n v="425786.11019653117"/>
    <n v="398864.61525148724"/>
    <n v="717824.35483115772"/>
    <n v="460735.90308591269"/>
    <n v="837403.4024117256"/>
    <n v="398864.61525148724"/>
    <n v="417968.33746225701"/>
    <n v="398864.61525148724"/>
    <n v="732049.27076949645"/>
    <n v="398864.61525148724"/>
    <n v="712323.35256100004"/>
    <n v="530553.57427775103"/>
    <n v="1004535.4672616872"/>
    <n v="398864.61525148724"/>
    <n v="718935.44875835918"/>
    <n v="398864.61525148724"/>
    <n v="696269.15793297719"/>
  </r>
  <r>
    <s v="Braishfield A"/>
    <x v="12"/>
    <n v="7271956.8785118638"/>
    <n v="3858508.4957743404"/>
    <n v="7168749.6062964872"/>
    <n v="3847048.7255418906"/>
    <n v="7312260.6193199614"/>
    <n v="3847048.7255418906"/>
    <n v="7368730.4263566714"/>
    <n v="3847048.7255418906"/>
    <n v="4106706.5113114137"/>
    <n v="3847048.7255418906"/>
    <n v="7368730.4263566714"/>
    <n v="3513631.8104208326"/>
    <n v="6666629.7306818273"/>
    <n v="3847048.7255418906"/>
    <n v="4290598.368226557"/>
    <n v="3847048.7255418906"/>
    <n v="7514754.4086606121"/>
    <n v="3847048.7255418906"/>
    <n v="7312260.6193199614"/>
    <n v="3048121.1599431573"/>
    <n v="5771228.3209890695"/>
    <n v="3847048.7255418906"/>
    <n v="7380136.2132637426"/>
    <n v="3847048.7255418906"/>
    <n v="7147458.4199657869"/>
  </r>
  <r>
    <s v="Braishfield B"/>
    <x v="12"/>
    <n v="5382889.9537260886"/>
    <n v="3052740.2303511477"/>
    <n v="5671707.1760816239"/>
    <n v="3043673.591867005"/>
    <n v="5785248.9354000222"/>
    <n v="3043673.591867005"/>
    <n v="5829926.2121067923"/>
    <n v="3043673.591867005"/>
    <n v="3249107.3157037194"/>
    <n v="3043673.591867005"/>
    <n v="5829926.2121067923"/>
    <n v="2779883.7799787298"/>
    <n v="5274444.4652630556"/>
    <n v="3043673.591867005"/>
    <n v="3394597.2298126617"/>
    <n v="3043673.591867005"/>
    <n v="5945456.1599774556"/>
    <n v="3043673.591867005"/>
    <n v="5785248.9354000222"/>
    <n v="2411585.2283683238"/>
    <n v="4566028.7889270484"/>
    <n v="3043673.591867005"/>
    <n v="5838950.1405465379"/>
    <n v="3043673.591867005"/>
    <n v="5654862.2057686616"/>
  </r>
  <r>
    <s v="Brine Field (Teesside) Power Station"/>
    <x v="1"/>
    <n v="0"/>
    <n v="0"/>
    <n v="0"/>
    <n v="0"/>
    <n v="0"/>
    <n v="0"/>
    <n v="0"/>
    <n v="0"/>
    <n v="0"/>
    <n v="0"/>
    <n v="0"/>
    <n v="0"/>
    <n v="0"/>
    <n v="0"/>
    <n v="0"/>
    <n v="0"/>
    <n v="0"/>
    <n v="0"/>
    <n v="0"/>
    <n v="0"/>
    <n v="0"/>
    <n v="0"/>
    <n v="0"/>
    <n v="0"/>
    <n v="0"/>
  </r>
  <r>
    <s v="Brisley"/>
    <x v="8"/>
    <n v="6503.8502233480012"/>
    <n v="81721.228895232562"/>
    <n v="150932.34345667996"/>
    <n v="81478.516845413717"/>
    <n v="153953.85413804764"/>
    <n v="81478.516845413717"/>
    <n v="155142.78118651241"/>
    <n v="81478.516845413717"/>
    <n v="86977.935433849911"/>
    <n v="81478.516845413717"/>
    <n v="155142.78118651241"/>
    <n v="87349.066263955683"/>
    <n v="161744.90981385866"/>
    <n v="81478.516845413717"/>
    <n v="90335.149379334893"/>
    <n v="81478.516845413717"/>
    <n v="158217.20044515858"/>
    <n v="81478.516845413717"/>
    <n v="153953.85413804764"/>
    <n v="97274.523815104898"/>
    <n v="184176.8936648595"/>
    <n v="81478.516845413717"/>
    <n v="155382.9209935074"/>
    <n v="81478.516845413717"/>
    <n v="150484.07439661361"/>
  </r>
  <r>
    <s v="Broxburn"/>
    <x v="0"/>
    <n v="19921.668079363"/>
    <n v="2937647.8299013637"/>
    <n v="4173129.8786263182"/>
    <n v="2928923.015846557"/>
    <n v="4256671.6577720381"/>
    <n v="2928923.015846557"/>
    <n v="4289544.3136642426"/>
    <n v="2928923.015846557"/>
    <n v="3126611.6128052524"/>
    <n v="2928923.015846557"/>
    <n v="4289544.3136642426"/>
    <n v="2715611.8365437281"/>
    <n v="4528149.7995703965"/>
    <n v="2928923.015846557"/>
    <n v="2497677.4515746771"/>
    <n v="2928923.015846557"/>
    <n v="4374548.9625939997"/>
    <n v="2928923.015846557"/>
    <n v="4256671.6577720381"/>
    <n v="2374075.0848436914"/>
    <n v="4495008.1203661701"/>
    <n v="2928923.015846557"/>
    <n v="4296183.9415973108"/>
    <n v="2928923.015846557"/>
    <n v="4160735.6828867979"/>
  </r>
  <r>
    <s v="Burley Bank"/>
    <x v="4"/>
    <n v="297931.31208777748"/>
    <n v="483844.48947685468"/>
    <n v="802607.31995429506"/>
    <n v="482407.47134310845"/>
    <n v="818674.69514138869"/>
    <n v="482407.47134310845"/>
    <n v="824997.0083721733"/>
    <n v="482407.47134310845"/>
    <n v="514967.71811512776"/>
    <n v="482407.47134310845"/>
    <n v="824997.0083721733"/>
    <n v="549304.80412989517"/>
    <n v="983765.78017888532"/>
    <n v="482407.47134310845"/>
    <n v="480371.87047207408"/>
    <n v="482407.47134310845"/>
    <n v="841345.73353661201"/>
    <n v="482407.47134310845"/>
    <n v="818674.69514138869"/>
    <n v="610000.15562483168"/>
    <n v="1154957.4276159743"/>
    <n v="482407.47134310845"/>
    <n v="826273.99090946442"/>
    <n v="482407.47134310845"/>
    <n v="800223.57621403085"/>
  </r>
  <r>
    <s v="Burnhervie"/>
    <x v="0"/>
    <n v="7609.9840873825015"/>
    <n v="1303022.3280845319"/>
    <n v="1610014.1036884689"/>
    <n v="1299152.3517701209"/>
    <n v="1642244.9344039776"/>
    <n v="1299152.3517701209"/>
    <n v="1654927.3672904347"/>
    <n v="1299152.3517701209"/>
    <n v="1386839.05581372"/>
    <n v="1299152.3517701209"/>
    <n v="1654927.3672904347"/>
    <n v="1064560.7785973309"/>
    <n v="1577986.9575632815"/>
    <n v="1299152.3517701209"/>
    <n v="963616.28812367632"/>
    <n v="1299152.3517701209"/>
    <n v="1687722.5803886303"/>
    <n v="1299152.3517701209"/>
    <n v="1642244.9344039776"/>
    <n v="870461.77842938562"/>
    <n v="1648108.2622397682"/>
    <n v="1299152.3517701209"/>
    <n v="1657488.9685169472"/>
    <n v="1299152.3517701209"/>
    <n v="1605232.3618005142"/>
  </r>
  <r>
    <s v="Burton Point (Connahs Quay)"/>
    <x v="1"/>
    <n v="1034736.8890673429"/>
    <n v="833309.10900044697"/>
    <n v="1598182.2627777192"/>
    <n v="796201.85437665693"/>
    <n v="1562224.2907005288"/>
    <n v="796201.85437665693"/>
    <n v="1574288.7545970746"/>
    <n v="796201.85437665693"/>
    <n v="849941.7535259485"/>
    <n v="796201.85437665693"/>
    <n v="1574288.7545970746"/>
    <n v="804203.10208868142"/>
    <n v="1577772.1918022418"/>
    <n v="796201.85437665693"/>
    <n v="916662.75881547364"/>
    <n v="796201.85437665693"/>
    <n v="1605485.9758199216"/>
    <n v="796201.85437665693"/>
    <n v="1562224.2907005288"/>
    <n v="790173.54667258053"/>
    <n v="1496092.744272087"/>
    <n v="796201.85437665693"/>
    <n v="1576725.5382797709"/>
    <n v="796201.85437665693"/>
    <n v="1527015.2066162275"/>
  </r>
  <r>
    <s v="Caldecott"/>
    <x v="2"/>
    <n v="329543.98073586763"/>
    <n v="300371.31255470752"/>
    <n v="595945.84545966715"/>
    <n v="299479.20975641999"/>
    <n v="607876.06993199757"/>
    <n v="299479.20975641999"/>
    <n v="612570.46557219094"/>
    <n v="299479.20975641999"/>
    <n v="319692.65492883726"/>
    <n v="299479.20975641999"/>
    <n v="612570.46557219094"/>
    <n v="340896.41923662153"/>
    <n v="660593.76105841657"/>
    <n v="299479.20975641999"/>
    <n v="356682.04533672094"/>
    <n v="299479.20975641999"/>
    <n v="624709.59587673878"/>
    <n v="299479.20975641999"/>
    <n v="607876.06993199757"/>
    <n v="383964.30050936167"/>
    <n v="726987.38963175262"/>
    <n v="299479.20975641999"/>
    <n v="613518.64087398932"/>
    <n v="299479.20975641999"/>
    <n v="594175.88629865192"/>
  </r>
  <r>
    <s v="Caldecott (Corby Power Station)"/>
    <x v="1"/>
    <n v="1083.3722111519999"/>
    <n v="1760.9598207884142"/>
    <n v="3493.7979938717308"/>
    <n v="1682.5442799687062"/>
    <n v="3415.190006764783"/>
    <n v="1682.5442799687062"/>
    <n v="3441.5642199822605"/>
    <n v="1682.5442799687062"/>
    <n v="1796.1081449894984"/>
    <n v="1682.5442799687062"/>
    <n v="3441.5642199822605"/>
    <n v="1915.235854652163"/>
    <n v="3711.370331703054"/>
    <n v="1682.5442799687062"/>
    <n v="2003.9231959939859"/>
    <n v="1682.5442799687062"/>
    <n v="3509.7646946473424"/>
    <n v="1682.5442799687062"/>
    <n v="3415.190006764783"/>
    <n v="2157.2012897311397"/>
    <n v="4084.3852734524071"/>
    <n v="1682.5442799687062"/>
    <n v="3446.8912907052854"/>
    <n v="1682.5442799687062"/>
    <n v="3338.2191692046226"/>
  </r>
  <r>
    <s v="Cambridge"/>
    <x v="8"/>
    <n v="0"/>
    <n v="0"/>
    <n v="0"/>
    <n v="0"/>
    <n v="0"/>
    <n v="0"/>
    <n v="0"/>
    <n v="0"/>
    <n v="0"/>
    <n v="0"/>
    <n v="0"/>
    <n v="0"/>
    <n v="0"/>
    <n v="0"/>
    <n v="0"/>
    <n v="0"/>
    <n v="0"/>
    <n v="0"/>
    <n v="0"/>
    <n v="0"/>
    <n v="0"/>
    <n v="0"/>
    <n v="0"/>
    <n v="0"/>
    <n v="0"/>
  </r>
  <r>
    <s v="Careston"/>
    <x v="0"/>
    <n v="1272.094116728"/>
    <n v="218320.04496868723"/>
    <n v="284518.92566322448"/>
    <n v="217671.63443513025"/>
    <n v="290214.70267996058"/>
    <n v="217671.63443513025"/>
    <n v="292455.92042543495"/>
    <n v="217671.63443513025"/>
    <n v="232363.45111189916"/>
    <n v="217671.63443513025"/>
    <n v="292455.92042543495"/>
    <n v="184095.46177940923"/>
    <n v="286656.98289873981"/>
    <n v="217671.63443513025"/>
    <n v="170288.61450370424"/>
    <n v="217671.63443513025"/>
    <n v="298251.43412697234"/>
    <n v="217671.63443513025"/>
    <n v="290214.70267996058"/>
    <n v="150956.9369532337"/>
    <n v="285817.69033436663"/>
    <n v="217671.63443513025"/>
    <n v="292908.60219218174"/>
    <n v="217671.63443513025"/>
    <n v="283673.90445400466"/>
  </r>
  <r>
    <s v="Carrington (Partington) Power Station"/>
    <x v="1"/>
    <n v="1205014.9057457279"/>
    <n v="1067881.17159857"/>
    <n v="2067240.5825529853"/>
    <n v="1020328.4230272856"/>
    <n v="2020729.1295882412"/>
    <n v="1020328.4230272856"/>
    <n v="2036334.4519313499"/>
    <n v="1020328.4230272856"/>
    <n v="1089195.8167054499"/>
    <n v="1020328.4230272856"/>
    <n v="2036334.4519313499"/>
    <n v="1070425.7461479739"/>
    <n v="2144948.9948697113"/>
    <n v="1020328.4230272856"/>
    <n v="1185698.5899998592"/>
    <n v="1020328.4230272856"/>
    <n v="2076687.8980161925"/>
    <n v="1020328.4230272856"/>
    <n v="2020729.1295882412"/>
    <n v="1126041.3257197775"/>
    <n v="2132015.5100787552"/>
    <n v="1020328.4230272856"/>
    <n v="2039486.4191613055"/>
    <n v="1020328.4230272856"/>
    <n v="1975186.3594119009"/>
  </r>
  <r>
    <s v="Caythorpe"/>
    <x v="6"/>
    <n v="0"/>
    <n v="0"/>
    <n v="0"/>
    <n v="0"/>
    <n v="0"/>
    <n v="0"/>
    <n v="0"/>
    <n v="0"/>
    <n v="0"/>
    <n v="0"/>
    <n v="0"/>
    <n v="0"/>
    <n v="0"/>
    <n v="0"/>
    <n v="0"/>
    <n v="0"/>
    <n v="0"/>
    <n v="0"/>
    <n v="0"/>
    <n v="0"/>
    <n v="0"/>
    <n v="0"/>
    <n v="0"/>
    <n v="0"/>
    <n v="0"/>
  </r>
  <r>
    <s v="Centrax Industrial"/>
    <x v="10"/>
    <n v="2402.6630664960003"/>
    <n v="1350.6665796543375"/>
    <n v="2521.4421730033382"/>
    <n v="1324.4610274538234"/>
    <n v="2529.5313509062062"/>
    <n v="1324.4610274538234"/>
    <n v="2549.0659592462821"/>
    <n v="1324.4610274538234"/>
    <n v="1413.8559486679403"/>
    <n v="1324.4610274538234"/>
    <n v="2549.0659592462821"/>
    <n v="1119.1740885965264"/>
    <n v="2128.2764112514878"/>
    <n v="1324.4610274538234"/>
    <n v="1484.2473007458852"/>
    <n v="1324.4610274538234"/>
    <n v="2599.5800561106716"/>
    <n v="1324.4610274538234"/>
    <n v="2529.5313509062062"/>
    <n v="882.86570296581158"/>
    <n v="1671.5935099775472"/>
    <n v="1324.4610274538234"/>
    <n v="2553.0115647252446"/>
    <n v="1324.4610274538234"/>
    <n v="2472.5213027600494"/>
  </r>
  <r>
    <s v="Cirencester"/>
    <x v="7"/>
    <n v="625266.81653603399"/>
    <n v="342905.61671925336"/>
    <n v="675350.97410478722"/>
    <n v="341887.18703759718"/>
    <n v="688870.80779447814"/>
    <n v="341887.18703759718"/>
    <n v="694190.69498320867"/>
    <n v="341887.18703759718"/>
    <n v="364962.97221800155"/>
    <n v="341887.18703759718"/>
    <n v="694190.69498320867"/>
    <n v="341814.99251414771"/>
    <n v="666483.22548975691"/>
    <n v="341887.18703759718"/>
    <n v="404207.1416372431"/>
    <n v="341887.18703759718"/>
    <n v="707947.26957538107"/>
    <n v="341887.18703759718"/>
    <n v="688870.80779447814"/>
    <n v="326812.97037365276"/>
    <n v="618778.64143765182"/>
    <n v="341887.18703759718"/>
    <n v="695265.20723725006"/>
    <n v="341887.18703759718"/>
    <n v="673345.18171169597"/>
  </r>
  <r>
    <s v="Cockenzie Power Station"/>
    <x v="1"/>
    <n v="0"/>
    <n v="0"/>
    <n v="0"/>
    <n v="0"/>
    <n v="0"/>
    <n v="0"/>
    <n v="0"/>
    <n v="0"/>
    <n v="0"/>
    <n v="0"/>
    <n v="0"/>
    <n v="0"/>
    <n v="0"/>
    <n v="0"/>
    <n v="0"/>
    <n v="0"/>
    <n v="0"/>
    <n v="0"/>
    <n v="0"/>
    <n v="0"/>
    <n v="0"/>
    <n v="0"/>
    <n v="0"/>
    <n v="0"/>
    <n v="0"/>
  </r>
  <r>
    <s v="Coffinswell"/>
    <x v="7"/>
    <n v="660365.9474887572"/>
    <n v="308237.85957810376"/>
    <n v="574987.36790458788"/>
    <n v="307322.39313515677"/>
    <n v="586498.02515661565"/>
    <n v="307322.39313515677"/>
    <n v="591027.32628963317"/>
    <n v="307322.39313515677"/>
    <n v="328065.21648154559"/>
    <n v="307322.39313515677"/>
    <n v="591027.32628963317"/>
    <n v="259103.97467148228"/>
    <n v="492533.14732538874"/>
    <n v="307322.39313515677"/>
    <n v="344138.0991066345"/>
    <n v="307322.39313515677"/>
    <n v="602739.54248451081"/>
    <n v="307322.39313515677"/>
    <n v="586498.02515661565"/>
    <n v="203876.0054997587"/>
    <n v="386013.19146128459"/>
    <n v="307322.39313515677"/>
    <n v="591942.15575819439"/>
    <n v="307322.39313515677"/>
    <n v="573279.65542191116"/>
  </r>
  <r>
    <s v="Coldstream"/>
    <x v="11"/>
    <n v="1008.9745618565003"/>
    <n v="139203.79384008513"/>
    <n v="188565.38101400118"/>
    <n v="138790.35857238006"/>
    <n v="192340.26650124264"/>
    <n v="138790.35857238006"/>
    <n v="193825.63720944984"/>
    <n v="138790.35857238006"/>
    <n v="148158.05827261874"/>
    <n v="138790.35857238006"/>
    <n v="193825.63720944984"/>
    <n v="133320.76269754165"/>
    <n v="216616.47675690398"/>
    <n v="138790.35857238006"/>
    <n v="112859.05639277413"/>
    <n v="138790.35857238006"/>
    <n v="197666.62334685642"/>
    <n v="138790.35857238006"/>
    <n v="192340.26650124264"/>
    <n v="120239.99993384036"/>
    <n v="227659.09113233673"/>
    <n v="138790.35857238006"/>
    <n v="194125.65278706283"/>
    <n v="138790.35857238006"/>
    <n v="188005.34183238962"/>
  </r>
  <r>
    <s v="Corbridge"/>
    <x v="11"/>
    <n v="885.53333061000001"/>
    <n v="7010.4264061116537"/>
    <n v="9979.0586221261219"/>
    <n v="6989.6054396855025"/>
    <n v="10178.829138678146"/>
    <n v="6989.6054396855025"/>
    <n v="10257.436363891386"/>
    <n v="6989.6054396855025"/>
    <n v="7461.3710972976778"/>
    <n v="6989.6054396855025"/>
    <n v="10257.436363891386"/>
    <n v="7214.2578744062557"/>
    <n v="12016.985305771024"/>
    <n v="6989.6054396855025"/>
    <n v="5972.608194171692"/>
    <n v="6989.6054396855025"/>
    <n v="10460.704989478118"/>
    <n v="6989.6054396855025"/>
    <n v="10178.829138678146"/>
    <n v="7035.2964709070166"/>
    <n v="13320.435805842508"/>
    <n v="6989.6054396855025"/>
    <n v="10273.313472512556"/>
    <n v="6989.6054396855025"/>
    <n v="9949.4208180184087"/>
  </r>
  <r>
    <s v="Coryton 2 (Thames Haven) Power Station"/>
    <x v="1"/>
    <n v="0"/>
    <n v="0"/>
    <n v="0"/>
    <n v="0"/>
    <n v="0"/>
    <n v="0"/>
    <n v="0"/>
    <n v="0"/>
    <n v="0"/>
    <n v="0"/>
    <n v="0"/>
    <n v="0"/>
    <n v="0"/>
    <n v="0"/>
    <n v="0"/>
    <n v="0"/>
    <n v="0"/>
    <n v="0"/>
    <n v="0"/>
    <n v="0"/>
    <n v="0"/>
    <n v="0"/>
    <n v="0"/>
    <n v="0"/>
    <n v="0"/>
  </r>
  <r>
    <s v="Cowpen Bewley"/>
    <x v="11"/>
    <n v="14028.393792248004"/>
    <n v="1334649.3068224133"/>
    <n v="2029934.474245124"/>
    <n v="1330685.3983811508"/>
    <n v="2070571.6800019445"/>
    <n v="1330685.3983811508"/>
    <n v="2086561.9174008216"/>
    <n v="1330685.3983811508"/>
    <n v="1420500.4355043976"/>
    <n v="1330685.3983811508"/>
    <n v="2086561.9174008216"/>
    <n v="1429506.970099472"/>
    <n v="2437394.8363816179"/>
    <n v="1330685.3983811508"/>
    <n v="1214944.5888238419"/>
    <n v="1330685.3983811508"/>
    <n v="2127910.7065236801"/>
    <n v="1330685.3983811508"/>
    <n v="2070571.6800019445"/>
    <n v="1504021.8965394157"/>
    <n v="2847673.4713714062"/>
    <n v="1330685.3983811508"/>
    <n v="2089791.6298779072"/>
    <n v="1330685.3983811508"/>
    <n v="2023905.568856616"/>
  </r>
  <r>
    <s v="Crawley Down"/>
    <x v="12"/>
    <n v="0"/>
    <n v="0"/>
    <n v="0"/>
    <n v="0"/>
    <n v="0"/>
    <n v="0"/>
    <n v="0"/>
    <n v="0"/>
    <n v="0"/>
    <n v="0"/>
    <n v="0"/>
    <n v="0"/>
    <n v="0"/>
    <n v="0"/>
    <n v="0"/>
    <n v="0"/>
    <n v="0"/>
    <n v="0"/>
    <n v="0"/>
    <n v="0"/>
    <n v="0"/>
    <n v="0"/>
    <n v="0"/>
    <n v="0"/>
    <n v="0"/>
  </r>
  <r>
    <s v="Deborah Storage (Bacton)"/>
    <x v="6"/>
    <n v="0"/>
    <n v="0"/>
    <n v="0"/>
    <n v="0"/>
    <n v="0"/>
    <n v="0"/>
    <n v="0"/>
    <n v="0"/>
    <n v="0"/>
    <n v="0"/>
    <n v="0"/>
    <n v="0"/>
    <n v="0"/>
    <n v="0"/>
    <n v="0"/>
    <n v="0"/>
    <n v="0"/>
    <n v="0"/>
    <n v="0"/>
    <n v="0"/>
    <n v="0"/>
    <n v="0"/>
    <n v="0"/>
    <n v="0"/>
    <n v="0"/>
  </r>
  <r>
    <s v="Deeside"/>
    <x v="1"/>
    <n v="163876.38983100001"/>
    <n v="131514.89168670337"/>
    <n v="252225.38907515554"/>
    <n v="125658.53355989445"/>
    <n v="246550.49597393966"/>
    <n v="125658.53355989445"/>
    <n v="248454.51166173781"/>
    <n v="125658.53355989445"/>
    <n v="134139.89652537435"/>
    <n v="125658.53355989445"/>
    <n v="248454.51166173781"/>
    <n v="126949.47750120773"/>
    <n v="249057.2230611227"/>
    <n v="125658.53355989445"/>
    <n v="144667.8682261756"/>
    <n v="125658.53355989445"/>
    <n v="253378.06227562076"/>
    <n v="125658.53355989445"/>
    <n v="246550.49597393966"/>
    <n v="124696.7441011566"/>
    <n v="236097.36730581342"/>
    <n v="125658.53355989445"/>
    <n v="248839.08526562178"/>
    <n v="125658.53355989445"/>
    <n v="240993.79249963889"/>
  </r>
  <r>
    <s v="Didcot"/>
    <x v="1"/>
    <n v="1456238.735848512"/>
    <n v="1774064.8269680184"/>
    <n v="3304795.7261050558"/>
    <n v="1695065.7202231325"/>
    <n v="3230440.1565259225"/>
    <n v="1695065.7202231325"/>
    <n v="3255387.6169324457"/>
    <n v="1695065.7202231325"/>
    <n v="1809474.7238639593"/>
    <n v="1695065.7202231325"/>
    <n v="3255387.6169324457"/>
    <n v="1642711.7886559777"/>
    <n v="3108964.2858000887"/>
    <n v="1695065.7202231325"/>
    <n v="1895517.9507172294"/>
    <n v="1695065.7202231325"/>
    <n v="3319898.6841397779"/>
    <n v="1695065.7202231325"/>
    <n v="3230440.1565259225"/>
    <n v="1520894.7788969083"/>
    <n v="2879620.120276955"/>
    <n v="1695065.7202231325"/>
    <n v="3260426.5117366086"/>
    <n v="1695065.7202231325"/>
    <n v="3157633.1724215979"/>
  </r>
  <r>
    <s v="Dowlais"/>
    <x v="13"/>
    <n v="3187652.4067565729"/>
    <n v="4689066.5160085391"/>
    <n v="9129424.3513551299"/>
    <n v="4675139.9884559941"/>
    <n v="9312186.0614075232"/>
    <n v="4675139.9884559941"/>
    <n v="9384100.5318228975"/>
    <n v="4675139.9884559941"/>
    <n v="4990690.0592168057"/>
    <n v="4675139.9884559941"/>
    <n v="9384100.5318228975"/>
    <n v="4414991.8303166935"/>
    <n v="8578059.9601095021"/>
    <n v="4675139.9884559941"/>
    <n v="5464090.0262951767"/>
    <n v="4675139.9884559941"/>
    <n v="9570062.5158705097"/>
    <n v="4675139.9884559941"/>
    <n v="9312186.0614075232"/>
    <n v="3998674.9618687374"/>
    <n v="7570980.6059012096"/>
    <n v="4675139.9884559941"/>
    <n v="9398625.83601881"/>
    <n v="4675139.9884559941"/>
    <n v="9102309.9610316046"/>
  </r>
  <r>
    <s v="Drakelow Power Station"/>
    <x v="1"/>
    <n v="0"/>
    <n v="0"/>
    <n v="0"/>
    <n v="0"/>
    <n v="0"/>
    <n v="0"/>
    <n v="0"/>
    <n v="0"/>
    <n v="0"/>
    <n v="0"/>
    <n v="0"/>
    <n v="0"/>
    <n v="0"/>
    <n v="0"/>
    <n v="0"/>
    <n v="0"/>
    <n v="0"/>
    <n v="0"/>
    <n v="0"/>
    <n v="0"/>
    <n v="0"/>
    <n v="0"/>
    <n v="0"/>
    <n v="0"/>
    <n v="0"/>
  </r>
  <r>
    <s v="Drointon"/>
    <x v="2"/>
    <n v="4397105.9399120538"/>
    <n v="2238297.1303813439"/>
    <n v="4486627.9034072505"/>
    <n v="2231649.3879041113"/>
    <n v="4576445.5914057018"/>
    <n v="2231649.3879041113"/>
    <n v="4611787.7397391284"/>
    <n v="2231649.3879041113"/>
    <n v="2382275.2780390144"/>
    <n v="2231649.3879041113"/>
    <n v="4611787.7397391284"/>
    <n v="2453492.3771100105"/>
    <n v="4873224.9661443755"/>
    <n v="2231649.3879041113"/>
    <n v="2685310.4681311315"/>
    <n v="2231649.3879041113"/>
    <n v="4703178.1926845154"/>
    <n v="2231649.3879041113"/>
    <n v="4576445.5914057018"/>
    <n v="2627979.9461123836"/>
    <n v="4975744.5639982205"/>
    <n v="2231649.3879041113"/>
    <n v="4618926.1564237671"/>
    <n v="2231649.3879041113"/>
    <n v="4473302.618534131"/>
  </r>
  <r>
    <s v="Drum"/>
    <x v="0"/>
    <n v="23835.662968646302"/>
    <n v="3570426.0991226351"/>
    <n v="4927398.0045385882"/>
    <n v="3559821.9336082409"/>
    <n v="5026039.4577956637"/>
    <n v="3559821.9336082409"/>
    <n v="5064853.6485249596"/>
    <n v="3559821.9336082409"/>
    <n v="3800093.2550701997"/>
    <n v="3559821.9336082409"/>
    <n v="5064853.6485249596"/>
    <n v="3255383.2981984145"/>
    <n v="5322700.9034002777"/>
    <n v="3559821.9336082409"/>
    <n v="2949117.6284504305"/>
    <n v="3559821.9336082409"/>
    <n v="5165222.3764809826"/>
    <n v="3559821.9336082409"/>
    <n v="5026039.4577956637"/>
    <n v="2825935.2882717475"/>
    <n v="5350547.7352023832"/>
    <n v="3559821.9336082409"/>
    <n v="5072693.3492723154"/>
    <n v="3559821.9336082409"/>
    <n v="4912763.6324651083"/>
  </r>
  <r>
    <s v="Dyffryn Clydach"/>
    <x v="13"/>
    <n v="954651.89832215116"/>
    <n v="2142202.5320749208"/>
    <n v="4129954.5137479543"/>
    <n v="2135840.1905546584"/>
    <n v="4212631.9663804546"/>
    <n v="2135840.1905546584"/>
    <n v="4245164.5204895977"/>
    <n v="2135840.1905546584"/>
    <n v="2279999.4082310237"/>
    <n v="2135840.1905546584"/>
    <n v="4245164.5204895977"/>
    <n v="1943617.248571387"/>
    <n v="3762127.0511675943"/>
    <n v="2135840.1905546584"/>
    <n v="2471836.3830106426"/>
    <n v="2135840.1905546584"/>
    <n v="4329289.7079981575"/>
    <n v="2135840.1905546584"/>
    <n v="4212631.9663804546"/>
    <n v="1698005.0914250407"/>
    <n v="3214955.8887608577"/>
    <n v="2135840.1905546584"/>
    <n v="4251735.4545724876"/>
    <n v="2135840.1905546584"/>
    <n v="4117688.5488421232"/>
  </r>
  <r>
    <s v="Dynevor Max Refill"/>
    <x v="6"/>
    <n v="0"/>
    <n v="0"/>
    <n v="0"/>
    <n v="0"/>
    <n v="0"/>
    <n v="0"/>
    <n v="0"/>
    <n v="0"/>
    <n v="0"/>
    <n v="0"/>
    <n v="0"/>
    <n v="0"/>
    <n v="0"/>
    <n v="0"/>
    <n v="0"/>
    <n v="0"/>
    <n v="0"/>
    <n v="0"/>
    <n v="0"/>
    <n v="0"/>
    <n v="0"/>
    <n v="0"/>
    <n v="0"/>
    <n v="0"/>
    <n v="0"/>
  </r>
  <r>
    <s v="Eastoft (Keadby Blackstart)"/>
    <x v="1"/>
    <n v="0"/>
    <n v="0"/>
    <n v="0"/>
    <n v="0"/>
    <n v="0"/>
    <n v="0"/>
    <n v="0"/>
    <n v="0"/>
    <n v="0"/>
    <n v="0"/>
    <n v="0"/>
    <n v="0"/>
    <n v="0"/>
    <n v="0"/>
    <n v="0"/>
    <n v="0"/>
    <n v="0"/>
    <n v="0"/>
    <n v="0"/>
    <n v="0"/>
    <n v="0"/>
    <n v="0"/>
    <n v="0"/>
    <n v="0"/>
    <n v="0"/>
  </r>
  <r>
    <s v="Eastoft (Keadby)"/>
    <x v="1"/>
    <n v="85740.712016189995"/>
    <n v="425065.80395298859"/>
    <n v="728839.88724210788"/>
    <n v="406137.62370296195"/>
    <n v="712441.50457663904"/>
    <n v="406137.62370296195"/>
    <n v="717943.41928986565"/>
    <n v="406137.62370296195"/>
    <n v="433550.01268266013"/>
    <n v="406137.62370296195"/>
    <n v="717943.41928986565"/>
    <n v="468215.57863221207"/>
    <n v="844583.09125518193"/>
    <n v="406137.62370296195"/>
    <n v="418037.6652490925"/>
    <n v="406137.62370296195"/>
    <n v="732170.69469386619"/>
    <n v="406137.62370296195"/>
    <n v="712441.50457663904"/>
    <n v="537285.25976207317"/>
    <n v="1017281.054420642"/>
    <n v="406137.62370296195"/>
    <n v="719054.69751256541"/>
    <n v="406137.62370296195"/>
    <n v="696384.64706321689"/>
  </r>
  <r>
    <s v="Easton Grey"/>
    <x v="7"/>
    <n v="2279744.3130823122"/>
    <n v="1231825.1959713805"/>
    <n v="2422884.8208629047"/>
    <n v="1228166.6751393455"/>
    <n v="2471388.4894491024"/>
    <n v="1228166.6751393455"/>
    <n v="2490474.0825888221"/>
    <n v="1228166.6751393455"/>
    <n v="1311062.178205187"/>
    <n v="1228166.6751393455"/>
    <n v="2490474.0825888221"/>
    <n v="1218080.3332578277"/>
    <n v="2376215.6657013865"/>
    <n v="1228166.6751393455"/>
    <n v="1450130.9474757696"/>
    <n v="1228166.6751393455"/>
    <n v="2539827.0813175566"/>
    <n v="1228166.6751393455"/>
    <n v="2471388.4894491024"/>
    <n v="1156077.7135348758"/>
    <n v="2188885.5762351602"/>
    <n v="1228166.6751393455"/>
    <n v="2494328.9958561044"/>
    <n v="1228166.6751393455"/>
    <n v="2415688.8529449417"/>
  </r>
  <r>
    <s v="Ecclestone"/>
    <x v="5"/>
    <n v="1548040.6762452256"/>
    <n v="682121.15884062031"/>
    <n v="1316504.2772115916"/>
    <n v="680095.25899886363"/>
    <n v="1342859.3422994316"/>
    <n v="680095.25899886363"/>
    <n v="1353229.7341501727"/>
    <n v="680095.25899886363"/>
    <n v="725998.50630933826"/>
    <n v="680095.25899886363"/>
    <n v="1353229.7341501727"/>
    <n v="697267.3798119392"/>
    <n v="1373403.768612074"/>
    <n v="680095.25899886363"/>
    <n v="787946.4918967241"/>
    <n v="680095.25899886363"/>
    <n v="1380046.293220636"/>
    <n v="680095.25899886363"/>
    <n v="1342859.3422994316"/>
    <n v="696231.78272733418"/>
    <n v="1318226.005991058"/>
    <n v="680095.25899886363"/>
    <n v="1355324.3487026095"/>
    <n v="680095.25899886363"/>
    <n v="1312594.2595082731"/>
  </r>
  <r>
    <s v="Elton"/>
    <x v="11"/>
    <n v="21324.717333507506"/>
    <n v="2169019.9959206623"/>
    <n v="3319523.7352144988"/>
    <n v="2162578.006532778"/>
    <n v="3385977.1950448821"/>
    <n v="2162578.006532778"/>
    <n v="3412125.80883057"/>
    <n v="2162578.006532778"/>
    <n v="2308541.9016615241"/>
    <n v="2162578.006532778"/>
    <n v="3412125.80883057"/>
    <n v="2373061.3608583678"/>
    <n v="4069413.1248266366"/>
    <n v="2162578.006532778"/>
    <n v="1986782.06155937"/>
    <n v="2162578.006532778"/>
    <n v="3479742.9110854338"/>
    <n v="2162578.006532778"/>
    <n v="3385977.1950448821"/>
    <n v="2541277.1616880265"/>
    <n v="4811583.9093778543"/>
    <n v="2162578.006532778"/>
    <n v="3417407.3129193108"/>
    <n v="2162578.006532778"/>
    <n v="3309664.749720912"/>
  </r>
  <r>
    <s v="Enron Billingham"/>
    <x v="1"/>
    <n v="0"/>
    <n v="0"/>
    <n v="0"/>
    <n v="0"/>
    <n v="0"/>
    <n v="0"/>
    <n v="0"/>
    <n v="0"/>
    <n v="0"/>
    <n v="0"/>
    <n v="0"/>
    <n v="0"/>
    <n v="0"/>
    <n v="0"/>
    <n v="0"/>
    <n v="0"/>
    <n v="0"/>
    <n v="0"/>
    <n v="0"/>
    <n v="0"/>
    <n v="0"/>
    <n v="0"/>
    <n v="0"/>
    <n v="0"/>
    <n v="0"/>
  </r>
  <r>
    <s v="Epping Green (Enfield Energy, aka Brimsdown)"/>
    <x v="1"/>
    <n v="192060.88546698901"/>
    <n v="341213.16862738592"/>
    <n v="646845.43544504326"/>
    <n v="326018.94622840849"/>
    <n v="632291.87003031699"/>
    <n v="326018.94622840849"/>
    <n v="637174.81960642396"/>
    <n v="326018.94622840849"/>
    <n v="348023.699413503"/>
    <n v="326018.94622840849"/>
    <n v="637174.81960642396"/>
    <n v="322110.16130755719"/>
    <n v="617511.15903271001"/>
    <n v="326018.94622840849"/>
    <n v="371008.44828029338"/>
    <n v="326018.94622840849"/>
    <n v="649801.52722079505"/>
    <n v="326018.94622840849"/>
    <n v="632291.87003031699"/>
    <n v="312366.4547170435"/>
    <n v="591426.00815236929"/>
    <n v="326018.94622840849"/>
    <n v="638161.07908322429"/>
    <n v="326018.94622840849"/>
    <n v="618041.40820467542"/>
  </r>
  <r>
    <s v="Evesham"/>
    <x v="7"/>
    <n v="367860.22896444297"/>
    <n v="219062.64459187954"/>
    <n v="440149.58974779863"/>
    <n v="218412.02853744166"/>
    <n v="448960.93300507922"/>
    <n v="218412.02853744166"/>
    <n v="452428.08749719791"/>
    <n v="218412.02853744166"/>
    <n v="233153.81835126146"/>
    <n v="218412.02853744166"/>
    <n v="452428.08749719791"/>
    <n v="230902.47695868075"/>
    <n v="453812.07353578514"/>
    <n v="218412.02853744166"/>
    <n v="263435.77545082243"/>
    <n v="218412.02853744166"/>
    <n v="461393.72298932989"/>
    <n v="218412.02853744166"/>
    <n v="448960.93300507922"/>
    <n v="235688.63596383575"/>
    <n v="446246.34633458522"/>
    <n v="218412.02853744166"/>
    <n v="453128.38429979351"/>
    <n v="218412.02853744166"/>
    <n v="438842.34546624764"/>
  </r>
  <r>
    <s v="Farningham"/>
    <x v="14"/>
    <n v="6663819.832018394"/>
    <n v="6896886.7172936006"/>
    <n v="12998637.772107182"/>
    <n v="6876402.9637432387"/>
    <n v="13258857.165592743"/>
    <n v="6876402.9637432387"/>
    <n v="13361250.275555218"/>
    <n v="6876402.9637432387"/>
    <n v="7340527.983987961"/>
    <n v="6876402.9637432387"/>
    <n v="13361250.275555218"/>
    <n v="6453079.1771139344"/>
    <n v="12443813.861369809"/>
    <n v="6876402.9637432387"/>
    <n v="7779869.165075222"/>
    <n v="6876402.9637432387"/>
    <n v="13626026.27642744"/>
    <n v="6876402.9637432387"/>
    <n v="13258857.165592743"/>
    <n v="5996346.5251210304"/>
    <n v="11353316.70637667"/>
    <n v="6876402.9637432387"/>
    <n v="13381931.663614951"/>
    <n v="6876402.9637432387"/>
    <n v="12960031.817924025"/>
  </r>
  <r>
    <s v="Farningham B"/>
    <x v="14"/>
    <n v="3048449.7790911468"/>
    <n v="3610497.8509092461"/>
    <n v="6804744.7587129716"/>
    <n v="3599774.6722920458"/>
    <n v="6940968.7681038622"/>
    <n v="3599774.6722920458"/>
    <n v="6994571.2294202792"/>
    <n v="3599774.6722920458"/>
    <n v="3842742.6166465585"/>
    <n v="3599774.6722920458"/>
    <n v="6994571.2294202792"/>
    <n v="3378166.0415410935"/>
    <n v="6514296.2390457643"/>
    <n v="3599774.6722920458"/>
    <n v="4072736.3015006352"/>
    <n v="3599774.6722920458"/>
    <n v="7133180.6080148909"/>
    <n v="3599774.6722920458"/>
    <n v="6940968.7681038622"/>
    <n v="3139067.978015475"/>
    <n v="5943424.5115671968"/>
    <n v="3599774.6722920458"/>
    <n v="7005397.8690628074"/>
    <n v="3599774.6722920458"/>
    <n v="6784534.6667795936"/>
  </r>
  <r>
    <s v="Ferny Knoll (AM Paper)"/>
    <x v="10"/>
    <n v="17.375204"/>
    <n v="11.453843971186945"/>
    <n v="21.566048655019049"/>
    <n v="11.231617175466347"/>
    <n v="21.635235886873968"/>
    <n v="11.231617175466347"/>
    <n v="21.802316583163368"/>
    <n v="11.231617175466347"/>
    <n v="11.989698773713254"/>
    <n v="11.231617175466347"/>
    <n v="21.802316583163368"/>
    <n v="11.928289642368213"/>
    <n v="23.464462892898954"/>
    <n v="11.231617175466347"/>
    <n v="12.694857667839949"/>
    <n v="11.231617175466347"/>
    <n v="22.234366733829386"/>
    <n v="11.231617175466347"/>
    <n v="21.635235886873968"/>
    <n v="12.508546251339761"/>
    <n v="23.683335599914244"/>
    <n v="11.231617175466347"/>
    <n v="21.83606358741509"/>
    <n v="11.231617175466347"/>
    <n v="21.147625468793056"/>
  </r>
  <r>
    <s v="Fiddington"/>
    <x v="7"/>
    <n v="1401379.318436824"/>
    <n v="906878.46576585004"/>
    <n v="1812429.0825178577"/>
    <n v="904185.03672252549"/>
    <n v="1848712.0534611985"/>
    <n v="904185.03672252549"/>
    <n v="1862988.9533640223"/>
    <n v="904185.03672252549"/>
    <n v="965213.29534647486"/>
    <n v="904185.03672252549"/>
    <n v="1862988.9533640223"/>
    <n v="938864.401390268"/>
    <n v="1841054.0137932273"/>
    <n v="904185.03672252549"/>
    <n v="1084764.5253430621"/>
    <n v="904185.03672252549"/>
    <n v="1899907.2622473841"/>
    <n v="904185.03672252549"/>
    <n v="1848712.0534611985"/>
    <n v="938219.49312470271"/>
    <n v="1776398.845683112"/>
    <n v="904185.03672252549"/>
    <n v="1865872.6054699931"/>
    <n v="904185.03672252549"/>
    <n v="1807046.1681427797"/>
  </r>
  <r>
    <s v="Ganstead"/>
    <x v="4"/>
    <n v="5972.549703754501"/>
    <n v="531526.58026316285"/>
    <n v="877804.71605809149"/>
    <n v="529947.94631978124"/>
    <n v="895377.46597359062"/>
    <n v="529947.94631978124"/>
    <n v="902292.12552428467"/>
    <n v="529947.94631978124"/>
    <n v="565716.95267545653"/>
    <n v="529947.94631978124"/>
    <n v="902292.12552428467"/>
    <n v="596238.18545483868"/>
    <n v="1042399.5463630199"/>
    <n v="529947.94631978124"/>
    <n v="525378.57913636486"/>
    <n v="529947.94631978124"/>
    <n v="920172.58548781835"/>
    <n v="529947.94631978124"/>
    <n v="895377.46597359062"/>
    <n v="711751.71618096321"/>
    <n v="1347611.0188522656"/>
    <n v="529947.94631978124"/>
    <n v="903688.75033157133"/>
    <n v="529947.94631978124"/>
    <n v="875197.63605139893"/>
  </r>
  <r>
    <s v="Garton Max Refill (Aldbrough)"/>
    <x v="6"/>
    <n v="6870.7571365509993"/>
    <n v="666011.5486010164"/>
    <n v="1105095.9977252986"/>
    <n v="629990.04190200358"/>
    <n v="1069428.9960897635"/>
    <n v="176397.21173256097"/>
    <n v="301752.58103058726"/>
    <n v="176397.21173256097"/>
    <n v="188303.19803065315"/>
    <n v="176397.21173256097"/>
    <n v="301752.58103058726"/>
    <n v="195874.46250135591"/>
    <n v="345266.4201610774"/>
    <n v="629990.04190200358"/>
    <n v="627506.39568747114"/>
    <n v="629990.04190200358"/>
    <n v="1099044.0140880034"/>
    <n v="629990.04190200358"/>
    <n v="1069428.9960897635"/>
    <n v="232254.93208429744"/>
    <n v="439745.06635401805"/>
    <n v="85623.014851048545"/>
    <n v="146697.09096921294"/>
    <n v="629990.04190200358"/>
    <n v="1045326.429211463"/>
  </r>
  <r>
    <s v="Gilwern"/>
    <x v="13"/>
    <n v="3018347.7171727549"/>
    <n v="3756446.562455677"/>
    <n v="7341089.6738173785"/>
    <n v="3745289.9161651833"/>
    <n v="7488050.7581967749"/>
    <n v="3745289.9161651833"/>
    <n v="7545878.1256020395"/>
    <n v="3745289.9161651833"/>
    <n v="3998079.4585069926"/>
    <n v="3745289.9161651833"/>
    <n v="7545878.1256020395"/>
    <n v="3592051.3375091068"/>
    <n v="6985115.2603859277"/>
    <n v="3745289.9161651833"/>
    <n v="4393746.3442467712"/>
    <n v="3745289.9161651833"/>
    <n v="7695412.5922096604"/>
    <n v="3745289.9161651833"/>
    <n v="7488050.7581967749"/>
    <n v="3299981.6273941253"/>
    <n v="6248093.9658959396"/>
    <n v="3745289.9161651833"/>
    <n v="7557558.1129197329"/>
    <n v="3745289.9161651833"/>
    <n v="7319286.6374861412"/>
  </r>
  <r>
    <s v="Glenmavis"/>
    <x v="0"/>
    <n v="45905.626119868"/>
    <n v="6704724.56310065"/>
    <n v="9539772.5751761328"/>
    <n v="6684811.5311482418"/>
    <n v="9730749.0357118193"/>
    <n v="6684811.5311482418"/>
    <n v="9805895.908748243"/>
    <n v="6684811.5311482418"/>
    <n v="7136005.0262917234"/>
    <n v="6684811.5311482418"/>
    <n v="9805895.908748243"/>
    <n v="6179252.9638455845"/>
    <n v="10334200.937354445"/>
    <n v="6684811.5311482418"/>
    <n v="5709689.2613395508"/>
    <n v="6684811.5311482418"/>
    <n v="10000216.488794392"/>
    <n v="6684811.5311482418"/>
    <n v="9730749.0357118193"/>
    <n v="5413358.8660131386"/>
    <n v="10249503.992746437"/>
    <n v="6684811.5311482418"/>
    <n v="9821074.0945003051"/>
    <n v="6684811.5311482418"/>
    <n v="9511439.4506278597"/>
  </r>
  <r>
    <s v="Glenmavis Max Refill"/>
    <x v="6"/>
    <n v="0"/>
    <n v="0"/>
    <n v="0"/>
    <n v="0"/>
    <n v="0"/>
    <n v="0"/>
    <n v="0"/>
    <n v="0"/>
    <n v="0"/>
    <n v="0"/>
    <n v="0"/>
    <n v="0"/>
    <n v="0"/>
    <n v="0"/>
    <n v="0"/>
    <n v="0"/>
    <n v="0"/>
    <n v="0"/>
    <n v="0"/>
    <n v="0"/>
    <n v="0"/>
    <n v="0"/>
    <n v="0"/>
    <n v="0"/>
    <n v="0"/>
  </r>
  <r>
    <s v="Goole (Guardian Glass)"/>
    <x v="10"/>
    <n v="8454.33811332"/>
    <n v="45578.217457939303"/>
    <n v="77350.249363962605"/>
    <n v="44693.911608670351"/>
    <n v="77598.400971259223"/>
    <n v="44693.911608670351"/>
    <n v="78197.663902017812"/>
    <n v="44693.911608670351"/>
    <n v="47710.541486175076"/>
    <n v="44693.911608670351"/>
    <n v="78197.663902017812"/>
    <n v="51600.107736355516"/>
    <n v="92511.355217099946"/>
    <n v="44693.911608670351"/>
    <n v="45532.235503832278"/>
    <n v="44693.911608670351"/>
    <n v="79747.284206893499"/>
    <n v="44693.911608670351"/>
    <n v="77598.400971259223"/>
    <n v="59646.177235461066"/>
    <n v="112932.4227080415"/>
    <n v="44693.911608670351"/>
    <n v="78318.703190944289"/>
    <n v="44693.911608670351"/>
    <n v="75849.504451810513"/>
  </r>
  <r>
    <s v="Gosberton"/>
    <x v="2"/>
    <n v="210646.03282109756"/>
    <n v="393661.07240940735"/>
    <n v="718889.37785192626"/>
    <n v="392491.89902435144"/>
    <n v="733280.80572056456"/>
    <n v="392491.89902435144"/>
    <n v="738943.65442885004"/>
    <n v="392491.89902435144"/>
    <n v="418983.26544674643"/>
    <n v="392491.89902435144"/>
    <n v="738943.65442885004"/>
    <n v="449976.89336215099"/>
    <n v="831686.07353302231"/>
    <n v="392491.89902435144"/>
    <n v="430265.49411597784"/>
    <n v="392491.89902435144"/>
    <n v="753587.08536940604"/>
    <n v="392491.89902435144"/>
    <n v="733280.80572056456"/>
    <n v="521678.23862648674"/>
    <n v="987731.15215046739"/>
    <n v="392491.89902435144"/>
    <n v="740087.43814342341"/>
    <n v="392491.89902435144"/>
    <n v="716754.27639970602"/>
  </r>
  <r>
    <s v="Gowkhall (Longannet)"/>
    <x v="1"/>
    <n v="0"/>
    <n v="0"/>
    <n v="0"/>
    <n v="0"/>
    <n v="0"/>
    <n v="0"/>
    <n v="0"/>
    <n v="0"/>
    <n v="0"/>
    <n v="0"/>
    <n v="0"/>
    <n v="0"/>
    <n v="0"/>
    <n v="0"/>
    <n v="0"/>
    <n v="0"/>
    <n v="0"/>
    <n v="0"/>
    <n v="0"/>
    <n v="0"/>
    <n v="0"/>
    <n v="0"/>
    <n v="0"/>
    <n v="0"/>
    <n v="0"/>
  </r>
  <r>
    <s v="Grain Power Station"/>
    <x v="1"/>
    <n v="615103.94578479009"/>
    <n v="0"/>
    <n v="2849359.1881919838"/>
    <n v="1439354.95705389"/>
    <n v="2785250.6190299047"/>
    <n v="1439354.95705389"/>
    <n v="2806760.0499971127"/>
    <n v="1439354.95705389"/>
    <n v="1536504.6808417931"/>
    <n v="1439354.95705389"/>
    <n v="2806760.0499971127"/>
    <n v="1326384.3145155231"/>
    <n v="2603885.3671463961"/>
    <n v="1439354.95705389"/>
    <n v="1634295.1083468222"/>
    <n v="1439354.95705389"/>
    <n v="2862380.7955201413"/>
    <n v="1439354.95705389"/>
    <n v="2785250.6190299047"/>
    <n v="1248118.933255929"/>
    <n v="2363153.8766338313"/>
    <n v="1439354.95705389"/>
    <n v="2811104.5306847272"/>
    <n v="1439354.95705389"/>
    <n v="2722477.2235417948"/>
  </r>
  <r>
    <s v="Great Wilbraham"/>
    <x v="8"/>
    <n v="603589.62656422507"/>
    <n v="817652.53729826165"/>
    <n v="1557310.7815463506"/>
    <n v="815224.10926248576"/>
    <n v="1588486.5458185188"/>
    <n v="815224.10926248576"/>
    <n v="1600753.8231206678"/>
    <n v="815224.10926248576"/>
    <n v="870247.92159728066"/>
    <n v="815224.10926248576"/>
    <n v="1600753.8231206678"/>
    <n v="845029.7760436082"/>
    <n v="1610796.1646159904"/>
    <n v="815224.10926248576"/>
    <n v="932072.60192985612"/>
    <n v="815224.10926248576"/>
    <n v="1632475.4948898312"/>
    <n v="815224.10926248576"/>
    <n v="1588486.5458185188"/>
    <n v="873195.89449621842"/>
    <n v="1653284.9619999805"/>
    <n v="815224.10926248576"/>
    <n v="1603231.5711099126"/>
    <n v="815224.10926248576"/>
    <n v="1552685.5685251581"/>
  </r>
  <r>
    <s v="Guyzance"/>
    <x v="11"/>
    <n v="639.96196658600002"/>
    <n v="80714.431723577451"/>
    <n v="111880.28424440087"/>
    <n v="80474.709861358424"/>
    <n v="114120.01276207231"/>
    <n v="80474.709861358424"/>
    <n v="115001.3182071592"/>
    <n v="80474.709861358424"/>
    <n v="85906.376175930971"/>
    <n v="80474.709861358424"/>
    <n v="115001.3182071592"/>
    <n v="80769.366347305506"/>
    <n v="132833.92925863166"/>
    <n v="80474.709861358424"/>
    <n v="66961.937768634685"/>
    <n v="80474.709861358424"/>
    <n v="117280.26579828648"/>
    <n v="80474.709861358424"/>
    <n v="114120.01276207231"/>
    <n v="76264.585579219944"/>
    <n v="144397.25755241851"/>
    <n v="80474.709861358424"/>
    <n v="115179.32451945574"/>
    <n v="80474.709861358424"/>
    <n v="111547.999800195"/>
  </r>
  <r>
    <s v="Hardwick"/>
    <x v="12"/>
    <n v="5458224.7736063357"/>
    <n v="4000938.5568210571"/>
    <n v="7564897.530443917"/>
    <n v="3989055.7693072986"/>
    <n v="7716339.018518663"/>
    <n v="3989055.7693072986"/>
    <n v="7775929.3693130948"/>
    <n v="3989055.7693072986"/>
    <n v="4258298.3659743266"/>
    <n v="3989055.7693072986"/>
    <n v="7775929.3693130948"/>
    <n v="4072216.1639067684"/>
    <n v="7751004.6418776233"/>
    <n v="3989055.7693072986"/>
    <n v="4527698.5224055247"/>
    <n v="3989055.7693072986"/>
    <n v="7930022.6943395985"/>
    <n v="3989055.7693072986"/>
    <n v="7716339.018518663"/>
    <n v="4015181.2263444946"/>
    <n v="7602233.1106467908"/>
    <n v="3989055.7693072986"/>
    <n v="7787965.4444928272"/>
    <n v="3989055.7693072986"/>
    <n v="7542429.7847784981"/>
  </r>
  <r>
    <s v="Harwarden (Shotton, aka Shotton Paper)"/>
    <x v="10"/>
    <n v="0"/>
    <n v="0"/>
    <n v="0"/>
    <n v="0"/>
    <n v="0"/>
    <n v="0"/>
    <n v="0"/>
    <n v="0"/>
    <n v="0"/>
    <n v="0"/>
    <n v="0"/>
    <n v="0"/>
    <n v="0"/>
    <n v="0"/>
    <n v="0"/>
    <n v="0"/>
    <n v="0"/>
    <n v="0"/>
    <n v="0"/>
    <n v="0"/>
    <n v="0"/>
    <n v="0"/>
    <n v="0"/>
    <n v="0"/>
    <n v="0"/>
  </r>
  <r>
    <s v="Hatfield Moor Max Refill"/>
    <x v="6"/>
    <n v="11725.177483250001"/>
    <n v="45363.689742349612"/>
    <n v="78209.081716348242"/>
    <n v="42910.176049714079"/>
    <n v="75684.88160049179"/>
    <n v="12014.849293919946"/>
    <n v="21355.42280174519"/>
    <n v="12014.849293919946"/>
    <n v="12825.795394836387"/>
    <n v="12014.849293919946"/>
    <n v="21355.42280174519"/>
    <n v="13842.431671563798"/>
    <n v="25051.224180715697"/>
    <n v="42910.176049714079"/>
    <n v="44409.44413776794"/>
    <n v="42910.176049714079"/>
    <n v="77780.774959460599"/>
    <n v="42910.176049714079"/>
    <n v="75684.88160049179"/>
    <n v="15854.03323637532"/>
    <n v="30017.588151705073"/>
    <n v="5831.9947884784078"/>
    <n v="10381.94401099775"/>
    <n v="42910.176049714079"/>
    <n v="73979.111580114492"/>
  </r>
  <r>
    <s v="Hatfield Power Station"/>
    <x v="1"/>
    <n v="0"/>
    <n v="0"/>
    <n v="0"/>
    <n v="0"/>
    <n v="0"/>
    <n v="0"/>
    <n v="0"/>
    <n v="0"/>
    <n v="0"/>
    <n v="0"/>
    <n v="0"/>
    <n v="0"/>
    <n v="0"/>
    <n v="0"/>
    <n v="0"/>
    <n v="0"/>
    <n v="0"/>
    <n v="0"/>
    <n v="0"/>
    <n v="0"/>
    <n v="0"/>
    <n v="0"/>
    <n v="0"/>
    <n v="0"/>
    <n v="0"/>
  </r>
  <r>
    <s v="Hill Top Farm (Hole House Farm)"/>
    <x v="6"/>
    <n v="177988.58623392001"/>
    <n v="0"/>
    <n v="164816.20299206325"/>
    <n v="79312.074558539622"/>
    <n v="159496.75581844139"/>
    <n v="22207.380876391097"/>
    <n v="45003.976804627731"/>
    <n v="22207.380876391097"/>
    <n v="23706.275160682213"/>
    <n v="22207.380876391097"/>
    <n v="45003.976804627731"/>
    <n v="23431.170041563404"/>
    <n v="47292.552471084928"/>
    <n v="79312.074558539622"/>
    <n v="93587.545066969673"/>
    <n v="79312.074558539622"/>
    <n v="163913.59818151081"/>
    <n v="79312.074558539622"/>
    <n v="159496.75581844139"/>
    <n v="25069.245272612057"/>
    <n v="47465.41581234851"/>
    <n v="10779.438540474037"/>
    <n v="21878.694315511471"/>
    <n v="79312.074558539622"/>
    <n v="155902.05131908518"/>
  </r>
  <r>
    <s v="Hole House Max Refill"/>
    <x v="6"/>
    <n v="154566.42903239999"/>
    <n v="72813.248138506751"/>
    <n v="143127.44700203417"/>
    <n v="68875.113865749037"/>
    <n v="138508.00498358562"/>
    <n v="19285.03188240973"/>
    <n v="39081.741892181031"/>
    <n v="19285.03188240973"/>
    <n v="20586.681285453313"/>
    <n v="19285.03188240973"/>
    <n v="39081.741892181031"/>
    <n v="20347.778236833987"/>
    <n v="41069.155668645544"/>
    <n v="68875.113865749037"/>
    <n v="81272.023948205024"/>
    <n v="68875.113865749037"/>
    <n v="142343.61919966483"/>
    <n v="68875.113865749037"/>
    <n v="138508.00498358562"/>
    <n v="21770.293266066583"/>
    <n v="41219.271302097492"/>
    <n v="9360.9335150602728"/>
    <n v="18999.598366356433"/>
    <n v="68875.113865749037"/>
    <n v="135386.34055751972"/>
  </r>
  <r>
    <s v="Holford"/>
    <x v="6"/>
    <n v="1477724.8293547737"/>
    <n v="0"/>
    <n v="1407945.2455226262"/>
    <n v="680295.80379053357"/>
    <n v="1362503.7766564228"/>
    <n v="190482.82506134943"/>
    <n v="384447.24500016181"/>
    <n v="190482.82506134943"/>
    <n v="203339.52434206527"/>
    <n v="190482.82506134943"/>
    <n v="384447.24500016181"/>
    <n v="199391.88598346879"/>
    <n v="402766.79898153571"/>
    <n v="680295.80379053357"/>
    <n v="799473.21152350307"/>
    <n v="680295.80379053357"/>
    <n v="1400234.7284221658"/>
    <n v="680295.80379053357"/>
    <n v="1362503.7766564228"/>
    <n v="213470.59512172491"/>
    <n v="404179.32215262228"/>
    <n v="92460.156251364446"/>
    <n v="186899.12205567956"/>
    <n v="680295.80379053357"/>
    <n v="1331795.9517153818"/>
  </r>
  <r>
    <s v="Hollingsgreen (Hays Chemicals)"/>
    <x v="10"/>
    <n v="39336.384859298996"/>
    <n v="20830.054522758626"/>
    <n v="40917.40845638403"/>
    <n v="20425.9110506699"/>
    <n v="41048.677854457812"/>
    <n v="20425.9110506699"/>
    <n v="41365.681177811581"/>
    <n v="20425.9110506699"/>
    <n v="21804.564458548193"/>
    <n v="20425.9110506699"/>
    <n v="41365.681177811581"/>
    <n v="21562.199120163787"/>
    <n v="43464.094665827186"/>
    <n v="20425.9110506699"/>
    <n v="24086.038420847985"/>
    <n v="20425.9110506699"/>
    <n v="42185.412820415011"/>
    <n v="20425.9110506699"/>
    <n v="41048.677854457812"/>
    <n v="23030.872951975529"/>
    <n v="43606.018023253702"/>
    <n v="20425.9110506699"/>
    <n v="41429.709594849664"/>
    <n v="20425.9110506699"/>
    <n v="40123.531344619005"/>
  </r>
  <r>
    <s v="Holmes Chapel"/>
    <x v="5"/>
    <n v="1582408.288979901"/>
    <n v="694864.846127711"/>
    <n v="1356434.9403137607"/>
    <n v="692801.09753471171"/>
    <n v="1383589.3763138526"/>
    <n v="692801.09753471171"/>
    <n v="1394274.3107227897"/>
    <n v="692801.09753471171"/>
    <n v="739561.92948627984"/>
    <n v="692801.09753471171"/>
    <n v="1394274.3107227897"/>
    <n v="738358.70199135039"/>
    <n v="1471696.6482897699"/>
    <n v="692801.09753471171"/>
    <n v="811845.56040343957"/>
    <n v="692801.09753471171"/>
    <n v="1421904.2381995211"/>
    <n v="692801.09753471171"/>
    <n v="1383589.3763138526"/>
    <n v="776034.49446880026"/>
    <n v="1469322.2537867541"/>
    <n v="692801.09753471171"/>
    <n v="1396432.4566662516"/>
    <n v="692801.09753471171"/>
    <n v="1352406.3285410288"/>
  </r>
  <r>
    <s v="Horndon"/>
    <x v="15"/>
    <n v="1864171.1530769374"/>
    <n v="2306035.7152460893"/>
    <n v="4375387.1844393481"/>
    <n v="2299186.7891718084"/>
    <n v="4462977.947360862"/>
    <n v="2299186.7891718084"/>
    <n v="4497443.8282446321"/>
    <n v="2299186.7891718084"/>
    <n v="2454371.1378345089"/>
    <n v="2299186.7891718084"/>
    <n v="4497443.8282446321"/>
    <n v="2213289.7759283185"/>
    <n v="4277925.1961507434"/>
    <n v="2299186.7891718084"/>
    <n v="2618731.3192562959"/>
    <n v="2299186.7891718084"/>
    <n v="4586568.3612360302"/>
    <n v="2299186.7891718084"/>
    <n v="4462977.947360862"/>
    <n v="2124357.6348540327"/>
    <n v="4022200.005464213"/>
    <n v="2299186.7891718084"/>
    <n v="4504405.2561926525"/>
    <n v="2299186.7891718084"/>
    <n v="4362392.2845015628"/>
  </r>
  <r>
    <s v="Hornsea Max Refill"/>
    <x v="6"/>
    <n v="3408.7615742180001"/>
    <n v="336478.95736898365"/>
    <n v="545720.19455260923"/>
    <n v="318280.35549428151"/>
    <n v="528107.06129385415"/>
    <n v="89118.499538398828"/>
    <n v="149011.92074328533"/>
    <n v="89118.499538398828"/>
    <n v="95133.581205445662"/>
    <n v="89118.499538398828"/>
    <n v="149011.92074328533"/>
    <n v="99152.675773734052"/>
    <n v="173392.09033403097"/>
    <n v="318280.35549428151"/>
    <n v="309876.1673578124"/>
    <n v="318280.35549428151"/>
    <n v="542731.59474338708"/>
    <n v="318280.35549428151"/>
    <n v="528107.06129385415"/>
    <n v="115227.72122156319"/>
    <n v="218168.98121245284"/>
    <n v="43258.022814149524"/>
    <n v="72442.181664583914"/>
    <n v="318280.35549428151"/>
    <n v="516204.69488123688"/>
  </r>
  <r>
    <s v="Humbleton"/>
    <x v="11"/>
    <n v="88.539874999999995"/>
    <n v="12032.833106041591"/>
    <n v="16245.375603705123"/>
    <n v="11997.095591716647"/>
    <n v="16570.591357898411"/>
    <n v="11997.095591716647"/>
    <n v="16698.55973117991"/>
    <n v="11997.095591716647"/>
    <n v="12806.843400817155"/>
    <n v="11997.095591716647"/>
    <n v="16698.55973117991"/>
    <n v="11606.638024433929"/>
    <n v="18822.887882723844"/>
    <n v="11997.095591716647"/>
    <n v="9723.0878304444359"/>
    <n v="11997.095591716647"/>
    <n v="17029.470220450265"/>
    <n v="11997.095591716647"/>
    <n v="16570.591357898411"/>
    <n v="10551.340902543339"/>
    <n v="19977.617110962892"/>
    <n v="11997.095591716647"/>
    <n v="16724.406817845957"/>
    <n v="11997.095591716647"/>
    <n v="16197.126838162118"/>
  </r>
  <r>
    <s v="Hume"/>
    <x v="0"/>
    <n v="596.54094940750008"/>
    <n v="83779.306818424491"/>
    <n v="115090.92320498673"/>
    <n v="83530.482277173767"/>
    <n v="117394.92542100046"/>
    <n v="83530.482277173767"/>
    <n v="118301.52177071173"/>
    <n v="83530.482277173767"/>
    <n v="89168.398929580144"/>
    <n v="83530.482277173767"/>
    <n v="118301.52177071173"/>
    <n v="79574.379239729766"/>
    <n v="130278.3176421198"/>
    <n v="83530.482277173767"/>
    <n v="68883.550747438538"/>
    <n v="83530.482277173767"/>
    <n v="120645.86853359317"/>
    <n v="83530.482277173767"/>
    <n v="117394.92542100046"/>
    <n v="71090.081384521851"/>
    <n v="134599.99438979698"/>
    <n v="83530.482277173767"/>
    <n v="118484.63634676847"/>
    <n v="83530.482277173767"/>
    <n v="114749.10316306792"/>
  </r>
  <r>
    <s v="Ilchester"/>
    <x v="7"/>
    <n v="3256089.5740698404"/>
    <n v="1608448.7390928026"/>
    <n v="3094731.891903488"/>
    <n v="1603671.646337697"/>
    <n v="3156685.2496345257"/>
    <n v="1603671.646337697"/>
    <n v="3181063.1289529284"/>
    <n v="1603671.646337697"/>
    <n v="1711911.977692158"/>
    <n v="1603671.646337697"/>
    <n v="3181063.1289529284"/>
    <n v="1470810.8714875013"/>
    <n v="2842264.617892494"/>
    <n v="1603671.646337697"/>
    <n v="1852240.9534065996"/>
    <n v="1603671.646337697"/>
    <n v="3244101.32945331"/>
    <n v="1603671.646337697"/>
    <n v="3156685.2496345257"/>
    <n v="1276413.8572870202"/>
    <n v="2416726.7034146124"/>
    <n v="1603671.646337697"/>
    <n v="3185986.9796147733"/>
    <n v="1603671.646337697"/>
    <n v="3085540.5381845348"/>
  </r>
  <r>
    <s v="Ipsden"/>
    <x v="12"/>
    <n v="783961.4513993999"/>
    <n v="418088.8365417028"/>
    <n v="781197.04301770718"/>
    <n v="416847.11269717396"/>
    <n v="796835.80642436061"/>
    <n v="416847.11269717396"/>
    <n v="802989.4662255221"/>
    <n v="416847.11269717396"/>
    <n v="444982.34206631087"/>
    <n v="416847.11269717396"/>
    <n v="802989.4662255221"/>
    <n v="405636.15060593782"/>
    <n v="769350.57722366729"/>
    <n v="416847.11269717396"/>
    <n v="467557.51590085047"/>
    <n v="416847.11269717396"/>
    <n v="818902.07434414234"/>
    <n v="416847.11269717396"/>
    <n v="796835.80642436061"/>
    <n v="378089.40616846981"/>
    <n v="715864.02713273501"/>
    <n v="416847.11269717396"/>
    <n v="804232.3840974574"/>
    <n v="416847.11269717396"/>
    <n v="778876.8877999445"/>
  </r>
  <r>
    <s v="Ipsden 2"/>
    <x v="12"/>
    <n v="826416.81437430007"/>
    <n v="544517.65076605836"/>
    <n v="1017428.6933082552"/>
    <n v="542900.43334328313"/>
    <n v="1037796.5720144066"/>
    <n v="542900.43334328313"/>
    <n v="1045811.0801420532"/>
    <n v="542900.43334328313"/>
    <n v="579543.6719587167"/>
    <n v="542900.43334328313"/>
    <n v="1045811.0801420532"/>
    <n v="528299.30983268609"/>
    <n v="1001999.89167507"/>
    <n v="542900.43334328313"/>
    <n v="608945.51086859824"/>
    <n v="542900.43334328313"/>
    <n v="1066535.6133823651"/>
    <n v="542900.43334328313"/>
    <n v="1037796.5720144066"/>
    <n v="492422.51223288476"/>
    <n v="932339.16874354426"/>
    <n v="542900.43334328313"/>
    <n v="1047429.8526625527"/>
    <n v="542900.43334328313"/>
    <n v="1014406.9300891296"/>
  </r>
  <r>
    <s v="Keld"/>
    <x v="11"/>
    <n v="47929.370219637502"/>
    <n v="55854.733104027284"/>
    <n v="93753.331017954843"/>
    <n v="55688.844546708322"/>
    <n v="95630.17652765075"/>
    <n v="55688.844546708322"/>
    <n v="96368.692001392861"/>
    <n v="55688.844546708322"/>
    <n v="59447.580944055262"/>
    <n v="55688.844546708322"/>
    <n v="96368.692001392861"/>
    <n v="58979.608724742247"/>
    <n v="108482.26941629661"/>
    <n v="55688.844546708322"/>
    <n v="56112.699030264412"/>
    <n v="55688.844546708322"/>
    <n v="98278.40227185296"/>
    <n v="55688.844546708322"/>
    <n v="95630.17652765075"/>
    <n v="60123.861757690516"/>
    <n v="113836.85737403099"/>
    <n v="55688.844546708322"/>
    <n v="96517.857556635543"/>
    <n v="55688.844546708322"/>
    <n v="93474.88362483152"/>
  </r>
  <r>
    <s v="Kenn"/>
    <x v="7"/>
    <n v="1819786.2802817298"/>
    <n v="859482.96605473803"/>
    <n v="1613235.1085156682"/>
    <n v="856930.30164555553"/>
    <n v="1645530.4204435349"/>
    <n v="856930.30164555553"/>
    <n v="1658238.2258888127"/>
    <n v="856930.30164555553"/>
    <n v="914769.08679188916"/>
    <n v="856930.30164555553"/>
    <n v="1658238.2258888127"/>
    <n v="735696.03600527346"/>
    <n v="1402972.3932405955"/>
    <n v="856930.30164555553"/>
    <n v="965544.10522074613"/>
    <n v="856930.30164555553"/>
    <n v="1691099.0493064802"/>
    <n v="856930.30164555553"/>
    <n v="1645530.4204435349"/>
    <n v="590912.35787849466"/>
    <n v="1118817.1191575581"/>
    <n v="856930.30164555553"/>
    <n v="1660804.9518716219"/>
    <n v="856930.30164555553"/>
    <n v="1608443.8002433768"/>
  </r>
  <r>
    <s v="Kinknockie"/>
    <x v="0"/>
    <n v="1087.7747837739998"/>
    <n v="199433.20400254632"/>
    <n v="241898.73158396303"/>
    <n v="198840.88738665875"/>
    <n v="246741.29603735346"/>
    <n v="198840.88738665875"/>
    <n v="248646.7852014573"/>
    <n v="198840.88738665875"/>
    <n v="212261.71676073803"/>
    <n v="198840.88738665875"/>
    <n v="248646.7852014573"/>
    <n v="157679.89515616753"/>
    <n v="224655.4739763267"/>
    <n v="198840.88738665875"/>
    <n v="144779.82354114047"/>
    <n v="198840.88738665875"/>
    <n v="253574.14604401437"/>
    <n v="198840.88738665875"/>
    <n v="246741.29603735346"/>
    <n v="129502.60005854706"/>
    <n v="245196.64208936665"/>
    <n v="198840.88738665875"/>
    <n v="249031.65641848426"/>
    <n v="198840.88738665875"/>
    <n v="241180.29235115866"/>
  </r>
  <r>
    <s v="Kirkstead"/>
    <x v="2"/>
    <n v="6994.7099779554992"/>
    <n v="27095.758193217665"/>
    <n v="48245.341082605846"/>
    <n v="27015.283791383808"/>
    <n v="49211.163318375737"/>
    <n v="27015.283791383808"/>
    <n v="49591.202411798957"/>
    <n v="27015.283791383808"/>
    <n v="28838.689022680417"/>
    <n v="27015.283791383808"/>
    <n v="49591.202411798957"/>
    <n v="30974.219276916821"/>
    <n v="56580.781186171116"/>
    <n v="27015.283791383808"/>
    <n v="28875.52126827641"/>
    <n v="27015.283791383808"/>
    <n v="50573.936810320316"/>
    <n v="27015.283791383808"/>
    <n v="49211.163318375737"/>
    <n v="36241.872348146695"/>
    <n v="68619.358984140679"/>
    <n v="27015.283791383808"/>
    <n v="49667.962810734331"/>
    <n v="27015.283791383808"/>
    <n v="48102.052419590509"/>
  </r>
  <r>
    <s v="Langage Power Station"/>
    <x v="1"/>
    <n v="1575327.8387397318"/>
    <n v="1346722.3523451481"/>
    <n v="2487824.9876461509"/>
    <n v="1286752.8059952185"/>
    <n v="2431850.6826358852"/>
    <n v="1286752.8059952185"/>
    <n v="2450630.940334538"/>
    <n v="1286752.8059952185"/>
    <n v="1373602.5987257161"/>
    <n v="1286752.8059952185"/>
    <n v="2450630.940334538"/>
    <n v="1052798.3224092762"/>
    <n v="1991352.561135734"/>
    <n v="1286752.8059952185"/>
    <n v="1426931.439385504"/>
    <n v="1286752.8059952185"/>
    <n v="2499194.3791305786"/>
    <n v="1286752.8059952185"/>
    <n v="2431850.6826358852"/>
    <n v="801039.039094534"/>
    <n v="1516665.1671833331"/>
    <n v="1286752.8059952185"/>
    <n v="2454424.1818668041"/>
    <n v="1286752.8059952185"/>
    <n v="2377042.1409462676"/>
  </r>
  <r>
    <s v="Langholm"/>
    <x v="0"/>
    <n v="1485.2078832735001"/>
    <n v="6536.2871309873844"/>
    <n v="10068.889028999884"/>
    <n v="6516.8743582083516"/>
    <n v="10270.457858144586"/>
    <n v="6516.8743582083516"/>
    <n v="10349.772697100914"/>
    <n v="6516.8743582083516"/>
    <n v="6956.7328800814284"/>
    <n v="6516.8743582083516"/>
    <n v="10349.772697100914"/>
    <n v="6706.6446965865571"/>
    <n v="11724.162375296517"/>
    <n v="6516.8743582083516"/>
    <n v="6026.3729674330098"/>
    <n v="6516.8743582083516"/>
    <n v="10554.871124879675"/>
    <n v="6516.8743582083516"/>
    <n v="10270.457858144586"/>
    <n v="6555.2948705685167"/>
    <n v="12411.614048230584"/>
    <n v="6516.8743582083516"/>
    <n v="10365.792729737408"/>
    <n v="6516.8743582083516"/>
    <n v="10038.984428583753"/>
  </r>
  <r>
    <s v="Lauderhill"/>
    <x v="0"/>
    <n v="0"/>
    <n v="0"/>
    <n v="0"/>
    <n v="0"/>
    <n v="0"/>
    <n v="0"/>
    <n v="0"/>
    <n v="0"/>
    <n v="0"/>
    <n v="0"/>
    <n v="0"/>
    <n v="0"/>
    <n v="0"/>
    <n v="0"/>
    <n v="0"/>
    <n v="0"/>
    <n v="0"/>
    <n v="0"/>
    <n v="0"/>
    <n v="0"/>
    <n v="0"/>
    <n v="0"/>
    <n v="0"/>
    <n v="0"/>
    <n v="0"/>
  </r>
  <r>
    <s v="Leamington"/>
    <x v="3"/>
    <n v="141969.5547503375"/>
    <n v="93720.753138343513"/>
    <n v="189647.8598129781"/>
    <n v="93442.402501522622"/>
    <n v="193444.41541530925"/>
    <n v="93442.402501522622"/>
    <n v="194938.31304554004"/>
    <n v="93442.402501522622"/>
    <n v="99749.327383819807"/>
    <n v="93442.402501522622"/>
    <n v="194938.31304554004"/>
    <n v="102395.67263194446"/>
    <n v="201632.77791496355"/>
    <n v="93442.402501522622"/>
    <n v="113506.93531498544"/>
    <n v="93442.402501522622"/>
    <n v="198801.34875555936"/>
    <n v="93442.402501522622"/>
    <n v="193444.41541530925"/>
    <n v="109152.14444908449"/>
    <n v="206665.65214651558"/>
    <n v="93442.402501522622"/>
    <n v="195240.05089317093"/>
    <n v="93442.402501522622"/>
    <n v="189084.60566933354"/>
  </r>
  <r>
    <s v="Little Burdon"/>
    <x v="11"/>
    <n v="22226.541292798502"/>
    <n v="758051.59069204796"/>
    <n v="1160759.1416266933"/>
    <n v="755800.17746769253"/>
    <n v="1183996.3488719834"/>
    <n v="755800.17746769253"/>
    <n v="1193139.9022590602"/>
    <n v="755800.17746769253"/>
    <n v="806813.15249514824"/>
    <n v="755800.17746769253"/>
    <n v="1193139.9022590602"/>
    <n v="828223.76365692494"/>
    <n v="1422598.7583672118"/>
    <n v="755800.17746769253"/>
    <n v="694730.81813224242"/>
    <n v="755800.17746769253"/>
    <n v="1216784.0078095114"/>
    <n v="755800.17746769253"/>
    <n v="1183996.3488719834"/>
    <n v="882915.99035565741"/>
    <n v="1671688.7227309905"/>
    <n v="755800.17746769253"/>
    <n v="1194986.7196466001"/>
    <n v="755800.17746769253"/>
    <n v="1157311.6869760621"/>
  </r>
  <r>
    <s v="Littleton Drew"/>
    <x v="7"/>
    <n v="198707.90658903401"/>
    <n v="106008.86190419519"/>
    <n v="207731.56403232407"/>
    <n v="105694.01558433972"/>
    <n v="211890.13684187579"/>
    <n v="105694.01558433972"/>
    <n v="213526.4837615724"/>
    <n v="105694.01558433972"/>
    <n v="112827.86701530994"/>
    <n v="105694.01558433972"/>
    <n v="213526.4837615724"/>
    <n v="103574.92209774135"/>
    <n v="201835.53223565186"/>
    <n v="105694.01558433972"/>
    <n v="124330.28890887697"/>
    <n v="105694.01558433972"/>
    <n v="217757.87583078106"/>
    <n v="105694.01558433972"/>
    <n v="211890.13684187579"/>
    <n v="97049.672023140069"/>
    <n v="183751.1654993043"/>
    <n v="105694.01558433972"/>
    <n v="213856.99355523911"/>
    <n v="105694.01558433972"/>
    <n v="207114.60128714805"/>
  </r>
  <r>
    <s v="Lockerbie"/>
    <x v="0"/>
    <n v="38289.520851272013"/>
    <n v="291700.480839581"/>
    <n v="444309.51268375915"/>
    <n v="290834.13041148742"/>
    <n v="453204.13333074166"/>
    <n v="290834.13041148742"/>
    <n v="456704.0564447795"/>
    <n v="290834.13041148742"/>
    <n v="310464.07318488293"/>
    <n v="290834.13041148742"/>
    <n v="456704.0564447795"/>
    <n v="295892.3927635866"/>
    <n v="514027.05483160907"/>
    <n v="290834.13041148742"/>
    <n v="265925.54835979722"/>
    <n v="290834.13041148742"/>
    <n v="465754.42756676965"/>
    <n v="290834.13041148742"/>
    <n v="453204.13333074166"/>
    <n v="285186.32670930214"/>
    <n v="539963.90533710248"/>
    <n v="290834.13041148742"/>
    <n v="457410.97186249809"/>
    <n v="290834.13041148742"/>
    <n v="442989.91343108838"/>
  </r>
  <r>
    <s v="Lower Quinton"/>
    <x v="3"/>
    <n v="1672732.3773959207"/>
    <n v="1024992.144910635"/>
    <n v="2061530.2164757522"/>
    <n v="1021947.9182402504"/>
    <n v="2102799.9365793923"/>
    <n v="1021947.9182402504"/>
    <n v="2119039.0605435604"/>
    <n v="1021947.9182402504"/>
    <n v="1090924.6202664669"/>
    <n v="1021947.9182402504"/>
    <n v="2119039.0605435604"/>
    <n v="1091155.3050424089"/>
    <n v="2144163.7129786331"/>
    <n v="1021947.9182402504"/>
    <n v="1233855.0889114123"/>
    <n v="1021947.9182402504"/>
    <n v="2161031.4397424785"/>
    <n v="1021947.9182402504"/>
    <n v="2102799.9365793923"/>
    <n v="1126216.6590841331"/>
    <n v="2132347.4814227032"/>
    <n v="1021947.9182402504"/>
    <n v="2122319.043196457"/>
    <n v="1021947.9182402504"/>
    <n v="2055407.4717328192"/>
  </r>
  <r>
    <s v="Lupton"/>
    <x v="5"/>
    <n v="877252.19610125001"/>
    <n v="566416.0313934359"/>
    <n v="990461.78363758419"/>
    <n v="564733.77578019735"/>
    <n v="1010289.8124762565"/>
    <n v="564733.77578019735"/>
    <n v="1018091.8963640974"/>
    <n v="564733.77578019735"/>
    <n v="602850.66283566155"/>
    <n v="564733.77578019735"/>
    <n v="1018091.8963640974"/>
    <n v="612202.69639991864"/>
    <n v="1156410.3694791903"/>
    <n v="564733.77578019735"/>
    <n v="592805.43275407364"/>
    <n v="564733.77578019735"/>
    <n v="1038267.1266217685"/>
    <n v="564733.77578019735"/>
    <n v="1010289.8124762565"/>
    <n v="652691.1763540674"/>
    <n v="1235787.4258202091"/>
    <n v="564733.77578019735"/>
    <n v="1019667.7633791544"/>
    <n v="564733.77578019735"/>
    <n v="987520.11214018066"/>
  </r>
  <r>
    <s v="Luxborough Lane"/>
    <x v="15"/>
    <n v="3476953.3343052035"/>
    <n v="3537843.6083833971"/>
    <n v="6703675.7724793321"/>
    <n v="3527336.2128664986"/>
    <n v="6837876.4844479077"/>
    <n v="3527336.2128664986"/>
    <n v="6890682.8032759614"/>
    <n v="3527336.2128664986"/>
    <n v="3765414.9002032592"/>
    <n v="3527336.2128664986"/>
    <n v="6890682.8032759614"/>
    <n v="3448747.1756544062"/>
    <n v="6623511.0357054537"/>
    <n v="3527336.2128664986"/>
    <n v="4012245.0790102482"/>
    <n v="3527336.2128664986"/>
    <n v="7027233.4552211873"/>
    <n v="3527336.2128664986"/>
    <n v="6837876.4844479077"/>
    <n v="3323987.1458901367"/>
    <n v="6293545.350842461"/>
    <n v="3527336.2128664986"/>
    <n v="6901348.6378432373"/>
    <n v="3527336.2128664986"/>
    <n v="6683765.8554350687"/>
  </r>
  <r>
    <s v="Lyneham (Choakford)"/>
    <x v="7"/>
    <n v="5998132.5866501983"/>
    <n v="2748552.2952687871"/>
    <n v="5077451.2416122705"/>
    <n v="2740389.0949518387"/>
    <n v="5179096.606742763"/>
    <n v="2740389.0949518387"/>
    <n v="5219092.7996074595"/>
    <n v="2740389.0949518387"/>
    <n v="2925352.5345406919"/>
    <n v="2740389.0949518387"/>
    <n v="5219092.7996074595"/>
    <n v="2242137.7505235379"/>
    <n v="4240970.6179114077"/>
    <n v="2740389.0949518387"/>
    <n v="3038926.620184496"/>
    <n v="2740389.0949518387"/>
    <n v="5322518.039847834"/>
    <n v="2740389.0949518387"/>
    <n v="5179096.606742763"/>
    <n v="1705967.6397344628"/>
    <n v="3230031.9575584107"/>
    <n v="2740389.0949518387"/>
    <n v="5227171.2414659942"/>
    <n v="2740389.0949518387"/>
    <n v="5062371.2114246823"/>
  </r>
  <r>
    <s v="Maelor"/>
    <x v="16"/>
    <n v="4535840.2099152999"/>
    <n v="2028865.5993185155"/>
    <n v="3922553.212708375"/>
    <n v="2022839.8684885395"/>
    <n v="4001078.7040576371"/>
    <n v="2022839.8684885395"/>
    <n v="4031977.5128008407"/>
    <n v="2022839.8684885395"/>
    <n v="2159372.0932380618"/>
    <n v="2022839.8684885395"/>
    <n v="4031977.5128008407"/>
    <n v="2082928.9633538295"/>
    <n v="4096578.6998376437"/>
    <n v="2022839.8684885395"/>
    <n v="2347703.7611895539"/>
    <n v="2022839.8684885395"/>
    <n v="4111878.035538543"/>
    <n v="2022839.8684885395"/>
    <n v="4001078.7040576371"/>
    <n v="2078993.5840198938"/>
    <n v="3936308.9659710005"/>
    <n v="2022839.8684885395"/>
    <n v="4038218.4625525936"/>
    <n v="2022839.8684885395"/>
    <n v="3910903.2296666307"/>
  </r>
  <r>
    <s v="Malpas"/>
    <x v="5"/>
    <n v="60912.148108159003"/>
    <n v="27379.959039108911"/>
    <n v="53240.890753159161"/>
    <n v="27298.640560762757"/>
    <n v="54306.718768626037"/>
    <n v="27298.640560762757"/>
    <n v="54726.108898343045"/>
    <n v="27298.640560762757"/>
    <n v="29141.171047955198"/>
    <n v="27298.640560762757"/>
    <n v="54726.108898343045"/>
    <n v="28452.839482814485"/>
    <n v="56224.181330712927"/>
    <n v="27298.640560762757"/>
    <n v="31865.428635949665"/>
    <n v="27298.640560762757"/>
    <n v="55810.600241485619"/>
    <n v="27298.640560762757"/>
    <n v="54306.718768626037"/>
    <n v="28920.043663690209"/>
    <n v="54756.411008032861"/>
    <n v="27298.640560762757"/>
    <n v="54810.817430238189"/>
    <n v="27298.640560762757"/>
    <n v="53082.765307622278"/>
  </r>
  <r>
    <s v="Mappowder"/>
    <x v="12"/>
    <n v="4177628.2370032747"/>
    <n v="2030972.8704506948"/>
    <n v="3900824.851924289"/>
    <n v="2024940.8810254561"/>
    <n v="3978915.3637807919"/>
    <n v="2024940.8810254561"/>
    <n v="4009643.0134784039"/>
    <n v="2024940.8810254561"/>
    <n v="2161614.9142890186"/>
    <n v="2024940.8810254561"/>
    <n v="4009643.0134784039"/>
    <n v="1815021.9145106464"/>
    <n v="3506865.3023156682"/>
    <n v="2024940.8810254561"/>
    <n v="2334699.0289218016"/>
    <n v="2024940.8810254561"/>
    <n v="4089100.939955269"/>
    <n v="2024940.8810254561"/>
    <n v="3978915.3637807919"/>
    <n v="1536574.1760007613"/>
    <n v="2909307.057204186"/>
    <n v="2024940.8810254561"/>
    <n v="4015849.392479809"/>
    <n v="2024940.8810254561"/>
    <n v="3889239.4021140737"/>
  </r>
  <r>
    <s v="Marchwood Power Station"/>
    <x v="1"/>
    <n v="1517809.702687663"/>
    <n v="1591696.7363800649"/>
    <n v="2963666.998190809"/>
    <n v="1520818.4807090606"/>
    <n v="2896986.5840421645"/>
    <n v="1520818.4807090606"/>
    <n v="2919358.9093606258"/>
    <n v="1520818.4807090606"/>
    <n v="1623466.611115223"/>
    <n v="1520818.4807090606"/>
    <n v="2919358.9093606258"/>
    <n v="1387708.5696796943"/>
    <n v="2635865.5659014559"/>
    <n v="1520818.4807090606"/>
    <n v="1699858.1638931674"/>
    <n v="1520818.4807090606"/>
    <n v="2977210.99364838"/>
    <n v="1520818.4807090606"/>
    <n v="2896986.5840421645"/>
    <n v="1202158.6954145834"/>
    <n v="2276134.0331462733"/>
    <n v="1520818.4807090606"/>
    <n v="2923877.6776828235"/>
    <n v="1520818.4807090606"/>
    <n v="2831694.9067613725"/>
  </r>
  <r>
    <s v="Market Harborough"/>
    <x v="2"/>
    <n v="293025.52840879164"/>
    <n v="241608.60154587441"/>
    <n v="485850.52604408184"/>
    <n v="240891.02399928315"/>
    <n v="495576.75516349945"/>
    <n v="240891.02399928315"/>
    <n v="499403.9059165814"/>
    <n v="240891.02399928315"/>
    <n v="257150.0408108251"/>
    <n v="240891.02399928315"/>
    <n v="499403.9059165814"/>
    <n v="272049.27344210725"/>
    <n v="531775.98892251006"/>
    <n v="240891.02399928315"/>
    <n v="290788.43434785429"/>
    <n v="240891.02399928315"/>
    <n v="509300.44750524376"/>
    <n v="240891.02399928315"/>
    <n v="495576.75516349945"/>
    <n v="302806.61898658861"/>
    <n v="573325.6795182433"/>
    <n v="240891.02399928315"/>
    <n v="500176.91486138798"/>
    <n v="240891.02399928315"/>
    <n v="484407.54998173093"/>
  </r>
  <r>
    <s v="Matching Green"/>
    <x v="8"/>
    <n v="2462782.792754652"/>
    <n v="2911610.0399903599"/>
    <n v="5551502.0409183642"/>
    <n v="2902962.5581715885"/>
    <n v="5662637.4167437814"/>
    <n v="2902962.5581715885"/>
    <n v="5706367.811335776"/>
    <n v="2902962.5581715885"/>
    <n v="3098898.9457255285"/>
    <n v="2902962.5581715885"/>
    <n v="5706367.811335776"/>
    <n v="2906748.4320948021"/>
    <n v="5592197.6191390576"/>
    <n v="2902962.5581715885"/>
    <n v="3322652.7506344602"/>
    <n v="2902962.5581715885"/>
    <n v="5819449.2384051979"/>
    <n v="2902962.5581715885"/>
    <n v="5662637.4167437814"/>
    <n v="2875483.5767728384"/>
    <n v="5444361.0945963254"/>
    <n v="2902962.5581715885"/>
    <n v="5715200.4882697398"/>
    <n v="2902962.5581715885"/>
    <n v="5535014.0798568362"/>
  </r>
  <r>
    <s v="Medway (aka Isle of Grain Power Station, NOT Grain Power)"/>
    <x v="1"/>
    <n v="267419.84415962198"/>
    <n v="650564.65432259091"/>
    <n v="1229935.7255334514"/>
    <n v="621595.01026560599"/>
    <n v="1202263.040442701"/>
    <n v="621595.01026560599"/>
    <n v="1211547.6605397731"/>
    <n v="621595.01026560599"/>
    <n v="663549.7645527944"/>
    <n v="621595.01026560599"/>
    <n v="1211547.6605397731"/>
    <n v="574090.01035510807"/>
    <n v="1122892.750525909"/>
    <n v="621595.01026560599"/>
    <n v="705449.12278882728"/>
    <n v="621595.01026560599"/>
    <n v="1235556.5472687876"/>
    <n v="621595.01026560599"/>
    <n v="1202263.040442701"/>
    <n v="537507.49381592439"/>
    <n v="1017701.8262332357"/>
    <n v="621595.01026560599"/>
    <n v="1213422.9706195735"/>
    <n v="621595.01026560599"/>
    <n v="1175166.687675447"/>
  </r>
  <r>
    <s v="Melkinthorpe"/>
    <x v="11"/>
    <n v="74101.006097337988"/>
    <n v="96796.077836789802"/>
    <n v="160740.84527940225"/>
    <n v="96508.593485614547"/>
    <n v="163958.71210516436"/>
    <n v="96508.593485614547"/>
    <n v="165224.90286566643"/>
    <n v="96508.593485614547"/>
    <n v="103022.47191034802"/>
    <n v="96508.593485614547"/>
    <n v="165224.90286566643"/>
    <n v="101634.37765746011"/>
    <n v="185715.22896854885"/>
    <n v="96508.593485614547"/>
    <n v="96205.676908760099"/>
    <n v="96508.593485614547"/>
    <n v="168499.11658990974"/>
    <n v="96508.593485614547"/>
    <n v="163958.71210516436"/>
    <n v="102682.02000228131"/>
    <n v="194415.29742360467"/>
    <n v="96508.593485614547"/>
    <n v="165480.64841812779"/>
    <n v="96508.593485614547"/>
    <n v="160263.44496892244"/>
  </r>
  <r>
    <s v="Mickle Trafford"/>
    <x v="5"/>
    <n v="2775790.3600503276"/>
    <n v="1198138.3274813958"/>
    <n v="2316726.9518478746"/>
    <n v="1194579.856648776"/>
    <n v="2363105.4487989261"/>
    <n v="1194579.856648776"/>
    <n v="2381354.813208682"/>
    <n v="1194579.856648776"/>
    <n v="1275208.4066442284"/>
    <n v="1194579.856648776"/>
    <n v="2381354.813208682"/>
    <n v="1229321.8220561836"/>
    <n v="2429057.1112241382"/>
    <n v="1194579.856648776"/>
    <n v="1386593.9564264186"/>
    <n v="1194579.856648776"/>
    <n v="2428545.4271928221"/>
    <n v="1194579.856648776"/>
    <n v="2363105.4487989261"/>
    <n v="1239207.5357211258"/>
    <n v="2346281.2829494621"/>
    <n v="1194579.856648776"/>
    <n v="2385040.8247707868"/>
    <n v="1194579.856648776"/>
    <n v="2309846.2728008861"/>
  </r>
  <r>
    <s v="Middle Stoke (Damhead Creek, aka Kingsnorth Power Station)"/>
    <x v="1"/>
    <n v="490897.46197107009"/>
    <n v="1191553.2532055792"/>
    <n v="2254734.8658957495"/>
    <n v="1138493.3868403349"/>
    <n v="2204004.923987601"/>
    <n v="1138493.3868403349"/>
    <n v="2221025.6155691762"/>
    <n v="1138493.3868403349"/>
    <n v="1215336.3625940578"/>
    <n v="1138493.3868403349"/>
    <n v="2221025.6155691762"/>
    <n v="1060155.0093347956"/>
    <n v="2067881.1659374263"/>
    <n v="1138493.3868403349"/>
    <n v="1293238.9069174007"/>
    <n v="1138493.3868403349"/>
    <n v="2265039.0325920624"/>
    <n v="1138493.3868403349"/>
    <n v="2204004.923987601"/>
    <n v="996089.23137642024"/>
    <n v="1885967.8079394433"/>
    <n v="1138493.3868403349"/>
    <n v="2224463.4594609421"/>
    <n v="1138493.3868403349"/>
    <n v="2154331.5223174118"/>
  </r>
  <r>
    <s v="Milwich"/>
    <x v="3"/>
    <n v="1307288.8104182913"/>
    <n v="685061.15415479732"/>
    <n v="1369274.5350670523"/>
    <n v="683026.52252695756"/>
    <n v="1396686.0065825486"/>
    <n v="683026.52252695756"/>
    <n v="1407472.0812848373"/>
    <n v="683026.52252695756"/>
    <n v="729127.61640801444"/>
    <n v="683026.52252695756"/>
    <n v="1407472.0812848373"/>
    <n v="748273.38918064581"/>
    <n v="1487635.7076052378"/>
    <n v="683026.52252695756"/>
    <n v="819530.24006483797"/>
    <n v="683026.52252695756"/>
    <n v="1435363.5451326256"/>
    <n v="683026.52252695756"/>
    <n v="1396686.0065825486"/>
    <n v="799791.13394842192"/>
    <n v="1514302.4180853663"/>
    <n v="683026.52252695756"/>
    <n v="1409650.655572121"/>
    <n v="683026.52252695756"/>
    <n v="1365207.7896979032"/>
  </r>
  <r>
    <s v="Moffat (Irish Interconnector)"/>
    <x v="9"/>
    <n v="49262.381539800001"/>
    <n v="4499680.8461121842"/>
    <n v="6767827.8827656899"/>
    <n v="4263603.981238652"/>
    <n v="6560613.866624427"/>
    <n v="4263603.981238652"/>
    <n v="6611278.9917311287"/>
    <n v="4263603.981238652"/>
    <n v="4551377.2973956019"/>
    <n v="4263603.981238652"/>
    <n v="6611278.9917311287"/>
    <n v="4289946.0691289622"/>
    <n v="7400720.800798215"/>
    <n v="4263603.981238652"/>
    <n v="3849556.3295884198"/>
    <n v="2131801.990619326"/>
    <n v="3371146.3899054024"/>
    <n v="4263603.981238652"/>
    <n v="6560613.866624427"/>
    <n v="4082161.2073938772"/>
    <n v="7729051.1547099445"/>
    <n v="4263603.981238652"/>
    <n v="6621512.3474111194"/>
    <n v="4263603.981238652"/>
    <n v="6412752.1244599707"/>
  </r>
  <r>
    <s v="Netherhowcleugh"/>
    <x v="0"/>
    <n v="114.07902486400002"/>
    <n v="14495.043931017288"/>
    <n v="21631.33163850745"/>
    <n v="14451.993650542167"/>
    <n v="22064.368707309844"/>
    <n v="14451.993650542167"/>
    <n v="22234.763433120977"/>
    <n v="14451.993650542167"/>
    <n v="15427.435590318069"/>
    <n v="14451.993650542167"/>
    <n v="22234.763433120977"/>
    <n v="14420.277352375006"/>
    <n v="24766.810545823468"/>
    <n v="14451.993650542167"/>
    <n v="12946.658947221293"/>
    <n v="14451.993650542167"/>
    <n v="22675.383256920883"/>
    <n v="14451.993650542167"/>
    <n v="22064.368707309844"/>
    <n v="13594.854083200162"/>
    <n v="25740.120811385921"/>
    <n v="14451.993650542167"/>
    <n v="22269.179805952346"/>
    <n v="14451.993650542167"/>
    <n v="21567.086583541084"/>
  </r>
  <r>
    <s v="Pannal"/>
    <x v="4"/>
    <n v="2710598.3791346406"/>
    <n v="4219793.3310387069"/>
    <n v="7055963.5201039826"/>
    <n v="4207260.5448455224"/>
    <n v="7197216.6713840058"/>
    <n v="4207260.5448455224"/>
    <n v="7252798.0377757652"/>
    <n v="4207260.5448455224"/>
    <n v="4491230.9427188123"/>
    <n v="4207260.5448455224"/>
    <n v="7252798.0377757652"/>
    <n v="4811792.5473262221"/>
    <n v="8651125.6038454119"/>
    <n v="4207260.5448455224"/>
    <n v="4223094.2951381095"/>
    <n v="4207260.5448455224"/>
    <n v="7396524.6217384581"/>
    <n v="4207260.5448455224"/>
    <n v="7197216.6713840058"/>
    <n v="5383722.5973289823"/>
    <n v="10193391.50108891"/>
    <n v="4207260.5448455224"/>
    <n v="7264024.3772009388"/>
    <n v="4207260.5448455224"/>
    <n v="7035007.3084492739"/>
  </r>
  <r>
    <s v="Partington"/>
    <x v="5"/>
    <n v="4458754.6671183268"/>
    <n v="2098239.6642574356"/>
    <n v="4061843.4908653577"/>
    <n v="2092007.8924545909"/>
    <n v="4143157.4306917535"/>
    <n v="2092007.8924545909"/>
    <n v="4175153.4593912386"/>
    <n v="2092007.8924545909"/>
    <n v="2233208.6351331514"/>
    <n v="2092007.8924545909"/>
    <n v="4175153.4593912386"/>
    <n v="2194723.8346885415"/>
    <n v="4397848.8934635706"/>
    <n v="2092007.8924545909"/>
    <n v="2431070.9692791281"/>
    <n v="2092007.8924545909"/>
    <n v="4257891.2581156548"/>
    <n v="2092007.8924545909"/>
    <n v="4143157.4306917535"/>
    <n v="2308754.01240568"/>
    <n v="4371331.0079974942"/>
    <n v="2092007.8924545909"/>
    <n v="4181616.0259266896"/>
    <n v="2092007.8924545909"/>
    <n v="4049779.8156974879"/>
  </r>
  <r>
    <s v="Partington Max Refill"/>
    <x v="6"/>
    <n v="0"/>
    <n v="0"/>
    <n v="0"/>
    <n v="0"/>
    <n v="0"/>
    <n v="0"/>
    <n v="0"/>
    <n v="0"/>
    <n v="0"/>
    <n v="0"/>
    <n v="0"/>
    <n v="0"/>
    <n v="0"/>
    <n v="0"/>
    <n v="0"/>
    <n v="0"/>
    <n v="0"/>
    <n v="0"/>
    <n v="0"/>
    <n v="0"/>
    <n v="0"/>
    <n v="0"/>
    <n v="0"/>
    <n v="0"/>
    <n v="0"/>
  </r>
  <r>
    <s v="Paull"/>
    <x v="4"/>
    <n v="16595.404534479501"/>
    <n v="1461403.9624903149"/>
    <n v="2431238.05240897"/>
    <n v="1457063.5927217186"/>
    <n v="2479908.9441215182"/>
    <n v="1457063.5927217186"/>
    <n v="2499060.337491327"/>
    <n v="1457063.5927217186"/>
    <n v="1555408.5665453125"/>
    <n v="1457063.5927217186"/>
    <n v="2499060.337491327"/>
    <n v="1640650.1375717416"/>
    <n v="2859007.5323484736"/>
    <n v="1457063.5927217186"/>
    <n v="1455130.4750934571"/>
    <n v="1457063.5927217186"/>
    <n v="2548583.4875299064"/>
    <n v="1457063.5927217186"/>
    <n v="2479908.9441215182"/>
    <n v="1977682.6052544881"/>
    <n v="3744489.5601147944"/>
    <n v="1457063.5927217186"/>
    <n v="2502928.541106889"/>
    <n v="1457063.5927217186"/>
    <n v="2424017.2753933151"/>
  </r>
  <r>
    <s v="Pembroke Power Station"/>
    <x v="1"/>
    <n v="14262.946590970001"/>
    <n v="4716966.9504107162"/>
    <n v="8924468.3998973724"/>
    <n v="4506920.4121089261"/>
    <n v="8723674.1644704752"/>
    <n v="4506920.4121089261"/>
    <n v="8791043.7813871931"/>
    <n v="4506920.4121089261"/>
    <n v="4811116.4486909239"/>
    <n v="4506920.4121089261"/>
    <n v="8791043.7813871931"/>
    <n v="3704215.0765198721"/>
    <n v="7173112.6937570898"/>
    <n v="4506920.4121089261"/>
    <n v="5118770.2522695586"/>
    <n v="4506920.4121089261"/>
    <n v="8965253.3327333592"/>
    <n v="4506920.4121089261"/>
    <n v="8723674.1644704752"/>
    <n v="3038827.2578173326"/>
    <n v="5753631.5036886521"/>
    <n v="4506920.4121089261"/>
    <n v="8804651.1148435213"/>
    <n v="4506920.4121089261"/>
    <n v="8527061.8220499419"/>
  </r>
  <r>
    <s v="Peterborough (Peterborough Power Station)"/>
    <x v="1"/>
    <n v="4683.4569416249997"/>
    <n v="10831.425090505085"/>
    <n v="20839.350801194414"/>
    <n v="10349.101731224893"/>
    <n v="20370.480127511844"/>
    <n v="10349.101731224893"/>
    <n v="20527.793596209398"/>
    <n v="10349.101731224893"/>
    <n v="11047.617666932176"/>
    <n v="10349.101731224893"/>
    <n v="20527.793596209398"/>
    <n v="11740.68105893147"/>
    <n v="22334.840909212995"/>
    <n v="10349.101731224893"/>
    <n v="11952.739835908935"/>
    <n v="10349.101731224893"/>
    <n v="20934.586896465036"/>
    <n v="10349.101731224893"/>
    <n v="20370.480127511844"/>
    <n v="13304.606238970186"/>
    <n v="25190.573568730615"/>
    <n v="10349.101731224893"/>
    <n v="20559.567813188922"/>
    <n v="10349.101731224893"/>
    <n v="19911.374510017224"/>
  </r>
  <r>
    <s v="Peterborough Eye (Tee)"/>
    <x v="8"/>
    <n v="513555.08230990899"/>
    <n v="672496.20403314556"/>
    <n v="1293863.3828159382"/>
    <n v="670498.8903071672"/>
    <n v="1319765.2004242425"/>
    <n v="670498.8903071672"/>
    <n v="1329957.2450027429"/>
    <n v="670498.8903071672"/>
    <n v="715754.4276395042"/>
    <n v="670498.8903071672"/>
    <n v="1329957.2450027429"/>
    <n v="760656.70489183639"/>
    <n v="1447032.4510996933"/>
    <n v="670498.8903071672"/>
    <n v="774395.5953130495"/>
    <n v="670498.8903071672"/>
    <n v="1356312.6199415021"/>
    <n v="670498.8903071672"/>
    <n v="1319765.2004242425"/>
    <n v="861980.48399583064"/>
    <n v="1632050.0138745708"/>
    <n v="670498.8903071672"/>
    <n v="1332015.8369248679"/>
    <n v="670498.8903071672"/>
    <n v="1290020.6085689748"/>
  </r>
  <r>
    <s v="Peters Green"/>
    <x v="15"/>
    <n v="4797990.1427936284"/>
    <n v="4617038.5602860963"/>
    <n v="8764373.8870617803"/>
    <n v="4603325.9557620464"/>
    <n v="8939827.6613077056"/>
    <n v="4603325.9557620464"/>
    <n v="9008866.5494515002"/>
    <n v="4603325.9557620464"/>
    <n v="4914028.9153873296"/>
    <n v="4603325.9557620464"/>
    <n v="9008866.5494515002"/>
    <n v="4741005.8954435159"/>
    <n v="9034903.1403202005"/>
    <n v="4603325.9557620464"/>
    <n v="5245602.1431304915"/>
    <n v="4603325.9557620464"/>
    <n v="9187392.6310802009"/>
    <n v="4603325.9557620464"/>
    <n v="8939827.6613077056"/>
    <n v="4768482.4716714602"/>
    <n v="9028512.8591028489"/>
    <n v="4603325.9557620464"/>
    <n v="9022811.0427620094"/>
    <n v="4603325.9557620464"/>
    <n v="8738343.6966172066"/>
  </r>
  <r>
    <s v="Peters Green South Mimms"/>
    <x v="15"/>
    <n v="7065482.5367604783"/>
    <n v="6756081.7522769496"/>
    <n v="12824849.893573675"/>
    <n v="6736016.1894726874"/>
    <n v="13081590.232012084"/>
    <n v="6736016.1894726874"/>
    <n v="13182614.376882309"/>
    <n v="6736016.1894726874"/>
    <n v="7190665.7594283596"/>
    <n v="6736016.1894726874"/>
    <n v="13182614.376882309"/>
    <n v="6937482.3275590288"/>
    <n v="13220713.546764189"/>
    <n v="6736016.1894726874"/>
    <n v="7675854.6536186486"/>
    <n v="6736016.1894726874"/>
    <n v="13443850.402236717"/>
    <n v="6736016.1894726874"/>
    <n v="13081590.232012084"/>
    <n v="6977688.6184194554"/>
    <n v="13211362.690850653"/>
    <n v="6736016.1894726874"/>
    <n v="13203019.261002239"/>
    <n v="6736016.1894726874"/>
    <n v="12786760.089389762"/>
  </r>
  <r>
    <s v="Phillips Petroleum, Teesside"/>
    <x v="10"/>
    <n v="53.103676416999996"/>
    <n v="6860.009895644218"/>
    <n v="10430.422311691793"/>
    <n v="6726.9123939185474"/>
    <n v="10463.884725616925"/>
    <n v="6726.9123939185474"/>
    <n v="10544.693326687398"/>
    <n v="6726.9123939185474"/>
    <n v="7180.9475002777517"/>
    <n v="6726.9123939185474"/>
    <n v="10544.693326687398"/>
    <n v="7143.4100827037219"/>
    <n v="12137.993227253157"/>
    <n v="6726.9123939185474"/>
    <n v="6139.8696061818064"/>
    <n v="6726.9123939185474"/>
    <n v="10753.654439748225"/>
    <n v="6726.9123939185474"/>
    <n v="10463.884725616925"/>
    <n v="7493.0319865788097"/>
    <n v="14187.099574423428"/>
    <n v="6726.9123939185474"/>
    <n v="10561.015069799945"/>
    <n v="6726.9123939185474"/>
    <n v="10228.051881801985"/>
  </r>
  <r>
    <s v="Pickering"/>
    <x v="4"/>
    <n v="80123.369397246031"/>
    <n v="293432.2940603926"/>
    <n v="453998.8757300314"/>
    <n v="292560.80014703324"/>
    <n v="463087.46748532297"/>
    <n v="292560.80014703324"/>
    <n v="466663.7158292238"/>
    <n v="292560.80014703324"/>
    <n v="312307.28504720517"/>
    <n v="292560.80014703324"/>
    <n v="466663.7158292238"/>
    <n v="323251.83746185177"/>
    <n v="554852.01094813494"/>
    <n v="292560.80014703324"/>
    <n v="271724.76964086638"/>
    <n v="292560.80014703324"/>
    <n v="475911.45461722417"/>
    <n v="292560.80014703324"/>
    <n v="463087.46748532297"/>
    <n v="353642.28694018582"/>
    <n v="669576.52757038176"/>
    <n v="292560.80014703324"/>
    <n v="467386.04743752524"/>
    <n v="292560.80014703324"/>
    <n v="452650.49906911323"/>
  </r>
  <r>
    <s v="Pickmere (Winnington Power, aka Brunner Mond)"/>
    <x v="10"/>
    <n v="375421.6156256281"/>
    <n v="207700.89242388139"/>
    <n v="404818.34572762018"/>
    <n v="203671.09213082879"/>
    <n v="406117.06582201552"/>
    <n v="203671.09213082879"/>
    <n v="409253.35342652071"/>
    <n v="203671.09213082879"/>
    <n v="217417.93772101612"/>
    <n v="203671.09213082879"/>
    <n v="409253.35342652071"/>
    <n v="214091.24602418745"/>
    <n v="429953.2136093459"/>
    <n v="203671.09213082879"/>
    <n v="238296.37791095968"/>
    <n v="203671.09213082879"/>
    <n v="417363.40780235024"/>
    <n v="203671.09213082879"/>
    <n v="406117.06582201552"/>
    <n v="226379.14469780444"/>
    <n v="428620.01298715279"/>
    <n v="203671.09213082879"/>
    <n v="409886.82164561725"/>
    <n v="203671.09213082879"/>
    <n v="396964.08439437096"/>
  </r>
  <r>
    <s v="Pitcairngreen"/>
    <x v="0"/>
    <n v="1218.4675326645004"/>
    <n v="194273.10339847472"/>
    <n v="261719.87738041929"/>
    <n v="193696.11228138124"/>
    <n v="266959.24083904165"/>
    <n v="193696.11228138124"/>
    <n v="269020.86549954902"/>
    <n v="193696.11228138124"/>
    <n v="206769.69341208661"/>
    <n v="193696.11228138124"/>
    <n v="269020.86549954902"/>
    <n v="171448.79345631192"/>
    <n v="275112.76088682638"/>
    <n v="193696.11228138124"/>
    <n v="156643.06057427096"/>
    <n v="193696.11228138124"/>
    <n v="274351.97355075227"/>
    <n v="193696.11228138124"/>
    <n v="266959.24083904165"/>
    <n v="144858.48797042915"/>
    <n v="274271.05565783533"/>
    <n v="193696.11228138124"/>
    <n v="269437.27300639288"/>
    <n v="193696.11228138124"/>
    <n v="260942.56934459944"/>
  </r>
  <r>
    <s v="Pucklechurch"/>
    <x v="7"/>
    <n v="2040965.3015061149"/>
    <n v="1073471.7969210569"/>
    <n v="2095538.7677595918"/>
    <n v="1070283.5856842012"/>
    <n v="2137489.3041721066"/>
    <n v="1070283.5856842012"/>
    <n v="2153996.3209256823"/>
    <n v="1070283.5856842012"/>
    <n v="1142522.7190643169"/>
    <n v="1070283.5856842012"/>
    <n v="2153996.3209256823"/>
    <n v="1035519.8358120756"/>
    <n v="2016064.7537310217"/>
    <n v="1070283.5856842012"/>
    <n v="1254209.6894565381"/>
    <n v="1070283.5856842012"/>
    <n v="2196681.4379608459"/>
    <n v="1070283.5856842012"/>
    <n v="2137489.3041721066"/>
    <n v="957570.27249169478"/>
    <n v="1813037.0762704024"/>
    <n v="1070283.5856842012"/>
    <n v="2157330.4126366801"/>
    <n v="1070283.5856842012"/>
    <n v="2089315.0176193458"/>
  </r>
  <r>
    <s v="Rawcliffe"/>
    <x v="4"/>
    <n v="28594.294041008005"/>
    <n v="159770.56349305087"/>
    <n v="270596.61695069046"/>
    <n v="159296.0449194765"/>
    <n v="276013.68362926581"/>
    <n v="159296.0449194765"/>
    <n v="278145.23230695579"/>
    <n v="159296.0449194765"/>
    <n v="170047.78248677435"/>
    <n v="159296.0449194765"/>
    <n v="278145.23230695579"/>
    <n v="183936.05497713262"/>
    <n v="329374.9872025504"/>
    <n v="159296.0449194765"/>
    <n v="161955.91517333873"/>
    <n v="159296.0449194765"/>
    <n v="283657.15527472243"/>
    <n v="159296.0449194765"/>
    <n v="276013.68362926581"/>
    <n v="212974.76440293074"/>
    <n v="403240.52997981542"/>
    <n v="159296.0449194765"/>
    <n v="278575.76308571291"/>
    <n v="159296.0449194765"/>
    <n v="269792.94499834691"/>
  </r>
  <r>
    <s v="Rollswood Kintore"/>
    <x v="10"/>
    <n v="0"/>
    <n v="0"/>
    <n v="0"/>
    <n v="0"/>
    <n v="0"/>
    <n v="0"/>
    <n v="0"/>
    <n v="0"/>
    <n v="0"/>
    <n v="0"/>
    <n v="0"/>
    <n v="0"/>
    <n v="0"/>
    <n v="0"/>
    <n v="0"/>
    <n v="0"/>
    <n v="0"/>
    <n v="0"/>
    <n v="0"/>
    <n v="0"/>
    <n v="0"/>
    <n v="0"/>
    <n v="0"/>
    <n v="0"/>
    <n v="0"/>
  </r>
  <r>
    <s v="Roosecote Power Station (Barrow)"/>
    <x v="1"/>
    <n v="0"/>
    <n v="0"/>
    <n v="0"/>
    <n v="0"/>
    <n v="0"/>
    <n v="0"/>
    <n v="0"/>
    <n v="0"/>
    <n v="0"/>
    <n v="0"/>
    <n v="0"/>
    <n v="0"/>
    <n v="0"/>
    <n v="0"/>
    <n v="0"/>
    <n v="0"/>
    <n v="0"/>
    <n v="0"/>
    <n v="0"/>
    <n v="0"/>
    <n v="0"/>
    <n v="0"/>
    <n v="0"/>
    <n v="0"/>
    <n v="0"/>
  </r>
  <r>
    <s v="Rosehill (Saltend Power Station)"/>
    <x v="1"/>
    <n v="8030.8153978360015"/>
    <n v="1320845.3513342398"/>
    <n v="2196785.9987814594"/>
    <n v="1262028.1078393264"/>
    <n v="2147359.865452677"/>
    <n v="1262028.1078393264"/>
    <n v="2163943.1087960694"/>
    <n v="1262028.1078393264"/>
    <n v="1347209.099149568"/>
    <n v="1262028.1078393264"/>
    <n v="2163943.1087960694"/>
    <n v="1420908.244171527"/>
    <n v="2477553.8665767591"/>
    <n v="1262028.1078393264"/>
    <n v="1260001.4160276614"/>
    <n v="1262028.1078393264"/>
    <n v="2206825.3384262016"/>
    <n v="1262028.1078393264"/>
    <n v="2147359.865452677"/>
    <n v="1711025.1782681248"/>
    <n v="3239607.7611726299"/>
    <n v="1262028.1078393264"/>
    <n v="2167292.5967743066"/>
    <n v="1262028.1078393264"/>
    <n v="2098963.1182557209"/>
  </r>
  <r>
    <s v="Ross (SW)"/>
    <x v="7"/>
    <n v="205187.054895576"/>
    <n v="178351.73525366219"/>
    <n v="352274.32894989412"/>
    <n v="177822.03059995882"/>
    <n v="359326.49963323894"/>
    <n v="177822.03059995882"/>
    <n v="362101.44149511046"/>
    <n v="177822.03059995882"/>
    <n v="189824.18550381222"/>
    <n v="177822.03059995882"/>
    <n v="362101.44149511046"/>
    <n v="177526.53302873857"/>
    <n v="346431.19002332189"/>
    <n v="177822.03059995882"/>
    <n v="210841.18486060138"/>
    <n v="177822.03059995882"/>
    <n v="369277.1001806265"/>
    <n v="177822.03059995882"/>
    <n v="359326.49963323894"/>
    <n v="169807.24511853623"/>
    <n v="321508.34258684935"/>
    <n v="177822.03059995882"/>
    <n v="362661.92500332295"/>
    <n v="177822.03059995882"/>
    <n v="351228.0741929129"/>
  </r>
  <r>
    <s v="Ross (WM)"/>
    <x v="3"/>
    <n v="511207.70651676017"/>
    <n v="446162.47583484079"/>
    <n v="881245.06640657759"/>
    <n v="444837.3732816113"/>
    <n v="898886.68860675383"/>
    <n v="444837.3732816113"/>
    <n v="905828.44854886783"/>
    <n v="444837.3732816113"/>
    <n v="474861.81425293384"/>
    <n v="444837.3732816113"/>
    <n v="905828.44854886783"/>
    <n v="444098.1602440073"/>
    <n v="866627.94296553801"/>
    <n v="444837.3732816113"/>
    <n v="527437.67764056928"/>
    <n v="444837.3732816113"/>
    <n v="923778.98679466778"/>
    <n v="444837.3732816113"/>
    <n v="898886.68860675383"/>
    <n v="424787.68591192696"/>
    <n v="804281.25875023939"/>
    <n v="444837.3732816113"/>
    <n v="907230.54710054724"/>
    <n v="444837.3732816113"/>
    <n v="878627.76855935005"/>
  </r>
  <r>
    <s v="Roudham Heath"/>
    <x v="8"/>
    <n v="208980.75656485354"/>
    <n v="714046.9465368886"/>
    <n v="1324027.9003398211"/>
    <n v="711926.2271056741"/>
    <n v="1350533.5806445454"/>
    <n v="711926.2271056741"/>
    <n v="1360963.2377185964"/>
    <n v="711926.2271056741"/>
    <n v="759977.91580256494"/>
    <n v="711926.2271056741"/>
    <n v="1360963.2377185964"/>
    <n v="701072.25400981028"/>
    <n v="1311848.6862861114"/>
    <n v="711926.2271056741"/>
    <n v="792449.48710369563"/>
    <n v="711926.2271056741"/>
    <n v="1387933.0493743594"/>
    <n v="711926.2271056741"/>
    <n v="1350533.5806445454"/>
    <n v="701104.95022323972"/>
    <n v="1327452.7265804121"/>
    <n v="711926.2271056741"/>
    <n v="1363069.8226768752"/>
    <n v="711926.2271056741"/>
    <n v="1320095.5374758118"/>
  </r>
  <r>
    <s v="Royston"/>
    <x v="8"/>
    <n v="77987.175624629992"/>
    <n v="94375.738712677325"/>
    <n v="180069.32137913938"/>
    <n v="94095.442768700668"/>
    <n v="183674.12446821251"/>
    <n v="94095.442768700668"/>
    <n v="185092.56985826773"/>
    <n v="94095.442768700668"/>
    <n v="100446.44481297092"/>
    <n v="94095.442768700668"/>
    <n v="185092.56985826773"/>
    <n v="97524.075780051804"/>
    <n v="186356.82668695739"/>
    <n v="94095.442768700668"/>
    <n v="107774.04413712553"/>
    <n v="94095.442768700668"/>
    <n v="188760.49534634099"/>
    <n v="94095.442768700668"/>
    <n v="183674.12446821251"/>
    <n v="99933.015848896248"/>
    <n v="189210.40897198286"/>
    <n v="94095.442768700668"/>
    <n v="185379.06784200919"/>
    <n v="94095.442768700668"/>
    <n v="179534.51549464333"/>
  </r>
  <r>
    <s v="Rugby"/>
    <x v="3"/>
    <n v="3169155.4178686575"/>
    <n v="2240487.2325901007"/>
    <n v="4552533.8168841042"/>
    <n v="2233832.9855093085"/>
    <n v="4643670.8736604787"/>
    <n v="2233832.9855093085"/>
    <n v="4679532.1772749536"/>
    <n v="2233832.9855093085"/>
    <n v="2384606.2582638836"/>
    <n v="2233832.9855093085"/>
    <n v="4679532.1772749536"/>
    <n v="2486078.2278177142"/>
    <n v="4903769.6716543604"/>
    <n v="2233832.9855093085"/>
    <n v="2724756.0925914841"/>
    <n v="2233832.9855093085"/>
    <n v="4772265.1019862415"/>
    <n v="2233832.9855093085"/>
    <n v="4643670.8736604787"/>
    <n v="2705304.3101063212"/>
    <n v="5122148.3766972553"/>
    <n v="2233832.9855093085"/>
    <n v="4686775.4530837517"/>
    <n v="2233832.9855093085"/>
    <n v="4539012.791447958"/>
  </r>
  <r>
    <s v="Ryehouse"/>
    <x v="1"/>
    <n v="178519.04411264"/>
    <n v="310215.0533595609"/>
    <n v="586552.89000672835"/>
    <n v="296401.17703345965"/>
    <n v="573355.86427826132"/>
    <n v="296401.17703345965"/>
    <n v="577783.67350234918"/>
    <n v="296401.17703345965"/>
    <n v="316406.86940148327"/>
    <n v="296401.17703345965"/>
    <n v="577783.67350234918"/>
    <n v="291017.2289259379"/>
    <n v="557039.87753454596"/>
    <n v="296401.17703345965"/>
    <n v="336426.70355398499"/>
    <n v="296401.17703345965"/>
    <n v="589233.44409149082"/>
    <n v="296401.17703345965"/>
    <n v="573355.86427826132"/>
    <n v="279667.75856265775"/>
    <n v="529515.20100153843"/>
    <n v="296401.17703345965"/>
    <n v="578678.00360767916"/>
    <n v="296401.17703345965"/>
    <n v="560433.68981472868"/>
  </r>
  <r>
    <s v="Saddle Bow (Kings Lynn)"/>
    <x v="1"/>
    <n v="0.20023849999999999"/>
    <n v="1.0043952154014621"/>
    <n v="1.8770299213052268"/>
    <n v="0.95966949645963506"/>
    <n v="1.8347980738681038"/>
    <n v="0.95966949645963506"/>
    <n v="1.8489675213996797"/>
    <n v="0.95966949645963506"/>
    <n v="1.0244426964627522"/>
    <n v="0.95966949645963506"/>
    <n v="1.8489675213996797"/>
    <n v="1.0726738508917368"/>
    <n v="2.0029571153571712"/>
    <n v="0.95966949645963506"/>
    <n v="1.0766002514959383"/>
    <n v="0.95966949645963506"/>
    <n v="1.8856079716541365"/>
    <n v="0.95966949645963506"/>
    <n v="1.8347980738681038"/>
    <n v="1.2189230685127588"/>
    <n v="2.3078752336206079"/>
    <n v="0.95966949645963506"/>
    <n v="1.8518294702466269"/>
    <n v="0.95966949645963506"/>
    <n v="1.7934457789095051"/>
  </r>
  <r>
    <s v="Saltend BPHP (BP Saltend HP)"/>
    <x v="10"/>
    <n v="1310.4397473090003"/>
    <n v="140709.22172497926"/>
    <n v="233924.60267476423"/>
    <n v="137979.18982032419"/>
    <n v="234675.06911304069"/>
    <n v="137979.18982032419"/>
    <n v="236487.37539683571"/>
    <n v="137979.18982032419"/>
    <n v="147292.1394258615"/>
    <n v="137979.18982032419"/>
    <n v="236487.37539683571"/>
    <n v="154976.70522902577"/>
    <n v="270343.49216262827"/>
    <n v="137979.18982032419"/>
    <n v="137699.75128341472"/>
    <n v="137979.18982032419"/>
    <n v="241173.77676070348"/>
    <n v="137979.18982032419"/>
    <n v="234675.06911304069"/>
    <n v="184905.59610157608"/>
    <n v="350095.14285537193"/>
    <n v="137979.18982032419"/>
    <n v="236853.42551048085"/>
    <n v="137979.18982032419"/>
    <n v="229386.0115237587"/>
  </r>
  <r>
    <s v="Saltfleetby Storage (Theddlethorpe)"/>
    <x v="6"/>
    <n v="0"/>
    <n v="0"/>
    <n v="0"/>
    <n v="0"/>
    <n v="0"/>
    <n v="0"/>
    <n v="0"/>
    <n v="0"/>
    <n v="0"/>
    <n v="0"/>
    <n v="0"/>
    <n v="0"/>
    <n v="0"/>
    <n v="0"/>
    <n v="0"/>
    <n v="0"/>
    <n v="0"/>
    <n v="0"/>
    <n v="0"/>
    <n v="0"/>
    <n v="0"/>
    <n v="0"/>
    <n v="0"/>
    <n v="0"/>
    <n v="0"/>
  </r>
  <r>
    <s v="Saltwick Pressure Controlled"/>
    <x v="11"/>
    <n v="2185.7311243595004"/>
    <n v="306796.5147748405"/>
    <n v="421684.68365218281"/>
    <n v="305885.32912595919"/>
    <n v="430126.37843173754"/>
    <n v="305885.32912595919"/>
    <n v="433448.08082391764"/>
    <n v="305885.32912595919"/>
    <n v="326531.15737681941"/>
    <n v="305885.32912595919"/>
    <n v="433448.08082391764"/>
    <n v="280282.34020225145"/>
    <n v="458652.22662430949"/>
    <n v="305885.32912595919"/>
    <n v="252384.26712450007"/>
    <n v="305885.32912595919"/>
    <n v="442037.59505794593"/>
    <n v="305885.32912595919"/>
    <n v="430126.37843173754"/>
    <n v="239437.44297578224"/>
    <n v="453344.23387317354"/>
    <n v="305885.32912595919"/>
    <n v="434118.99917200545"/>
    <n v="305885.32912595919"/>
    <n v="420432.28014173586"/>
  </r>
  <r>
    <s v="Saltwick Volumetric Controlled"/>
    <x v="11"/>
    <n v="14077.5826510435"/>
    <n v="2149587.8166553029"/>
    <n v="2954558.5259145619"/>
    <n v="2143203.5408398365"/>
    <n v="3013705.7566559901"/>
    <n v="2143203.5408398365"/>
    <n v="3036979.4597423025"/>
    <n v="2143203.5408398365"/>
    <n v="2287859.7502018558"/>
    <n v="2143203.5408398365"/>
    <n v="3036979.4597423025"/>
    <n v="1963814.6938030513"/>
    <n v="3213573.7889884738"/>
    <n v="2143203.5408398365"/>
    <n v="1768345.204718061"/>
    <n v="2143203.5408398365"/>
    <n v="3097162.3961814777"/>
    <n v="2143203.5408398365"/>
    <n v="3013705.7566559901"/>
    <n v="1677632.5202050463"/>
    <n v="3176383.0257325419"/>
    <n v="2143203.5408398365"/>
    <n v="3041680.2885899791"/>
    <n v="2143203.5408398365"/>
    <n v="2945783.4870925955"/>
  </r>
  <r>
    <s v="Samlesbury"/>
    <x v="5"/>
    <n v="6259762.5765499389"/>
    <n v="4141318.3338292907"/>
    <n v="7136207.6337455902"/>
    <n v="4129018.6183778178"/>
    <n v="7279067.1898619272"/>
    <n v="4129018.6183778178"/>
    <n v="7335280.6566703608"/>
    <n v="4129018.6183778178"/>
    <n v="4407708.0523667522"/>
    <n v="4129018.6183778178"/>
    <n v="7335280.6566703608"/>
    <n v="4261485.6661279257"/>
    <n v="7900293.5077312076"/>
    <n v="4129018.6183778178"/>
    <n v="4271121.5358647313"/>
    <n v="4129018.6183778178"/>
    <n v="7480641.7746416219"/>
    <n v="4129018.6183778178"/>
    <n v="7279067.1898619272"/>
    <n v="4214570.7172817653"/>
    <n v="7979751.6594915567"/>
    <n v="4129018.6183778178"/>
    <n v="7346634.6679087533"/>
    <n v="4129018.6183778178"/>
    <n v="7115013.0970733659"/>
  </r>
  <r>
    <s v="Sandy Lane (Blackburn CHP, aka Sappi Paper Mill)"/>
    <x v="10"/>
    <n v="16106.6899994"/>
    <n v="12659.918815667766"/>
    <n v="21787.378106172404"/>
    <n v="12414.291827945039"/>
    <n v="21857.275397264326"/>
    <n v="12414.291827945039"/>
    <n v="22026.070820224319"/>
    <n v="12414.291827945039"/>
    <n v="13252.198430619235"/>
    <n v="12414.291827945039"/>
    <n v="22026.070820224319"/>
    <n v="12731.229846286264"/>
    <n v="23574.744083281785"/>
    <n v="12414.291827945039"/>
    <n v="12825.143281353994"/>
    <n v="12414.291827945039"/>
    <n v="22462.5550433645"/>
    <n v="12414.291827945039"/>
    <n v="21857.275397264326"/>
    <n v="12487.281722712481"/>
    <n v="23643.073929394392"/>
    <n v="12414.291827945039"/>
    <n v="22060.164165432994"/>
    <n v="12414.291827945039"/>
    <n v="21364.66069917196"/>
  </r>
  <r>
    <s v="Seabank (DN)"/>
    <x v="7"/>
    <n v="5003150.0407387437"/>
    <n v="2557971.0907815434"/>
    <n v="4945389.5604527546"/>
    <n v="2550373.9166419222"/>
    <n v="5044391.1862025121"/>
    <n v="2550373.9166419222"/>
    <n v="5083347.1003489411"/>
    <n v="2550373.9166419222"/>
    <n v="2722512.2209173143"/>
    <n v="2550373.9166419222"/>
    <n v="5083347.1003489411"/>
    <n v="2396375.8250429798"/>
    <n v="4655339.4605018301"/>
    <n v="2550373.9166419222"/>
    <n v="2959885.8299760339"/>
    <n v="2550373.9166419222"/>
    <n v="5184082.3076474853"/>
    <n v="2550373.9166419222"/>
    <n v="5044391.1862025121"/>
    <n v="2152447.2079719487"/>
    <n v="4075384.0265041213"/>
    <n v="2550373.9166419222"/>
    <n v="5091215.4264304414"/>
    <n v="2550373.9166419222"/>
    <n v="4930701.7534582093"/>
  </r>
  <r>
    <s v="Seabank (Seabank Power Station phase II)"/>
    <x v="1"/>
    <n v="401617.88888952503"/>
    <n v="384390.00542073755"/>
    <n v="743682.70502392366"/>
    <n v="367273.1184793521"/>
    <n v="726950.3694422096"/>
    <n v="367273.1184793521"/>
    <n v="732564.33059933875"/>
    <n v="367273.1184793521"/>
    <n v="392062.33523240557"/>
    <n v="367273.1184793521"/>
    <n v="732564.33059933875"/>
    <n v="345491.60275802889"/>
    <n v="671821.71577039466"/>
    <n v="367273.1184793521"/>
    <n v="426550.99856116856"/>
    <n v="367273.1184793521"/>
    <n v="747081.34433963173"/>
    <n v="367273.1184793521"/>
    <n v="726950.3694422096"/>
    <n v="311155.23524232372"/>
    <n v="589132.71869022516"/>
    <n v="367273.1184793521"/>
    <n v="733698.23999309959"/>
    <n v="367273.1184793521"/>
    <n v="710566.51416920836"/>
  </r>
  <r>
    <s v="Seal Sands TGPP"/>
    <x v="10"/>
    <n v="0"/>
    <n v="0"/>
    <n v="0"/>
    <n v="0"/>
    <n v="0"/>
    <n v="0"/>
    <n v="0"/>
    <n v="0"/>
    <n v="0"/>
    <n v="0"/>
    <n v="0"/>
    <n v="0"/>
    <n v="0"/>
    <n v="0"/>
    <n v="0"/>
    <n v="0"/>
    <n v="0"/>
    <n v="0"/>
    <n v="0"/>
    <n v="0"/>
    <n v="0"/>
    <n v="0"/>
    <n v="0"/>
    <n v="0"/>
    <n v="0"/>
  </r>
  <r>
    <s v="Sellafield Power Station"/>
    <x v="1"/>
    <n v="135026.21028388801"/>
    <n v="244535.06499786701"/>
    <n v="421346.38806460344"/>
    <n v="233645.91855351196"/>
    <n v="411866.39194043214"/>
    <n v="233645.91855351196"/>
    <n v="415047.07940339437"/>
    <n v="233645.91855351196"/>
    <n v="249415.92465270573"/>
    <n v="233645.91855351196"/>
    <n v="415047.07940339437"/>
    <n v="231635.7273302761"/>
    <n v="430589.13698356866"/>
    <n v="233645.91855351196"/>
    <n v="241669.89679196136"/>
    <n v="233645.91855351196"/>
    <n v="423271.94635758805"/>
    <n v="233645.91855351196"/>
    <n v="411866.39194043214"/>
    <n v="219605.66566015076"/>
    <n v="415795.29506994848"/>
    <n v="233645.91855351196"/>
    <n v="415689.51551791746"/>
    <n v="233645.91855351196"/>
    <n v="402583.83340408665"/>
  </r>
  <r>
    <s v="Shellstar (aka Kemira, not Kemira CHP)"/>
    <x v="10"/>
    <n v="841975.04507001606"/>
    <n v="438688.53361416369"/>
    <n v="844883.83794836723"/>
    <n v="430177.12492117961"/>
    <n v="847594.35645464004"/>
    <n v="430177.12492117961"/>
    <n v="854140.0052281447"/>
    <n v="430177.12492117961"/>
    <n v="459212.06773438741"/>
    <n v="430177.12492117961"/>
    <n v="854140.0052281447"/>
    <n v="439137.94279901893"/>
    <n v="864608.08983371616"/>
    <n v="430177.12492117961"/>
    <n v="497340.9937159117"/>
    <n v="430177.12492117961"/>
    <n v="871066.2486638393"/>
    <n v="430177.12492117961"/>
    <n v="847594.35645464004"/>
    <n v="436780.57289273752"/>
    <n v="826988.25934576883"/>
    <n v="430177.12492117961"/>
    <n v="855462.09713879344"/>
    <n v="430177.12492117961"/>
    <n v="828491.45225359953"/>
  </r>
  <r>
    <s v="Shorne"/>
    <x v="14"/>
    <n v="2068927.6025234468"/>
    <n v="2269583.177327693"/>
    <n v="4300684.0649537789"/>
    <n v="2262842.5152910296"/>
    <n v="4386779.3480577292"/>
    <n v="2262842.5152910296"/>
    <n v="4420656.7761465115"/>
    <n v="2262842.5152910296"/>
    <n v="2415573.7955486886"/>
    <n v="2262842.5152910296"/>
    <n v="4420656.7761465115"/>
    <n v="2147095.1752219852"/>
    <n v="4162986.8906913842"/>
    <n v="2262842.5152910296"/>
    <n v="2574020.4421620965"/>
    <n v="2262842.5152910296"/>
    <n v="4508259.6425158503"/>
    <n v="2262842.5152910296"/>
    <n v="4386779.3480577292"/>
    <n v="2037645.7067821878"/>
    <n v="3858022.0385145233"/>
    <n v="2262842.5152910296"/>
    <n v="4427499.3482397553"/>
    <n v="2262842.5152910296"/>
    <n v="4287911.0332808662"/>
  </r>
  <r>
    <s v="Shotwick (Bridgewater Paper)"/>
    <x v="10"/>
    <n v="13383.24644855"/>
    <n v="6961.7167877837619"/>
    <n v="13384.534962463111"/>
    <n v="6826.6459750194799"/>
    <n v="13427.474628348671"/>
    <n v="6826.6459750194799"/>
    <n v="13531.169906830644"/>
    <n v="6826.6459750194799"/>
    <n v="7287.412631375335"/>
    <n v="6826.6459750194799"/>
    <n v="13531.169906830644"/>
    <n v="6937.9614815499772"/>
    <n v="13639.578777366507"/>
    <n v="6826.6459750194799"/>
    <n v="7878.8084464027488"/>
    <n v="6826.6459750194799"/>
    <n v="13799.313155491131"/>
    <n v="6826.6459750194799"/>
    <n v="13427.474628348671"/>
    <n v="6866.9167039679996"/>
    <n v="13001.630210969721"/>
    <n v="6826.6459750194799"/>
    <n v="13552.114307240332"/>
    <n v="6826.6459750194799"/>
    <n v="13124.849015596639"/>
  </r>
  <r>
    <s v="Shustoke"/>
    <x v="3"/>
    <n v="177110.04849174034"/>
    <n v="69100.746020084043"/>
    <n v="137921.71402146289"/>
    <n v="68895.516804404397"/>
    <n v="140682.76524855124"/>
    <n v="68895.516804404397"/>
    <n v="141769.20472610302"/>
    <n v="68895.516804404397"/>
    <n v="73545.641775295895"/>
    <n v="68895.516804404397"/>
    <n v="141769.20472610302"/>
    <n v="74752.046615280182"/>
    <n v="147011.48307983839"/>
    <n v="68895.516804404397"/>
    <n v="82548.103033719497"/>
    <n v="68895.516804404397"/>
    <n v="144578.60371946575"/>
    <n v="68895.516804404397"/>
    <n v="140682.76524855124"/>
    <n v="78314.285825276267"/>
    <n v="148278.10332227597"/>
    <n v="68895.516804404397"/>
    <n v="141988.64406578994"/>
    <n v="68895.516804404397"/>
    <n v="137512.08653081916"/>
  </r>
  <r>
    <s v="Silk Willoughby"/>
    <x v="2"/>
    <n v="29649.319608490001"/>
    <n v="69188.709773166207"/>
    <n v="127858.95611828307"/>
    <n v="68983.219305139908"/>
    <n v="130418.561255076"/>
    <n v="68983.219305139908"/>
    <n v="131425.73418988919"/>
    <n v="68983.219305139908"/>
    <n v="73639.263784405775"/>
    <n v="68983.219305139908"/>
    <n v="131425.73418988919"/>
    <n v="79889.89032836791"/>
    <n v="148855.84927207831"/>
    <n v="68983.219305139908"/>
    <n v="76525.399632094137"/>
    <n v="68983.219305139908"/>
    <n v="134030.15964355791"/>
    <n v="68983.219305139908"/>
    <n v="130418.561255076"/>
    <n v="92982.214515936808"/>
    <n v="176049.95392396499"/>
    <n v="68983.219305139908"/>
    <n v="131629.16325182279"/>
    <n v="68983.219305139908"/>
    <n v="127479.21501861177"/>
  </r>
  <r>
    <s v="Soutra"/>
    <x v="0"/>
    <n v="3799.0671857025004"/>
    <n v="553482.10394594434"/>
    <n v="780403.74925295671"/>
    <n v="551838.26209722483"/>
    <n v="796026.63173224428"/>
    <n v="551838.26209722483"/>
    <n v="802174.04258508433"/>
    <n v="551838.26209722483"/>
    <n v="589084.76232679572"/>
    <n v="551838.26209722483"/>
    <n v="802174.04258508433"/>
    <n v="516292.91826598259"/>
    <n v="857611.42364997254"/>
    <n v="551838.26209722483"/>
    <n v="467082.71832533291"/>
    <n v="551838.26209722483"/>
    <n v="818070.49169118062"/>
    <n v="551838.26209722483"/>
    <n v="796026.63173224428"/>
    <n v="452736.72441951162"/>
    <n v="857199.19544485374"/>
    <n v="551838.26209722483"/>
    <n v="803415.69829274644"/>
    <n v="551838.26209722483"/>
    <n v="778085.95011767535"/>
  </r>
  <r>
    <s v="Spalding 2 (South Holland) Power Station"/>
    <x v="1"/>
    <n v="0"/>
    <n v="0"/>
    <n v="0"/>
    <n v="0"/>
    <n v="0"/>
    <n v="0"/>
    <n v="0"/>
    <n v="0"/>
    <n v="0"/>
    <n v="0"/>
    <n v="0"/>
    <n v="0"/>
    <n v="0"/>
    <n v="0"/>
    <n v="0"/>
    <n v="0"/>
    <n v="0"/>
    <n v="0"/>
    <n v="0"/>
    <n v="0"/>
    <n v="0"/>
    <n v="0"/>
    <n v="0"/>
    <n v="0"/>
    <n v="0"/>
  </r>
  <r>
    <s v="St Fergus"/>
    <x v="0"/>
    <n v="375.03764401150011"/>
    <n v="69835.545823997352"/>
    <n v="84165.309112583229"/>
    <n v="69628.134252900083"/>
    <n v="85850.212259649721"/>
    <n v="69628.134252900083"/>
    <n v="86513.200789838855"/>
    <n v="69628.134252900083"/>
    <n v="74327.707473102637"/>
    <n v="69628.134252900083"/>
    <n v="86513.200789838855"/>
    <n v="53440.187813721132"/>
    <n v="72788.830376493803"/>
    <n v="69628.134252900083"/>
    <n v="50374.131860115922"/>
    <n v="69628.134252900083"/>
    <n v="88227.607664597977"/>
    <n v="69628.134252900083"/>
    <n v="85850.212259649721"/>
    <n v="44565.360927163427"/>
    <n v="84378.822107826432"/>
    <n v="69628.134252900083"/>
    <n v="86647.111392583698"/>
    <n v="69628.134252900083"/>
    <n v="83915.338144518857"/>
  </r>
  <r>
    <s v="St. Fergus (Peterhead)"/>
    <x v="1"/>
    <n v="1746.00134093"/>
    <n v="608291.29931631638"/>
    <n v="733108.39964624424"/>
    <n v="581204.08775776078"/>
    <n v="716613.97846663708"/>
    <n v="581204.08775776078"/>
    <n v="722148.11560842604"/>
    <n v="581204.08775776078"/>
    <n v="620432.64379486104"/>
    <n v="581204.08775776078"/>
    <n v="722148.11560842604"/>
    <n v="446079.10209203314"/>
    <n v="607587.23771436396"/>
    <n v="581204.08775776078"/>
    <n v="420485.93816986249"/>
    <n v="581204.08775776078"/>
    <n v="736458.71425337694"/>
    <n v="581204.08775776078"/>
    <n v="716613.97846663708"/>
    <n v="371998.62126405525"/>
    <n v="704331.90341030888"/>
    <n v="581204.08775776078"/>
    <n v="723265.9021259665"/>
    <n v="581204.08775776078"/>
    <n v="700463.0826099969"/>
  </r>
  <r>
    <s v="St. Fergus (Shell Blackstart)"/>
    <x v="10"/>
    <n v="0"/>
    <n v="0"/>
    <n v="0"/>
    <n v="0"/>
    <n v="0"/>
    <n v="0"/>
    <n v="0"/>
    <n v="0"/>
    <n v="0"/>
    <n v="0"/>
    <n v="0"/>
    <n v="0"/>
    <n v="0"/>
    <n v="0"/>
    <n v="0"/>
    <n v="0"/>
    <n v="0"/>
    <n v="0"/>
    <n v="0"/>
    <n v="0"/>
    <n v="0"/>
    <n v="0"/>
    <n v="0"/>
    <n v="0"/>
    <n v="0"/>
  </r>
  <r>
    <s v="St. Neots (Little Barford)"/>
    <x v="1"/>
    <n v="509030.92625685298"/>
    <n v="834260.38051447389"/>
    <n v="1609528.0153787602"/>
    <n v="797110.76577016432"/>
    <n v="1573314.7718818299"/>
    <n v="797110.76577016432"/>
    <n v="1585464.8833455038"/>
    <n v="797110.76577016432"/>
    <n v="850912.01218504435"/>
    <n v="797110.76577016432"/>
    <n v="1585464.8833455038"/>
    <n v="866547.6000246508"/>
    <n v="1661738.700691123"/>
    <n v="797110.76577016432"/>
    <n v="923170.29498474137"/>
    <n v="797110.76577016432"/>
    <n v="1616883.578653052"/>
    <n v="797110.76577016432"/>
    <n v="1573314.7718818299"/>
    <n v="926947.34396886954"/>
    <n v="1755056.4701563565"/>
    <n v="797110.76577016432"/>
    <n v="1587918.9661469862"/>
    <n v="797110.76577016432"/>
    <n v="1537855.7328539439"/>
  </r>
  <r>
    <s v="Stallingborough"/>
    <x v="1"/>
    <n v="2487.7464183880006"/>
    <n v="422585.26332141762"/>
    <n v="714774.96445171512"/>
    <n v="403767.54154571495"/>
    <n v="698693.03261462995"/>
    <n v="403767.54154571495"/>
    <n v="704088.77310908085"/>
    <n v="403767.54154571495"/>
    <n v="431019.96107117773"/>
    <n v="403767.54154571495"/>
    <n v="704088.77310908085"/>
    <n v="454954.41863767779"/>
    <n v="805220.55919989571"/>
    <n v="403767.54154571495"/>
    <n v="409970.5059345098"/>
    <n v="403767.54154571495"/>
    <n v="718041.49502941803"/>
    <n v="403767.54154571495"/>
    <n v="698693.03261462995"/>
    <n v="530032.94785672799"/>
    <n v="1003549.7275919031"/>
    <n v="403767.54154571495"/>
    <n v="705178.60623433895"/>
    <n v="403767.54154571495"/>
    <n v="682946.0352846802"/>
  </r>
  <r>
    <s v="Stanford Le Hope (Coryton)"/>
    <x v="1"/>
    <n v="385568.60417044198"/>
    <n v="727229.35851974366"/>
    <n v="1379252.2634365223"/>
    <n v="694845.83518485946"/>
    <n v="1348220.0617088838"/>
    <n v="694845.83518485946"/>
    <n v="1358631.8523563021"/>
    <n v="694845.83518485946"/>
    <n v="741744.67735896318"/>
    <n v="694845.83518485946"/>
    <n v="1358631.8523563021"/>
    <n v="665923.65105963161"/>
    <n v="1288256.0975157744"/>
    <n v="694845.83518485946"/>
    <n v="791091.98891168868"/>
    <n v="694845.83518485946"/>
    <n v="1385555.46362812"/>
    <n v="694845.83518485946"/>
    <n v="1348220.0617088838"/>
    <n v="636808.29270461551"/>
    <n v="1205715.2130941243"/>
    <n v="694845.83518485946"/>
    <n v="1360734.8286488946"/>
    <n v="694845.83518485946"/>
    <n v="1317834.1601456942"/>
  </r>
  <r>
    <s v="Staythorpe"/>
    <x v="1"/>
    <n v="592135.86096665007"/>
    <n v="1580563.5489759273"/>
    <n v="2870822.8880836368"/>
    <n v="1510181.054140029"/>
    <n v="2806231.4008343322"/>
    <n v="1510181.054140029"/>
    <n v="2827902.8583979183"/>
    <n v="1510181.054140029"/>
    <n v="1612111.208033219"/>
    <n v="1510181.054140029"/>
    <n v="2827902.8583979183"/>
    <n v="1665906.5130729931"/>
    <n v="3085239.0563457487"/>
    <n v="1510181.054140029"/>
    <n v="1646605.9534959067"/>
    <n v="1510181.054140029"/>
    <n v="2883942.5847902615"/>
    <n v="1510181.054140029"/>
    <n v="2806231.4008343322"/>
    <n v="1802270.9434647018"/>
    <n v="3412369.9699696796"/>
    <n v="1510181.054140029"/>
    <n v="2832280.065261317"/>
    <n v="1510181.054140029"/>
    <n v="2742985.1448772722"/>
  </r>
  <r>
    <s v="Stranraer"/>
    <x v="0"/>
    <n v="788.82122514749994"/>
    <n v="32824.98717404098"/>
    <n v="49371.026756230087"/>
    <n v="32727.496962134082"/>
    <n v="50359.384064396138"/>
    <n v="32727.496962134082"/>
    <n v="50748.290429835353"/>
    <n v="32727.496962134082"/>
    <n v="34936.449850758989"/>
    <n v="32727.496962134082"/>
    <n v="50748.290429835353"/>
    <n v="32929.699278578097"/>
    <n v="56808.059236158377"/>
    <n v="32727.496962134082"/>
    <n v="29549.260118095626"/>
    <n v="32727.496962134082"/>
    <n v="51753.954504229419"/>
    <n v="32727.496962134082"/>
    <n v="50359.384064396138"/>
    <n v="31334.739131919057"/>
    <n v="59328.32863911095"/>
    <n v="32727.496962134082"/>
    <n v="50826.841842772155"/>
    <n v="32727.496962134082"/>
    <n v="49224.394806764081"/>
  </r>
  <r>
    <s v="Stratford-upon-Avon"/>
    <x v="3"/>
    <n v="227521.58260736003"/>
    <n v="141199.98164660606"/>
    <n v="284626.7542395966"/>
    <n v="140780.61770111564"/>
    <n v="290324.68987381534"/>
    <n v="140780.61770111564"/>
    <n v="292566.75700854661"/>
    <n v="140780.61770111564"/>
    <n v="150282.65057864002"/>
    <n v="140780.61770111564"/>
    <n v="292566.75700854661"/>
    <n v="151393.50007886684"/>
    <n v="297764.62170051766"/>
    <n v="140780.61770111564"/>
    <n v="170353.15143681521"/>
    <n v="140780.61770111564"/>
    <n v="298364.4671263342"/>
    <n v="140780.61770111564"/>
    <n v="290324.68987381534"/>
    <n v="157638.7212985419"/>
    <n v="298468.79605652334"/>
    <n v="140780.61770111564"/>
    <n v="293019.61033516529"/>
    <n v="140780.61770111564"/>
    <n v="283781.41277950502"/>
  </r>
  <r>
    <s v="Stublach (Cheshire)"/>
    <x v="6"/>
    <n v="794352.99932188203"/>
    <n v="0"/>
    <n v="756876.44199087936"/>
    <n v="365731.90550937736"/>
    <n v="732448.23543692054"/>
    <n v="102404.93354262566"/>
    <n v="206669.30326605681"/>
    <n v="102404.93354262566"/>
    <n v="109316.78732784325"/>
    <n v="102404.93354262566"/>
    <n v="206669.30326605681"/>
    <n v="107283.81470186156"/>
    <n v="216594.30388884095"/>
    <n v="365731.90550937736"/>
    <n v="429776.96876295639"/>
    <n v="365731.90550937736"/>
    <n v="752731.45924565941"/>
    <n v="365731.90550937736"/>
    <n v="732448.23543692054"/>
    <n v="114751.40982506864"/>
    <n v="217267.14638476161"/>
    <n v="49707.243438941281"/>
    <n v="100472.33226048671"/>
    <n v="365731.90550937736"/>
    <n v="715940.47041085456"/>
  </r>
  <r>
    <s v="Sutton Bridge"/>
    <x v="2"/>
    <n v="21952.764860254498"/>
    <n v="34567.330450604102"/>
    <n v="64632.410091165926"/>
    <n v="34464.665479165807"/>
    <n v="65926.284637737481"/>
    <n v="34464.665479165807"/>
    <n v="66435.408254352573"/>
    <n v="34464.665479165807"/>
    <n v="36790.869113185807"/>
    <n v="34464.665479165807"/>
    <n v="66435.408254352573"/>
    <n v="39375.213592884749"/>
    <n v="73610.859607555714"/>
    <n v="34464.665479165807"/>
    <n v="38683.414612240966"/>
    <n v="34464.665479165807"/>
    <n v="67751.939368666266"/>
    <n v="34464.665479165807"/>
    <n v="65926.284637737481"/>
    <n v="45550.940578188187"/>
    <n v="86244.891366927259"/>
    <n v="34464.665479165807"/>
    <n v="66538.241180214944"/>
    <n v="34464.665479165807"/>
    <n v="64440.451833195169"/>
  </r>
  <r>
    <s v="Sutton Bridge Power Station"/>
    <x v="1"/>
    <n v="148715.83983718001"/>
    <n v="456195.45977985114"/>
    <n v="852973.36108591617"/>
    <n v="435881.07595585432"/>
    <n v="833782.06293747691"/>
    <n v="435881.07595585432"/>
    <n v="840221.04462261382"/>
    <n v="435881.07595585432"/>
    <n v="465301.00877086993"/>
    <n v="435881.07595585432"/>
    <n v="840221.04462261382"/>
    <n v="497985.69718407129"/>
    <n v="930970.32110097585"/>
    <n v="435881.07595585432"/>
    <n v="489236.38597400126"/>
    <n v="435881.07595585432"/>
    <n v="856871.46007444267"/>
    <n v="435881.07595585432"/>
    <n v="833782.06293747691"/>
    <n v="576091.27243739658"/>
    <n v="1090755.2857995101"/>
    <n v="435881.07595585432"/>
    <n v="841521.5918858879"/>
    <n v="435881.07595585432"/>
    <n v="814990.45731676032"/>
  </r>
  <r>
    <s v="Tatsfield"/>
    <x v="14"/>
    <n v="10514037.015938379"/>
    <n v="9867911.7586210854"/>
    <n v="18438639.832651678"/>
    <n v="9838604.0606979802"/>
    <n v="18807762.486738332"/>
    <n v="9838604.0606979802"/>
    <n v="18953007.681584403"/>
    <n v="9838604.0606979802"/>
    <n v="10502663.792643283"/>
    <n v="9838604.0606979802"/>
    <n v="18953007.681584403"/>
    <n v="9048010.9864570387"/>
    <n v="17323511.268774338"/>
    <n v="9838604.0606979802"/>
    <n v="11035787.595204299"/>
    <n v="9838604.0606979802"/>
    <n v="19328593.908541888"/>
    <n v="9838604.0606979802"/>
    <n v="18807762.486738332"/>
    <n v="8136123.4805827262"/>
    <n v="15404711.227121571"/>
    <n v="9838604.0606979802"/>
    <n v="18982344.345345508"/>
    <n v="9838604.0606979802"/>
    <n v="18383877.072348703"/>
  </r>
  <r>
    <s v="Teesside (BASF, aka BASF Teesside)"/>
    <x v="10"/>
    <n v="1638.828443439"/>
    <n v="211971.14308527164"/>
    <n v="322308.85461810278"/>
    <n v="207858.49164427328"/>
    <n v="323342.87145679555"/>
    <n v="207858.49164427328"/>
    <n v="325839.92544713314"/>
    <n v="207858.49164427328"/>
    <n v="221887.96710565893"/>
    <n v="207858.49164427328"/>
    <n v="325839.92544713314"/>
    <n v="220928.36854431091"/>
    <n v="375765.73902903794"/>
    <n v="207858.49164427328"/>
    <n v="189727.15400551993"/>
    <n v="207858.49164427328"/>
    <n v="332297.00024216453"/>
    <n v="207858.49164427328"/>
    <n v="323342.87145679555"/>
    <n v="231241.87957865145"/>
    <n v="437826.98075162619"/>
    <n v="207858.49164427328"/>
    <n v="326344.28108785138"/>
    <n v="207858.49164427328"/>
    <n v="316055.43749679945"/>
  </r>
  <r>
    <s v="Teesside Hydrogen"/>
    <x v="10"/>
    <n v="986.93468912940023"/>
    <n v="127493.65374663292"/>
    <n v="193849.96098655139"/>
    <n v="125020.02950152374"/>
    <n v="194471.86175337184"/>
    <n v="125020.02950152374"/>
    <n v="195973.69396081087"/>
    <n v="125020.02950152374"/>
    <n v="133458.29643109936"/>
    <n v="125020.02950152374"/>
    <n v="195973.69396081087"/>
    <n v="132760.66150177299"/>
    <n v="225585.25851063128"/>
    <n v="125020.02950152374"/>
    <n v="114109.80764285133"/>
    <n v="125020.02950152374"/>
    <n v="199857.24751253444"/>
    <n v="125020.02950152374"/>
    <n v="194471.86175337184"/>
    <n v="139258.40343406837"/>
    <n v="263668.01044398267"/>
    <n v="125020.02950152374"/>
    <n v="196277.03443649356"/>
    <n v="125020.02950152374"/>
    <n v="190088.89563687734"/>
  </r>
  <r>
    <s v="Terra Nitrogen (aka ICI, Terra Severnside)"/>
    <x v="10"/>
    <n v="0"/>
    <n v="0"/>
    <n v="0"/>
    <n v="0"/>
    <n v="0"/>
    <n v="0"/>
    <n v="0"/>
    <n v="0"/>
    <n v="0"/>
    <n v="0"/>
    <n v="0"/>
    <n v="0"/>
    <n v="0"/>
    <n v="0"/>
    <n v="0"/>
    <n v="0"/>
    <n v="0"/>
    <n v="0"/>
    <n v="0"/>
    <n v="0"/>
    <n v="0"/>
    <n v="0"/>
    <n v="0"/>
    <n v="0"/>
    <n v="0"/>
  </r>
  <r>
    <s v="Thornton Curtis (DN)"/>
    <x v="2"/>
    <n v="33910.974127875801"/>
    <n v="2978094.2608113"/>
    <n v="5032887.9969436415"/>
    <n v="2969249.3208566904"/>
    <n v="5133641.2516312776"/>
    <n v="2969249.3208566904"/>
    <n v="5173286.4100805493"/>
    <n v="2969249.3208566904"/>
    <n v="3169659.7546867705"/>
    <n v="2969249.3208566904"/>
    <n v="5173286.4100805493"/>
    <n v="3374080.7214923273"/>
    <n v="5951309.5628040433"/>
    <n v="2969249.3208566904"/>
    <n v="3012254.8858711421"/>
    <n v="2969249.3208566904"/>
    <n v="5275803.9184557749"/>
    <n v="2969249.3208566904"/>
    <n v="5133641.2516312776"/>
    <n v="4031989.8922505192"/>
    <n v="7634058.1738987705"/>
    <n v="2969249.3208566904"/>
    <n v="5181293.949912861"/>
    <n v="2969249.3208566904"/>
    <n v="5017940.319592719"/>
  </r>
  <r>
    <s v="Thornton Curtis (Humber Refinery, aka Immingham)"/>
    <x v="10"/>
    <n v="13296.690717387002"/>
    <n v="1409005.7532065562"/>
    <n v="2381176.5249518882"/>
    <n v="1381668.3078498133"/>
    <n v="2388815.7088819034"/>
    <n v="1381668.3078498133"/>
    <n v="2407263.6238495954"/>
    <n v="1381668.3078498133"/>
    <n v="1474924.4527752125"/>
    <n v="1381668.3078498133"/>
    <n v="2407263.6238495954"/>
    <n v="1570046.8021553461"/>
    <n v="2769297.86777132"/>
    <n v="1381668.3078498133"/>
    <n v="1401679.9066819714"/>
    <n v="1381668.3078498133"/>
    <n v="2454967.6651797835"/>
    <n v="1381668.3078498133"/>
    <n v="2388815.7088819034"/>
    <n v="1876188.9116424927"/>
    <n v="3552324.2070202804"/>
    <n v="1381668.3078498133"/>
    <n v="2410989.7387071238"/>
    <n v="1381668.3078498133"/>
    <n v="2334977.0804233686"/>
  </r>
  <r>
    <s v="Thornton Curtis (Killingholme)"/>
    <x v="1"/>
    <n v="1415.8473583870002"/>
    <n v="232500.21977882518"/>
    <n v="392918.24332411616"/>
    <n v="222146.98499207408"/>
    <n v="384077.86037711037"/>
    <n v="222146.98499207408"/>
    <n v="387043.94758210727"/>
    <n v="222146.98499207408"/>
    <n v="237140.86688794021"/>
    <n v="222146.98499207408"/>
    <n v="387043.94758210727"/>
    <n v="252434.80031617681"/>
    <n v="445252.43025061069"/>
    <n v="222146.98499207408"/>
    <n v="225364.48395342258"/>
    <n v="222146.98499207408"/>
    <n v="394713.88463807863"/>
    <n v="222146.98499207408"/>
    <n v="384077.86037711037"/>
    <n v="301656.85036632221"/>
    <n v="571148.73940475064"/>
    <n v="222146.98499207408"/>
    <n v="387643.03867845167"/>
    <n v="222146.98499207408"/>
    <n v="375421.59394889325"/>
  </r>
  <r>
    <s v="Thrintoft"/>
    <x v="11"/>
    <n v="56380.114192054003"/>
    <n v="248138.66864631919"/>
    <n v="393513.31495672476"/>
    <n v="247401.69680043962"/>
    <n v="401391.0478347239"/>
    <n v="247401.69680043962"/>
    <n v="404490.83820018248"/>
    <n v="247401.69680043962"/>
    <n v="264100.15355777543"/>
    <n v="247401.69680043962"/>
    <n v="404490.83820018248"/>
    <n v="273720.42442494701"/>
    <n v="479619.41416701337"/>
    <n v="247401.69680043962"/>
    <n v="235523.30319164408"/>
    <n v="247401.69680043962"/>
    <n v="412506.51520041341"/>
    <n v="247401.69680043962"/>
    <n v="401391.0478347239"/>
    <n v="292123.74894199707"/>
    <n v="553099.02876662347"/>
    <n v="247401.69680043962"/>
    <n v="405116.93469705957"/>
    <n v="247401.69680043962"/>
    <n v="392344.58041130326"/>
  </r>
  <r>
    <s v="Tilbury Power Station"/>
    <x v="1"/>
    <n v="0"/>
    <n v="0"/>
    <n v="0"/>
    <n v="0"/>
    <n v="0"/>
    <n v="0"/>
    <n v="0"/>
    <n v="0"/>
    <n v="0"/>
    <n v="0"/>
    <n v="0"/>
    <n v="0"/>
    <n v="0"/>
    <n v="0"/>
    <n v="0"/>
    <n v="0"/>
    <n v="0"/>
    <n v="0"/>
    <n v="0"/>
    <n v="0"/>
    <n v="0"/>
    <n v="0"/>
    <n v="0"/>
    <n v="0"/>
    <n v="0"/>
  </r>
  <r>
    <s v="Tonna (Baglan Bay)"/>
    <x v="1"/>
    <n v="123494.3315837"/>
    <n v="501403.18176313146"/>
    <n v="969055.3427246986"/>
    <n v="479075.6980792192"/>
    <n v="947252.28198093548"/>
    <n v="479075.6980792192"/>
    <n v="954567.55100146472"/>
    <n v="479075.6980792192"/>
    <n v="511411.06574777316"/>
    <n v="479075.6980792192"/>
    <n v="954567.55100146472"/>
    <n v="439245.9378158449"/>
    <n v="851240.06523926347"/>
    <n v="479075.6980792192"/>
    <n v="555817.04577486217"/>
    <n v="479075.6980792192"/>
    <n v="973483.93782934756"/>
    <n v="479075.6980792192"/>
    <n v="947252.28198093548"/>
    <n v="386932.19629178592"/>
    <n v="732606.72144125018"/>
    <n v="479075.6980792192"/>
    <n v="956045.09101788094"/>
    <n v="479075.6980792192"/>
    <n v="925903.30831316765"/>
  </r>
  <r>
    <s v="Towlaw"/>
    <x v="11"/>
    <n v="6280.5381380584995"/>
    <n v="22502.265965790812"/>
    <n v="34680.391678474567"/>
    <n v="22435.434235872413"/>
    <n v="35374.657542839159"/>
    <n v="22435.434235872413"/>
    <n v="35647.842565834086"/>
    <n v="22435.434235872413"/>
    <n v="23949.721054697096"/>
    <n v="22435.434235872413"/>
    <n v="35647.842565834086"/>
    <n v="23770.700750264677"/>
    <n v="41145.48207282371"/>
    <n v="22435.434235872413"/>
    <n v="20756.706555132921"/>
    <n v="22435.434235872413"/>
    <n v="36354.265467856399"/>
    <n v="22435.434235872413"/>
    <n v="35374.657542839159"/>
    <n v="24143.704869290497"/>
    <n v="45713.023204710626"/>
    <n v="22435.434235872413"/>
    <n v="35703.020550707632"/>
    <n v="22435.434235872413"/>
    <n v="34577.390915189491"/>
  </r>
  <r>
    <s v="Towton"/>
    <x v="4"/>
    <n v="848971.81629129988"/>
    <n v="1936297.498936309"/>
    <n v="3243888.0337292058"/>
    <n v="1930546.6953644683"/>
    <n v="3308827.3444070844"/>
    <n v="1930546.6953644683"/>
    <n v="3334380.1592456009"/>
    <n v="1930546.6953644683"/>
    <n v="2060849.5628365711"/>
    <n v="1930546.6953644683"/>
    <n v="3334380.1592456009"/>
    <n v="2225355.6828628019"/>
    <n v="3985655.8092563562"/>
    <n v="1930546.6953644683"/>
    <n v="1941513.0209044372"/>
    <n v="1930546.6953644683"/>
    <n v="3400456.5986315133"/>
    <n v="1930546.6953644683"/>
    <n v="3308827.3444070844"/>
    <n v="2529309.8308363613"/>
    <n v="4788925.2960505979"/>
    <n v="1930546.6953644683"/>
    <n v="3339541.3237017575"/>
    <n v="1930546.6953644683"/>
    <n v="3234253.6862690304"/>
  </r>
  <r>
    <s v="Trafford Power Station"/>
    <x v="1"/>
    <n v="0"/>
    <n v="0"/>
    <n v="0"/>
    <n v="0"/>
    <n v="0"/>
    <n v="0"/>
    <n v="0"/>
    <n v="0"/>
    <n v="0"/>
    <n v="0"/>
    <n v="0"/>
    <n v="0"/>
    <n v="0"/>
    <n v="0"/>
    <n v="0"/>
    <n v="0"/>
    <n v="0"/>
    <n v="0"/>
    <n v="0"/>
    <n v="0"/>
    <n v="0"/>
    <n v="0"/>
    <n v="0"/>
    <n v="0"/>
    <n v="0"/>
  </r>
  <r>
    <s v="Tur Langton"/>
    <x v="2"/>
    <n v="3061558.4362109522"/>
    <n v="1967181.4396153828"/>
    <n v="3897967.1204471453"/>
    <n v="1961338.9107397252"/>
    <n v="3976000.423451093"/>
    <n v="1961338.9107397252"/>
    <n v="4006705.5621734383"/>
    <n v="1961338.9107397252"/>
    <n v="2093720.1086499617"/>
    <n v="1961338.9107397252"/>
    <n v="4006705.5621734383"/>
    <n v="2178070.2479604115"/>
    <n v="4231724.9060461847"/>
    <n v="1961338.9107397252"/>
    <n v="2332988.6360798064"/>
    <n v="1961338.9107397252"/>
    <n v="4086105.278034287"/>
    <n v="1961338.9107397252"/>
    <n v="3976000.423451093"/>
    <n v="2386502.4915075633"/>
    <n v="4518537.8285147529"/>
    <n v="1961338.9107397252"/>
    <n v="4012907.3944019666"/>
    <n v="1961338.9107397252"/>
    <n v="3886390.1580994171"/>
  </r>
  <r>
    <s v="Upper Neeston (Milford Haven Refinery)"/>
    <x v="10"/>
    <n v="0"/>
    <n v="0"/>
    <n v="0"/>
    <n v="0"/>
    <n v="0"/>
    <n v="0"/>
    <n v="0"/>
    <n v="0"/>
    <n v="0"/>
    <n v="0"/>
    <n v="0"/>
    <n v="0"/>
    <n v="0"/>
    <n v="0"/>
    <n v="0"/>
    <n v="0"/>
    <n v="0"/>
    <n v="0"/>
    <n v="0"/>
    <n v="0"/>
    <n v="0"/>
    <n v="0"/>
    <n v="0"/>
    <n v="0"/>
    <n v="0"/>
  </r>
  <r>
    <s v="Walesby"/>
    <x v="2"/>
    <n v="231.13865608000003"/>
    <n v="16448.061536390152"/>
    <n v="28665.781972693447"/>
    <n v="16399.210793627073"/>
    <n v="29239.641520863177"/>
    <n v="16399.210793627073"/>
    <n v="29465.448148999916"/>
    <n v="16399.210793627073"/>
    <n v="17506.080778082774"/>
    <n v="16399.210793627073"/>
    <n v="29465.448148999916"/>
    <n v="18820.228229797307"/>
    <n v="33897.034636616459"/>
    <n v="16399.210793627073"/>
    <n v="17156.877295302471"/>
    <n v="16399.210793627073"/>
    <n v="30049.356343510237"/>
    <n v="16399.210793627073"/>
    <n v="29239.641520863177"/>
    <n v="22353.437755674164"/>
    <n v="42323.380954259337"/>
    <n v="16399.210793627073"/>
    <n v="29511.056632858505"/>
    <n v="16399.210793627073"/>
    <n v="28580.644600234547"/>
  </r>
  <r>
    <s v="Warburton"/>
    <x v="5"/>
    <n v="7697212.2642681012"/>
    <n v="3661973.0728434594"/>
    <n v="7099029.0150019396"/>
    <n v="3651097.0128171141"/>
    <n v="7241144.2933108816"/>
    <n v="3651097.0128171141"/>
    <n v="7297064.8960158611"/>
    <n v="3651097.0128171141"/>
    <n v="3897528.9749816349"/>
    <n v="3651097.0128171141"/>
    <n v="7297064.8960158611"/>
    <n v="3849687.9058988299"/>
    <n v="7712051.2039389033"/>
    <n v="3651097.0128171141"/>
    <n v="4248869.6049597478"/>
    <n v="3651097.0128171141"/>
    <n v="7441668.703401085"/>
    <n v="3651097.0128171141"/>
    <n v="7241144.2933108816"/>
    <n v="4066292.3859354141"/>
    <n v="7699005.5669474471"/>
    <n v="3651097.0128171141"/>
    <n v="7308359.7544833831"/>
    <n v="3651097.0128171141"/>
    <n v="7077944.8988273842"/>
  </r>
  <r>
    <s v="West Burton Power Station"/>
    <x v="1"/>
    <n v="212587.33461688797"/>
    <n v="990939.75937910262"/>
    <n v="1728983.406798854"/>
    <n v="946813.21189395129"/>
    <n v="1690082.5013692426"/>
    <n v="946813.21189395129"/>
    <n v="1703134.3655870305"/>
    <n v="946813.21189395129"/>
    <n v="1010718.67285301"/>
    <n v="946813.21189395129"/>
    <n v="1703134.3655870305"/>
    <n v="1093497.8319401341"/>
    <n v="1987362.1176396792"/>
    <n v="946813.21189395129"/>
    <n v="991685.82741482137"/>
    <n v="946813.21189395129"/>
    <n v="1736884.8827143987"/>
    <n v="946813.21189395129"/>
    <n v="1690082.5013692426"/>
    <n v="1258147.7446944243"/>
    <n v="2382142.1509059682"/>
    <n v="946813.21189395129"/>
    <n v="1705770.5846538199"/>
    <n v="946813.21189395129"/>
    <n v="1651991.7756941014"/>
  </r>
  <r>
    <s v="West Winch"/>
    <x v="8"/>
    <n v="128605.88256948002"/>
    <n v="336253.27010131406"/>
    <n v="628424.42267116904"/>
    <n v="335254.59788911318"/>
    <n v="641004.8349409767"/>
    <n v="335254.59788911318"/>
    <n v="645955.07143050735"/>
    <n v="335254.59788911318"/>
    <n v="357882.7143408166"/>
    <n v="335254.59788911318"/>
    <n v="645955.07143050735"/>
    <n v="374809.35682178143"/>
    <n v="699681.50050062011"/>
    <n v="335254.59788911318"/>
    <n v="376120.93468830234"/>
    <n v="335254.59788911318"/>
    <n v="658755.77473515319"/>
    <n v="335254.59788911318"/>
    <n v="641004.8349409767"/>
    <n v="426869.77374459972"/>
    <n v="808223.42628105101"/>
    <n v="335254.59788911318"/>
    <n v="646954.9215362902"/>
    <n v="335254.59788911318"/>
    <n v="626558.0021358357"/>
  </r>
  <r>
    <s v="Weston Point"/>
    <x v="5"/>
    <n v="938827.42534526275"/>
    <n v="384042.32598200679"/>
    <n v="737799.60313419474"/>
    <n v="382901.72027384024"/>
    <n v="752569.59431384283"/>
    <n v="382901.72027384024"/>
    <n v="758381.40299860365"/>
    <n v="382901.72027384024"/>
    <n v="408745.79451016081"/>
    <n v="382901.72027384024"/>
    <n v="758381.40299860365"/>
    <n v="388819.13458615134"/>
    <n v="763893.06998685678"/>
    <n v="382901.72027384024"/>
    <n v="441583.53229485836"/>
    <n v="382901.72027384024"/>
    <n v="773410.02613495826"/>
    <n v="382901.72027384024"/>
    <n v="752569.59431384283"/>
    <n v="383520.37339432113"/>
    <n v="726146.87030711235"/>
    <n v="382901.72027384024"/>
    <n v="759555.27368953684"/>
    <n v="382901.72027384024"/>
    <n v="735608.33831288619"/>
  </r>
  <r>
    <s v="Weston Point (Castner Kelner, aka ICI Runcorn)"/>
    <x v="10"/>
    <n v="34236.724277579997"/>
    <n v="17820.667592452479"/>
    <n v="34236.021885550872"/>
    <n v="17474.912065606215"/>
    <n v="34345.856358331519"/>
    <n v="17474.912065606215"/>
    <n v="34611.096341154487"/>
    <n v="17474.912065606215"/>
    <n v="18654.38685191355"/>
    <n v="17474.912065606215"/>
    <n v="34611.096341154487"/>
    <n v="17744.971690016999"/>
    <n v="34862.638423247357"/>
    <n v="17474.912065606215"/>
    <n v="20153.039247130353"/>
    <n v="17474.912065606215"/>
    <n v="35296.974345534079"/>
    <n v="17474.912065606215"/>
    <n v="34345.856358331519"/>
    <n v="17503.146226768473"/>
    <n v="33139.973088282008"/>
    <n v="17474.912065606215"/>
    <n v="34664.669584664014"/>
    <n v="17474.912065606215"/>
    <n v="33571.776636446273"/>
  </r>
  <r>
    <s v="Weston Point (Rocksavage)"/>
    <x v="1"/>
    <n v="950868.11622264003"/>
    <n v="766990.14355344244"/>
    <n v="1473496.50087288"/>
    <n v="732836.07246100763"/>
    <n v="1440343.8703699382"/>
    <n v="732836.07246100763"/>
    <n v="1451467.0981459557"/>
    <n v="732836.07246100763"/>
    <n v="782299.07786665275"/>
    <n v="732836.07246100763"/>
    <n v="1451467.0981459557"/>
    <n v="744161.41897722927"/>
    <n v="1462015.8843605896"/>
    <n v="732836.07246100763"/>
    <n v="845147.26452257042"/>
    <n v="732836.07246100763"/>
    <n v="1480230.3984149289"/>
    <n v="732836.07246100763"/>
    <n v="1440343.8703699382"/>
    <n v="734020.11342772003"/>
    <n v="1389773.3864583867"/>
    <n v="732836.07246100763"/>
    <n v="1453713.7707023111"/>
    <n v="732836.07246100763"/>
    <n v="1407881.7016890107"/>
  </r>
  <r>
    <s v="Wetheral"/>
    <x v="11"/>
    <n v="311853.04260093207"/>
    <n v="651099.12910967786"/>
    <n v="1038696.9182803881"/>
    <n v="649165.36469622212"/>
    <n v="1059490.5650323757"/>
    <n v="649165.36469622212"/>
    <n v="1067672.6076152832"/>
    <n v="649165.36469622212"/>
    <n v="692980.98888526636"/>
    <n v="649165.36469622212"/>
    <n v="1067672.6076152832"/>
    <n v="671975.74230182986"/>
    <n v="1198801.558515561"/>
    <n v="649165.36469622212"/>
    <n v="621674.84532329324"/>
    <n v="649165.36469622212"/>
    <n v="1088830.364371205"/>
    <n v="649165.36469622212"/>
    <n v="1059490.5650323757"/>
    <n v="663637.17961172946"/>
    <n v="1256512.2857215907"/>
    <n v="649165.36469622212"/>
    <n v="1069325.2187903938"/>
    <n v="649165.36469622212"/>
    <n v="1035611.9884330954"/>
  </r>
  <r>
    <s v="Whitwell"/>
    <x v="8"/>
    <n v="4386310.050172423"/>
    <n v="4200954.1158766598"/>
    <n v="7996694.0915228482"/>
    <n v="4188477.2821525061"/>
    <n v="8156779.703789915"/>
    <n v="4188477.2821525061"/>
    <n v="8219771.4104444869"/>
    <n v="4188477.2821525061"/>
    <n v="4471179.8976948839"/>
    <n v="4188477.2821525061"/>
    <n v="8219771.4104444869"/>
    <n v="4342917.1132981135"/>
    <n v="8287108.5621152455"/>
    <n v="4188477.2821525061"/>
    <n v="4786134.8916635402"/>
    <n v="4188477.2821525061"/>
    <n v="8382660.2237857878"/>
    <n v="4188477.2821525061"/>
    <n v="8156779.703789915"/>
    <n v="4408866.4006795594"/>
    <n v="8347625.7339893663"/>
    <n v="4188477.2821525061"/>
    <n v="8232494.4924013205"/>
    <n v="4188477.2821525061"/>
    <n v="7972943.9100710256"/>
  </r>
  <r>
    <s v="Willington Power Station"/>
    <x v="1"/>
    <n v="0"/>
    <n v="0"/>
    <n v="0"/>
    <n v="0"/>
    <n v="0"/>
    <n v="0"/>
    <n v="0"/>
    <n v="0"/>
    <n v="0"/>
    <n v="0"/>
    <n v="0"/>
    <n v="0"/>
    <n v="0"/>
    <n v="0"/>
    <n v="0"/>
    <n v="0"/>
    <n v="0"/>
    <n v="0"/>
    <n v="0"/>
    <n v="0"/>
    <n v="0"/>
    <n v="0"/>
    <n v="0"/>
    <n v="0"/>
    <n v="0"/>
  </r>
  <r>
    <s v="Winkfield (NT)"/>
    <x v="15"/>
    <n v="536394.65569135023"/>
    <n v="262120.40627114873"/>
    <n v="484739.54171248979"/>
    <n v="261341.90866452342"/>
    <n v="494443.53006529709"/>
    <n v="261341.90866452342"/>
    <n v="498261.92935204657"/>
    <n v="261341.90866452342"/>
    <n v="278981.26448605716"/>
    <n v="261341.90866452342"/>
    <n v="498261.92935204657"/>
    <n v="247205.12108298094"/>
    <n v="466364.58035276661"/>
    <n v="261341.90866452342"/>
    <n v="290123.49445986218"/>
    <n v="261341.90866452342"/>
    <n v="508135.84072410426"/>
    <n v="261341.90866452342"/>
    <n v="494443.53006529709"/>
    <n v="222314.59028313536"/>
    <n v="420924.29804694466"/>
    <n v="261341.90866452342"/>
    <n v="499033.17067331506"/>
    <n v="261341.90866452342"/>
    <n v="483299.8652736037"/>
  </r>
  <r>
    <s v="Winkfield (SE)"/>
    <x v="14"/>
    <n v="7175129.5795379197"/>
    <n v="4500734.0089340201"/>
    <n v="8323212.1142207645"/>
    <n v="4487366.8289274862"/>
    <n v="8489834.2823422365"/>
    <n v="4487366.8289274862"/>
    <n v="8555398.0428065192"/>
    <n v="4487366.8289274862"/>
    <n v="4790243.0901505081"/>
    <n v="4487366.8289274862"/>
    <n v="8555398.0428065192"/>
    <n v="4244631.3565144492"/>
    <n v="8007705.1505278796"/>
    <n v="4487366.8289274862"/>
    <n v="4981560.5617348934"/>
    <n v="4487366.8289274862"/>
    <n v="8724937.8712602034"/>
    <n v="4487366.8289274862"/>
    <n v="8489834.2823422365"/>
    <n v="3817248.9177912297"/>
    <n v="7227473.5506355157"/>
    <n v="4487366.8289274862"/>
    <n v="8568640.6288878862"/>
    <n v="4487366.8289274862"/>
    <n v="8298492.1742415288"/>
  </r>
  <r>
    <s v="Winkfield (SO)"/>
    <x v="12"/>
    <n v="5499192.6419676961"/>
    <n v="3449471.2703122599"/>
    <n v="6379110.8311951729"/>
    <n v="3439226.3406394324"/>
    <n v="6506814.0859956695"/>
    <n v="3439226.3406394324"/>
    <n v="6557063.735863056"/>
    <n v="3439226.3406394324"/>
    <n v="3671358.0239325427"/>
    <n v="3439226.3406394324"/>
    <n v="6557063.735863056"/>
    <n v="3253188.0107331593"/>
    <n v="6137298.6724046981"/>
    <n v="3439226.3406394324"/>
    <n v="3817988.3558804244"/>
    <n v="3439226.3406394324"/>
    <n v="6687003.1560251378"/>
    <n v="3439226.3406394324"/>
    <n v="6506814.0859956695"/>
    <n v="2925631.7852629721"/>
    <n v="5539310.3259092048"/>
    <n v="3439226.3406394324"/>
    <n v="6567213.1737417756"/>
    <n v="3439226.3406394324"/>
    <n v="6360164.8720265236"/>
  </r>
  <r>
    <s v="Wragg Marsh (Spalding)"/>
    <x v="1"/>
    <n v="213386.64071124402"/>
    <n v="689528.90669544507"/>
    <n v="1264478.9811717032"/>
    <n v="658824.18448029691"/>
    <n v="1236029.0972278405"/>
    <n v="658824.18448029691"/>
    <n v="1245574.4797361989"/>
    <n v="658824.18448029691"/>
    <n v="703291.7338039591"/>
    <n v="658824.18448029691"/>
    <n v="1245574.4797361989"/>
    <n v="754867.79346824344"/>
    <n v="1397994.5854465491"/>
    <n v="658824.18448029691"/>
    <n v="725261.9543721244"/>
    <n v="658824.18448029691"/>
    <n v="1270257.6660197778"/>
    <n v="658824.18448029691"/>
    <n v="1236029.0972278405"/>
    <n v="874300.32576904621"/>
    <n v="1655376.0616334509"/>
    <n v="658824.18448029691"/>
    <n v="1247502.4586783978"/>
    <n v="658824.18448029691"/>
    <n v="1208171.7321401273"/>
  </r>
  <r>
    <s v="Wyre Power Station"/>
    <x v="1"/>
    <n v="0"/>
    <n v="0"/>
    <n v="0"/>
    <n v="0"/>
    <n v="0"/>
    <n v="0"/>
    <n v="0"/>
    <n v="0"/>
    <n v="0"/>
    <n v="0"/>
    <n v="0"/>
    <n v="0"/>
    <n v="0"/>
    <n v="0"/>
    <n v="0"/>
    <n v="0"/>
    <n v="0"/>
    <n v="0"/>
    <n v="0"/>
    <n v="0"/>
    <n v="0"/>
    <n v="0"/>
    <n v="0"/>
    <n v="0"/>
    <n v="0"/>
  </r>
  <r>
    <s v="Yelverton"/>
    <x v="8"/>
    <n v="25832.004354550001"/>
    <n v="2982169.5332854129"/>
    <n v="5471932.7303464152"/>
    <n v="2973312.4897715552"/>
    <n v="5581475.2102007223"/>
    <n v="2973312.4897715552"/>
    <n v="5624578.8199472697"/>
    <n v="2973312.4897715552"/>
    <n v="3173997.1684887982"/>
    <n v="2973312.4897715552"/>
    <n v="5624578.8199472697"/>
    <n v="2961661.8192481105"/>
    <n v="5489633.6745904824"/>
    <n v="2973312.4897715552"/>
    <n v="3275029.3891208922"/>
    <n v="2973312.4897715552"/>
    <n v="5736039.4584221644"/>
    <n v="2973312.4897715552"/>
    <n v="5581475.2102007223"/>
    <n v="3078412.7958260737"/>
    <n v="5828581.6667792462"/>
    <n v="2973312.4897715552"/>
    <n v="5633284.8987085279"/>
    <n v="2973312.4897715552"/>
    <n v="5455681.0901372861"/>
  </r>
  <r>
    <s v="Zeneca (ICI Avecia, aka 'Zenica')"/>
    <x v="10"/>
    <n v="0.70475955000000001"/>
    <n v="90.490148666344481"/>
    <n v="137.67001585655038"/>
    <n v="88.734464213772156"/>
    <n v="138.11168263839363"/>
    <n v="88.734464213772156"/>
    <n v="139.17826662303702"/>
    <n v="88.734464213772156"/>
    <n v="94.723625293593813"/>
    <n v="88.734464213772156"/>
    <n v="139.17826662303702"/>
    <n v="95.060854153256003"/>
    <n v="162.2168841687261"/>
    <n v="88.734464213772156"/>
    <n v="81.039474796020869"/>
    <n v="88.734464213772156"/>
    <n v="141.93632175147036"/>
    <n v="88.734464213772156"/>
    <n v="138.11168263839363"/>
    <n v="99.442942698151086"/>
    <n v="188.28251801931822"/>
    <n v="88.734464213772156"/>
    <n v="139.39369554489309"/>
    <n v="88.734464213772156"/>
    <n v="134.99895044239187"/>
  </r>
</pivotCacheRecords>
</file>

<file path=xl/pivotCache/pivotCacheRecords4.xml><?xml version="1.0" encoding="utf-8"?>
<pivotCacheRecords xmlns="http://schemas.openxmlformats.org/spreadsheetml/2006/main" xmlns:r="http://schemas.openxmlformats.org/officeDocument/2006/relationships" count="220">
  <r>
    <s v="Aberdeen"/>
    <x v="0"/>
    <n v="647819.94123800599"/>
    <n v="1407300.7663028073"/>
    <n v="1743436.1657586696"/>
    <n v="2070187.3150044265"/>
    <n v="1778337.9692848271"/>
    <n v="2077500.3049759166"/>
    <n v="1792071.3969072311"/>
    <n v="2077500.3049759166"/>
    <n v="2224320.3458103379"/>
    <n v="2017256.8820028708"/>
    <n v="1792071.3969072311"/>
    <n v="1786379.4399428954"/>
    <n v="1739536.4258097988"/>
    <n v="2070187.3150044265"/>
    <n v="1682444.6749174157"/>
    <n v="2097319.0129526174"/>
    <n v="1827584.353252247"/>
    <n v="2070187.3150044265"/>
    <n v="1778337.9692848271"/>
    <n v="1659291.0841952646"/>
    <n v="1830247.9182032619"/>
    <n v="2078963.7998711437"/>
    <n v="1794845.2783352931"/>
    <n v="2070187.3150044265"/>
    <n v="1778245.3585074875"/>
  </r>
  <r>
    <s v="Abson (Seabank Power Station phase I)"/>
    <x v="1"/>
    <n v="3018237.6673142752"/>
    <n v="1171274.2052400322"/>
    <n v="2286374.0136631751"/>
    <n v="3020772.0401012097"/>
    <n v="2234932.213276729"/>
    <n v="3041619.7174418811"/>
    <n v="2252191.7445481461"/>
    <n v="3041619.7174418811"/>
    <n v="3265725.6210843837"/>
    <n v="2869879.3692483343"/>
    <n v="2252191.7445481461"/>
    <n v="2845879.8975860365"/>
    <n v="2107804.0055757617"/>
    <n v="3020772.0401012097"/>
    <n v="3132954.3878058479"/>
    <n v="3098118.3631145824"/>
    <n v="2296822.7716616779"/>
    <n v="3020772.0401012097"/>
    <n v="2234932.213276729"/>
    <n v="2975578.2528704582"/>
    <n v="1895350.7054894648"/>
    <n v="3045791.8097713334"/>
    <n v="2255677.8293461408"/>
    <n v="3020772.0401012097"/>
    <n v="2227772.5289195413"/>
  </r>
  <r>
    <s v="Alrewas (EM)"/>
    <x v="2"/>
    <n v="5635190.2756541949"/>
    <n v="2498655.1253039907"/>
    <n v="5030171.078682825"/>
    <n v="3965420.571624944"/>
    <n v="5130869.9434532374"/>
    <n v="3981581.9514446631"/>
    <n v="5170493.7001437154"/>
    <n v="3981581.9514446631"/>
    <n v="4264902.4726580624"/>
    <n v="3848446.6888362016"/>
    <n v="5170493.7001437154"/>
    <n v="4124928.7861028202"/>
    <n v="5468380.4312489862"/>
    <n v="3965420.571624944"/>
    <n v="4422731.3015534757"/>
    <n v="4025380.4071237007"/>
    <n v="5272955.8662004219"/>
    <n v="3965420.571624944"/>
    <n v="5130869.9434532374"/>
    <n v="4502812.392343631"/>
    <n v="5627347.7520466065"/>
    <n v="3984816.2095194305"/>
    <n v="5178496.9172438001"/>
    <n v="3965420.571624944"/>
    <n v="5138177.5848430078"/>
  </r>
  <r>
    <s v="Alrewas (WM)"/>
    <x v="3"/>
    <n v="5503169.5907825595"/>
    <n v="2640151.1718540243"/>
    <n v="5315024.0437423196"/>
    <n v="3727278.5438911626"/>
    <n v="5421425.3726557093"/>
    <n v="3739282.5911067734"/>
    <n v="5463292.9783929763"/>
    <n v="3739282.5911067734"/>
    <n v="4002497.8886663062"/>
    <n v="3640394.8725924985"/>
    <n v="5463292.9783929763"/>
    <n v="3929503.6820832686"/>
    <n v="5778048.7020789422"/>
    <n v="3727278.5438911626"/>
    <n v="4229972.400828735"/>
    <n v="3771814.3882557079"/>
    <n v="5571557.4623730965"/>
    <n v="3727278.5438911626"/>
    <n v="5421425.3726557093"/>
    <n v="4277369.8504692214"/>
    <n v="5946018.1645469368"/>
    <n v="3741684.8727850746"/>
    <n v="5471749.4087305525"/>
    <n v="3727278.5438911626"/>
    <n v="5429146.8376080683"/>
  </r>
  <r>
    <s v="Apache (Sage Black Start)"/>
    <x v="1"/>
    <n v="0"/>
    <n v="0"/>
    <n v="0"/>
    <n v="0"/>
    <n v="0"/>
    <n v="0"/>
    <n v="0"/>
    <n v="0"/>
    <n v="0"/>
    <n v="0"/>
    <n v="0"/>
    <n v="0"/>
    <n v="0"/>
    <n v="0"/>
    <n v="0"/>
    <n v="0"/>
    <n v="0"/>
    <n v="0"/>
    <n v="0"/>
    <n v="0"/>
    <n v="0"/>
    <n v="0"/>
    <n v="0"/>
    <n v="0"/>
    <n v="0"/>
  </r>
  <r>
    <s v="Armadale"/>
    <x v="0"/>
    <n v="139481.42801423749"/>
    <n v="383410.35381826706"/>
    <n v="543679.59131466318"/>
    <n v="524850.3050130842"/>
    <n v="554563.49899650866"/>
    <n v="526413.38287043548"/>
    <n v="558846.18193250778"/>
    <n v="526413.38287043548"/>
    <n v="563354.18394508085"/>
    <n v="513536.95874469151"/>
    <n v="558846.18193250778"/>
    <n v="490297.07234049425"/>
    <n v="596754.31552084116"/>
    <n v="524850.3050130842"/>
    <n v="461974.06867287302"/>
    <n v="530649.43183542299"/>
    <n v="569920.67377295473"/>
    <n v="524850.3050130842"/>
    <n v="554563.49899650866"/>
    <n v="465407.12799983053"/>
    <n v="600888.7652252689"/>
    <n v="526726.19014543446"/>
    <n v="559711.19939097366"/>
    <n v="524850.3050130842"/>
    <n v="555193.06151231087"/>
  </r>
  <r>
    <s v="Aspley"/>
    <x v="3"/>
    <n v="6687138.0446834862"/>
    <n v="2142799.7435702677"/>
    <n v="4259205.0102287913"/>
    <n v="4919963.9745974988"/>
    <n v="4344469.9252071073"/>
    <n v="4950479.5574673638"/>
    <n v="4378020.6137185507"/>
    <n v="4950479.5574673638"/>
    <n v="5312147.8941265438"/>
    <n v="4699096.3102230486"/>
    <n v="4378020.6137185507"/>
    <n v="4902341.2108775042"/>
    <n v="4626808.0799550042"/>
    <n v="4919963.9745974988"/>
    <n v="5215497.4086165577"/>
    <n v="5033178.8949468909"/>
    <n v="4464778.5716888066"/>
    <n v="4919963.9745974988"/>
    <n v="4344469.9252071073"/>
    <n v="5364373.701282097"/>
    <n v="4684524.8467436917"/>
    <n v="4956586.4166219682"/>
    <n v="4384797.1908650622"/>
    <n v="4919963.9745974988"/>
    <n v="4348902.5208382681"/>
  </r>
  <r>
    <s v="Asselby"/>
    <x v="4"/>
    <n v="134687.81330750999"/>
    <n v="144973.42620884892"/>
    <n v="245076.58633093553"/>
    <n v="261203.10663490157"/>
    <n v="249982.76817627993"/>
    <n v="262482.0429809608"/>
    <n v="251913.28999659393"/>
    <n v="262482.0429809608"/>
    <n v="281352.33357480465"/>
    <n v="251946.33822112659"/>
    <n v="251913.28999659393"/>
    <n v="275079.95466263453"/>
    <n v="298559.65517430071"/>
    <n v="261203.10663490157"/>
    <n v="258429.03368354676"/>
    <n v="265948.04882291495"/>
    <n v="256905.38221223775"/>
    <n v="261203.10663490157"/>
    <n v="249982.76817627993"/>
    <n v="314704.75331752095"/>
    <n v="366506.96620368503"/>
    <n v="262737.9871051939"/>
    <n v="252303.21731636027"/>
    <n v="261203.10663490157"/>
    <n v="252356.14138141085"/>
  </r>
  <r>
    <s v="Audley (NW)"/>
    <x v="5"/>
    <n v="892221.5335040841"/>
    <n v="298018.58083268651"/>
    <n v="588154.97881216696"/>
    <n v="550573.33050164604"/>
    <n v="599929.23812637245"/>
    <n v="553351.77003464242"/>
    <n v="604562.26340766135"/>
    <n v="553351.77003464242"/>
    <n v="593207.40395471943"/>
    <n v="530463.36069128488"/>
    <n v="604562.26340766135"/>
    <n v="553296.77120259404"/>
    <n v="637885.86077543942"/>
    <n v="550573.33050164604"/>
    <n v="594785.59363393253"/>
    <n v="560881.5330932613"/>
    <n v="616542.69750492647"/>
    <n v="550573.33050164604"/>
    <n v="599929.23812637245"/>
    <n v="602381.38465071027"/>
    <n v="642286.30349215027"/>
    <n v="553907.79870268248"/>
    <n v="605498.04310789867"/>
    <n v="550573.33050164604"/>
    <n v="600440.80920507899"/>
  </r>
  <r>
    <s v="Audley (WM)"/>
    <x v="3"/>
    <n v="1240322.9678257403"/>
    <n v="568441.43278830464"/>
    <n v="1121848.3690628125"/>
    <n v="569231.95936443622"/>
    <n v="1144306.6225581663"/>
    <n v="569259.1342105784"/>
    <n v="1153143.6672876661"/>
    <n v="569259.1342105784"/>
    <n v="607705.98157775274"/>
    <n v="569035.27150096837"/>
    <n v="1153143.6672876661"/>
    <n v="609438.20921392797"/>
    <n v="1216705.1854332597"/>
    <n v="569231.95936443622"/>
    <n v="673816.5740764644"/>
    <n v="569332.77992076019"/>
    <n v="1175995.1791116875"/>
    <n v="569231.95936443622"/>
    <n v="1144306.6225581663"/>
    <n v="649619.58157092612"/>
    <n v="1225098.6015611598"/>
    <n v="569264.57251266309"/>
    <n v="1154928.5759736029"/>
    <n v="569231.95936443622"/>
    <n v="1145282.3945924551"/>
  </r>
  <r>
    <s v="Austrey"/>
    <x v="3"/>
    <n v="4763839.4023804925"/>
    <n v="2147128.5606612805"/>
    <n v="4332687.504592062"/>
    <n v="3475647.2121778298"/>
    <n v="4419423.4637259683"/>
    <n v="3490281.5585718062"/>
    <n v="4453552.9899016032"/>
    <n v="3490281.5585718062"/>
    <n v="3739063.7640153714"/>
    <n v="3369725.7909332039"/>
    <n v="4453552.9899016032"/>
    <n v="3611425.4628550261"/>
    <n v="4696531.8923839536"/>
    <n v="3475647.2121778298"/>
    <n v="3871852.753219476"/>
    <n v="3529941.6481853309"/>
    <n v="4541807.7509471402"/>
    <n v="3475647.2121778298"/>
    <n v="4419423.4637259683"/>
    <n v="3945402.055887728"/>
    <n v="4845798.9585649427"/>
    <n v="3493210.2226785626"/>
    <n v="4460446.480835381"/>
    <n v="3475647.2121778298"/>
    <n v="4425690.2838462768"/>
  </r>
  <r>
    <s v="Avonmouth Max Refill"/>
    <x v="6"/>
    <n v="0"/>
    <n v="0"/>
    <n v="0"/>
    <n v="0"/>
    <n v="0"/>
    <n v="0"/>
    <n v="0"/>
    <n v="0"/>
    <n v="0"/>
    <n v="0"/>
    <n v="0"/>
    <n v="0"/>
    <n v="0"/>
    <n v="0"/>
    <n v="0"/>
    <n v="0"/>
    <n v="0"/>
    <n v="0"/>
    <n v="0"/>
    <n v="0"/>
    <n v="0"/>
    <n v="0"/>
    <n v="0"/>
    <n v="0"/>
    <n v="0"/>
  </r>
  <r>
    <s v="Aylesbeare"/>
    <x v="7"/>
    <n v="2865768.8618480652"/>
    <n v="1142582.9270322723"/>
    <n v="2154280.2065873942"/>
    <n v="1619348.6500443371"/>
    <n v="2197406.6863448061"/>
    <n v="1624612.594169142"/>
    <n v="2214376.4222471653"/>
    <n v="1624612.594169142"/>
    <n v="1739015.9850199735"/>
    <n v="1581248.9339353135"/>
    <n v="2214376.4222471653"/>
    <n v="1435776.7074480983"/>
    <n v="1893464.8907598672"/>
    <n v="1619348.6500443371"/>
    <n v="1749305.0330981102"/>
    <n v="1638878.2463609111"/>
    <n v="2258258.0741447462"/>
    <n v="1619348.6500443371"/>
    <n v="2197406.6863448061"/>
    <n v="1305901.816807993"/>
    <n v="1528597.2821434669"/>
    <n v="1625666.0285900077"/>
    <n v="2217803.9740973166"/>
    <n v="1619348.6500443371"/>
    <n v="2181278.7390561723"/>
  </r>
  <r>
    <s v="Bacton"/>
    <x v="8"/>
    <n v="68411.095595477993"/>
    <n v="93914.464288104165"/>
    <n v="172578.59987505683"/>
    <n v="164014.28776617991"/>
    <n v="176033.44640397085"/>
    <n v="164785.8439687973"/>
    <n v="177392.88574399884"/>
    <n v="164785.8439687973"/>
    <n v="176604.2904979809"/>
    <n v="158429.86825394409"/>
    <n v="177392.88574399884"/>
    <n v="157795.99131087991"/>
    <n v="169495.06868730398"/>
    <n v="164014.28776617991"/>
    <n v="170705.55817982164"/>
    <n v="166876.81457410369"/>
    <n v="180908.22883703365"/>
    <n v="164014.28776617991"/>
    <n v="176033.44640397085"/>
    <n v="177910.63003423449"/>
    <n v="198491.11707382544"/>
    <n v="164940.24983675467"/>
    <n v="177667.46566982605"/>
    <n v="164014.28776617991"/>
    <n v="176402.6690305488"/>
  </r>
  <r>
    <s v="Bacton (Baird)"/>
    <x v="6"/>
    <n v="0"/>
    <n v="0"/>
    <n v="0"/>
    <n v="0"/>
    <n v="0"/>
    <n v="0"/>
    <n v="0"/>
    <n v="0"/>
    <n v="0"/>
    <n v="0"/>
    <n v="0"/>
    <n v="0"/>
    <n v="0"/>
    <n v="0"/>
    <n v="0"/>
    <n v="0"/>
    <n v="0"/>
    <n v="0"/>
    <n v="0"/>
    <n v="0"/>
    <n v="0"/>
    <n v="0"/>
    <n v="0"/>
    <n v="0"/>
    <n v="0"/>
  </r>
  <r>
    <s v="Bacton (BBL)"/>
    <x v="9"/>
    <n v="21984.427871559998"/>
    <n v="0"/>
    <n v="20669.396412532751"/>
    <n v="39371.746473079664"/>
    <n v="20036.551027554189"/>
    <n v="39675.395809430163"/>
    <n v="20191.285688845968"/>
    <n v="39675.395809430163"/>
    <n v="47736.448764282468"/>
    <n v="27969.831662334276"/>
    <n v="20191.285688845968"/>
    <n v="27968.366865011973"/>
    <n v="19292.337121433902"/>
    <n v="39371.746473079664"/>
    <n v="32736.378996832962"/>
    <n v="35169.395190769043"/>
    <n v="10295.705255004821"/>
    <n v="39371.746473079664"/>
    <n v="20036.551027554189"/>
    <n v="41707.950082185969"/>
    <n v="22592.737215636098"/>
    <n v="39736.162917742993"/>
    <n v="20222.539037619768"/>
    <n v="39371.746473079664"/>
    <n v="20104.412659317306"/>
  </r>
  <r>
    <s v="Bacton (Great Yarmouth)"/>
    <x v="1"/>
    <n v="861911.85645636043"/>
    <n v="440856.19046068331"/>
    <n v="810123.81503403012"/>
    <n v="1317118.4711842458"/>
    <n v="791896.60140558518"/>
    <n v="1326940.0760693373"/>
    <n v="798012.11760535918"/>
    <n v="1326940.0760693373"/>
    <n v="1425364.3307961328"/>
    <n v="1246031.0224984405"/>
    <n v="798012.11760535918"/>
    <n v="1246973.1927237129"/>
    <n v="762483.33251691039"/>
    <n v="1317118.4711842458"/>
    <n v="1322823.2727876827"/>
    <n v="1353557.3037476237"/>
    <n v="813826.09105765913"/>
    <n v="1317118.4711842458"/>
    <n v="791896.60140558518"/>
    <n v="1401832.6083429891"/>
    <n v="892923.72688835184"/>
    <n v="1328905.601616112"/>
    <n v="799247.33122285316"/>
    <n v="1317118.4711842458"/>
    <n v="794406.13329172472"/>
  </r>
  <r>
    <s v="Bacton (IUK)"/>
    <x v="9"/>
    <n v="17851313.290570233"/>
    <n v="9133313.0336000919"/>
    <n v="16783510.266575262"/>
    <n v="31969782.665896405"/>
    <n v="16269641.027050577"/>
    <n v="32216345.344958834"/>
    <n v="16395285.275414355"/>
    <n v="32216345.344958834"/>
    <n v="38761904.892364711"/>
    <n v="22711449.695479847"/>
    <n v="16395285.275414355"/>
    <n v="22710260.282861952"/>
    <n v="15665340.761837013"/>
    <n v="31969782.665896405"/>
    <n v="26581876.994274531"/>
    <n v="28557481.47999189"/>
    <n v="8360092.9316073954"/>
    <n v="31969782.665896405"/>
    <n v="16269641.027050577"/>
    <n v="33866775.518308446"/>
    <n v="18345259.311914343"/>
    <n v="32265688.120426629"/>
    <n v="16420662.934710294"/>
    <n v="31969782.665896405"/>
    <n v="16324744.541960778"/>
  </r>
  <r>
    <s v="Baldersby"/>
    <x v="4"/>
    <n v="47057.826349369003"/>
    <n v="39421.995702802211"/>
    <n v="62645.737340742722"/>
    <n v="75453.863116945038"/>
    <n v="63899.840736868406"/>
    <n v="75850.160968011362"/>
    <n v="64393.314898135905"/>
    <n v="75850.160968011362"/>
    <n v="81327.270426137198"/>
    <n v="72585.512833914108"/>
    <n v="64393.314898135905"/>
    <n v="77475.292851247985"/>
    <n v="76828.325957554698"/>
    <n v="75453.863116945038"/>
    <n v="72120.9357755206"/>
    <n v="76924.155519172607"/>
    <n v="65669.37844383785"/>
    <n v="75453.863116945038"/>
    <n v="63899.840736868406"/>
    <n v="85084.652293716004"/>
    <n v="90030.489988521891"/>
    <n v="75929.469142135233"/>
    <n v="64492.986942791904"/>
    <n v="75453.863116945038"/>
    <n v="64426.662775569974"/>
  </r>
  <r>
    <s v="Balgray"/>
    <x v="0"/>
    <n v="384305.16207196953"/>
    <n v="878569.15366398951"/>
    <n v="1162653.4755916672"/>
    <n v="1270924.5406956053"/>
    <n v="1185928.6054594095"/>
    <n v="1275254.5052858791"/>
    <n v="1195087.0809290446"/>
    <n v="1275254.5052858791"/>
    <n v="1365235.1326637242"/>
    <n v="1239584.8422223295"/>
    <n v="1195087.0809290446"/>
    <n v="1124596.7988625765"/>
    <n v="1198491.9163224443"/>
    <n v="1270924.5406956053"/>
    <n v="1074195.7872529449"/>
    <n v="1286989.0084232604"/>
    <n v="1218769.7731514473"/>
    <n v="1270924.5406956053"/>
    <n v="1185928.6054594095"/>
    <n v="1041408.3262973062"/>
    <n v="1195299.2686842759"/>
    <n v="1276121.0292520113"/>
    <n v="1196936.9122830732"/>
    <n v="1270924.5406956053"/>
    <n v="1185315.2550803486"/>
  </r>
  <r>
    <s v="Barking (Horndon)"/>
    <x v="1"/>
    <n v="491.67681750000003"/>
    <n v="231.13266025445031"/>
    <n v="438.54259190204016"/>
    <n v="608.46360501873312"/>
    <n v="428.67569333741562"/>
    <n v="612.71308586337977"/>
    <n v="431.98619264048239"/>
    <n v="612.71308586337977"/>
    <n v="657.90264767385372"/>
    <n v="577.70643701825009"/>
    <n v="431.98619264048239"/>
    <n v="571.99439676109421"/>
    <n v="410.90110037197542"/>
    <n v="608.46360501873312"/>
    <n v="622.83195824966185"/>
    <n v="624.22947249059632"/>
    <n v="440.54673706263458"/>
    <n v="608.46360501873312"/>
    <n v="428.67569333741562"/>
    <n v="606.52621300179078"/>
    <n v="386.33831410813326"/>
    <n v="613.56350320946558"/>
    <n v="432.65484818581115"/>
    <n v="608.46360501873312"/>
    <n v="427.82214219867291"/>
  </r>
  <r>
    <s v="Barrow (Bains)"/>
    <x v="6"/>
    <n v="0"/>
    <n v="0"/>
    <n v="0"/>
    <n v="0"/>
    <n v="0"/>
    <n v="0"/>
    <n v="0"/>
    <n v="0"/>
    <n v="0"/>
    <n v="0"/>
    <n v="0"/>
    <n v="0"/>
    <n v="0"/>
    <n v="0"/>
    <n v="0"/>
    <n v="0"/>
    <n v="0"/>
    <n v="0"/>
    <n v="0"/>
    <n v="0"/>
    <n v="0"/>
    <n v="0"/>
    <n v="0"/>
    <n v="0"/>
    <n v="0"/>
  </r>
  <r>
    <s v="Barrow (Black Start)"/>
    <x v="10"/>
    <n v="0"/>
    <n v="0"/>
    <n v="0"/>
    <n v="0"/>
    <n v="0"/>
    <n v="0"/>
    <n v="0"/>
    <n v="0"/>
    <n v="0"/>
    <n v="0"/>
    <n v="0"/>
    <n v="0"/>
    <n v="0"/>
    <n v="0"/>
    <n v="0"/>
    <n v="0"/>
    <n v="0"/>
    <n v="0"/>
    <n v="0"/>
    <n v="0"/>
    <n v="0"/>
    <n v="0"/>
    <n v="0"/>
    <n v="0"/>
    <n v="0"/>
  </r>
  <r>
    <s v="Barrow (Gateway)"/>
    <x v="6"/>
    <n v="0"/>
    <n v="0"/>
    <n v="0"/>
    <n v="0"/>
    <n v="0"/>
    <n v="0"/>
    <n v="0"/>
    <n v="0"/>
    <n v="0"/>
    <n v="0"/>
    <n v="0"/>
    <n v="0"/>
    <n v="0"/>
    <n v="0"/>
    <n v="0"/>
    <n v="0"/>
    <n v="0"/>
    <n v="0"/>
    <n v="0"/>
    <n v="0"/>
    <n v="0"/>
    <n v="0"/>
    <n v="0"/>
    <n v="0"/>
    <n v="0"/>
  </r>
  <r>
    <s v="Barton Stacey Max Refill (Humbly Grove)"/>
    <x v="6"/>
    <n v="395757.285200816"/>
    <n v="247928.60799394443"/>
    <n v="461623.91936130106"/>
    <n v="234519.28794162668"/>
    <n v="446724.99553861743"/>
    <n v="65665.400623655471"/>
    <n v="126048.96716615753"/>
    <n v="65665.400623655471"/>
    <n v="70097.507868464367"/>
    <n v="65665.400623655471"/>
    <n v="126048.96716615753"/>
    <n v="60807.920746381424"/>
    <n v="115713.2760664318"/>
    <n v="234519.28794162668"/>
    <n v="262123.79955930274"/>
    <n v="234519.28794162668"/>
    <n v="459095.86712664511"/>
    <n v="234519.28794162668"/>
    <n v="446724.99553861743"/>
    <n v="53943.309191620807"/>
    <n v="102134.77004318216"/>
    <n v="31873.914091814746"/>
    <n v="61278.73617450452"/>
    <n v="234519.28794162668"/>
    <n v="453458.62257069751"/>
  </r>
  <r>
    <s v="Bathgate"/>
    <x v="0"/>
    <n v="540323.68330567691"/>
    <n v="1061942.5261443947"/>
    <n v="1503846.5793378337"/>
    <n v="1614080.4431131852"/>
    <n v="1533952.0451279809"/>
    <n v="1620168.0605054107"/>
    <n v="1545798.1732272841"/>
    <n v="1620168.0605054107"/>
    <n v="1735014.664446346"/>
    <n v="1570019.0912209379"/>
    <n v="1545798.1732272841"/>
    <n v="1512067.1288074288"/>
    <n v="1661002.2481665665"/>
    <n v="1614080.4431131852"/>
    <n v="1431979.8291903557"/>
    <n v="1636665.9241481556"/>
    <n v="1576430.8049063378"/>
    <n v="1614080.4431131852"/>
    <n v="1533952.0451279809"/>
    <n v="1466336.3983249466"/>
    <n v="1684653.7966837257"/>
    <n v="1621386.3305990868"/>
    <n v="1548190.8573868705"/>
    <n v="1614080.4431131852"/>
    <n v="1536186.4174334984"/>
  </r>
  <r>
    <s v="Billingham ICI (Terra Billingham)"/>
    <x v="10"/>
    <n v="1395655.004090138"/>
    <n v="712096.71070682537"/>
    <n v="1083370.5867351214"/>
    <n v="2146916.4323649285"/>
    <n v="1086846.2077518054"/>
    <n v="2162797.7023492679"/>
    <n v="1095239.5075568208"/>
    <n v="2162797.7023492679"/>
    <n v="2323106.0557956044"/>
    <n v="2031969.9467054643"/>
    <n v="1095239.5075568208"/>
    <n v="2091241.3210438206"/>
    <n v="1276537.9584421392"/>
    <n v="2146916.4323649285"/>
    <n v="2025354.1518088384"/>
    <n v="2205837.0410254882"/>
    <n v="1116943.5495310049"/>
    <n v="2146916.4323649285"/>
    <n v="1086846.2077518054"/>
    <n v="2286702.2408508845"/>
    <n v="1481656.9951667651"/>
    <n v="2165975.9041029168"/>
    <n v="1096934.7885236146"/>
    <n v="2146916.4323649285"/>
    <n v="1095268.0279281582"/>
  </r>
  <r>
    <s v="Bishop Auckland"/>
    <x v="11"/>
    <n v="2094381.3875037518"/>
    <n v="1962988.6767863056"/>
    <n v="2953896.609274901"/>
    <n v="3973209.2884875638"/>
    <n v="3013030.5891231336"/>
    <n v="3995311.0795198781"/>
    <n v="3036299.0781474425"/>
    <n v="3995311.0795198781"/>
    <n v="4284918.2706938526"/>
    <n v="3813239.5122385807"/>
    <n v="3036299.0781474425"/>
    <n v="3989570.9695570786"/>
    <n v="3614813.6897206479"/>
    <n v="3973209.2884875638"/>
    <n v="3699095.7211324368"/>
    <n v="4055208.4599264124"/>
    <n v="3096468.5316629447"/>
    <n v="3973209.2884875638"/>
    <n v="3013030.5891231336"/>
    <n v="4311990.9847544692"/>
    <n v="4200782.6500947094"/>
    <n v="3999734.148398309"/>
    <n v="3040998.8538585673"/>
    <n v="3973209.2884875638"/>
    <n v="3036902.1017465033"/>
  </r>
  <r>
    <s v="Bishop Auckland (test facility)"/>
    <x v="10"/>
    <n v="87112.586246399995"/>
    <n v="0"/>
    <n v="64330.555402729027"/>
    <n v="129893.34659570064"/>
    <n v="64536.937810659561"/>
    <n v="130857.78074295164"/>
    <n v="65035.332030264013"/>
    <n v="130857.78074295164"/>
    <n v="140560.27506234671"/>
    <n v="122912.90258928279"/>
    <n v="65035.332030264013"/>
    <n v="126983.11953866185"/>
    <n v="77426.696938581212"/>
    <n v="129893.34659570064"/>
    <n v="122135.74182669417"/>
    <n v="133471.46390150129"/>
    <n v="66324.118242275843"/>
    <n v="129893.34659570064"/>
    <n v="64536.937810659561"/>
    <n v="138866.33297253461"/>
    <n v="89977.72861120406"/>
    <n v="131050.78585533213"/>
    <n v="65135.997829662658"/>
    <n v="129893.34659570064"/>
    <n v="65081.389796940086"/>
  </r>
  <r>
    <s v="Blaby"/>
    <x v="2"/>
    <n v="939617.12947399996"/>
    <n v="357023.62024563557"/>
    <n v="714150.89992726862"/>
    <n v="848024.61946727266"/>
    <n v="728447.4683285763"/>
    <n v="853419.04600838292"/>
    <n v="734072.99101088068"/>
    <n v="853419.04600838292"/>
    <n v="915888.21530236804"/>
    <n v="808980.48926482443"/>
    <n v="734072.99101088068"/>
    <n v="850667.78707240336"/>
    <n v="771774.9450321357"/>
    <n v="848024.61946727266"/>
    <n v="898768.12377743085"/>
    <n v="868038.31456157728"/>
    <n v="748619.90143466007"/>
    <n v="848024.61946727266"/>
    <n v="728447.4683285763"/>
    <n v="940456.7044882942"/>
    <n v="813274.74476486782"/>
    <n v="854498.59291551285"/>
    <n v="735209.23560489435"/>
    <n v="848024.61946727266"/>
    <n v="729798.27244758443"/>
  </r>
  <r>
    <s v="Blackness (BP Grangemouth)"/>
    <x v="10"/>
    <n v="1226581.5680981171"/>
    <n v="858404.98118363519"/>
    <n v="1200094.1124339614"/>
    <n v="2114894.3675813861"/>
    <n v="1203944.2006405646"/>
    <n v="2128851.7374068038"/>
    <n v="1213241.8036983032"/>
    <n v="2128851.7374068038"/>
    <n v="2285132.9668137603"/>
    <n v="2013872.8112409143"/>
    <n v="1213241.8036983032"/>
    <n v="1962007.314424"/>
    <n v="1289959.3157314211"/>
    <n v="2114894.3675813861"/>
    <n v="1925962.4614656265"/>
    <n v="2166677.1737565268"/>
    <n v="1237284.2627683212"/>
    <n v="2114894.3675813861"/>
    <n v="1203944.2006405646"/>
    <n v="2009684.923664134"/>
    <n v="1302165.0445053824"/>
    <n v="2131644.9231721237"/>
    <n v="1215119.7360807077"/>
    <n v="2114894.3675813861"/>
    <n v="1205739.2441962189"/>
  </r>
  <r>
    <s v="Blackrod"/>
    <x v="5"/>
    <n v="12094259.795830781"/>
    <n v="5537825.6313334983"/>
    <n v="9500743.7193178721"/>
    <n v="9250824.3791990746"/>
    <n v="9690938.8621951677"/>
    <n v="9291709.9772819821"/>
    <n v="9765778.2964061052"/>
    <n v="9291709.9772819821"/>
    <n v="9955747.8900191896"/>
    <n v="8954899.946307363"/>
    <n v="9765778.2964061052"/>
    <n v="9029871.5017516427"/>
    <n v="10289208.321870673"/>
    <n v="9250824.3791990746"/>
    <n v="9258714.0486442875"/>
    <n v="9402512.7723106798"/>
    <n v="9959303.8774258699"/>
    <n v="9250824.3791990746"/>
    <n v="9690938.8621951677"/>
    <n v="9226431.7187810838"/>
    <n v="10137227.202927779"/>
    <n v="9299892.1113086827"/>
    <n v="9780894.3855830319"/>
    <n v="9250824.3791990746"/>
    <n v="9694004.3271848317"/>
  </r>
  <r>
    <s v="Blyborough"/>
    <x v="2"/>
    <n v="1462549.0620878767"/>
    <n v="2010891.1850266454"/>
    <n v="3510267.540805948"/>
    <n v="2799097.1180632547"/>
    <n v="3580539.4959484325"/>
    <n v="2807803.6265293565"/>
    <n v="3608190.6403687135"/>
    <n v="2807803.6265293565"/>
    <n v="3005173.0921611111"/>
    <n v="2736080.5865434408"/>
    <n v="3608190.6403687135"/>
    <n v="3052281.5981755676"/>
    <n v="4209262.4727200484"/>
    <n v="2799097.1180632547"/>
    <n v="2861677.1734443312"/>
    <n v="2831398.8658854952"/>
    <n v="3679693.1022221013"/>
    <n v="2799097.1180632547"/>
    <n v="3580539.4959484325"/>
    <n v="3491476.1594025125"/>
    <n v="5049362.6281948555"/>
    <n v="2809545.9960314436"/>
    <n v="3613775.6260020775"/>
    <n v="2799097.1180632547"/>
    <n v="3610160.3599162409"/>
  </r>
  <r>
    <s v="Blyborough (Brigg)"/>
    <x v="1"/>
    <n v="25174.221874966999"/>
    <n v="9692.9666003575312"/>
    <n v="16920.311891913923"/>
    <n v="32663.480834879643"/>
    <n v="16539.616825564157"/>
    <n v="32920.036513799772"/>
    <n v="16667.345994315823"/>
    <n v="32920.036513799772"/>
    <n v="35373.474463566803"/>
    <n v="30806.565506513089"/>
    <n v="16667.345994315823"/>
    <n v="32396.428333692354"/>
    <n v="19443.882268535326"/>
    <n v="32663.480834879643"/>
    <n v="32121.496663229962"/>
    <n v="33615.320125578932"/>
    <n v="16997.637930064062"/>
    <n v="32663.480834879643"/>
    <n v="16539.616825564157"/>
    <n v="36618.059957973281"/>
    <n v="23324.56412734164"/>
    <n v="32971.379114829579"/>
    <n v="16693.144766398993"/>
    <n v="32663.480834879643"/>
    <n v="16698.610519541842"/>
  </r>
  <r>
    <s v="Blyborough (Cottam)"/>
    <x v="1"/>
    <n v="1054313.7029117001"/>
    <n v="417453.83450185484"/>
    <n v="728719.01570219593"/>
    <n v="1406741.185118228"/>
    <n v="712323.35256045056"/>
    <n v="1417790.4496359131"/>
    <n v="717824.35483060731"/>
    <n v="1417790.4496359131"/>
    <n v="1523454.3936140998"/>
    <n v="1326768.1019402361"/>
    <n v="717824.35483060731"/>
    <n v="1395239.8465466253"/>
    <n v="837403.40241173387"/>
    <n v="1406741.185118228"/>
    <n v="1383399.170230224"/>
    <n v="1447734.719720657"/>
    <n v="732049.27076893905"/>
    <n v="1406741.185118228"/>
    <n v="712323.35256045056"/>
    <n v="1577055.8356108367"/>
    <n v="1004535.4672618002"/>
    <n v="1420001.6576753999"/>
    <n v="718935.44875835918"/>
    <n v="1406741.185118228"/>
    <n v="719170.84620704525"/>
  </r>
  <r>
    <s v="Braishfield A"/>
    <x v="12"/>
    <n v="10180614.872511864"/>
    <n v="3858508.4957743404"/>
    <n v="7168749.6062964872"/>
    <n v="6878167.8541606702"/>
    <n v="7312260.6193183092"/>
    <n v="6911397.7535730079"/>
    <n v="7368730.4263550155"/>
    <n v="6911397.7535730079"/>
    <n v="7407868.0128482953"/>
    <n v="6637654.3335145041"/>
    <n v="7368730.4263550155"/>
    <n v="6324087.8359716274"/>
    <n v="6666629.7306818524"/>
    <n v="6878167.8541606702"/>
    <n v="7194064.8759838082"/>
    <n v="7001453.0763774607"/>
    <n v="7514754.4086589357"/>
    <n v="6878167.8541606702"/>
    <n v="7312260.6193183092"/>
    <n v="6195404.3861907218"/>
    <n v="5771228.3209894095"/>
    <n v="6918047.808933191"/>
    <n v="7380136.2132637426"/>
    <n v="6878167.8541606702"/>
    <n v="7273548.0323124155"/>
  </r>
  <r>
    <s v="Braishfield B"/>
    <x v="12"/>
    <n v="6558193.5227260888"/>
    <n v="3052740.2303511477"/>
    <n v="5671707.1760816239"/>
    <n v="4268460.1213519219"/>
    <n v="5785248.9353993544"/>
    <n v="4281887.3511800403"/>
    <n v="5829926.2121061236"/>
    <n v="4281887.3511800403"/>
    <n v="4583010.0648770882"/>
    <n v="4171275.6466590222"/>
    <n v="5829926.2121061236"/>
    <n v="3915506.8075609142"/>
    <n v="5274444.4652630659"/>
    <n v="4268460.1213519219"/>
    <n v="4567803.0711588422"/>
    <n v="4318276.0715169981"/>
    <n v="5945456.1599767786"/>
    <n v="4268460.1213519219"/>
    <n v="5785248.9353993544"/>
    <n v="3683310.2699830295"/>
    <n v="4566028.7889271863"/>
    <n v="4284574.4439269342"/>
    <n v="5838950.1405465379"/>
    <n v="4268460.1213519219"/>
    <n v="5754620.6571654854"/>
  </r>
  <r>
    <s v="Brine Field (Teesside) Power Station"/>
    <x v="1"/>
    <n v="0"/>
    <n v="0"/>
    <n v="0"/>
    <n v="0"/>
    <n v="0"/>
    <n v="0"/>
    <n v="0"/>
    <n v="0"/>
    <n v="0"/>
    <n v="0"/>
    <n v="0"/>
    <n v="0"/>
    <n v="0"/>
    <n v="0"/>
    <n v="0"/>
    <n v="0"/>
    <n v="0"/>
    <n v="0"/>
    <n v="0"/>
    <n v="0"/>
    <n v="0"/>
    <n v="0"/>
    <n v="0"/>
    <n v="0"/>
    <n v="0"/>
  </r>
  <r>
    <s v="Brisley"/>
    <x v="8"/>
    <n v="71881.822883347995"/>
    <n v="81721.228895232562"/>
    <n v="150932.34345667996"/>
    <n v="149609.05124609772"/>
    <n v="153953.8541380105"/>
    <n v="150355.96045981615"/>
    <n v="155142.78118647521"/>
    <n v="150355.96045981615"/>
    <n v="161178.21846434867"/>
    <n v="144203.02330826467"/>
    <n v="155142.78118647521"/>
    <n v="150519.75101947394"/>
    <n v="161744.90981385921"/>
    <n v="149609.05124609772"/>
    <n v="155596.43288359937"/>
    <n v="152380.13602268469"/>
    <n v="158217.20044512089"/>
    <n v="149609.05124609772"/>
    <n v="153953.8541380105"/>
    <n v="168016.08131115261"/>
    <n v="184176.89366486715"/>
    <n v="150505.43390716624"/>
    <n v="155382.9209935074"/>
    <n v="149609.05124609772"/>
    <n v="154507.96529709155"/>
  </r>
  <r>
    <s v="Broxburn"/>
    <x v="0"/>
    <n v="1443234.8780793629"/>
    <n v="2937647.8299013637"/>
    <n v="4173129.8786263182"/>
    <n v="4412160.9577930579"/>
    <n v="4256671.6577712297"/>
    <n v="4428421.5683213891"/>
    <n v="4289544.3136634324"/>
    <n v="4428421.5683213891"/>
    <n v="4741991.2081970647"/>
    <n v="4294468.856547243"/>
    <n v="4289544.3136634324"/>
    <n v="4090871.2157977"/>
    <n v="4528149.7995704086"/>
    <n v="4412160.9577930579"/>
    <n v="3918450.2766397414"/>
    <n v="4472488.9460752523"/>
    <n v="4374548.9625931792"/>
    <n v="4412160.9577930579"/>
    <n v="4256671.6577712297"/>
    <n v="3914156.3872072091"/>
    <n v="4495008.1203663368"/>
    <n v="4431675.6847080197"/>
    <n v="4296183.9415973108"/>
    <n v="4412160.9577930579"/>
    <n v="4258942.4769813325"/>
  </r>
  <r>
    <s v="Burley Bank"/>
    <x v="4"/>
    <n v="909046.32780777756"/>
    <n v="483844.48947685468"/>
    <n v="802607.31995429506"/>
    <n v="1119251.8228468341"/>
    <n v="818674.69514104153"/>
    <n v="1126233.4929309878"/>
    <n v="824997.00837182545"/>
    <n v="1126233.4929309878"/>
    <n v="1208548.5265386188"/>
    <n v="1068719.4384091489"/>
    <n v="824997.00837182545"/>
    <n v="1139787.3846800106"/>
    <n v="983765.78017889056"/>
    <n v="1119251.8228468341"/>
    <n v="1090396.1442748765"/>
    <n v="1145154.3011266706"/>
    <n v="841345.73353625985"/>
    <n v="1119251.8228468341"/>
    <n v="818674.69514104153"/>
    <n v="1271250.8225135054"/>
    <n v="1154957.4276160458"/>
    <n v="1127630.6832140533"/>
    <n v="826273.99090946442"/>
    <n v="1119251.8228468341"/>
    <n v="825457.04926782264"/>
  </r>
  <r>
    <s v="Burnhervie"/>
    <x v="0"/>
    <n v="13824.184827382502"/>
    <n v="1303022.3280845319"/>
    <n v="1610014.1036884689"/>
    <n v="1305628.1845324966"/>
    <n v="1642244.9344039741"/>
    <n v="1305699.1785324595"/>
    <n v="1654927.3672904312"/>
    <n v="1305699.1785324595"/>
    <n v="1393891.8204522668"/>
    <n v="1305114.3395562007"/>
    <n v="1654927.3672904312"/>
    <n v="1070565.1757969128"/>
    <n v="1577986.9575632815"/>
    <n v="1305628.1845324966"/>
    <n v="969819.39751580462"/>
    <n v="1305891.5771763588"/>
    <n v="1687722.5803886268"/>
    <n v="1305628.1845324966"/>
    <n v="1642244.9344039741"/>
    <n v="877185.78991299123"/>
    <n v="1648108.2622397689"/>
    <n v="1305713.3860395041"/>
    <n v="1657488.9685169472"/>
    <n v="1305628.1845324966"/>
    <n v="1641240.1785655031"/>
  </r>
  <r>
    <s v="Burton Point (Connahs Quay)"/>
    <x v="1"/>
    <n v="2475160.5434073429"/>
    <n v="833309.10900044697"/>
    <n v="1598182.2627777192"/>
    <n v="2297270.6293895151"/>
    <n v="1562224.2906997104"/>
    <n v="2313726.7178136637"/>
    <n v="1574288.7545962548"/>
    <n v="2313726.7178136637"/>
    <n v="2484740.7307240479"/>
    <n v="2178163.6855542581"/>
    <n v="1574288.7545962548"/>
    <n v="2195995.2437005518"/>
    <n v="1577772.1918022542"/>
    <n v="2297270.6293895151"/>
    <n v="2354515.48883207"/>
    <n v="2358323.8541680723"/>
    <n v="1605485.9758190915"/>
    <n v="2297270.6293895151"/>
    <n v="1562224.2906997104"/>
    <n v="2348769.0279378491"/>
    <n v="1496092.7442722553"/>
    <n v="2317019.9537538248"/>
    <n v="1576725.5382797709"/>
    <n v="2297270.6293895151"/>
    <n v="1561123.5589592401"/>
  </r>
  <r>
    <s v="Caldecott"/>
    <x v="2"/>
    <n v="563797.21973586758"/>
    <n v="300371.31255470752"/>
    <n v="595945.84545966715"/>
    <n v="543595.04432291142"/>
    <n v="607876.06993186451"/>
    <n v="546271.26531040506"/>
    <n v="612570.46557205764"/>
    <n v="546271.26531040506"/>
    <n v="585556.76676058327"/>
    <n v="524224.91852920211"/>
    <n v="612570.46557205764"/>
    <n v="567240.81187762879"/>
    <n v="660593.76105841855"/>
    <n v="543595.04432291142"/>
    <n v="590517.18001847633"/>
    <n v="553524.00904983759"/>
    <n v="624709.59587660374"/>
    <n v="543595.04432291142"/>
    <n v="607876.06993186451"/>
    <n v="637435.58909663779"/>
    <n v="726987.38963177998"/>
    <n v="546806.83773276128"/>
    <n v="613518.64087398932"/>
    <n v="543595.04432291142"/>
    <n v="610059.08360799798"/>
  </r>
  <r>
    <s v="Caldecott (Corby Power Station)"/>
    <x v="1"/>
    <n v="5015.778931152"/>
    <n v="1760.9598207884142"/>
    <n v="3493.7979938717308"/>
    <n v="5780.5142905677003"/>
    <n v="3415.1900067625488"/>
    <n v="5825.4399848306748"/>
    <n v="3441.5642199800222"/>
    <n v="5825.4399848306748"/>
    <n v="6259.1662629350494"/>
    <n v="5455.3481875776488"/>
    <n v="3441.5642199800222"/>
    <n v="5714.8768519568584"/>
    <n v="3711.3703317030872"/>
    <n v="5780.5142905677003"/>
    <n v="5929.3112030927477"/>
    <n v="5947.1917195820652"/>
    <n v="3509.7646946450759"/>
    <n v="5780.5142905677003"/>
    <n v="3415.1900067625488"/>
    <n v="6412.2212110038781"/>
    <n v="4084.3852734528668"/>
    <n v="5834.430633590584"/>
    <n v="3446.8912907052854"/>
    <n v="5780.5142905677003"/>
    <n v="3431.3361584720942"/>
  </r>
  <r>
    <s v="Cambridge"/>
    <x v="8"/>
    <n v="0"/>
    <n v="0"/>
    <n v="0"/>
    <n v="0"/>
    <n v="0"/>
    <n v="0"/>
    <n v="0"/>
    <n v="0"/>
    <n v="0"/>
    <n v="0"/>
    <n v="0"/>
    <n v="0"/>
    <n v="0"/>
    <n v="0"/>
    <n v="0"/>
    <n v="0"/>
    <n v="0"/>
    <n v="0"/>
    <n v="0"/>
    <n v="0"/>
    <n v="0"/>
    <n v="0"/>
    <n v="0"/>
    <n v="0"/>
    <n v="0"/>
  </r>
  <r>
    <s v="Careston"/>
    <x v="0"/>
    <n v="119378.526736728"/>
    <n v="218320.04496868723"/>
    <n v="284518.92566322448"/>
    <n v="340750.61720515025"/>
    <n v="290214.70267989347"/>
    <n v="342099.92155238136"/>
    <n v="292455.92042536772"/>
    <n v="342099.92155238136"/>
    <n v="366407.53922857298"/>
    <n v="330984.53470972041"/>
    <n v="292455.92042536772"/>
    <n v="298214.39081744035"/>
    <n v="286656.9828987408"/>
    <n v="340750.61720515025"/>
    <n v="288184.24615590682"/>
    <n v="345756.62953826925"/>
    <n v="298251.43412690429"/>
    <n v="340750.61720515025"/>
    <n v="290214.70267989347"/>
    <n v="278752.77787493682"/>
    <n v="285817.69033438043"/>
    <n v="342369.94790712529"/>
    <n v="292908.60219218174"/>
    <n v="340750.61720515025"/>
    <n v="289918.44023939408"/>
  </r>
  <r>
    <s v="Carrington (Partington) Power Station"/>
    <x v="1"/>
    <n v="3257698.8612657283"/>
    <n v="1067881.17159857"/>
    <n v="2067240.5825529853"/>
    <n v="3159435.0541335111"/>
    <n v="2020729.129587075"/>
    <n v="3182885.8969304143"/>
    <n v="2036334.4519301816"/>
    <n v="3182885.8969304143"/>
    <n v="3418875.4362286618"/>
    <n v="2989701.0235481281"/>
    <n v="2036334.4519301816"/>
    <n v="3053807.0866984655"/>
    <n v="2144948.9948697286"/>
    <n v="3159435.0541335111"/>
    <n v="3234718.8351290962"/>
    <n v="3246439.3008064264"/>
    <n v="2076687.8980150095"/>
    <n v="3159435.0541335111"/>
    <n v="2020729.129587075"/>
    <n v="3347126.7181317112"/>
    <n v="2132015.510078995"/>
    <n v="3187578.9416160816"/>
    <n v="2039486.4191613055"/>
    <n v="3159435.0541335111"/>
    <n v="2023792.6617263439"/>
  </r>
  <r>
    <s v="Caythorpe"/>
    <x v="6"/>
    <n v="0"/>
    <n v="0"/>
    <n v="0"/>
    <n v="0"/>
    <n v="0"/>
    <n v="0"/>
    <n v="0"/>
    <n v="0"/>
    <n v="0"/>
    <n v="0"/>
    <n v="0"/>
    <n v="0"/>
    <n v="0"/>
    <n v="0"/>
    <n v="0"/>
    <n v="0"/>
    <n v="0"/>
    <n v="0"/>
    <n v="0"/>
    <n v="0"/>
    <n v="0"/>
    <n v="0"/>
    <n v="0"/>
    <n v="0"/>
    <n v="0"/>
  </r>
  <r>
    <s v="Centrax Industrial"/>
    <x v="10"/>
    <n v="3970.9728864960007"/>
    <n v="1350.6665796543375"/>
    <n v="2521.4421730033382"/>
    <n v="2958.8002673399528"/>
    <n v="2529.5313509053153"/>
    <n v="2976.7173884567992"/>
    <n v="2549.0659592453894"/>
    <n v="2976.7173884567992"/>
    <n v="3193.7984551248323"/>
    <n v="2829.1185663458018"/>
    <n v="2549.0659592453894"/>
    <n v="2634.5347094194785"/>
    <n v="2128.276411251501"/>
    <n v="2958.8002673399528"/>
    <n v="3049.7579402056863"/>
    <n v="3025.2740243310868"/>
    <n v="2599.5800561097676"/>
    <n v="2958.8002673399528"/>
    <n v="2529.5313509053153"/>
    <n v="2579.8390838951532"/>
    <n v="1671.5935099777305"/>
    <n v="2980.3030101237096"/>
    <n v="2553.0115647252446"/>
    <n v="2958.8002673399528"/>
    <n v="2509.6579213947084"/>
  </r>
  <r>
    <s v="Cirencester"/>
    <x v="7"/>
    <n v="794467.85029603401"/>
    <n v="342905.61671925336"/>
    <n v="675350.97410478722"/>
    <n v="518211.9701746853"/>
    <n v="688870.80779438198"/>
    <n v="520145.00367120036"/>
    <n v="694190.69498311239"/>
    <n v="520145.00367120036"/>
    <n v="556996.52852505294"/>
    <n v="504220.93499264098"/>
    <n v="694190.69498311239"/>
    <n v="505303.4692759898"/>
    <n v="666483.2254897583"/>
    <n v="518211.9701746853"/>
    <n v="573106.17879233591"/>
    <n v="525383.65797347168"/>
    <n v="707947.26957528351"/>
    <n v="518211.9701746853"/>
    <n v="688870.80779438198"/>
    <n v="509895.19472422579"/>
    <n v="618778.64143767161"/>
    <n v="520531.84744720475"/>
    <n v="695265.20723725006"/>
    <n v="518211.9701746853"/>
    <n v="686864.23774063436"/>
  </r>
  <r>
    <s v="Cockenzie Power Station"/>
    <x v="1"/>
    <n v="0"/>
    <n v="0"/>
    <n v="0"/>
    <n v="0"/>
    <n v="0"/>
    <n v="0"/>
    <n v="0"/>
    <n v="0"/>
    <n v="0"/>
    <n v="0"/>
    <n v="0"/>
    <n v="0"/>
    <n v="0"/>
    <n v="0"/>
    <n v="0"/>
    <n v="0"/>
    <n v="0"/>
    <n v="0"/>
    <n v="0"/>
    <n v="0"/>
    <n v="0"/>
    <n v="0"/>
    <n v="0"/>
    <n v="0"/>
    <n v="0"/>
  </r>
  <r>
    <s v="Coffinswell"/>
    <x v="7"/>
    <n v="788743.10848875716"/>
    <n v="308237.85957810376"/>
    <n v="574987.36790458788"/>
    <n v="441104.52537193592"/>
    <n v="586498.02515654278"/>
    <n v="442571.16743011918"/>
    <n v="591027.32628956006"/>
    <n v="442571.16743011918"/>
    <n v="473765.99754415476"/>
    <n v="430489.16838381224"/>
    <n v="591027.32628956006"/>
    <n v="383146.87226199033"/>
    <n v="492533.14732538984"/>
    <n v="441104.52537193592"/>
    <n v="472286.12754220457"/>
    <n v="446545.86871793732"/>
    <n v="602739.54248443677"/>
    <n v="441104.52537193592"/>
    <n v="586498.02515654278"/>
    <n v="342785.18158097484"/>
    <n v="386013.1914612996"/>
    <n v="442864.67571792554"/>
    <n v="591942.15575819439"/>
    <n v="441104.52537193592"/>
    <n v="581713.25932127947"/>
  </r>
  <r>
    <s v="Coldstream"/>
    <x v="11"/>
    <n v="68226.029961856504"/>
    <n v="139203.79384008513"/>
    <n v="188565.38101400118"/>
    <n v="208837.40529036836"/>
    <n v="192340.26650120446"/>
    <n v="209605.32506448519"/>
    <n v="193825.63720941159"/>
    <n v="209605.32506448519"/>
    <n v="224445.59568364368"/>
    <n v="203279.30575612577"/>
    <n v="193825.63720941159"/>
    <n v="198268.43917184617"/>
    <n v="216616.47675690457"/>
    <n v="208837.40529036836"/>
    <n v="179956.14017042902"/>
    <n v="211686.44069736416"/>
    <n v="197666.62334681768"/>
    <n v="208837.40529036836"/>
    <n v="192340.26650120446"/>
    <n v="192971.51784160483"/>
    <n v="227659.09113234459"/>
    <n v="209759.00320075301"/>
    <n v="194125.65278706283"/>
    <n v="208837.40529036836"/>
    <n v="192979.23039674686"/>
  </r>
  <r>
    <s v="Corbridge"/>
    <x v="11"/>
    <n v="2655.1563506100001"/>
    <n v="7010.4264061116537"/>
    <n v="9979.0586221261219"/>
    <n v="8833.7336243778591"/>
    <n v="10178.82913867714"/>
    <n v="8853.9506437296222"/>
    <n v="10257.436363890378"/>
    <n v="8853.9506437296222"/>
    <n v="9469.7926435598929"/>
    <n v="8687.4055708099695"/>
    <n v="10257.436363890378"/>
    <n v="8924.1349688503797"/>
    <n v="12016.985305771039"/>
    <n v="8833.7336243778591"/>
    <n v="7739.0727219797145"/>
    <n v="8908.7401626888914"/>
    <n v="10460.704989477097"/>
    <n v="8833.7336243778591"/>
    <n v="10178.82913867714"/>
    <n v="8950.0987127368826"/>
    <n v="13320.435805842715"/>
    <n v="8857.9965271143064"/>
    <n v="10273.313472512556"/>
    <n v="8833.7336243778591"/>
    <n v="10240.445274794534"/>
  </r>
  <r>
    <s v="Coryton 2 (Thames Haven) Power Station"/>
    <x v="1"/>
    <n v="0"/>
    <n v="0"/>
    <n v="0"/>
    <n v="0"/>
    <n v="0"/>
    <n v="0"/>
    <n v="0"/>
    <n v="0"/>
    <n v="0"/>
    <n v="0"/>
    <n v="0"/>
    <n v="0"/>
    <n v="0"/>
    <n v="0"/>
    <n v="0"/>
    <n v="0"/>
    <n v="0"/>
    <n v="0"/>
    <n v="0"/>
    <n v="0"/>
    <n v="0"/>
    <n v="0"/>
    <n v="0"/>
    <n v="0"/>
    <n v="0"/>
  </r>
  <r>
    <s v="Cowpen Bewley"/>
    <x v="11"/>
    <n v="1188702.9145922482"/>
    <n v="1334649.3068224133"/>
    <n v="2029934.474245124"/>
    <n v="2554816.3953023301"/>
    <n v="2070571.6800012772"/>
    <n v="2568236.4385830946"/>
    <n v="2086561.9174001531"/>
    <n v="2568236.4385830946"/>
    <n v="2753689.2507244674"/>
    <n v="2457683.9358678586"/>
    <n v="2086561.9174001531"/>
    <n v="2564522.1873761141"/>
    <n v="2437394.8363816277"/>
    <n v="2554816.3953023301"/>
    <n v="2387522.5047197863"/>
    <n v="2604605.682880301"/>
    <n v="2127910.7065230031"/>
    <n v="2554816.3953023301"/>
    <n v="2070571.6800012772"/>
    <n v="2775066.2830711091"/>
    <n v="2847673.4713715436"/>
    <n v="2570922.0931391232"/>
    <n v="2089791.6298779072"/>
    <n v="2554816.3953023301"/>
    <n v="2086121.4480636725"/>
  </r>
  <r>
    <s v="Crawley Down"/>
    <x v="12"/>
    <n v="0"/>
    <n v="0"/>
    <n v="0"/>
    <n v="0"/>
    <n v="0"/>
    <n v="0"/>
    <n v="0"/>
    <n v="0"/>
    <n v="0"/>
    <n v="0"/>
    <n v="0"/>
    <n v="0"/>
    <n v="0"/>
    <n v="0"/>
    <n v="0"/>
    <n v="0"/>
    <n v="0"/>
    <n v="0"/>
    <n v="0"/>
    <n v="0"/>
    <n v="0"/>
    <n v="0"/>
    <n v="0"/>
    <n v="0"/>
    <n v="0"/>
  </r>
  <r>
    <s v="Deborah Storage (Bacton)"/>
    <x v="6"/>
    <n v="0"/>
    <n v="0"/>
    <n v="0"/>
    <n v="0"/>
    <n v="0"/>
    <n v="0"/>
    <n v="0"/>
    <n v="0"/>
    <n v="0"/>
    <n v="0"/>
    <n v="0"/>
    <n v="0"/>
    <n v="0"/>
    <n v="0"/>
    <n v="0"/>
    <n v="0"/>
    <n v="0"/>
    <n v="0"/>
    <n v="0"/>
    <n v="0"/>
    <n v="0"/>
    <n v="0"/>
    <n v="0"/>
    <n v="0"/>
    <n v="0"/>
  </r>
  <r>
    <s v="Deeside"/>
    <x v="1"/>
    <n v="391188.65633100003"/>
    <n v="131514.89168670337"/>
    <n v="252225.38907515554"/>
    <n v="362541.16485554195"/>
    <n v="246550.49597381052"/>
    <n v="365138.08885505208"/>
    <n v="248454.51166160844"/>
    <n v="365138.08885505208"/>
    <n v="392126.39907906437"/>
    <n v="343744.97994320386"/>
    <n v="248454.51166160844"/>
    <n v="346587.23841512739"/>
    <n v="249057.22306112462"/>
    <n v="362541.16485554195"/>
    <n v="371574.41892638849"/>
    <n v="372175.93227950978"/>
    <n v="253378.06227548976"/>
    <n v="362541.16485554195"/>
    <n v="246550.49597381052"/>
    <n v="370657.62535688741"/>
    <n v="236097.36730583999"/>
    <n v="365657.79215444025"/>
    <n v="248839.08526562178"/>
    <n v="362541.16485554195"/>
    <n v="246376.40813102637"/>
  </r>
  <r>
    <s v="Didcot"/>
    <x v="1"/>
    <n v="4228709.1944085117"/>
    <n v="1774064.8269680184"/>
    <n v="3304795.7261050558"/>
    <n v="4584263.507589981"/>
    <n v="3230440.1565243471"/>
    <n v="4615937.5354927685"/>
    <n v="3255387.6169308675"/>
    <n v="4615937.5354927685"/>
    <n v="4956071.1132731484"/>
    <n v="4355011.1746408092"/>
    <n v="3255387.6169308675"/>
    <n v="4321578.2356548086"/>
    <n v="3108964.2858001124"/>
    <n v="4584263.507589981"/>
    <n v="4663039.9958598614"/>
    <n v="4701776.339032568"/>
    <n v="3319898.6841381802"/>
    <n v="4584263.507589981"/>
    <n v="3230440.1565243471"/>
    <n v="4520817.6943762526"/>
    <n v="2879620.1202772791"/>
    <n v="4622276.2257313356"/>
    <n v="3260426.5117366086"/>
    <n v="4584263.507589981"/>
    <n v="3223283.579491931"/>
  </r>
  <r>
    <s v="Dowlais"/>
    <x v="13"/>
    <n v="5609100.9043565728"/>
    <n v="4689066.5160085391"/>
    <n v="9129424.3513551299"/>
    <n v="7198536.9898157092"/>
    <n v="9312186.0614061467"/>
    <n v="7226200.7750298483"/>
    <n v="9384100.5318215191"/>
    <n v="7226200.7750298483"/>
    <n v="7738896.4742441764"/>
    <n v="6998310.2514289655"/>
    <n v="9384100.5318215191"/>
    <n v="6754687.5025748322"/>
    <n v="8578059.9601095226"/>
    <n v="7198536.9898157092"/>
    <n v="7881216.6281656865"/>
    <n v="7301171.543870857"/>
    <n v="9570062.5158691145"/>
    <n v="7198536.9898157092"/>
    <n v="9312186.0614061467"/>
    <n v="6618778.2037897417"/>
    <n v="7570980.6059014928"/>
    <n v="7231736.9248948675"/>
    <n v="9398625.83601881"/>
    <n v="7198536.9898157092"/>
    <n v="9267720.5039155371"/>
  </r>
  <r>
    <s v="Drakelow Power Station"/>
    <x v="1"/>
    <n v="0"/>
    <n v="0"/>
    <n v="0"/>
    <n v="0"/>
    <n v="0"/>
    <n v="0"/>
    <n v="0"/>
    <n v="0"/>
    <n v="0"/>
    <n v="0"/>
    <n v="0"/>
    <n v="0"/>
    <n v="0"/>
    <n v="0"/>
    <n v="0"/>
    <n v="0"/>
    <n v="0"/>
    <n v="0"/>
    <n v="0"/>
    <n v="0"/>
    <n v="0"/>
    <n v="0"/>
    <n v="0"/>
    <n v="0"/>
    <n v="0"/>
  </r>
  <r>
    <s v="Drointon"/>
    <x v="2"/>
    <n v="7346697.3957120534"/>
    <n v="2238297.1303813439"/>
    <n v="4486627.9034072505"/>
    <n v="5305425.3704116959"/>
    <n v="4576445.5914040264"/>
    <n v="5339122.9132599477"/>
    <n v="4611787.7397374492"/>
    <n v="5339122.9132599477"/>
    <n v="5729893.9321519407"/>
    <n v="5061527.109782327"/>
    <n v="4611787.7397374492"/>
    <n v="5303499.8709323481"/>
    <n v="4873224.9661444006"/>
    <n v="5305425.3704116959"/>
    <n v="5629637.378049111"/>
    <n v="5430445.5820787856"/>
    <n v="4703178.1926828157"/>
    <n v="5305425.3704116959"/>
    <n v="4576445.5914040264"/>
    <n v="5819554.8003138471"/>
    <n v="4975744.5639985651"/>
    <n v="5345866.5546613969"/>
    <n v="4618926.1564237671"/>
    <n v="5305425.3704116959"/>
    <n v="4582012.5271212962"/>
  </r>
  <r>
    <s v="Drum"/>
    <x v="0"/>
    <n v="1184957.3169686464"/>
    <n v="3570426.0991226351"/>
    <n v="4927398.0045385882"/>
    <n v="4769829.4571304014"/>
    <n v="5026039.4577950044"/>
    <n v="4783094.6659818711"/>
    <n v="5064853.6485242983"/>
    <n v="4783094.6659818711"/>
    <n v="5117900.3367870841"/>
    <n v="4673817.6683679856"/>
    <n v="5064853.6485242983"/>
    <n v="4377303.2198988432"/>
    <n v="5322700.903400288"/>
    <n v="4769829.4571304014"/>
    <n v="4108166.8672316824"/>
    <n v="4819044.298280309"/>
    <n v="5165222.376480313"/>
    <n v="4769829.4571304014"/>
    <n v="5026039.4577950044"/>
    <n v="4082314.9357948685"/>
    <n v="5350547.7352025192"/>
    <n v="4785749.3346623881"/>
    <n v="5072693.3492723154"/>
    <n v="4769829.4571304014"/>
    <n v="5029662.2287864862"/>
  </r>
  <r>
    <s v="Dyffryn Clydach"/>
    <x v="13"/>
    <n v="1980640.1781221512"/>
    <n v="2142202.5320749208"/>
    <n v="4129954.5137479543"/>
    <n v="3205024.9166570618"/>
    <n v="4212631.9663798716"/>
    <n v="3216746.2972409325"/>
    <n v="4245164.5204890138"/>
    <n v="3216746.2972409325"/>
    <n v="3444437.7909114351"/>
    <n v="3120187.1482341574"/>
    <n v="4245164.5204890138"/>
    <n v="2934966.1624198002"/>
    <n v="3762127.0511676031"/>
    <n v="3205024.9166570618"/>
    <n v="3495993.4389091763"/>
    <n v="3248512.0482922997"/>
    <n v="4329289.7079975661"/>
    <n v="3205024.9166570618"/>
    <n v="4212631.9663798716"/>
    <n v="2808165.0724204322"/>
    <n v="3214955.8887609779"/>
    <n v="3219092.010925265"/>
    <n v="4251735.4545724876"/>
    <n v="3205024.9166570618"/>
    <n v="4187928.8025938403"/>
  </r>
  <r>
    <s v="Dynevor Max Refill"/>
    <x v="6"/>
    <n v="0"/>
    <n v="0"/>
    <n v="0"/>
    <n v="0"/>
    <n v="0"/>
    <n v="0"/>
    <n v="0"/>
    <n v="0"/>
    <n v="0"/>
    <n v="0"/>
    <n v="0"/>
    <n v="0"/>
    <n v="0"/>
    <n v="0"/>
    <n v="0"/>
    <n v="0"/>
    <n v="0"/>
    <n v="0"/>
    <n v="0"/>
    <n v="0"/>
    <n v="0"/>
    <n v="0"/>
    <n v="0"/>
    <n v="0"/>
    <n v="0"/>
  </r>
  <r>
    <s v="Eastoft (Keadby Blackstart)"/>
    <x v="1"/>
    <n v="0"/>
    <n v="0"/>
    <n v="0"/>
    <n v="0"/>
    <n v="0"/>
    <n v="0"/>
    <n v="0"/>
    <n v="0"/>
    <n v="0"/>
    <n v="0"/>
    <n v="0"/>
    <n v="0"/>
    <n v="0"/>
    <n v="0"/>
    <n v="0"/>
    <n v="0"/>
    <n v="0"/>
    <n v="0"/>
    <n v="0"/>
    <n v="0"/>
    <n v="0"/>
    <n v="0"/>
    <n v="0"/>
    <n v="0"/>
    <n v="0"/>
  </r>
  <r>
    <s v="Eastoft (Keadby)"/>
    <x v="1"/>
    <n v="1065169.09271619"/>
    <n v="425065.80395298859"/>
    <n v="728839.88724210788"/>
    <n v="1426802.1727753771"/>
    <n v="712441.50457608257"/>
    <n v="1437991.6308138906"/>
    <n v="717943.41928930825"/>
    <n v="1437991.6308138906"/>
    <n v="1545145.5562457126"/>
    <n v="1345814.3878419623"/>
    <n v="717943.41928930825"/>
    <n v="1414576.5464090833"/>
    <n v="844583.0912551902"/>
    <n v="1426802.1727753771"/>
    <n v="1395717.9239716544"/>
    <n v="1468315.8350241231"/>
    <n v="732170.69469330169"/>
    <n v="1426802.1727753771"/>
    <n v="712441.50457608257"/>
    <n v="1597065.584656442"/>
    <n v="1017281.0544207565"/>
    <n v="1440230.8947515637"/>
    <n v="719054.69751256541"/>
    <n v="1426802.1727753771"/>
    <n v="719576.91289626353"/>
  </r>
  <r>
    <s v="Easton Grey"/>
    <x v="7"/>
    <n v="2615255.869682312"/>
    <n v="1231825.1959713805"/>
    <n v="2422884.8208629047"/>
    <n v="1577804.033392102"/>
    <n v="2471388.489448912"/>
    <n v="1581637.0778065685"/>
    <n v="2490474.0825886312"/>
    <n v="1581637.0778065685"/>
    <n v="1691848.7252153035"/>
    <n v="1550060.9759883783"/>
    <n v="2490474.0825886312"/>
    <n v="1542264.3651493394"/>
    <n v="2376215.6657013893"/>
    <n v="1577804.033392102"/>
    <n v="1785043.6699625924"/>
    <n v="1592024.8929421273"/>
    <n v="2539827.0813173633"/>
    <n v="1577804.033392102"/>
    <n v="2471388.489448912"/>
    <n v="1519114.5148630522"/>
    <n v="2188885.5762351993"/>
    <n v="1582404.1567928134"/>
    <n v="2494328.9958561044"/>
    <n v="1577804.033392102"/>
    <n v="2463511.5552239115"/>
  </r>
  <r>
    <s v="Ecclestone"/>
    <x v="5"/>
    <n v="1835243.9530452257"/>
    <n v="682121.15884062031"/>
    <n v="1316504.2772115916"/>
    <n v="979390.4487070539"/>
    <n v="1342859.3422992683"/>
    <n v="982671.59623923013"/>
    <n v="1353229.7341500092"/>
    <n v="982671.59623923013"/>
    <n v="1051957.9014816675"/>
    <n v="955641.9463438422"/>
    <n v="1353229.7341500092"/>
    <n v="974774.11367529933"/>
    <n v="1373403.7686120763"/>
    <n v="979390.4487070539"/>
    <n v="1074637.1570856459"/>
    <n v="991563.73270081251"/>
    <n v="1380046.2932204704"/>
    <n v="979390.4487070539"/>
    <n v="1342859.3422992683"/>
    <n v="1006997.1107447802"/>
    <n v="1318226.0059910915"/>
    <n v="983328.22816167865"/>
    <n v="1355324.3487026095"/>
    <n v="979390.4487070539"/>
    <n v="1341394.8192567343"/>
  </r>
  <r>
    <s v="Elton"/>
    <x v="11"/>
    <n v="1565902.8440735075"/>
    <n v="2169019.9959206623"/>
    <n v="3319523.7352144988"/>
    <n v="3772186.3947535399"/>
    <n v="3385977.1950440048"/>
    <n v="3789832.393661608"/>
    <n v="3412125.8088296908"/>
    <n v="3789832.393661608"/>
    <n v="4061550.2851249948"/>
    <n v="3644467.0396620808"/>
    <n v="3412125.8088296908"/>
    <n v="3865491.5166845163"/>
    <n v="4069413.1248266497"/>
    <n v="3772186.3947535399"/>
    <n v="3528603.3650109796"/>
    <n v="3837654.269621999"/>
    <n v="3479742.9110845434"/>
    <n v="3772186.3947535399"/>
    <n v="3385977.1950440048"/>
    <n v="4212571.9099690057"/>
    <n v="4811583.909378035"/>
    <n v="3793363.7576350067"/>
    <n v="3417407.3129193108"/>
    <n v="3772186.3947535399"/>
    <n v="3414788.0815600441"/>
  </r>
  <r>
    <s v="Enron Billingham"/>
    <x v="1"/>
    <n v="0"/>
    <n v="0"/>
    <n v="0"/>
    <n v="0"/>
    <n v="0"/>
    <n v="0"/>
    <n v="0"/>
    <n v="0"/>
    <n v="0"/>
    <n v="0"/>
    <n v="0"/>
    <n v="0"/>
    <n v="0"/>
    <n v="0"/>
    <n v="0"/>
    <n v="0"/>
    <n v="0"/>
    <n v="0"/>
    <n v="0"/>
    <n v="0"/>
    <n v="0"/>
    <n v="0"/>
    <n v="0"/>
    <n v="0"/>
    <n v="0"/>
  </r>
  <r>
    <s v="Epping Green (Enfield Energy, aka Brimsdown)"/>
    <x v="1"/>
    <n v="761480.13784698898"/>
    <n v="341213.16862738592"/>
    <n v="646845.43544504326"/>
    <n v="919412.04767009767"/>
    <n v="632291.87002999347"/>
    <n v="925917.36542112508"/>
    <n v="637174.81960609986"/>
    <n v="925917.36542112508"/>
    <n v="994282.18634057394"/>
    <n v="872327.43703655829"/>
    <n v="637174.81960609986"/>
    <n v="872304.70883331192"/>
    <n v="617511.1590327149"/>
    <n v="919412.04767009767"/>
    <n v="939411.378967889"/>
    <n v="943547.22588939953"/>
    <n v="649801.52722046687"/>
    <n v="919412.04767009767"/>
    <n v="632291.87002999347"/>
    <n v="928500.65317379148"/>
    <n v="591426.00815243588"/>
    <n v="927219.22681538039"/>
    <n v="638161.07908322429"/>
    <n v="919412.04767009767"/>
    <n v="631524.9083072691"/>
  </r>
  <r>
    <s v="Evesham"/>
    <x v="7"/>
    <n v="530901.74540444301"/>
    <n v="219062.64459187954"/>
    <n v="440149.58974779863"/>
    <n v="388317.9646288394"/>
    <n v="448960.93300498661"/>
    <n v="390180.62885492312"/>
    <n v="452428.08749710512"/>
    <n v="390180.62885492312"/>
    <n v="418196.67259338195"/>
    <n v="374836.25271517871"/>
    <n v="452428.08749710512"/>
    <n v="388439.39372199855"/>
    <n v="453812.07353578653"/>
    <n v="388317.9646288394"/>
    <n v="426186.28903268604"/>
    <n v="395228.57757347968"/>
    <n v="461393.72298923595"/>
    <n v="388317.9646288394"/>
    <n v="448960.93300498661"/>
    <n v="412106.01845847175"/>
    <n v="446246.34633460426"/>
    <n v="390553.39014640899"/>
    <n v="453128.38429979351"/>
    <n v="388317.9646288394"/>
    <n v="448591.92141280876"/>
  </r>
  <r>
    <s v="Farningham"/>
    <x v="14"/>
    <n v="11367457.421218393"/>
    <n v="6896886.7172936006"/>
    <n v="12998637.772107182"/>
    <n v="11778074.421894889"/>
    <n v="13258857.16559007"/>
    <n v="11831811.02629583"/>
    <n v="13361250.275552541"/>
    <n v="11831811.02629583"/>
    <n v="12678889.303427702"/>
    <n v="11389136.142194849"/>
    <n v="13361250.275552541"/>
    <n v="10997912.784861341"/>
    <n v="12443813.861369848"/>
    <n v="11778074.421894889"/>
    <n v="12475111.51843602"/>
    <n v="11977440.936145782"/>
    <n v="13626026.27642473"/>
    <n v="11778074.421894889"/>
    <n v="13258857.16559007"/>
    <n v="11085868.812503673"/>
    <n v="11353316.706377219"/>
    <n v="11842564.937696531"/>
    <n v="13381931.663614951"/>
    <n v="11778074.421894889"/>
    <n v="13208078.719334817"/>
  </r>
  <r>
    <s v="Farningham B"/>
    <x v="14"/>
    <n v="3737125.3490911466"/>
    <n v="3610497.8509092461"/>
    <n v="6804744.7587129716"/>
    <n v="4317445.0542845186"/>
    <n v="6940968.768103471"/>
    <n v="4325312.8132187221"/>
    <n v="6994571.2294198871"/>
    <n v="4325312.8132187221"/>
    <n v="4624350.2458083965"/>
    <n v="4260499.2785125375"/>
    <n v="6994571.2294198871"/>
    <n v="4043590.5807439405"/>
    <n v="6514296.2390457699"/>
    <n v="4317445.0542845186"/>
    <n v="4760182.696480833"/>
    <n v="4346634.9834057372"/>
    <n v="7133180.6080144942"/>
    <n v="4317445.0542845186"/>
    <n v="6940968.768103471"/>
    <n v="3884242.2385364869"/>
    <n v="5943424.5115672769"/>
    <n v="4326887.3299460765"/>
    <n v="7005397.8690628074"/>
    <n v="4317445.0542845186"/>
    <n v="6914386.4160076557"/>
  </r>
  <r>
    <s v="Ferny Knoll (AM Paper)"/>
    <x v="10"/>
    <n v="39.595203999999995"/>
    <n v="11.453843971186945"/>
    <n v="21.566048655019049"/>
    <n v="34.387129847235371"/>
    <n v="21.635235886861345"/>
    <n v="34.640981749544011"/>
    <n v="21.80231658315072"/>
    <n v="34.640981749544011"/>
    <n v="37.208135838318348"/>
    <n v="32.549784088544634"/>
    <n v="21.80231658315072"/>
    <n v="33.398099092828701"/>
    <n v="23.464462892899142"/>
    <n v="34.387129847235371"/>
    <n v="34.875198545127056"/>
    <n v="35.328937939939273"/>
    <n v="22.234366733816579"/>
    <n v="34.387129847235371"/>
    <n v="21.635235886861345"/>
    <n v="36.551466880536594"/>
    <n v="23.683335599916841"/>
    <n v="34.69178326364711"/>
    <n v="21.83606358741509"/>
    <n v="34.387129847235371"/>
    <n v="21.673781497110294"/>
  </r>
  <r>
    <s v="Fiddington"/>
    <x v="7"/>
    <n v="2017312.6078368239"/>
    <n v="906878.46576585004"/>
    <n v="1812429.0825178577"/>
    <n v="1546050.5222160483"/>
    <n v="1848712.0534608485"/>
    <n v="1553087.2385621064"/>
    <n v="1862988.9533636717"/>
    <n v="1553087.2385621064"/>
    <n v="1664262.5705368032"/>
    <n v="1495119.7203746657"/>
    <n v="1862988.9533636717"/>
    <n v="1534002.5813008593"/>
    <n v="1841054.0137932324"/>
    <n v="1546050.5222160483"/>
    <n v="1699598.4729830588"/>
    <n v="1572157.2259299392"/>
    <n v="1899907.262247029"/>
    <n v="1546050.5222160483"/>
    <n v="1848712.0534608485"/>
    <n v="1604683.7230942941"/>
    <n v="1776398.845683184"/>
    <n v="1554495.4448486958"/>
    <n v="1865872.6054699931"/>
    <n v="1546050.5222160483"/>
    <n v="1845856.8734844108"/>
  </r>
  <r>
    <s v="Ganstead"/>
    <x v="4"/>
    <n v="663997.89614375436"/>
    <n v="531526.58026316285"/>
    <n v="877804.71605809149"/>
    <n v="1215677.6604438415"/>
    <n v="895377.46597321681"/>
    <n v="1223195.2565717038"/>
    <n v="902292.12552391016"/>
    <n v="1223195.2565717038"/>
    <n v="1312538.3201872522"/>
    <n v="1161266.3157367068"/>
    <n v="902292.12552391016"/>
    <n v="1232047.3124413395"/>
    <n v="1042399.5463630254"/>
    <n v="1215677.6604438415"/>
    <n v="1182229.4562711145"/>
    <n v="1243568.4613656001"/>
    <n v="920172.58548743906"/>
    <n v="1215677.6604438415"/>
    <n v="895377.46597321681"/>
    <n v="1423761.2200719023"/>
    <n v="1347611.0188523424"/>
    <n v="1224699.6977921072"/>
    <n v="903688.75033157133"/>
    <n v="1215677.6604438415"/>
    <n v="904640.19862393755"/>
  </r>
  <r>
    <s v="Garton Max Refill (Aldbrough)"/>
    <x v="6"/>
    <n v="6870.7571365509993"/>
    <n v="666011.5486010164"/>
    <n v="1105095.9977252986"/>
    <n v="629990.04190200358"/>
    <n v="1069428.9960897635"/>
    <n v="176397.21173256097"/>
    <n v="301752.58103058726"/>
    <n v="176397.21173256097"/>
    <n v="188303.19803065315"/>
    <n v="176397.21173256097"/>
    <n v="301752.58103058726"/>
    <n v="195874.46250135591"/>
    <n v="345266.4201610774"/>
    <n v="629990.04190200358"/>
    <n v="627506.39568747114"/>
    <n v="629990.04190200358"/>
    <n v="1099044.0140880034"/>
    <n v="629990.04190200358"/>
    <n v="1069428.9960897635"/>
    <n v="232254.93208429744"/>
    <n v="439745.06635401805"/>
    <n v="85623.014851048545"/>
    <n v="146697.09096921294"/>
    <n v="629990.04190200358"/>
    <n v="1117667.2990111548"/>
  </r>
  <r>
    <s v="Gilwern"/>
    <x v="13"/>
    <n v="5653252.1114927549"/>
    <n v="3756446.562455677"/>
    <n v="7341089.6738173785"/>
    <n v="6491129.7942739436"/>
    <n v="7488050.7581952782"/>
    <n v="6521232.2016951647"/>
    <n v="7545878.1256005401"/>
    <n v="6521232.2016951647"/>
    <n v="6988546.1839530021"/>
    <n v="6273252.6379526369"/>
    <n v="7545878.1256005401"/>
    <n v="6137996.2189776674"/>
    <n v="6985115.2603859501"/>
    <n v="6491129.7942739436"/>
    <n v="7023947.858426759"/>
    <n v="6602811.8051682562"/>
    <n v="7695412.5922081415"/>
    <n v="6491129.7942739436"/>
    <n v="7488050.7581952782"/>
    <n v="6151052.6093094144"/>
    <n v="6248093.9658962479"/>
    <n v="6527256.375086179"/>
    <n v="7557558.1129197329"/>
    <n v="6491129.7942739436"/>
    <n v="7455794.7952382704"/>
  </r>
  <r>
    <s v="Glenmavis"/>
    <x v="0"/>
    <n v="4120971.8565198677"/>
    <n v="6704724.56310065"/>
    <n v="9539772.5751761328"/>
    <n v="10931447.342864048"/>
    <n v="9730749.035709504"/>
    <n v="10978002.847572453"/>
    <n v="9805895.908745924"/>
    <n v="10978002.847572453"/>
    <n v="11760973.580091901"/>
    <n v="10594484.892152559"/>
    <n v="9805895.908745924"/>
    <n v="10116737.008161262"/>
    <n v="10334200.937354481"/>
    <n v="10931447.342864048"/>
    <n v="9777482.1545795761"/>
    <n v="11104171.481212161"/>
    <n v="10000216.488792043"/>
    <n v="10931447.342864048"/>
    <n v="9730749.035709504"/>
    <n v="9822742.031459922"/>
    <n v="10249503.992746914"/>
    <n v="10987319.658309389"/>
    <n v="9821074.0945003051"/>
    <n v="10931447.342864048"/>
    <n v="9735370.2870653179"/>
  </r>
  <r>
    <s v="Glenmavis Max Refill"/>
    <x v="6"/>
    <n v="0"/>
    <n v="0"/>
    <n v="0"/>
    <n v="0"/>
    <n v="0"/>
    <n v="0"/>
    <n v="0"/>
    <n v="0"/>
    <n v="0"/>
    <n v="0"/>
    <n v="0"/>
    <n v="0"/>
    <n v="0"/>
    <n v="0"/>
    <n v="0"/>
    <n v="0"/>
    <n v="0"/>
    <n v="0"/>
    <n v="0"/>
    <n v="0"/>
    <n v="0"/>
    <n v="0"/>
    <n v="0"/>
    <n v="0"/>
    <n v="0"/>
  </r>
  <r>
    <s v="Goole (Guardian Glass)"/>
    <x v="10"/>
    <n v="114408.94159331999"/>
    <n v="45578.217457939303"/>
    <n v="77350.249363962605"/>
    <n v="155109.44552016462"/>
    <n v="77598.400971199022"/>
    <n v="156319.92156209782"/>
    <n v="78197.663901957509"/>
    <n v="156319.92156209782"/>
    <n v="167962.99421189821"/>
    <n v="146348.18353466789"/>
    <n v="78197.663901957509"/>
    <n v="153977.47709345265"/>
    <n v="92511.355217100849"/>
    <n v="155109.44552016462"/>
    <n v="151297.72707467794"/>
    <n v="159600.39525088904"/>
    <n v="79747.284206832439"/>
    <n v="155109.44552016462"/>
    <n v="77598.400971199022"/>
    <n v="174293.25742302465"/>
    <n v="112932.42270805388"/>
    <n v="156562.16522919849"/>
    <n v="78318.703190944289"/>
    <n v="155109.44552016462"/>
    <n v="78358.444746543406"/>
  </r>
  <r>
    <s v="Gosberton"/>
    <x v="2"/>
    <n v="596736.3088210976"/>
    <n v="393661.07240940735"/>
    <n v="718889.37785192626"/>
    <n v="794837.45610647579"/>
    <n v="733280.80572034523"/>
    <n v="799248.3359906103"/>
    <n v="738943.65442863025"/>
    <n v="799248.3359906103"/>
    <n v="857173.78419391159"/>
    <n v="762912.10367261712"/>
    <n v="738943.65442863025"/>
    <n v="823032.00841146242"/>
    <n v="831686.07353302557"/>
    <n v="794837.45610647579"/>
    <n v="815666.66113154311"/>
    <n v="811202.12516368006"/>
    <n v="753587.08536918357"/>
    <n v="794837.45610647579"/>
    <n v="733280.80572034523"/>
    <n v="939443.21889528504"/>
    <n v="987731.15215051256"/>
    <n v="800131.05293936271"/>
    <n v="740087.43814342341"/>
    <n v="794837.45610647579"/>
    <n v="738334.19511898444"/>
  </r>
  <r>
    <s v="Gowkhall (Longannet)"/>
    <x v="1"/>
    <n v="0"/>
    <n v="0"/>
    <n v="0"/>
    <n v="0"/>
    <n v="0"/>
    <n v="0"/>
    <n v="0"/>
    <n v="0"/>
    <n v="0"/>
    <n v="0"/>
    <n v="0"/>
    <n v="0"/>
    <n v="0"/>
    <n v="0"/>
    <n v="0"/>
    <n v="0"/>
    <n v="0"/>
    <n v="0"/>
    <n v="0"/>
    <n v="0"/>
    <n v="0"/>
    <n v="0"/>
    <n v="0"/>
    <n v="0"/>
    <n v="0"/>
  </r>
  <r>
    <s v="Grain Power Station"/>
    <x v="1"/>
    <n v="2890325.6897447901"/>
    <n v="0"/>
    <n v="2849359.1881919838"/>
    <n v="3810368.7249814416"/>
    <n v="2785250.619028612"/>
    <n v="3836361.9458580501"/>
    <n v="2806760.0499958177"/>
    <n v="3836361.9458580501"/>
    <n v="4118752.0416913126"/>
    <n v="3622233.3054789277"/>
    <n v="2806760.0499958177"/>
    <n v="3524790.1336138854"/>
    <n v="2603885.3671464152"/>
    <n v="3810368.7249814416"/>
    <n v="3905455.9477909468"/>
    <n v="3906805.3699480216"/>
    <n v="2862380.79551883"/>
    <n v="3810368.7249814416"/>
    <n v="2785250.619028612"/>
    <n v="3709999.0324392361"/>
    <n v="2363153.8766340972"/>
    <n v="3841563.7779693659"/>
    <n v="2811104.5306847272"/>
    <n v="3810368.7249814416"/>
    <n v="2776353.0847633528"/>
  </r>
  <r>
    <s v="Great Wilbraham"/>
    <x v="8"/>
    <n v="1266072.0383642251"/>
    <n v="817652.53729826165"/>
    <n v="1557310.7815463506"/>
    <n v="1505598.541362351"/>
    <n v="1588486.5458181426"/>
    <n v="1513167.0571355934"/>
    <n v="1600753.8231202909"/>
    <n v="1513167.0571355934"/>
    <n v="1622127.8049629915"/>
    <n v="1450818.6471441719"/>
    <n v="1600753.8231202909"/>
    <n v="1485145.4891681583"/>
    <n v="1610796.1646159959"/>
    <n v="1505598.541362351"/>
    <n v="1593372.5892804991"/>
    <n v="1533678.2576858089"/>
    <n v="1632475.4948894493"/>
    <n v="1505598.541362351"/>
    <n v="1588486.5458181426"/>
    <n v="1590028.119750327"/>
    <n v="1653284.962000058"/>
    <n v="1514681.688530108"/>
    <n v="1603231.5711099126"/>
    <n v="1505598.541362351"/>
    <n v="1588806.4856614538"/>
  </r>
  <r>
    <s v="Guyzance"/>
    <x v="11"/>
    <n v="54207.226926586001"/>
    <n v="80714.431723577451"/>
    <n v="111880.28424440087"/>
    <n v="136297.27883405369"/>
    <n v="114120.01276204188"/>
    <n v="136909.2568768785"/>
    <n v="115001.31820712872"/>
    <n v="136909.2568768785"/>
    <n v="146702.17726129486"/>
    <n v="131867.86447406633"/>
    <n v="115001.31820712872"/>
    <n v="132528.09593657326"/>
    <n v="132833.92925863212"/>
    <n v="136297.27883405369"/>
    <n v="120433.59378469037"/>
    <n v="138567.75964608529"/>
    <n v="117280.26579825561"/>
    <n v="136297.27883405369"/>
    <n v="114120.01276204188"/>
    <n v="134226.48925862752"/>
    <n v="144397.25755242477"/>
    <n v="137031.72754142978"/>
    <n v="115179.32451945574"/>
    <n v="136297.27883405369"/>
    <n v="114702.78647922566"/>
  </r>
  <r>
    <s v="Hardwick"/>
    <x v="12"/>
    <n v="8180196.9936063364"/>
    <n v="4000938.5568210571"/>
    <n v="7564897.530443917"/>
    <n v="6825629.2271116767"/>
    <n v="7716339.018517117"/>
    <n v="6856726.3389963871"/>
    <n v="7775929.369311546"/>
    <n v="6856726.3389963871"/>
    <n v="7347582.1248255158"/>
    <n v="6600552.5343263019"/>
    <n v="7775929.369311546"/>
    <n v="6702289.2913976293"/>
    <n v="7751004.6418776466"/>
    <n v="6825629.2271116767"/>
    <n v="7244812.4602140728"/>
    <n v="6941001.6602759957"/>
    <n v="7930022.6943380302"/>
    <n v="6825629.2271116767"/>
    <n v="7716339.018517117"/>
    <n v="6960463.0463417359"/>
    <n v="7602233.1106471093"/>
    <n v="6862949.5752755301"/>
    <n v="7787965.4444928272"/>
    <n v="6825629.2271116767"/>
    <n v="7708523.1313896552"/>
  </r>
  <r>
    <s v="Harwarden (Shotton, aka Shotton Paper)"/>
    <x v="10"/>
    <n v="0"/>
    <n v="0"/>
    <n v="0"/>
    <n v="0"/>
    <n v="0"/>
    <n v="0"/>
    <n v="0"/>
    <n v="0"/>
    <n v="0"/>
    <n v="0"/>
    <n v="0"/>
    <n v="0"/>
    <n v="0"/>
    <n v="0"/>
    <n v="0"/>
    <n v="0"/>
    <n v="0"/>
    <n v="0"/>
    <n v="0"/>
    <n v="0"/>
    <n v="0"/>
    <n v="0"/>
    <n v="0"/>
    <n v="0"/>
    <n v="0"/>
  </r>
  <r>
    <s v="Hatfield Moor Max Refill"/>
    <x v="6"/>
    <n v="11725.177483250001"/>
    <n v="45363.689742349612"/>
    <n v="78209.081716348242"/>
    <n v="42910.176049714079"/>
    <n v="75684.88160049179"/>
    <n v="12014.849293919946"/>
    <n v="21355.42280174519"/>
    <n v="12014.849293919946"/>
    <n v="12825.795394836387"/>
    <n v="12014.849293919946"/>
    <n v="21355.42280174519"/>
    <n v="13842.431671563798"/>
    <n v="25051.224180715697"/>
    <n v="42910.176049714079"/>
    <n v="44409.44413776794"/>
    <n v="42910.176049714079"/>
    <n v="77780.774959460599"/>
    <n v="42910.176049714079"/>
    <n v="75684.88160049179"/>
    <n v="15854.03323637532"/>
    <n v="30017.588151705073"/>
    <n v="5831.9947884784078"/>
    <n v="10381.94401099775"/>
    <n v="42910.176049714079"/>
    <n v="78917.196398637723"/>
  </r>
  <r>
    <s v="Hatfield Power Station"/>
    <x v="1"/>
    <n v="0"/>
    <n v="0"/>
    <n v="0"/>
    <n v="0"/>
    <n v="0"/>
    <n v="0"/>
    <n v="0"/>
    <n v="0"/>
    <n v="0"/>
    <n v="0"/>
    <n v="0"/>
    <n v="0"/>
    <n v="0"/>
    <n v="0"/>
    <n v="0"/>
    <n v="0"/>
    <n v="0"/>
    <n v="0"/>
    <n v="0"/>
    <n v="0"/>
    <n v="0"/>
    <n v="0"/>
    <n v="0"/>
    <n v="0"/>
    <n v="0"/>
  </r>
  <r>
    <s v="Hill Top Farm (Hole House Farm)"/>
    <x v="6"/>
    <n v="177988.58623392001"/>
    <n v="0"/>
    <n v="164816.20299206325"/>
    <n v="79312.074558539622"/>
    <n v="159496.75581844139"/>
    <n v="22207.380876391097"/>
    <n v="45003.976804627731"/>
    <n v="22207.380876391097"/>
    <n v="23706.275160682213"/>
    <n v="22207.380876391097"/>
    <n v="45003.976804627731"/>
    <n v="23431.170041563404"/>
    <n v="47292.552471084928"/>
    <n v="79312.074558539622"/>
    <n v="93587.545066969673"/>
    <n v="79312.074558539622"/>
    <n v="163913.59818151081"/>
    <n v="79312.074558539622"/>
    <n v="159496.75581844139"/>
    <n v="25069.245272612057"/>
    <n v="47465.41581234851"/>
    <n v="10779.438540474037"/>
    <n v="21878.694315511471"/>
    <n v="79312.074558539622"/>
    <n v="163710.41513710021"/>
  </r>
  <r>
    <s v="Hole House Max Refill"/>
    <x v="6"/>
    <n v="154566.42903239999"/>
    <n v="72813.248138506751"/>
    <n v="143127.44700203417"/>
    <n v="68875.113865749037"/>
    <n v="138508.00498358562"/>
    <n v="19285.03188240973"/>
    <n v="39081.741892181031"/>
    <n v="19285.03188240973"/>
    <n v="20586.681285453313"/>
    <n v="19285.03188240973"/>
    <n v="39081.741892181031"/>
    <n v="20347.778236833987"/>
    <n v="41069.155668645544"/>
    <n v="68875.113865749037"/>
    <n v="81272.023948205024"/>
    <n v="68875.113865749037"/>
    <n v="142343.61919966483"/>
    <n v="68875.113865749037"/>
    <n v="138508.00498358562"/>
    <n v="21770.293266066583"/>
    <n v="41219.271302097492"/>
    <n v="9360.9335150602728"/>
    <n v="18999.598366356433"/>
    <n v="68875.113865749037"/>
    <n v="142167.17374167801"/>
  </r>
  <r>
    <s v="Holford"/>
    <x v="6"/>
    <n v="1477724.8293547737"/>
    <n v="0"/>
    <n v="1407945.2455226262"/>
    <n v="680295.80379053357"/>
    <n v="1362503.7766564228"/>
    <n v="190482.82506134943"/>
    <n v="384447.24500016181"/>
    <n v="190482.82506134943"/>
    <n v="203339.52434206527"/>
    <n v="190482.82506134943"/>
    <n v="384447.24500016181"/>
    <n v="199391.88598346879"/>
    <n v="402766.79898153571"/>
    <n v="680295.80379053357"/>
    <n v="799473.21152350307"/>
    <n v="680295.80379053357"/>
    <n v="1400234.7284221658"/>
    <n v="680295.80379053357"/>
    <n v="1362503.7766564228"/>
    <n v="213470.59512172491"/>
    <n v="404179.32215262228"/>
    <n v="92460.156251364446"/>
    <n v="186899.12205567956"/>
    <n v="680295.80379053357"/>
    <n v="1398286.0296189093"/>
  </r>
  <r>
    <s v="Hollingsgreen (Hays Chemicals)"/>
    <x v="10"/>
    <n v="80248.093279298992"/>
    <n v="20830.054522758626"/>
    <n v="40917.40845638403"/>
    <n v="63060.095692570409"/>
    <n v="41048.677854434573"/>
    <n v="63527.490607472013"/>
    <n v="41365.681177788298"/>
    <n v="63527.490607472013"/>
    <n v="68237.028184706811"/>
    <n v="59677.15447086568"/>
    <n v="41365.681177788298"/>
    <n v="61092.64844825559"/>
    <n v="43464.094665827535"/>
    <n v="63060.095692570409"/>
    <n v="64924.726027858647"/>
    <n v="64794.163112745846"/>
    <n v="42185.41282039143"/>
    <n v="63060.095692570409"/>
    <n v="41048.677854434573"/>
    <n v="67298.962886579655"/>
    <n v="43606.018023258483"/>
    <n v="63621.026914055285"/>
    <n v="41429.709594849664"/>
    <n v="63060.095692570409"/>
    <n v="41092.29561167302"/>
  </r>
  <r>
    <s v="Holmes Chapel"/>
    <x v="5"/>
    <n v="2209562.456179901"/>
    <n v="694864.846127711"/>
    <n v="1356434.9403137607"/>
    <n v="1346359.8853723509"/>
    <n v="1383589.3763134964"/>
    <n v="1353524.7943905562"/>
    <n v="1394274.3107224328"/>
    <n v="1353524.7943905562"/>
    <n v="1451346.2632098631"/>
    <n v="1294501.2422962871"/>
    <n v="1394274.3107224328"/>
    <n v="1344338.9209763296"/>
    <n v="1471696.6482897752"/>
    <n v="1346359.8853723509"/>
    <n v="1437880.3583830576"/>
    <n v="1372942.1927549765"/>
    <n v="1421904.2381991597"/>
    <n v="1346359.8853723509"/>
    <n v="1383589.3763134964"/>
    <n v="1454640.1589269298"/>
    <n v="1469322.2537868274"/>
    <n v="1354958.6549337525"/>
    <n v="1396432.4566662516"/>
    <n v="1346359.8853723509"/>
    <n v="1384508.0342937647"/>
  </r>
  <r>
    <s v="Horndon"/>
    <x v="15"/>
    <n v="2636785.0172969373"/>
    <n v="2306035.7152460893"/>
    <n v="4375387.1844393481"/>
    <n v="3104329.4589886689"/>
    <n v="4462977.9473604234"/>
    <n v="3113156.169122885"/>
    <n v="4497443.8282441925"/>
    <n v="3113156.169122885"/>
    <n v="3331243.9600700364"/>
    <n v="3040442.9240413117"/>
    <n v="4497443.8282441925"/>
    <n v="2959818.6887810347"/>
    <n v="4277925.1961507499"/>
    <n v="3104329.4589886689"/>
    <n v="3389966.1921148747"/>
    <n v="3137077.1633026935"/>
    <n v="4586568.3612355851"/>
    <n v="3104329.4589886689"/>
    <n v="4462977.9473604234"/>
    <n v="2960356.4563868195"/>
    <n v="4022200.0054643033"/>
    <n v="3114922.5937007163"/>
    <n v="4504405.2561926525"/>
    <n v="3104329.4589886689"/>
    <n v="4450269.1819767738"/>
  </r>
  <r>
    <s v="Hornsea Max Refill"/>
    <x v="6"/>
    <n v="3408.7615742180001"/>
    <n v="336478.95736898365"/>
    <n v="545720.19455260923"/>
    <n v="318280.35549428151"/>
    <n v="528107.06129385415"/>
    <n v="89118.499538398828"/>
    <n v="149011.92074328533"/>
    <n v="89118.499538398828"/>
    <n v="95133.581205445662"/>
    <n v="89118.499538398828"/>
    <n v="149011.92074328533"/>
    <n v="99152.675773734052"/>
    <n v="173392.09033403097"/>
    <n v="318280.35549428151"/>
    <n v="309876.1673578124"/>
    <n v="318280.35549428151"/>
    <n v="542731.59474338708"/>
    <n v="318280.35549428151"/>
    <n v="528107.06129385415"/>
    <n v="115227.72122156319"/>
    <n v="218168.98121245284"/>
    <n v="43258.022814149524"/>
    <n v="72442.181664583914"/>
    <n v="318280.35549428151"/>
    <n v="552094.8846111102"/>
  </r>
  <r>
    <s v="Humbleton"/>
    <x v="11"/>
    <n v="3145.2563949999994"/>
    <n v="12032.833106041591"/>
    <n v="16245.375603705123"/>
    <n v="15182.506847921224"/>
    <n v="16570.591357896676"/>
    <n v="15217.428238714216"/>
    <n v="16698.559731178171"/>
    <n v="15217.428238714216"/>
    <n v="16276.04291404662"/>
    <n v="14929.750541281173"/>
    <n v="16698.559731178171"/>
    <n v="14560.153831295976"/>
    <n v="18822.88788272387"/>
    <n v="15182.506847921224"/>
    <n v="12774.348603569313"/>
    <n v="15312.067620002128"/>
    <n v="17029.470220448504"/>
    <n v="15182.506847921224"/>
    <n v="16570.591357896676"/>
    <n v="13858.82932181943"/>
    <n v="19977.617110963249"/>
    <n v="15224.416799803321"/>
    <n v="16724.406817845957"/>
    <n v="15182.506847921224"/>
    <n v="16633.597179834374"/>
  </r>
  <r>
    <s v="Hume"/>
    <x v="0"/>
    <n v="42155.362429407491"/>
    <n v="83779.306818424491"/>
    <n v="115090.92320498673"/>
    <n v="126839.02491461422"/>
    <n v="117394.92542097686"/>
    <n v="127313.81275846675"/>
    <n v="118301.52177068808"/>
    <n v="127313.81275846675"/>
    <n v="136335.29919837124"/>
    <n v="123402.57467237912"/>
    <n v="118301.52177068808"/>
    <n v="119730.09382844734"/>
    <n v="130278.31764212015"/>
    <n v="126839.02491461422"/>
    <n v="110368.19642181843"/>
    <n v="128600.52061187348"/>
    <n v="120645.86853356921"/>
    <n v="126839.02491461422"/>
    <n v="117394.92542097686"/>
    <n v="116058.37329661008"/>
    <n v="134599.99438980184"/>
    <n v="127408.82855754523"/>
    <n v="118484.63634676847"/>
    <n v="126839.02491461422"/>
    <n v="117689.83954889841"/>
  </r>
  <r>
    <s v="Ilchester"/>
    <x v="7"/>
    <n v="4060516.9677298404"/>
    <n v="1608448.7390928026"/>
    <n v="3094731.891903488"/>
    <n v="2441967.2677333881"/>
    <n v="3156685.2496340689"/>
    <n v="2451157.4308364382"/>
    <n v="3181063.1289524706"/>
    <n v="2451157.4308364382"/>
    <n v="2624891.3476318074"/>
    <n v="2375450.1093213339"/>
    <n v="3181063.1289524706"/>
    <n v="2248079.2269605333"/>
    <n v="2842264.6178925009"/>
    <n v="2441967.2677333881"/>
    <n v="2655232.5736769158"/>
    <n v="2476063.4076677579"/>
    <n v="3244101.3294528462"/>
    <n v="2441967.2677333881"/>
    <n v="3156685.2496340689"/>
    <n v="2146836.1785165006"/>
    <n v="2416726.7034147065"/>
    <n v="2452996.59058369"/>
    <n v="3185986.9796147733"/>
    <n v="2441967.2677333881"/>
    <n v="3138341.1061456152"/>
  </r>
  <r>
    <s v="Ipsden"/>
    <x v="12"/>
    <n v="830498.57499939995"/>
    <n v="418088.8365417028"/>
    <n v="781197.04301770718"/>
    <n v="465343.55532667355"/>
    <n v="796835.80642433418"/>
    <n v="465875.21767383075"/>
    <n v="802989.46622549556"/>
    <n v="465875.21767383075"/>
    <n v="497799.33228567848"/>
    <n v="461495.45511658688"/>
    <n v="802989.46622549556"/>
    <n v="450602.09012279328"/>
    <n v="769350.57722366764"/>
    <n v="465343.55532667355"/>
    <n v="514011.57822742302"/>
    <n v="467316.05935987073"/>
    <n v="818902.07434411556"/>
    <n v="465343.55532667355"/>
    <n v="796835.80642433418"/>
    <n v="428444.4182758471"/>
    <n v="715864.02713274048"/>
    <n v="465981.61534893798"/>
    <n v="804232.3840974574"/>
    <n v="465343.55532667355"/>
    <n v="794517.06224007031"/>
  </r>
  <r>
    <s v="Ipsden 2"/>
    <x v="12"/>
    <n v="939927.68437430006"/>
    <n v="544517.65076605836"/>
    <n v="1017428.6933082552"/>
    <n v="661190.36982701521"/>
    <n v="1037796.5720143421"/>
    <n v="662487.17226995889"/>
    <n v="1045811.0801419886"/>
    <n v="662487.17226995889"/>
    <n v="708372.05770325183"/>
    <n v="651804.28901874356"/>
    <n v="1045811.0801419886"/>
    <n v="637977.83141036355"/>
    <n v="1001999.891675071"/>
    <n v="661190.36982701521"/>
    <n v="722253.78224021941"/>
    <n v="666001.59646859299"/>
    <n v="1066535.6133822997"/>
    <n v="661190.36982701521"/>
    <n v="1037796.5720143421"/>
    <n v="615245.77226713672"/>
    <n v="932339.16874355753"/>
    <n v="662746.69180475455"/>
    <n v="1047429.8526625527"/>
    <n v="661190.36982701521"/>
    <n v="1034776.6465210563"/>
  </r>
  <r>
    <s v="Keld"/>
    <x v="11"/>
    <n v="98756.242579637503"/>
    <n v="55854.733104027284"/>
    <n v="93753.331017954843"/>
    <n v="108655.64414159431"/>
    <n v="95630.176527621879"/>
    <n v="109236.3146293074"/>
    <n v="96368.692001363932"/>
    <n v="109236.3146293074"/>
    <n v="117133.19218624142"/>
    <n v="104452.82963402629"/>
    <n v="96368.692001363932"/>
    <n v="108090.4667144847"/>
    <n v="108482.26941629704"/>
    <n v="108655.64414159431"/>
    <n v="106848.85360592426"/>
    <n v="110809.97176155273"/>
    <n v="98278.402271823667"/>
    <n v="108655.64414159431"/>
    <n v="95630.176527621879"/>
    <n v="115120.55203589925"/>
    <n v="113836.85737403693"/>
    <n v="109352.51994312434"/>
    <n v="96517.857556635543"/>
    <n v="108655.64414159431"/>
    <n v="95961.987655155201"/>
  </r>
  <r>
    <s v="Kenn"/>
    <x v="7"/>
    <n v="2467879.9088817295"/>
    <n v="859482.96605473803"/>
    <n v="1613235.1085156682"/>
    <n v="1532310.1499596899"/>
    <n v="1645530.4204431667"/>
    <n v="1539714.2813950735"/>
    <n v="1658238.2258884439"/>
    <n v="1539714.2813950735"/>
    <n v="1650318.5190520445"/>
    <n v="1478720.0473610086"/>
    <n v="1658238.2258884439"/>
    <n v="1361908.7593220831"/>
    <n v="1402972.3932406011"/>
    <n v="1532310.1499596899"/>
    <n v="1612480.9910328933"/>
    <n v="1559779.9890346366"/>
    <n v="1691099.0493061068"/>
    <n v="1532310.1499596899"/>
    <n v="1645530.4204431667"/>
    <n v="1292175.3494499605"/>
    <n v="1118817.1191576337"/>
    <n v="1541196.0157611151"/>
    <n v="1660804.9518716219"/>
    <n v="1532310.1499596899"/>
    <n v="1632887.6809902699"/>
  </r>
  <r>
    <s v="Kinknockie"/>
    <x v="0"/>
    <n v="79032.468423774"/>
    <n v="199433.20400254632"/>
    <n v="241898.73158396303"/>
    <n v="280067.2303784758"/>
    <n v="246741.29603730916"/>
    <n v="280957.707820212"/>
    <n v="248646.78520141295"/>
    <n v="280957.707820212"/>
    <n v="300724.51383905776"/>
    <n v="273622.07501070335"/>
    <n v="248646.78520141295"/>
    <n v="232993.02387467877"/>
    <n v="224655.47397632737"/>
    <n v="280067.2303784758"/>
    <n v="222585.39845162258"/>
    <n v="283370.96319816425"/>
    <n v="253574.14604396946"/>
    <n v="280067.2303784758"/>
    <n v="246741.29603730916"/>
    <n v="213841.84770272271"/>
    <n v="245196.64208937576"/>
    <n v="281135.91252107668"/>
    <n v="249031.65641848426"/>
    <n v="280067.2303784758"/>
    <n v="246537.34076965632"/>
  </r>
  <r>
    <s v="Kirkstead"/>
    <x v="2"/>
    <n v="23570.4966779555"/>
    <n v="27095.758193217665"/>
    <n v="48245.341082605846"/>
    <n v="44288.948911833424"/>
    <n v="49211.163318366322"/>
    <n v="44478.31862317714"/>
    <n v="49591.20241178952"/>
    <n v="44478.31862317714"/>
    <n v="47651.264796319854"/>
    <n v="42918.316536036509"/>
    <n v="49591.20241178952"/>
    <n v="46990.375079818594"/>
    <n v="56580.781186171254"/>
    <n v="44288.948911833424"/>
    <n v="45421.722857619432"/>
    <n v="44991.523621869143"/>
    <n v="50573.936810310763"/>
    <n v="44288.948911833424"/>
    <n v="49211.163318366322"/>
    <n v="54177.530493718092"/>
    <n v="68619.358984142615"/>
    <n v="44516.215790675335"/>
    <n v="49667.962810734331"/>
    <n v="44288.948911833424"/>
    <n v="49601.245986810471"/>
  </r>
  <r>
    <s v="Langage Power Station"/>
    <x v="1"/>
    <n v="3035558.4232997317"/>
    <n v="1346722.3523451481"/>
    <n v="2487824.9876461509"/>
    <n v="2808462.4281592043"/>
    <n v="2431850.6826350554"/>
    <n v="2825144.8004229227"/>
    <n v="2450630.9403337068"/>
    <n v="2825144.8004229227"/>
    <n v="3030881.3159416416"/>
    <n v="2687717.6724773049"/>
    <n v="2450630.9403337068"/>
    <n v="2463728.6736350963"/>
    <n v="1991352.5611357463"/>
    <n v="2808462.4281592043"/>
    <n v="2884555.747440455"/>
    <n v="2870355.1816134057"/>
    <n v="2499194.3791297371"/>
    <n v="2808462.4281592043"/>
    <n v="2431850.6826350554"/>
    <n v="2381066.4038515897"/>
    <n v="1516665.1671835037"/>
    <n v="2828483.3208835572"/>
    <n v="2454424.1818668041"/>
    <n v="2808462.4281592043"/>
    <n v="2411619.509299078"/>
  </r>
  <r>
    <s v="Langholm"/>
    <x v="0"/>
    <n v="4323.7240032735008"/>
    <n v="6536.2871309873844"/>
    <n v="10068.889028999884"/>
    <n v="9474.8984799761565"/>
    <n v="10270.457858142972"/>
    <n v="9507.3270450884775"/>
    <n v="10349.772697099299"/>
    <n v="9507.3270450884775"/>
    <n v="10178.28734133647"/>
    <n v="9240.1849086864513"/>
    <n v="10349.772697099299"/>
    <n v="9449.3269746450824"/>
    <n v="11724.162375296541"/>
    <n v="9474.8984799761565"/>
    <n v="8859.8227931429283"/>
    <n v="9595.2106965867097"/>
    <n v="10554.87112487804"/>
    <n v="9474.8984799761565"/>
    <n v="10270.457858142972"/>
    <n v="9626.6818092658941"/>
    <n v="12411.614048230915"/>
    <n v="9513.8167353090903"/>
    <n v="10365.792729737408"/>
    <n v="9474.8984799761565"/>
    <n v="10310.152976576526"/>
  </r>
  <r>
    <s v="Lauderhill"/>
    <x v="0"/>
    <n v="0"/>
    <n v="0"/>
    <n v="0"/>
    <n v="0"/>
    <n v="0"/>
    <n v="0"/>
    <n v="0"/>
    <n v="0"/>
    <n v="0"/>
    <n v="0"/>
    <n v="0"/>
    <n v="0"/>
    <n v="0"/>
    <n v="0"/>
    <n v="0"/>
    <n v="0"/>
    <n v="0"/>
    <n v="0"/>
    <n v="0"/>
    <n v="0"/>
    <n v="0"/>
    <n v="0"/>
    <n v="0"/>
    <n v="0"/>
    <n v="0"/>
  </r>
  <r>
    <s v="Leamington"/>
    <x v="3"/>
    <n v="149195.5209703375"/>
    <n v="93720.753138343513"/>
    <n v="189647.8598129781"/>
    <n v="100972.59837789458"/>
    <n v="193444.41541530515"/>
    <n v="101055.15127037725"/>
    <n v="194938.31304553594"/>
    <n v="101055.15127037725"/>
    <n v="107950.38833566644"/>
    <n v="100375.09169982259"/>
    <n v="194938.31304553594"/>
    <n v="109377.67613504366"/>
    <n v="201632.7779149636"/>
    <n v="100972.59837789458"/>
    <n v="120720.00434862009"/>
    <n v="101278.87531144999"/>
    <n v="198801.3487555552"/>
    <n v="100972.59837789458"/>
    <n v="193444.41541530515"/>
    <n v="116970.92628061993"/>
    <n v="206665.65214651643"/>
    <n v="101071.6719735651"/>
    <n v="195240.05089317093"/>
    <n v="100972.59837789458"/>
    <n v="193599.8302480852"/>
  </r>
  <r>
    <s v="Little Burdon"/>
    <x v="11"/>
    <n v="274675.56053279852"/>
    <n v="758051.59069204796"/>
    <n v="1160759.1416266933"/>
    <n v="1018877.8761169942"/>
    <n v="1183996.3488718399"/>
    <n v="1021761.9743964733"/>
    <n v="1193139.9022589165"/>
    <n v="1021761.9743964733"/>
    <n v="1093328.4406916029"/>
    <n v="998003.16258025914"/>
    <n v="1193139.9022589165"/>
    <n v="1072149.6114984388"/>
    <n v="1422598.7583672139"/>
    <n v="1018877.8761169942"/>
    <n v="946729.25651568128"/>
    <n v="1029578.0799565709"/>
    <n v="1216784.0078093659"/>
    <n v="1018877.8761169942"/>
    <n v="1183996.3488718399"/>
    <n v="1156075.8343028179"/>
    <n v="1671688.7227310201"/>
    <n v="1022339.1477723162"/>
    <n v="1194986.7196466001"/>
    <n v="1018877.8761169942"/>
    <n v="1193834.6888900218"/>
  </r>
  <r>
    <s v="Littleton Drew"/>
    <x v="7"/>
    <n v="220374.85078903401"/>
    <n v="106008.86190419519"/>
    <n v="207731.56403232407"/>
    <n v="128273.18754570841"/>
    <n v="211890.13684186348"/>
    <n v="128520.7210741686"/>
    <n v="213526.48376156006"/>
    <n v="128520.7210741686"/>
    <n v="137418.61718137702"/>
    <n v="126481.57332295149"/>
    <n v="213526.48376156006"/>
    <n v="124510.34799097988"/>
    <n v="201835.53223565203"/>
    <n v="128273.18754570841"/>
    <n v="145958.56110172841"/>
    <n v="129191.5540349849"/>
    <n v="217757.87583076858"/>
    <n v="128273.18754570841"/>
    <n v="211890.13684186348"/>
    <n v="120494.1643578762"/>
    <n v="183751.16549930684"/>
    <n v="128570.25813858566"/>
    <n v="213856.99355523911"/>
    <n v="128273.18754570841"/>
    <n v="211129.1908922389"/>
  </r>
  <r>
    <s v="Lockerbie"/>
    <x v="0"/>
    <n v="229711.33231127204"/>
    <n v="291700.480839581"/>
    <n v="444309.51268375915"/>
    <n v="490315.23666328809"/>
    <n v="453204.13333063293"/>
    <n v="492502.1309469284"/>
    <n v="456704.05644467054"/>
    <n v="492502.1309469284"/>
    <n v="527716.94920183672"/>
    <n v="474486.79141545156"/>
    <n v="456704.05644467054"/>
    <n v="480851.43041922001"/>
    <n v="514027.0548316107"/>
    <n v="490315.23666328809"/>
    <n v="457005.70270410791"/>
    <n v="498428.76551806164"/>
    <n v="465754.42756665935"/>
    <n v="490315.23666328809"/>
    <n v="453204.13333063293"/>
    <n v="492312.31319129409"/>
    <n v="539963.90533712483"/>
    <n v="492939.77801508881"/>
    <n v="457410.97186249809"/>
    <n v="490315.23666328809"/>
    <n v="454787.02761863777"/>
  </r>
  <r>
    <s v="Lower Quinton"/>
    <x v="3"/>
    <n v="2232443.0673959209"/>
    <n v="1024992.144910635"/>
    <n v="2061530.2164757522"/>
    <n v="1605223.7046857763"/>
    <n v="2102799.9365790742"/>
    <n v="1611618.10717898"/>
    <n v="2119039.0605432419"/>
    <n v="1611618.10717898"/>
    <n v="1726164.4407053369"/>
    <n v="1558941.883697236"/>
    <n v="2119039.0605432419"/>
    <n v="1631969.0701947836"/>
    <n v="2144163.7129786378"/>
    <n v="1605223.7046857763"/>
    <n v="1792566.7854398359"/>
    <n v="1628947.379636941"/>
    <n v="2161031.4397421558"/>
    <n v="1605223.7046857763"/>
    <n v="2102799.9365790742"/>
    <n v="1731845.8082732866"/>
    <n v="2132347.4814227689"/>
    <n v="1612897.7719184798"/>
    <n v="2122319.043196457"/>
    <n v="1605223.7046857763"/>
    <n v="2101994.9315189919"/>
  </r>
  <r>
    <s v="Lupton"/>
    <x v="5"/>
    <n v="1725841.19538125"/>
    <n v="566416.0313934359"/>
    <n v="990461.78363758419"/>
    <n v="1449050.3071011622"/>
    <n v="1010289.8124757744"/>
    <n v="1458744.9934983454"/>
    <n v="1018091.8963636144"/>
    <n v="1458744.9934983454"/>
    <n v="1565950.9451065392"/>
    <n v="1378881.4772767369"/>
    <n v="1018091.8963636144"/>
    <n v="1432141.6755312667"/>
    <n v="1156410.3694791975"/>
    <n v="1449050.3071011622"/>
    <n v="1439879.8372881124"/>
    <n v="1485018.263307346"/>
    <n v="1038267.1266212794"/>
    <n v="1449050.3071011622"/>
    <n v="1010289.8124757744"/>
    <n v="1570898.1050893783"/>
    <n v="1235787.4258203083"/>
    <n v="1460685.1197816331"/>
    <n v="1019667.7633791544"/>
    <n v="1449050.3071011622"/>
    <n v="1014519.556417548"/>
  </r>
  <r>
    <s v="Luxborough Lane"/>
    <x v="15"/>
    <n v="7269631.8063052036"/>
    <n v="3537843.6083833971"/>
    <n v="6703675.7724793321"/>
    <n v="7479695.0975803416"/>
    <n v="6837876.4844457526"/>
    <n v="7523024.4695408382"/>
    <n v="6890682.8032738026"/>
    <n v="7523024.4695408382"/>
    <n v="8069889.3985117488"/>
    <n v="7166082.9596592393"/>
    <n v="6890682.8032738026"/>
    <n v="7113377.4232108267"/>
    <n v="6623511.0357054863"/>
    <n v="7479695.0975803416"/>
    <n v="7798154.2305362783"/>
    <n v="7640450.060584547"/>
    <n v="7027233.4552190015"/>
    <n v="7479695.0975803416"/>
    <n v="6837876.4844457526"/>
    <n v="7427815.5650782343"/>
    <n v="6293545.3508429043"/>
    <n v="7531695.658059461"/>
    <n v="6901348.6378432373"/>
    <n v="7479695.0975803416"/>
    <n v="6821267.0335963331"/>
  </r>
  <r>
    <s v="Lyneham (Choakford)"/>
    <x v="7"/>
    <n v="6662493.0550701981"/>
    <n v="2748552.2952687871"/>
    <n v="5077451.2416122705"/>
    <n v="3432720.6541382344"/>
    <n v="5179096.6067423858"/>
    <n v="3440310.6257281122"/>
    <n v="5219092.7996070813"/>
    <n v="3440310.6257281122"/>
    <n v="3679363.9054255402"/>
    <n v="3377785.465619185"/>
    <n v="5219092.7996070813"/>
    <n v="2884068.1134126503"/>
    <n v="4240970.6179114133"/>
    <n v="3432720.6541382344"/>
    <n v="3702101.3121264284"/>
    <n v="3460879.9730234956"/>
    <n v="5322518.0398474513"/>
    <n v="3432720.6541382344"/>
    <n v="5179096.6067423858"/>
    <n v="2424831.9966830714"/>
    <n v="3230031.9575584885"/>
    <n v="3441829.5509174"/>
    <n v="5227171.2414659942"/>
    <n v="3432720.6541382344"/>
    <n v="5132940.8466468016"/>
  </r>
  <r>
    <s v="Maelor"/>
    <x v="16"/>
    <n v="5780056.4869553"/>
    <n v="2028865.5993185155"/>
    <n v="3922553.212708375"/>
    <n v="3319440.4881744529"/>
    <n v="4001078.7040569303"/>
    <n v="3333655.009723057"/>
    <n v="4031977.5128001324"/>
    <n v="3333655.009723057"/>
    <n v="3571486.8491917294"/>
    <n v="3216557.7024177732"/>
    <n v="4031977.5128001324"/>
    <n v="3285138.0715091024"/>
    <n v="4096578.6998376544"/>
    <n v="3319440.4881744529"/>
    <n v="3589699.3124864167"/>
    <n v="3372177.3450056948"/>
    <n v="4111878.0355378259"/>
    <n v="3319440.4881744529"/>
    <n v="4001078.7040569303"/>
    <n v="3425284.9069014192"/>
    <n v="3936308.9659711458"/>
    <n v="3336499.6573713627"/>
    <n v="4038218.4625525936"/>
    <n v="3319440.4881744529"/>
    <n v="3996903.5824495517"/>
  </r>
  <r>
    <s v="Malpas"/>
    <x v="5"/>
    <n v="78003.216608158997"/>
    <n v="27379.959039108911"/>
    <n v="53240.890753159161"/>
    <n v="45109.282020070692"/>
    <n v="54306.718768616323"/>
    <n v="45304.538557028951"/>
    <n v="54726.108898333317"/>
    <n v="45304.538557028951"/>
    <n v="48538.562377122827"/>
    <n v="43696.041596129748"/>
    <n v="54726.108898333317"/>
    <n v="44966.880166872434"/>
    <n v="56224.181330713072"/>
    <n v="45109.282020070692"/>
    <n v="48925.992330236972"/>
    <n v="45833.697259776214"/>
    <n v="55810.600241475768"/>
    <n v="45109.282020070692"/>
    <n v="54306.718768616323"/>
    <n v="47413.257138652683"/>
    <n v="54756.411008034862"/>
    <n v="45343.613811639196"/>
    <n v="54810.817430238189"/>
    <n v="45109.282020070692"/>
    <n v="54279.081629467662"/>
  </r>
  <r>
    <s v="Mappowder"/>
    <x v="12"/>
    <n v="5061221.8688032748"/>
    <n v="2030972.8704506948"/>
    <n v="3900824.851924289"/>
    <n v="2945735.8197220946"/>
    <n v="3978915.3637802899"/>
    <n v="2955830.4157752106"/>
    <n v="4009643.013477901"/>
    <n v="2955830.4157752106"/>
    <n v="3164443.4648846146"/>
    <n v="2872672.4978591842"/>
    <n v="4009643.013477901"/>
    <n v="2668783.7014767285"/>
    <n v="3506865.3023156757"/>
    <n v="2945735.8197220946"/>
    <n v="3216715.5883423286"/>
    <n v="2983187.4683760493"/>
    <n v="4089100.9399547596"/>
    <n v="2945735.8197220946"/>
    <n v="3978915.3637802899"/>
    <n v="2492657.5044360077"/>
    <n v="2909307.0572042894"/>
    <n v="2957850.573036565"/>
    <n v="4015849.392479809"/>
    <n v="2945735.8197220946"/>
    <n v="3952801.8499392741"/>
  </r>
  <r>
    <s v="Marchwood Power Station"/>
    <x v="1"/>
    <n v="3709249.581227663"/>
    <n v="1591696.7363800649"/>
    <n v="2963666.998190809"/>
    <n v="3804522.9756214344"/>
    <n v="2896986.5840409193"/>
    <n v="3829559.0324154217"/>
    <n v="2919358.9093593787"/>
    <n v="3829559.0324154217"/>
    <n v="4110626.3166879872"/>
    <n v="3623315.3803801551"/>
    <n v="2919358.9093593787"/>
    <n v="3505161.1625867188"/>
    <n v="2635865.5659014746"/>
    <n v="3804522.9756214344"/>
    <n v="3887386.6750586876"/>
    <n v="3897408.4757241807"/>
    <n v="2977210.9936471172"/>
    <n v="3804522.9756214344"/>
    <n v="2896986.5840409193"/>
    <n v="3573383.4957473455"/>
    <n v="2276134.0331465295"/>
    <n v="3834569.3143189196"/>
    <n v="2923877.6776828235"/>
    <n v="3804522.9756214344"/>
    <n v="2883586.8645826424"/>
  </r>
  <r>
    <s v="Market Harborough"/>
    <x v="2"/>
    <n v="430071.15580879163"/>
    <n v="241608.60154587441"/>
    <n v="485850.52604408184"/>
    <n v="383706.58483957278"/>
    <n v="495576.75516342156"/>
    <n v="385272.25960188475"/>
    <n v="499403.9059165034"/>
    <n v="385272.25960188475"/>
    <n v="412689.03854107799"/>
    <n v="372374.4425240687"/>
    <n v="499403.9059165034"/>
    <n v="404467.9730954289"/>
    <n v="531775.98892251123"/>
    <n v="383706.58483957278"/>
    <n v="427589.45736647164"/>
    <n v="389515.34635869984"/>
    <n v="509300.44750516478"/>
    <n v="383706.58483957278"/>
    <n v="495576.75516342156"/>
    <n v="451095.41926366708"/>
    <n v="573325.67951825936"/>
    <n v="385585.58657637297"/>
    <n v="500176.91486138798"/>
    <n v="383706.58483957278"/>
    <n v="496933.55114788021"/>
  </r>
  <r>
    <s v="Matching Green"/>
    <x v="8"/>
    <n v="4066526.846754652"/>
    <n v="2911610.0399903599"/>
    <n v="5551502.0409183642"/>
    <n v="4574227.8941153884"/>
    <n v="5662637.4167428706"/>
    <n v="4592549.8328608461"/>
    <n v="5706367.8113348633"/>
    <n v="4592549.8328608461"/>
    <n v="4919057.2937693466"/>
    <n v="4441616.1778398529"/>
    <n v="5706367.8113348633"/>
    <n v="4456346.9580484033"/>
    <n v="5592197.6191390716"/>
    <n v="4574227.8941153884"/>
    <n v="4923534.3796912711"/>
    <n v="4642203.5524719572"/>
    <n v="5819449.238404274"/>
    <n v="4574227.8941153884"/>
    <n v="5662637.4167428706"/>
    <n v="4610798.2032295596"/>
    <n v="5444361.0945965126"/>
    <n v="4596216.4677022966"/>
    <n v="5715200.4882697398"/>
    <n v="4574227.8941153884"/>
    <n v="5653962.3074630992"/>
  </r>
  <r>
    <s v="Medway (aka Isle of Grain Power Station, NOT Grain Power)"/>
    <x v="1"/>
    <n v="1247253.3398996219"/>
    <n v="650564.65432259091"/>
    <n v="1229935.7255334514"/>
    <n v="1642681.7306450529"/>
    <n v="1202263.0404421443"/>
    <n v="1653875.8169114492"/>
    <n v="1211547.6605392154"/>
    <n v="1653875.8169114492"/>
    <n v="1775605.0906604088"/>
    <n v="1561660.4472237653"/>
    <n v="1211547.6605392154"/>
    <n v="1520842.4156978801"/>
    <n v="1122892.7505259174"/>
    <n v="1642681.7306450529"/>
    <n v="1683533.7734862641"/>
    <n v="1684212.5639389451"/>
    <n v="1235556.547268223"/>
    <n v="1642681.7306450529"/>
    <n v="1202263.0404421443"/>
    <n v="1597726.1692392048"/>
    <n v="1017701.8262333502"/>
    <n v="1656116.0070623276"/>
    <n v="1213422.9706195735"/>
    <n v="1642681.7306450529"/>
    <n v="1198368.5463852019"/>
  </r>
  <r>
    <s v="Melkinthorpe"/>
    <x v="11"/>
    <n v="125686.40259733799"/>
    <n v="96796.077836789802"/>
    <n v="160740.84527940225"/>
    <n v="150265.85281657672"/>
    <n v="163958.71210513506"/>
    <n v="150855.18904667889"/>
    <n v="165224.90286563706"/>
    <n v="150855.18904667889"/>
    <n v="161568.96493860858"/>
    <n v="146000.31683684426"/>
    <n v="165224.90286563706"/>
    <n v="151478.15053241292"/>
    <n v="185715.22896854929"/>
    <n v="150265.85281657672"/>
    <n v="147699.0017809479"/>
    <n v="152452.33093939576"/>
    <n v="168499.11658988"/>
    <n v="150265.85281657672"/>
    <n v="163958.71210513506"/>
    <n v="158499.46346200895"/>
    <n v="194415.2974236107"/>
    <n v="150973.12857178279"/>
    <n v="165480.64841812779"/>
    <n v="150265.85281657672"/>
    <n v="164511.02418827929"/>
  </r>
  <r>
    <s v="Mickle Trafford"/>
    <x v="5"/>
    <n v="3730048.4802503278"/>
    <n v="1198138.3274813958"/>
    <n v="2316726.9518478746"/>
    <n v="2189014.4198544277"/>
    <n v="2363105.4487983841"/>
    <n v="2199916.320804304"/>
    <n v="2381354.813208139"/>
    <n v="2199916.320804304"/>
    <n v="2358237.1351614231"/>
    <n v="2110107.934262814"/>
    <n v="2381354.813208139"/>
    <n v="2151362.3264328092"/>
    <n v="2429057.1112241461"/>
    <n v="2189014.4198544277"/>
    <n v="2339148.8795117117"/>
    <n v="2229461.2254409613"/>
    <n v="2428545.4271922722"/>
    <n v="2189014.4198544277"/>
    <n v="2363105.4487983841"/>
    <n v="2271752.6411997564"/>
    <n v="2346281.2829495738"/>
    <n v="2202098.0380568388"/>
    <n v="2385040.8247707868"/>
    <n v="2189014.4198544277"/>
    <n v="2361107.7514617317"/>
  </r>
  <r>
    <s v="Middle Stoke (Damhead Creek, aka Kingsnorth Power Station)"/>
    <x v="1"/>
    <n v="2306689.0646510702"/>
    <n v="1191553.2532055792"/>
    <n v="2254734.8658957495"/>
    <n v="3030733.9568290175"/>
    <n v="2204004.9239865695"/>
    <n v="3051478.4281402854"/>
    <n v="2221025.6155681428"/>
    <n v="3051478.4281402854"/>
    <n v="3276156.6260784864"/>
    <n v="2880588.2772677951"/>
    <n v="2221025.6155681428"/>
    <n v="2814641.9450362297"/>
    <n v="2067881.1659374416"/>
    <n v="3030733.9568290175"/>
    <n v="3105789.6139182048"/>
    <n v="3107697.3783442201"/>
    <n v="2265039.032591016"/>
    <n v="3030733.9568290175"/>
    <n v="2204004.9239865695"/>
    <n v="2960847.7094321069"/>
    <n v="1885967.8079396556"/>
    <n v="3055629.8666061643"/>
    <n v="2224463.4594609421"/>
    <n v="3030733.9568290175"/>
    <n v="2197328.3584073265"/>
  </r>
  <r>
    <s v="Milwich"/>
    <x v="3"/>
    <n v="1769796.5550182913"/>
    <n v="685061.15415479732"/>
    <n v="1369274.5350670523"/>
    <n v="1165006.8979039427"/>
    <n v="1396686.0065822857"/>
    <n v="1170290.807480864"/>
    <n v="1407472.081284574"/>
    <n v="1170290.807480864"/>
    <n v="1254047.6186171751"/>
    <n v="1126762.674550998"/>
    <n v="1407472.081284574"/>
    <n v="1195165.9700053195"/>
    <n v="1487635.7076052418"/>
    <n v="1165006.8979039427"/>
    <n v="1281212.4828017077"/>
    <n v="1184610.5674270079"/>
    <n v="1435363.545132359"/>
    <n v="1165006.8979039427"/>
    <n v="1396686.0065822857"/>
    <n v="1300242.8438407099"/>
    <n v="1514302.4180854203"/>
    <n v="1171348.237440814"/>
    <n v="1409650.655572121"/>
    <n v="1165006.8979039427"/>
    <n v="1398292.2206460838"/>
  </r>
  <r>
    <s v="Moffat (Irish Interconnector)"/>
    <x v="9"/>
    <n v="7553788.0761398003"/>
    <n v="4499680.8461121842"/>
    <n v="6767827.8827656899"/>
    <n v="14086733.619075796"/>
    <n v="6560613.8666203422"/>
    <n v="14190613.075174754"/>
    <n v="6611278.9917270364"/>
    <n v="14190613.075174754"/>
    <n v="16990006.511580743"/>
    <n v="10186100.331803545"/>
    <n v="6611278.9917270364"/>
    <n v="10254570.918729365"/>
    <n v="7400720.8007982764"/>
    <n v="14086733.619075796"/>
    <n v="11026740.298110407"/>
    <n v="12340331.58618745"/>
    <n v="3371146.389901632"/>
    <n v="14086733.619075796"/>
    <n v="6560613.8666203422"/>
    <n v="14268429.56949163"/>
    <n v="7729051.1547107091"/>
    <n v="14211401.706680132"/>
    <n v="6621512.3474111194"/>
    <n v="14086733.619075796"/>
    <n v="6590454.7092428422"/>
  </r>
  <r>
    <s v="Netherhowcleugh"/>
    <x v="0"/>
    <n v="5917.1653248639996"/>
    <n v="14495.043931017288"/>
    <n v="21631.33163850745"/>
    <n v="20499.403117464724"/>
    <n v="22064.368707306548"/>
    <n v="20565.700349531158"/>
    <n v="22234.763433117674"/>
    <n v="20565.700349531158"/>
    <n v="22013.608706295658"/>
    <n v="20019.552712396257"/>
    <n v="22234.763433117674"/>
    <n v="20027.44013750452"/>
    <n v="24766.810545823519"/>
    <n v="20499.403117464724"/>
    <n v="18739.387672437981"/>
    <n v="20745.370427995738"/>
    <n v="22675.383256917539"/>
    <n v="20499.403117464724"/>
    <n v="22064.368707306548"/>
    <n v="19874.023449324352"/>
    <n v="25740.120811386598"/>
    <n v="20578.967926961894"/>
    <n v="22269.179805952346"/>
    <n v="20499.403117464724"/>
    <n v="22129.455922328019"/>
  </r>
  <r>
    <s v="Pannal"/>
    <x v="4"/>
    <n v="6662448.1990746409"/>
    <n v="4219793.3310387069"/>
    <n v="7055963.5201039826"/>
    <n v="8325492.2542311568"/>
    <n v="7197216.6713817604"/>
    <n v="8370640.0757626537"/>
    <n v="7252798.037773516"/>
    <n v="8370640.0757626537"/>
    <n v="8976355.8739936948"/>
    <n v="7998718.4240939151"/>
    <n v="7252798.037773516"/>
    <n v="8630220.207584925"/>
    <n v="8651125.6038454454"/>
    <n v="8325492.2542311568"/>
    <n v="8167890.6993737025"/>
    <n v="8492993.7907554582"/>
    <n v="7396524.621736181"/>
    <n v="8325492.2542311568"/>
    <n v="7197216.6713817604"/>
    <n v="9659780.7233111262"/>
    <n v="10193391.501089372"/>
    <n v="8379675.1772190426"/>
    <n v="7264024.3772009388"/>
    <n v="8325492.2542311568"/>
    <n v="7257712.2009580927"/>
  </r>
  <r>
    <s v="Partington"/>
    <x v="5"/>
    <n v="4995416.5511183264"/>
    <n v="2098239.6642574356"/>
    <n v="4061843.4908653577"/>
    <n v="2651264.4656056906"/>
    <n v="4143157.4306914485"/>
    <n v="2657395.5475206296"/>
    <n v="4175153.4593909332"/>
    <n v="2657395.5475206296"/>
    <n v="2842289.3708049068"/>
    <n v="2606888.5233726404"/>
    <n v="4175153.4593909332"/>
    <n v="2713266.9664979535"/>
    <n v="4397848.8934635753"/>
    <n v="2651264.4656056906"/>
    <n v="2966774.9982155417"/>
    <n v="2674011.2030222937"/>
    <n v="4257891.2581153456"/>
    <n v="2651264.4656056906"/>
    <n v="4143157.4306914485"/>
    <n v="2889443.4400261678"/>
    <n v="4371331.0079975566"/>
    <n v="2658622.5158495503"/>
    <n v="4181616.0259266896"/>
    <n v="2651264.4656056906"/>
    <n v="4145284.5161843235"/>
  </r>
  <r>
    <s v="Partington Max Refill"/>
    <x v="6"/>
    <n v="0"/>
    <n v="0"/>
    <n v="0"/>
    <n v="0"/>
    <n v="0"/>
    <n v="0"/>
    <n v="0"/>
    <n v="0"/>
    <n v="0"/>
    <n v="0"/>
    <n v="0"/>
    <n v="0"/>
    <n v="0"/>
    <n v="0"/>
    <n v="0"/>
    <n v="0"/>
    <n v="0"/>
    <n v="0"/>
    <n v="0"/>
    <n v="0"/>
    <n v="0"/>
    <n v="0"/>
    <n v="0"/>
    <n v="0"/>
    <n v="0"/>
  </r>
  <r>
    <s v="Paull"/>
    <x v="4"/>
    <n v="1021266.8606744794"/>
    <n v="1461403.9624903149"/>
    <n v="2431238.05240897"/>
    <n v="2504034.0082759224"/>
    <n v="2479908.9441209473"/>
    <n v="2515511.8552757576"/>
    <n v="2499060.3374907551"/>
    <n v="2515511.8552757576"/>
    <n v="2695653.5659724837"/>
    <n v="2420958.9030186553"/>
    <n v="2499060.3374907551"/>
    <n v="2611401.9253144274"/>
    <n v="2859007.5323484819"/>
    <n v="2504034.0082759224"/>
    <n v="2458008.7544303429"/>
    <n v="2546617.6134920008"/>
    <n v="2548583.4875293276"/>
    <n v="2504034.0082759224"/>
    <n v="2479908.9441209473"/>
    <n v="3064776.9382154969"/>
    <n v="3744489.5601149118"/>
    <n v="2517808.8323751306"/>
    <n v="2502928.541106889"/>
    <n v="2504034.0082759224"/>
    <n v="2505826.7639130759"/>
  </r>
  <r>
    <s v="Pembroke Power Station"/>
    <x v="1"/>
    <n v="5553803.8259909712"/>
    <n v="4716966.9504107162"/>
    <n v="8924468.3998973724"/>
    <n v="10279688.595220052"/>
    <n v="8723674.1644673273"/>
    <n v="10342974.958413221"/>
    <n v="8791043.7813840397"/>
    <n v="10342974.958413221"/>
    <n v="11098180.49162324"/>
    <n v="9821630.45211206"/>
    <n v="8791043.7813840397"/>
    <n v="9056730.2486060262"/>
    <n v="7173112.6937571364"/>
    <n v="10279688.595220052"/>
    <n v="10648423.943032779"/>
    <n v="10514485.37425169"/>
    <n v="8965253.3327301666"/>
    <n v="10279688.595220052"/>
    <n v="8723674.1644673273"/>
    <n v="9032830.0339471903"/>
    <n v="5753631.5036892993"/>
    <n v="10355639.992801586"/>
    <n v="8804651.1148435213"/>
    <n v="10279688.595220052"/>
    <n v="8658234.766595671"/>
  </r>
  <r>
    <s v="Peterborough (Peterborough Power Station)"/>
    <x v="1"/>
    <n v="28936.698041625001"/>
    <n v="10831.425090505085"/>
    <n v="20839.350801194414"/>
    <n v="35623.45959002414"/>
    <n v="20370.480127498067"/>
    <n v="35900.540210653533"/>
    <n v="20527.793596195595"/>
    <n v="35900.540210653533"/>
    <n v="38573.667815133958"/>
    <n v="33617.987507684411"/>
    <n v="20527.793596195595"/>
    <n v="35175.085423156343"/>
    <n v="22334.840909213202"/>
    <n v="35623.45959002414"/>
    <n v="36162.692805172192"/>
    <n v="36651.447832250909"/>
    <n v="20934.586896451059"/>
    <n v="35623.45959002414"/>
    <n v="20370.480127498067"/>
    <n v="39547.574320341671"/>
    <n v="25190.573568733449"/>
    <n v="35955.990317304633"/>
    <n v="20559.567813188922"/>
    <n v="35623.45959002414"/>
    <n v="20485.676445705631"/>
  </r>
  <r>
    <s v="Peterborough Eye (Tee)"/>
    <x v="8"/>
    <n v="958012.85430990905"/>
    <n v="672496.20403314556"/>
    <n v="1293863.3828159382"/>
    <n v="1133669.3480754944"/>
    <n v="1319765.2004239899"/>
    <n v="1138747.0461366132"/>
    <n v="1329957.24500249"/>
    <n v="1138747.0461366132"/>
    <n v="1220188.736867974"/>
    <n v="1096917.655802707"/>
    <n v="1329957.24500249"/>
    <n v="1190108.7154056174"/>
    <n v="1447032.451099697"/>
    <n v="1133669.3480754944"/>
    <n v="1218060.0817450725"/>
    <n v="1152507.9586306133"/>
    <n v="1356312.619941246"/>
    <n v="1133669.3480754944"/>
    <n v="1319765.2004239899"/>
    <n v="1342901.4081734032"/>
    <n v="1632050.0138746228"/>
    <n v="1139763.2085026116"/>
    <n v="1332015.8369248679"/>
    <n v="1133669.3480754944"/>
    <n v="1325677.5852356835"/>
  </r>
  <r>
    <s v="Peters Green"/>
    <x v="15"/>
    <n v="8223223.5851936284"/>
    <n v="4617038.5602860963"/>
    <n v="8764373.8870617803"/>
    <n v="8172769.5371869002"/>
    <n v="8939827.6613057591"/>
    <n v="8211901.0414715279"/>
    <n v="9008866.54944955"/>
    <n v="8211901.0414715279"/>
    <n v="8801474.1898583062"/>
    <n v="7889540.9981266242"/>
    <n v="9008866.54944955"/>
    <n v="8050596.7744566947"/>
    <n v="9034903.1403202303"/>
    <n v="8172769.5371869002"/>
    <n v="8664722.0952779055"/>
    <n v="8317950.1211406514"/>
    <n v="9187392.6310782265"/>
    <n v="8172769.5371869002"/>
    <n v="8939827.6613057591"/>
    <n v="8474720.8061491307"/>
    <n v="9028512.8591032494"/>
    <n v="8219732.1416079113"/>
    <n v="9022811.0427620094"/>
    <n v="8172769.5371869002"/>
    <n v="8935598.3576970045"/>
  </r>
  <r>
    <s v="Peters Green South Mimms"/>
    <x v="15"/>
    <n v="11577819.924560478"/>
    <n v="6756081.7522769496"/>
    <n v="12824849.893573675"/>
    <n v="11438333.27149339"/>
    <n v="13081590.232009521"/>
    <n v="11489884.370942151"/>
    <n v="13182614.376879741"/>
    <n v="11489884.370942151"/>
    <n v="12311912.223357201"/>
    <n v="11065213.381247848"/>
    <n v="13182614.376879741"/>
    <n v="11297474.401917923"/>
    <n v="13220713.546764228"/>
    <n v="11438333.27149339"/>
    <n v="12180138.245640758"/>
    <n v="11629591.411405202"/>
    <n v="13443850.402234117"/>
    <n v="11438333.27149339"/>
    <n v="13081590.232009521"/>
    <n v="11860216.50622471"/>
    <n v="13211362.69085118"/>
    <n v="11500200.913311377"/>
    <n v="13203019.261002239"/>
    <n v="11438333.27149339"/>
    <n v="13075401.520227242"/>
  </r>
  <r>
    <s v="Phillips Petroleum, Teesside"/>
    <x v="10"/>
    <n v="13363.616936417"/>
    <n v="6860.009895644218"/>
    <n v="10430.422311691793"/>
    <n v="20597.828616226361"/>
    <n v="10463.884725609363"/>
    <n v="20749.894282822017"/>
    <n v="10544.693326679822"/>
    <n v="20749.894282822017"/>
    <n v="22287.623510399335"/>
    <n v="19497.197874360572"/>
    <n v="10544.693326679822"/>
    <n v="20004.534447241422"/>
    <n v="12137.99322725327"/>
    <n v="20597.828616226361"/>
    <n v="19426.625742925731"/>
    <n v="21162.002743423054"/>
    <n v="10753.654439740554"/>
    <n v="20597.828616226361"/>
    <n v="10463.884725609363"/>
    <n v="21895.534859848478"/>
    <n v="14187.099574424985"/>
    <n v="20780.326066219732"/>
    <n v="10561.015069799945"/>
    <n v="20597.828616226361"/>
    <n v="10543.236705912945"/>
  </r>
  <r>
    <s v="Pickering"/>
    <x v="4"/>
    <n v="295113.86819724605"/>
    <n v="293432.2940603926"/>
    <n v="453998.8757300314"/>
    <n v="516602.88922324131"/>
    <n v="463087.46748520085"/>
    <n v="519059.04345810466"/>
    <n v="466663.71582910145"/>
    <n v="519059.04345810466"/>
    <n v="556309.2816032744"/>
    <n v="498825.57684119872"/>
    <n v="466663.71582910145"/>
    <n v="530983.83759216033"/>
    <n v="554852.0109481368"/>
    <n v="516602.88922324131"/>
    <n v="486331.54501269286"/>
    <n v="525715.39109652163"/>
    <n v="475911.45461710024"/>
    <n v="516602.88922324131"/>
    <n v="463087.46748520085"/>
    <n v="586270.52720480494"/>
    <n v="669576.52757040691"/>
    <n v="519550.57553986972"/>
    <n v="467386.04743752524"/>
    <n v="516602.88922324131"/>
    <n v="467279.38569463533"/>
  </r>
  <r>
    <s v="Pickmere (Winnington Power, aka Brunner Mond)"/>
    <x v="10"/>
    <n v="777558.24238562817"/>
    <n v="207700.89242388139"/>
    <n v="404818.34572762018"/>
    <n v="622738.58793297235"/>
    <n v="406117.06582178705"/>
    <n v="627332.78899917426"/>
    <n v="409253.35342629184"/>
    <n v="627332.78899917426"/>
    <n v="673820.15254188236"/>
    <n v="589486.38156070921"/>
    <n v="409253.35342629184"/>
    <n v="602650.95572662447"/>
    <n v="429953.21360934933"/>
    <n v="622738.58793297235"/>
    <n v="639715.25553378486"/>
    <n v="639783.39123878768"/>
    <n v="417363.40780211845"/>
    <n v="622738.58793297235"/>
    <n v="406117.06582178705"/>
    <n v="661506.91244234226"/>
    <n v="428620.01298719982"/>
    <n v="628252.19266774843"/>
    <n v="409886.82164561725"/>
    <n v="622738.58793297235"/>
    <n v="406486.43409630319"/>
  </r>
  <r>
    <s v="Pitcairngreen"/>
    <x v="0"/>
    <n v="44279.0499326645"/>
    <n v="194273.10339847472"/>
    <n v="261719.87738041929"/>
    <n v="238569.64339825587"/>
    <n v="266959.24083901721"/>
    <n v="239061.58807677784"/>
    <n v="269020.86549952452"/>
    <n v="239061.58807677784"/>
    <n v="255641.00696832611"/>
    <n v="235009.01430557392"/>
    <n v="269020.86549952452"/>
    <n v="213055.56658654832"/>
    <n v="275112.76088682673"/>
    <n v="238569.64339825587"/>
    <n v="199626.78676718319"/>
    <n v="240394.79213726861"/>
    <n v="274351.97355072747"/>
    <n v="238569.64339825587"/>
    <n v="266959.24083901721"/>
    <n v="191451.74471616227"/>
    <n v="274271.05565784033"/>
    <n v="239160.03734698851"/>
    <n v="269437.27300639288"/>
    <n v="238569.64339825587"/>
    <n v="266934.83462372993"/>
  </r>
  <r>
    <s v="Pucklechurch"/>
    <x v="7"/>
    <n v="2548678.747306115"/>
    <n v="1073471.7969210569"/>
    <n v="2095538.7677595918"/>
    <n v="1599372.9253713936"/>
    <n v="2137489.3041718183"/>
    <n v="1605173.2864894858"/>
    <n v="2153996.3209253931"/>
    <n v="1605173.2864894858"/>
    <n v="1718748.6227439339"/>
    <n v="1557390.695566223"/>
    <n v="2153996.3209253931"/>
    <n v="1526091.8851713331"/>
    <n v="2016064.7537310261"/>
    <n v="1599372.9253713936"/>
    <n v="1761016.9484946132"/>
    <n v="1620892.6657867413"/>
    <n v="2196681.4379605534"/>
    <n v="1599372.9253713936"/>
    <n v="2137489.3041718183"/>
    <n v="1506936.3426872585"/>
    <n v="1813037.0762704618"/>
    <n v="1606334.0700978176"/>
    <n v="2157330.4126366801"/>
    <n v="1599372.9253713936"/>
    <n v="2128926.1938546714"/>
  </r>
  <r>
    <s v="Rawcliffe"/>
    <x v="4"/>
    <n v="123882.89756100801"/>
    <n v="159770.56349305087"/>
    <n v="270596.61695069046"/>
    <n v="258596.51594929353"/>
    <n v="276013.68362921168"/>
    <n v="259685.13850878435"/>
    <n v="278145.23230690154"/>
    <n v="259685.13850878435"/>
    <n v="278194.93148961989"/>
    <n v="250717.21300019202"/>
    <n v="278145.23230690154"/>
    <n v="276007.52934143861"/>
    <n v="329374.98720255122"/>
    <n v="258596.51594929353"/>
    <n v="257074.4438769508"/>
    <n v="262635.38084297441"/>
    <n v="283657.15527466754"/>
    <n v="258596.51594929353"/>
    <n v="276013.68362921168"/>
    <n v="316080.8099159085"/>
    <n v="403240.52997982653"/>
    <n v="259902.99653468828"/>
    <n v="278575.76308571291"/>
    <n v="258596.51594929353"/>
    <n v="278602.93124039017"/>
  </r>
  <r>
    <s v="Rollswood Kintore"/>
    <x v="10"/>
    <n v="0"/>
    <n v="0"/>
    <n v="0"/>
    <n v="0"/>
    <n v="0"/>
    <n v="0"/>
    <n v="0"/>
    <n v="0"/>
    <n v="0"/>
    <n v="0"/>
    <n v="0"/>
    <n v="0"/>
    <n v="0"/>
    <n v="0"/>
    <n v="0"/>
    <n v="0"/>
    <n v="0"/>
    <n v="0"/>
    <n v="0"/>
    <n v="0"/>
    <n v="0"/>
    <n v="0"/>
    <n v="0"/>
    <n v="0"/>
    <n v="0"/>
  </r>
  <r>
    <s v="Roosecote Power Station (Barrow)"/>
    <x v="1"/>
    <n v="0"/>
    <n v="0"/>
    <n v="0"/>
    <n v="0"/>
    <n v="0"/>
    <n v="0"/>
    <n v="0"/>
    <n v="0"/>
    <n v="0"/>
    <n v="0"/>
    <n v="0"/>
    <n v="0"/>
    <n v="0"/>
    <n v="0"/>
    <n v="0"/>
    <n v="0"/>
    <n v="0"/>
    <n v="0"/>
    <n v="0"/>
    <n v="0"/>
    <n v="0"/>
    <n v="0"/>
    <n v="0"/>
    <n v="0"/>
    <n v="0"/>
  </r>
  <r>
    <s v="Rosehill (Saltend Power Station)"/>
    <x v="1"/>
    <n v="3127093.900117836"/>
    <n v="1320845.3513342398"/>
    <n v="2196785.9987814594"/>
    <n v="4512410.8613173161"/>
    <n v="2147359.8654509052"/>
    <n v="4548044.5290705496"/>
    <n v="2163943.1087942943"/>
    <n v="4548044.5290705496"/>
    <n v="4887168.4196961187"/>
    <n v="4254499.1903092545"/>
    <n v="2163943.1087942943"/>
    <n v="4434665.6740951957"/>
    <n v="2477553.8665767857"/>
    <n v="4512410.8613173161"/>
    <n v="4373497.4752919376"/>
    <n v="4644614.2301221453"/>
    <n v="2206825.3384244042"/>
    <n v="4512410.8613173161"/>
    <n v="2147359.8654509052"/>
    <n v="5085975.0515075848"/>
    <n v="3239607.7611729945"/>
    <n v="4555175.6329088407"/>
    <n v="2167292.5967743066"/>
    <n v="4512410.8613173161"/>
    <n v="2172820.6270193211"/>
  </r>
  <r>
    <s v="Ross (SW)"/>
    <x v="7"/>
    <n v="324157.956615576"/>
    <n v="178351.73525366219"/>
    <n v="352274.32894989412"/>
    <n v="301801.87859047402"/>
    <n v="359326.49963317136"/>
    <n v="303161.05904596439"/>
    <n v="362101.44149504276"/>
    <n v="303161.05904596439"/>
    <n v="324849.39691448445"/>
    <n v="291964.31415830227"/>
    <n v="362101.44149504276"/>
    <n v="292480.74500343984"/>
    <n v="346431.19002332288"/>
    <n v="301801.87859047402"/>
    <n v="329599.74267463479"/>
    <n v="306844.53196743957"/>
    <n v="369277.10018055793"/>
    <n v="301801.87859047402"/>
    <n v="359326.49963317136"/>
    <n v="298538.47586731822"/>
    <n v="321508.34258686326"/>
    <n v="303433.06183361454"/>
    <n v="362661.92500332295"/>
    <n v="301801.87859047402"/>
    <n v="358252.37821075076"/>
  </r>
  <r>
    <s v="Ross (WM)"/>
    <x v="3"/>
    <n v="958379.98481676017"/>
    <n v="446162.47583484079"/>
    <n v="881245.06640657759"/>
    <n v="910836.62425548502"/>
    <n v="898886.68860649981"/>
    <n v="915945.33413424948"/>
    <n v="905828.44854861335"/>
    <n v="915945.33413424948"/>
    <n v="982376.93384540116"/>
    <n v="873860.47263808723"/>
    <n v="905828.44854861335"/>
    <n v="876173.03002930386"/>
    <n v="866627.94296554185"/>
    <n v="910836.62425548502"/>
    <n v="973811.8254158661"/>
    <n v="929790.29079624917"/>
    <n v="923778.98679441004"/>
    <n v="910836.62425548502"/>
    <n v="898886.68860649981"/>
    <n v="908645.81348816538"/>
    <n v="804281.25875029166"/>
    <n v="916967.7026672184"/>
    <n v="907230.54710054724"/>
    <n v="910836.62425548502"/>
    <n v="896199.67985675239"/>
  </r>
  <r>
    <s v="Roudham Heath"/>
    <x v="8"/>
    <n v="996650.64836485335"/>
    <n v="714046.9465368886"/>
    <n v="1324027.9003398211"/>
    <n v="1532758.8175982861"/>
    <n v="1350533.5806440979"/>
    <n v="1541757.5349891353"/>
    <n v="1360963.2377181482"/>
    <n v="1541757.5349891353"/>
    <n v="1653938.4735902608"/>
    <n v="1467627.3173756432"/>
    <n v="1360963.2377181482"/>
    <n v="1462148.8735782546"/>
    <n v="1311848.6862861181"/>
    <n v="1532758.8175982861"/>
    <n v="1578713.5149569742"/>
    <n v="1566144.6807160378"/>
    <n v="1387933.0493739054"/>
    <n v="1532758.8175982861"/>
    <n v="1350533.5806440979"/>
    <n v="1553394.990302243"/>
    <n v="1327452.7265805043"/>
    <n v="1543558.3821141066"/>
    <n v="1363069.8226768752"/>
    <n v="1532758.8175982861"/>
    <n v="1349097.6823215238"/>
  </r>
  <r>
    <s v="Royston"/>
    <x v="8"/>
    <n v="157663.45164463"/>
    <n v="94375.738712677325"/>
    <n v="180069.32137913938"/>
    <n v="177126.27170751599"/>
    <n v="183674.12446816725"/>
    <n v="178036.5315741472"/>
    <n v="185092.56985822238"/>
    <n v="178036.5315741472"/>
    <n v="190874.48947329831"/>
    <n v="170537.93382211454"/>
    <n v="185092.56985822238"/>
    <n v="174510.32527922798"/>
    <n v="186356.82668695805"/>
    <n v="177126.27170751599"/>
    <n v="187308.11083183374"/>
    <n v="180503.39869006077"/>
    <n v="188760.49534629507"/>
    <n v="177126.27170751599"/>
    <n v="183674.12446816725"/>
    <n v="186145.90425478457"/>
    <n v="189210.40897199218"/>
    <n v="178218.69518620445"/>
    <n v="185379.06784200919"/>
    <n v="177126.27170751599"/>
    <n v="183668.37847706227"/>
  </r>
  <r>
    <s v="Rugby"/>
    <x v="3"/>
    <n v="5589189.612468658"/>
    <n v="2240487.2325901007"/>
    <n v="4552533.8168841042"/>
    <n v="4755756.1384874657"/>
    <n v="4643670.8736591041"/>
    <n v="4783403.7660280224"/>
    <n v="4679532.1772735761"/>
    <n v="4783403.7660280224"/>
    <n v="5131207.5197720919"/>
    <n v="4555646.3471582625"/>
    <n v="4679532.1772735761"/>
    <n v="4824407.3467043312"/>
    <n v="4903769.6716543809"/>
    <n v="4755756.1384874657"/>
    <n v="5140470.9157651551"/>
    <n v="4858330.7464575125"/>
    <n v="4772265.1019848464"/>
    <n v="4755756.1384874657"/>
    <n v="4643670.8736591041"/>
    <n v="5323877.2201292776"/>
    <n v="5122148.3766975384"/>
    <n v="4788936.6823766697"/>
    <n v="4686775.4530837517"/>
    <n v="4755756.1384874657"/>
    <n v="4650921.3258670205"/>
  </r>
  <r>
    <s v="Ryehouse"/>
    <x v="1"/>
    <n v="688331.16891263996"/>
    <n v="310215.0533595609"/>
    <n v="586552.89000672835"/>
    <n v="827677.55489250063"/>
    <n v="573355.86427797168"/>
    <n v="833501.8923227659"/>
    <n v="577783.67350205907"/>
    <n v="833501.8923227659"/>
    <n v="895014.65446185227"/>
    <n v="785521.78778042155"/>
    <n v="577783.67350205907"/>
    <n v="783617.10178779135"/>
    <n v="557039.87753455027"/>
    <n v="827677.55489250063"/>
    <n v="845328.89578791987"/>
    <n v="849286.24908220407"/>
    <n v="589233.44409119699"/>
    <n v="827677.55489250063"/>
    <n v="573355.86427797168"/>
    <n v="831304.68261164916"/>
    <n v="529515.20100159803"/>
    <n v="834667.47413410491"/>
    <n v="578678.00360767916"/>
    <n v="827677.55489250063"/>
    <n v="572505.72954347485"/>
  </r>
  <r>
    <s v="Saddle Bow (Kings Lynn)"/>
    <x v="1"/>
    <n v="2.4222384999999997"/>
    <n v="1.0043952154014621"/>
    <n v="1.8770299213052268"/>
    <n v="3.2752207636365376"/>
    <n v="1.8347980738668415"/>
    <n v="3.3006059538674015"/>
    <n v="1.8489675213984151"/>
    <n v="3.3006059538674015"/>
    <n v="3.5462864029232621"/>
    <n v="3.0914861877674635"/>
    <n v="1.8489675213984151"/>
    <n v="3.2196547959377861"/>
    <n v="2.0029571153571899"/>
    <n v="3.2752207636365376"/>
    <n v="3.2946343392246487"/>
    <n v="3.3694015729069275"/>
    <n v="1.885607971652856"/>
    <n v="3.2752207636365376"/>
    <n v="1.8347980738668415"/>
    <n v="3.6232151314324419"/>
    <n v="2.3078752336208677"/>
    <n v="3.3056861052777111"/>
    <n v="1.8518294702466269"/>
    <n v="3.2752207636365376"/>
    <n v="1.846061381741229"/>
  </r>
  <r>
    <s v="Saltend BPHP (BP Saltend HP)"/>
    <x v="10"/>
    <n v="329774.05676730903"/>
    <n v="140709.22172497926"/>
    <n v="233924.60267476423"/>
    <n v="480271.87416423502"/>
    <n v="234675.06911285408"/>
    <n v="484024.39954766008"/>
    <n v="236487.37539664877"/>
    <n v="484024.39954766008"/>
    <n v="520079.6756018931"/>
    <n v="453111.60262436478"/>
    <n v="236487.37539664877"/>
    <n v="472350.74973075534"/>
    <n v="270343.49216263107"/>
    <n v="480271.87416423502"/>
    <n v="465577.11362771183"/>
    <n v="494194.00254714361"/>
    <n v="241173.77676051419"/>
    <n v="480271.87416423502"/>
    <n v="234675.06911285408"/>
    <n v="540316.24747829826"/>
    <n v="350095.14285541035"/>
    <n v="484775.36485244834"/>
    <n v="236853.42551048085"/>
    <n v="480271.87416423502"/>
    <n v="237163.82935354978"/>
  </r>
  <r>
    <s v="Saltfleetby Storage (Theddlethorpe)"/>
    <x v="6"/>
    <n v="0"/>
    <n v="0"/>
    <n v="0"/>
    <n v="0"/>
    <n v="0"/>
    <n v="0"/>
    <n v="0"/>
    <n v="0"/>
    <n v="0"/>
    <n v="0"/>
    <n v="0"/>
    <n v="0"/>
    <n v="0"/>
    <n v="0"/>
    <n v="0"/>
    <n v="0"/>
    <n v="0"/>
    <n v="0"/>
    <n v="0"/>
    <n v="0"/>
    <n v="0"/>
    <n v="0"/>
    <n v="0"/>
    <n v="0"/>
    <n v="0"/>
  </r>
  <r>
    <s v="Saltwick Pressure Controlled"/>
    <x v="11"/>
    <n v="740389.45892435953"/>
    <n v="306796.5147748405"/>
    <n v="421684.68365218281"/>
    <n v="1075169.1173086788"/>
    <n v="430126.37843131815"/>
    <n v="1083602.7095946088"/>
    <n v="433448.0808234975"/>
    <n v="1083602.7095946088"/>
    <n v="1164350.4305712916"/>
    <n v="1014127.9162140334"/>
    <n v="433448.0808234975"/>
    <n v="993562.86997208069"/>
    <n v="458652.22662431578"/>
    <n v="1075169.1173086788"/>
    <n v="989270.42011676216"/>
    <n v="1106458.3272504532"/>
    <n v="442037.59505752049"/>
    <n v="1075169.1173086788"/>
    <n v="430126.37843131815"/>
    <n v="1038203.1331500676"/>
    <n v="453344.23387325986"/>
    <n v="1085290.4623888836"/>
    <n v="434118.99917200545"/>
    <n v="1075169.1173086788"/>
    <n v="430336.93050893041"/>
  </r>
  <r>
    <s v="Saltwick Volumetric Controlled"/>
    <x v="11"/>
    <n v="166836.0830510435"/>
    <n v="2149587.8166553029"/>
    <n v="2954558.5259145619"/>
    <n v="2302393.5224659676"/>
    <n v="3013705.7566559035"/>
    <n v="2304138.708600997"/>
    <n v="3036979.4597422155"/>
    <n v="2304138.708600997"/>
    <n v="2461231.9657023442"/>
    <n v="2289762.1010972052"/>
    <n v="3036979.4597422155"/>
    <n v="2111415.7692092662"/>
    <n v="3213573.7889884752"/>
    <n v="2302393.5224659676"/>
    <n v="1920831.055788052"/>
    <n v="2308868.2835778501"/>
    <n v="3097162.3961813897"/>
    <n v="2302393.5224659676"/>
    <n v="3013705.7566559035"/>
    <n v="1842923.2718050613"/>
    <n v="3176383.0257325596"/>
    <n v="2304487.9598661833"/>
    <n v="3041680.2885899791"/>
    <n v="2302393.5224659676"/>
    <n v="3015181.0021627303"/>
  </r>
  <r>
    <s v="Samlesbury"/>
    <x v="5"/>
    <n v="8069877.1469899388"/>
    <n v="4141318.3338292907"/>
    <n v="7136207.6337455902"/>
    <n v="6015343.140122965"/>
    <n v="7279067.189860899"/>
    <n v="6036022.7543040086"/>
    <n v="7335280.6566693308"/>
    <n v="6036022.7543040086"/>
    <n v="6462085.2069286704"/>
    <n v="5865666.8877043221"/>
    <n v="7335280.6566693308"/>
    <n v="6010487.2372732423"/>
    <n v="7900293.5077312235"/>
    <n v="6015343.140122965"/>
    <n v="6078005.3432141151"/>
    <n v="6092065.9372049458"/>
    <n v="7480641.7746405788"/>
    <n v="6015343.140122965"/>
    <n v="7279067.189860899"/>
    <n v="6173186.4214600567"/>
    <n v="7979751.6594917681"/>
    <n v="6040161.213389446"/>
    <n v="7346634.6679087533"/>
    <n v="6015343.140122965"/>
    <n v="7289354.4569028495"/>
  </r>
  <r>
    <s v="Sandy Lane (Blackburn CHP, aka Sappi Paper Mill)"/>
    <x v="10"/>
    <n v="38288.915999399993"/>
    <n v="12659.918815667766"/>
    <n v="21787.378106172404"/>
    <n v="35530.440128172049"/>
    <n v="21857.275397251724"/>
    <n v="35783.860482246775"/>
    <n v="22026.070820211695"/>
    <n v="35783.860482246775"/>
    <n v="38427.764152214499"/>
    <n v="33696.217857271084"/>
    <n v="22026.070820211695"/>
    <n v="34164.540620680971"/>
    <n v="23574.744083281974"/>
    <n v="35530.440128172049"/>
    <n v="34967.777579149712"/>
    <n v="36470.647147118361"/>
    <n v="22462.555043351716"/>
    <n v="35530.440128172049"/>
    <n v="21857.275397251724"/>
    <n v="36489.32938683968"/>
    <n v="23643.073929396985"/>
    <n v="35834.575633775894"/>
    <n v="22060.164165432994"/>
    <n v="35530.440128172049"/>
    <n v="21889.92226224106"/>
  </r>
  <r>
    <s v="Seabank (DN)"/>
    <x v="7"/>
    <n v="6245893.4206387438"/>
    <n v="2557971.0907815434"/>
    <n v="4945389.5604527546"/>
    <n v="3845439.6268593622"/>
    <n v="5044391.1862018062"/>
    <n v="3859637.321326918"/>
    <n v="5083347.1003482342"/>
    <n v="3859637.321326918"/>
    <n v="4132955.3223332805"/>
    <n v="3742678.6332409885"/>
    <n v="5083347.1003482342"/>
    <n v="3597161.7639392097"/>
    <n v="4655339.4605018403"/>
    <n v="3845439.6268593622"/>
    <n v="4200411.1130171642"/>
    <n v="3898114.0540575627"/>
    <n v="5184082.3076467691"/>
    <n v="3845439.6268593622"/>
    <n v="5044391.1862018062"/>
    <n v="3497144.7977737263"/>
    <n v="4075384.0265042665"/>
    <n v="3862478.6014952576"/>
    <n v="5091215.4264304414"/>
    <n v="3845439.6268593622"/>
    <n v="5019740.6137293763"/>
  </r>
  <r>
    <s v="Seabank (Seabank Power Station phase II)"/>
    <x v="1"/>
    <n v="968829.18430952495"/>
    <n v="384390.00542073755"/>
    <n v="743682.70502392366"/>
    <n v="958365.30293787294"/>
    <n v="726950.36944188736"/>
    <n v="964845.39593307173"/>
    <n v="732564.33059901593"/>
    <n v="964845.39593307173"/>
    <n v="1035814.9165052408"/>
    <n v="911463.26567768317"/>
    <n v="732564.33059901593"/>
    <n v="893552.73825831036"/>
    <n v="671821.71577039943"/>
    <n v="958365.30293787294"/>
    <n v="992749.91313647002"/>
    <n v="982406.89557061903"/>
    <n v="747081.34433930484"/>
    <n v="958365.30293787294"/>
    <n v="726950.36944188736"/>
    <n v="924900.33676198963"/>
    <n v="589132.71869029151"/>
    <n v="966142.20928247378"/>
    <n v="733698.23999309959"/>
    <n v="958365.30293787294"/>
    <n v="723997.73119958024"/>
  </r>
  <r>
    <s v="Seal Sands TGPP"/>
    <x v="10"/>
    <n v="0"/>
    <n v="0"/>
    <n v="0"/>
    <n v="0"/>
    <n v="0"/>
    <n v="0"/>
    <n v="0"/>
    <n v="0"/>
    <n v="0"/>
    <n v="0"/>
    <n v="0"/>
    <n v="0"/>
    <n v="0"/>
    <n v="0"/>
    <n v="0"/>
    <n v="0"/>
    <n v="0"/>
    <n v="0"/>
    <n v="0"/>
    <n v="0"/>
    <n v="0"/>
    <n v="0"/>
    <n v="0"/>
    <n v="0"/>
    <n v="0"/>
  </r>
  <r>
    <s v="Sellafield Power Station"/>
    <x v="1"/>
    <n v="535349.90724388801"/>
    <n v="244535.06499786701"/>
    <n v="421346.38806460344"/>
    <n v="650824.15607676585"/>
    <n v="411866.39194020472"/>
    <n v="655397.64536625845"/>
    <n v="415047.07940316654"/>
    <n v="655397.64536625845"/>
    <n v="703760.5671934709"/>
    <n v="617721.85874495434"/>
    <n v="415047.07940316654"/>
    <n v="618443.71527965006"/>
    <n v="430589.13698357204"/>
    <n v="650824.15607676585"/>
    <n v="641279.08040260873"/>
    <n v="667792.11726029753"/>
    <n v="423271.94635735732"/>
    <n v="650824.15607676585"/>
    <n v="411866.39194020472"/>
    <n v="652771.77151055238"/>
    <n v="415795.29506999528"/>
    <n v="656312.90413929697"/>
    <n v="415689.51551791746"/>
    <n v="650824.15607676585"/>
    <n v="412063.25403566845"/>
  </r>
  <r>
    <s v="Shellstar (aka Kemira, not Kemira CHP)"/>
    <x v="10"/>
    <n v="1617865.7149100159"/>
    <n v="438688.53361416369"/>
    <n v="844883.83794836723"/>
    <n v="1238734.5613472587"/>
    <n v="847594.3564541993"/>
    <n v="1247598.7072753599"/>
    <n v="854140.00522770314"/>
    <n v="1247598.7072753599"/>
    <n v="1339803.878102269"/>
    <n v="1174577.0711835213"/>
    <n v="854140.00522770314"/>
    <n v="1188833.0299212039"/>
    <n v="864608.0898337228"/>
    <n v="1238734.5613472587"/>
    <n v="1271846.8236240046"/>
    <n v="1271621.1550425226"/>
    <n v="871066.24866339215"/>
    <n v="1238734.5613472587"/>
    <n v="847594.3564541993"/>
    <n v="1276325.0279736326"/>
    <n v="826988.25934585952"/>
    <n v="1249372.6236032778"/>
    <n v="855462.09713879344"/>
    <n v="1238734.5613472587"/>
    <n v="846864.06941162911"/>
  </r>
  <r>
    <s v="Shorne"/>
    <x v="14"/>
    <n v="2070295.2435234468"/>
    <n v="2269583.177327693"/>
    <n v="4300684.0649537789"/>
    <n v="2264267.7370959772"/>
    <n v="4386779.3480577283"/>
    <n v="2264283.361680564"/>
    <n v="4420656.7761465106"/>
    <n v="2264283.361680564"/>
    <n v="2417125.990350015"/>
    <n v="2264154.6484645298"/>
    <n v="4420656.7761465106"/>
    <n v="2148416.6419936609"/>
    <n v="4162986.8906913842"/>
    <n v="2264267.7370959772"/>
    <n v="2575385.6421430935"/>
    <n v="2264325.7053840831"/>
    <n v="4508259.6425158493"/>
    <n v="2264267.7370959772"/>
    <n v="4386779.3480577283"/>
    <n v="2039125.5485469149"/>
    <n v="3858022.0385145233"/>
    <n v="2264286.488513757"/>
    <n v="4427499.3482397553"/>
    <n v="2264267.7370959772"/>
    <n v="4372200.975768825"/>
  </r>
  <r>
    <s v="Shotwick (Bridgewater Paper)"/>
    <x v="10"/>
    <n v="25581.537608550003"/>
    <n v="6961.7167877837619"/>
    <n v="13384.534962463111"/>
    <n v="19538.513010541894"/>
    <n v="13427.474628341741"/>
    <n v="19677.872120167489"/>
    <n v="13531.169906823701"/>
    <n v="19677.872120167489"/>
    <n v="21131.779774228111"/>
    <n v="18529.850610627371"/>
    <n v="13531.169906823701"/>
    <n v="18724.414534044878"/>
    <n v="13639.578777366611"/>
    <n v="19538.513010541894"/>
    <n v="20055.32762053407"/>
    <n v="20055.544933658297"/>
    <n v="13799.3131554841"/>
    <n v="19538.513010541894"/>
    <n v="13427.474628341741"/>
    <n v="20065.951185143218"/>
    <n v="13001.630210971147"/>
    <n v="19705.761033776776"/>
    <n v="13552.114307240332"/>
    <n v="19538.513010541894"/>
    <n v="13413.69709971018"/>
  </r>
  <r>
    <s v="Shustoke"/>
    <x v="3"/>
    <n v="178069.95249174035"/>
    <n v="69100.746020084043"/>
    <n v="137921.71402146289"/>
    <n v="69895.834951824814"/>
    <n v="140682.76524855068"/>
    <n v="69906.80135400455"/>
    <n v="141769.20472610247"/>
    <n v="69906.80135400455"/>
    <n v="74635.078256486842"/>
    <n v="69816.461615049382"/>
    <n v="141769.20472610247"/>
    <n v="75679.542383540072"/>
    <n v="147011.48307983839"/>
    <n v="69895.834951824814"/>
    <n v="83506.293759618304"/>
    <n v="69936.521061429623"/>
    <n v="144578.6037194652"/>
    <n v="69895.834951824814"/>
    <n v="140682.76524855068"/>
    <n v="79352.939996457571"/>
    <n v="148278.10332227609"/>
    <n v="69908.995979413812"/>
    <n v="141988.64406578994"/>
    <n v="69895.834951824814"/>
    <n v="140751.66180449244"/>
  </r>
  <r>
    <s v="Silk Willoughby"/>
    <x v="2"/>
    <n v="90641.597548490012"/>
    <n v="69188.709773166207"/>
    <n v="127858.95611828307"/>
    <n v="132543.41123672086"/>
    <n v="130418.56125504135"/>
    <n v="133240.21617736921"/>
    <n v="131425.73418985447"/>
    <n v="133240.21617736921"/>
    <n v="142862.03258084104"/>
    <n v="127500.03125535515"/>
    <n v="131425.73418985447"/>
    <n v="138822.94997379207"/>
    <n v="148855.84927207883"/>
    <n v="132543.41123672086"/>
    <n v="137408.8161753632"/>
    <n v="135128.60569920228"/>
    <n v="134030.15964352275"/>
    <n v="132543.41123672086"/>
    <n v="130418.56125504135"/>
    <n v="158978.27650987619"/>
    <n v="176049.95392397212"/>
    <n v="133379.66262507165"/>
    <n v="131629.16325182279"/>
    <n v="132543.41123672086"/>
    <n v="131325.54879875068"/>
  </r>
  <r>
    <s v="Soutra"/>
    <x v="0"/>
    <n v="155544.33558570247"/>
    <n v="553482.10394594434"/>
    <n v="780403.74925295671"/>
    <n v="709972.35234552331"/>
    <n v="796026.63173215801"/>
    <n v="711705.96283380757"/>
    <n v="802174.04258499795"/>
    <n v="711705.96283380757"/>
    <n v="761307.0170971381"/>
    <n v="697424.71394335735"/>
    <n v="802174.04258499795"/>
    <n v="662914.97036125639"/>
    <n v="857611.42364997382"/>
    <n v="709972.35234552331"/>
    <n v="618557.14585131954"/>
    <n v="716404.16700837854"/>
    <n v="818070.49169109319"/>
    <n v="709972.35234552331"/>
    <n v="796026.63173215801"/>
    <n v="616931.11883883516"/>
    <n v="857199.19544487144"/>
    <n v="712052.89754995063"/>
    <n v="803415.69829274644"/>
    <n v="709972.35234552331"/>
    <n v="796814.01080874167"/>
  </r>
  <r>
    <s v="Spalding 2 (South Holland) Power Station"/>
    <x v="1"/>
    <n v="0"/>
    <n v="0"/>
    <n v="0"/>
    <n v="0"/>
    <n v="0"/>
    <n v="0"/>
    <n v="0"/>
    <n v="0"/>
    <n v="0"/>
    <n v="0"/>
    <n v="0"/>
    <n v="0"/>
    <n v="0"/>
    <n v="0"/>
    <n v="0"/>
    <n v="0"/>
    <n v="0"/>
    <n v="0"/>
    <n v="0"/>
    <n v="0"/>
    <n v="0"/>
    <n v="0"/>
    <n v="0"/>
    <n v="0"/>
    <n v="0"/>
  </r>
  <r>
    <s v="St Fergus"/>
    <x v="0"/>
    <n v="31832.580464011502"/>
    <n v="69835.545823997352"/>
    <n v="84165.309112583229"/>
    <n v="102410.11136321632"/>
    <n v="85850.212259631851"/>
    <n v="102769.49737072363"/>
    <n v="86513.200789820956"/>
    <n v="102769.49737072363"/>
    <n v="110030.23059701307"/>
    <n v="99808.924014919321"/>
    <n v="86513.200789820956"/>
    <n v="83835.662616831018"/>
    <n v="72788.830376494065"/>
    <n v="102410.11136321632"/>
    <n v="81775.528030658461"/>
    <n v="103743.45827610811"/>
    <n v="88227.607664579846"/>
    <n v="102410.11136321632"/>
    <n v="85850.212259631851"/>
    <n v="78603.668992456878"/>
    <n v="84378.822107830114"/>
    <n v="102841.41864908632"/>
    <n v="86647.111392583698"/>
    <n v="102410.11136321632"/>
    <n v="85758.843959589023"/>
  </r>
  <r>
    <s v="St. Fergus (Peterhead)"/>
    <x v="1"/>
    <n v="679869.9599409299"/>
    <n v="608291.29931631638"/>
    <n v="733108.39964624424"/>
    <n v="1287878.6114477911"/>
    <n v="716613.97846625187"/>
    <n v="1295625.8237291446"/>
    <n v="722148.11560804013"/>
    <n v="1295625.8237291446"/>
    <n v="1390064.79374783"/>
    <n v="1231805.336056239"/>
    <n v="722148.11560804013"/>
    <n v="1101308.27288114"/>
    <n v="607587.23771436966"/>
    <n v="1287878.6114477911"/>
    <n v="1097399.5546776629"/>
    <n v="1316621.3041600268"/>
    <n v="736458.71425298613"/>
    <n v="1287878.6114477911"/>
    <n v="716613.97846625187"/>
    <n v="1105755.6200658805"/>
    <n v="704331.90341038816"/>
    <n v="1297176.2163414969"/>
    <n v="723265.9021259665"/>
    <n v="1287878.6114477911"/>
    <n v="716520.64376048022"/>
  </r>
  <r>
    <s v="St. Fergus (Shell Blackstart)"/>
    <x v="10"/>
    <n v="0"/>
    <n v="0"/>
    <n v="0"/>
    <n v="0"/>
    <n v="0"/>
    <n v="0"/>
    <n v="0"/>
    <n v="0"/>
    <n v="0"/>
    <n v="0"/>
    <n v="0"/>
    <n v="0"/>
    <n v="0"/>
    <n v="0"/>
    <n v="0"/>
    <n v="0"/>
    <n v="0"/>
    <n v="0"/>
    <n v="0"/>
    <n v="0"/>
    <n v="0"/>
    <n v="0"/>
    <n v="0"/>
    <n v="0"/>
    <n v="0"/>
  </r>
  <r>
    <s v="St. Neots (Little Barford)"/>
    <x v="1"/>
    <n v="2198782.3564368533"/>
    <n v="834260.38051447389"/>
    <n v="1609528.0153787602"/>
    <n v="2558004.5845673215"/>
    <n v="1573314.77188087"/>
    <n v="2577309.1126942309"/>
    <n v="1585464.8833445422"/>
    <n v="2577309.1126942309"/>
    <n v="2768683.8437251337"/>
    <n v="2418281.0191540523"/>
    <n v="1585464.8833445422"/>
    <n v="2499249.7253445294"/>
    <n v="1661738.7006911375"/>
    <n v="2558004.5845673215"/>
    <n v="2609905.7909017443"/>
    <n v="2629625.7174026724"/>
    <n v="1616883.5786520781"/>
    <n v="2558004.5845673215"/>
    <n v="1573314.77188087"/>
    <n v="2755325.3601205153"/>
    <n v="1755056.4701565539"/>
    <n v="2581172.3859215491"/>
    <n v="1587918.9661469862"/>
    <n v="2558004.5845673215"/>
    <n v="1577868.0146427327"/>
  </r>
  <r>
    <s v="Stallingborough"/>
    <x v="1"/>
    <n v="968695.7381783881"/>
    <n v="422585.26332141762"/>
    <n v="714774.96445171512"/>
    <n v="1410655.0931552192"/>
    <n v="698693.03261408105"/>
    <n v="1421693.5151504527"/>
    <n v="704088.77310853091"/>
    <n v="1421693.5151504527"/>
    <n v="1527611.1146048428"/>
    <n v="1330760.4866892726"/>
    <n v="704088.77310853091"/>
    <n v="1388541.3435971423"/>
    <n v="805220.55919990386"/>
    <n v="1410655.0931552192"/>
    <n v="1374453.9719829261"/>
    <n v="1451608.4012503924"/>
    <n v="718041.49502886122"/>
    <n v="1410655.0931552192"/>
    <n v="698693.03261408105"/>
    <n v="1575508.2879638993"/>
    <n v="1003549.727592016"/>
    <n v="1423902.5533556696"/>
    <n v="705178.60623433895"/>
    <n v="1410655.0931552192"/>
    <n v="705825.25038246671"/>
  </r>
  <r>
    <s v="Stanford Le Hope (Coryton)"/>
    <x v="1"/>
    <n v="1546419.574130442"/>
    <n v="727229.35851974366"/>
    <n v="1379252.2634365223"/>
    <n v="1904571.2782516526"/>
    <n v="1348220.0617082242"/>
    <n v="1917833.3946792483"/>
    <n v="1358631.8523556413"/>
    <n v="1917833.3946792483"/>
    <n v="2059244.5480755265"/>
    <n v="1808581.8720352692"/>
    <n v="1358631.8523556413"/>
    <n v="1787582.0275413343"/>
    <n v="1288256.0975157842"/>
    <n v="1904571.2782516526"/>
    <n v="1949871.0267803734"/>
    <n v="1953774.6462953743"/>
    <n v="1385555.4636274511"/>
    <n v="1904571.2782516526"/>
    <n v="1348220.0617082242"/>
    <n v="1892895.0493686316"/>
    <n v="1205715.2130942601"/>
    <n v="1920487.4444957203"/>
    <n v="1360734.8286488946"/>
    <n v="1904571.2782516526"/>
    <n v="1345322.4020818945"/>
  </r>
  <r>
    <s v="Staythorpe"/>
    <x v="1"/>
    <n v="3877532.7328666495"/>
    <n v="1580563.5489759273"/>
    <n v="2870822.8880836368"/>
    <n v="4933900.6265554549"/>
    <n v="2806231.4008324658"/>
    <n v="4971434.57100958"/>
    <n v="2827902.8583960487"/>
    <n v="4971434.57100958"/>
    <n v="5340849.9229864404"/>
    <n v="4662235.0096247047"/>
    <n v="2827902.8583960487"/>
    <n v="4840381.9770168252"/>
    <n v="3085239.0563457767"/>
    <n v="4933900.6265554549"/>
    <n v="4926138.9209088124"/>
    <n v="5073154.1531845946"/>
    <n v="2883942.5847883681"/>
    <n v="4933900.6265554549"/>
    <n v="2806231.4008324658"/>
    <n v="5357200.5666196635"/>
    <n v="3412369.9699700638"/>
    <n v="4978945.9632472983"/>
    <n v="2832280.065261317"/>
    <n v="4933900.6265554549"/>
    <n v="2820781.3361268123"/>
  </r>
  <r>
    <s v="Stranraer"/>
    <x v="0"/>
    <n v="788.82122514749994"/>
    <n v="32824.98717404098"/>
    <n v="49371.026756230087"/>
    <n v="32727.496962134082"/>
    <n v="50359.384064396138"/>
    <n v="32727.496962134082"/>
    <n v="50748.290429835353"/>
    <n v="32727.496962134082"/>
    <n v="34936.449850758989"/>
    <n v="32727.496962134082"/>
    <n v="50748.290429835353"/>
    <n v="32929.699278578097"/>
    <n v="56808.059236158377"/>
    <n v="32727.496962134082"/>
    <n v="29549.260118095626"/>
    <n v="32727.496962134082"/>
    <n v="51753.954504229419"/>
    <n v="32727.496962134082"/>
    <n v="50359.384064396138"/>
    <n v="31334.739131919057"/>
    <n v="59328.32863911095"/>
    <n v="32727.496962134082"/>
    <n v="50826.841842772155"/>
    <n v="32727.496962134082"/>
    <n v="50520.598239241845"/>
  </r>
  <r>
    <s v="Stratford-upon-Avon"/>
    <x v="3"/>
    <n v="318982.39116736001"/>
    <n v="141199.98164660606"/>
    <n v="284626.7542395966"/>
    <n v="236092.13487399236"/>
    <n v="290324.68987376336"/>
    <n v="237137.02687397628"/>
    <n v="292566.75700849458"/>
    <n v="237137.02687397628"/>
    <n v="254085.46986524016"/>
    <n v="228529.347804049"/>
    <n v="292566.75700849458"/>
    <n v="239766.41330876091"/>
    <n v="297764.62170051842"/>
    <n v="236092.13487399236"/>
    <n v="261650.71717817878"/>
    <n v="239968.75637115934"/>
    <n v="298364.46712628147"/>
    <n v="236092.13487399236"/>
    <n v="290324.68987376336"/>
    <n v="256602.94096056919"/>
    <n v="298468.79605653405"/>
    <n v="237346.13342464872"/>
    <n v="293019.61033516529"/>
    <n v="236092.13487399236"/>
    <n v="290302.34951934317"/>
  </r>
  <r>
    <s v="Stublach (Cheshire)"/>
    <x v="6"/>
    <n v="794352.99932188203"/>
    <n v="0"/>
    <n v="756876.44199087936"/>
    <n v="365731.90550937736"/>
    <n v="732448.23543692054"/>
    <n v="102404.93354262566"/>
    <n v="206669.30326605681"/>
    <n v="102404.93354262566"/>
    <n v="109316.78732784325"/>
    <n v="102404.93354262566"/>
    <n v="206669.30326605681"/>
    <n v="107283.81470186156"/>
    <n v="216594.30388884095"/>
    <n v="365731.90550937736"/>
    <n v="429776.96876295639"/>
    <n v="365731.90550937736"/>
    <n v="752731.45924565941"/>
    <n v="365731.90550937736"/>
    <n v="732448.23543692054"/>
    <n v="114751.40982506864"/>
    <n v="217267.14638476161"/>
    <n v="49707.243438941281"/>
    <n v="100472.33226048671"/>
    <n v="365731.90550937736"/>
    <n v="751682.30255620345"/>
  </r>
  <r>
    <s v="Sutton Bridge"/>
    <x v="2"/>
    <n v="52293.441600254489"/>
    <n v="34567.330450604102"/>
    <n v="64632.410091165926"/>
    <n v="66082.753900548239"/>
    <n v="65926.284637720237"/>
    <n v="66429.380296037911"/>
    <n v="66435.4082543353"/>
    <n v="66429.380296037911"/>
    <n v="71225.812716480927"/>
    <n v="63573.918899466073"/>
    <n v="66435.4082543353"/>
    <n v="68691.529893776693"/>
    <n v="73610.859607555976"/>
    <n v="66082.753900548239"/>
    <n v="68969.938128927548"/>
    <n v="67368.761771468358"/>
    <n v="67751.939368648775"/>
    <n v="66082.753900548239"/>
    <n v="65926.284637720237"/>
    <n v="78380.755280975689"/>
    <n v="86244.891366930809"/>
    <n v="66498.748087095722"/>
    <n v="66538.241180214944"/>
    <n v="66082.753900548239"/>
    <n v="66324.727469940262"/>
  </r>
  <r>
    <s v="Sutton Bridge Power Station"/>
    <x v="1"/>
    <n v="1198884.5013571798"/>
    <n v="456195.45977985114"/>
    <n v="852973.36108591617"/>
    <n v="1530264.2329910062"/>
    <n v="833782.06293688028"/>
    <n v="1542261.8618151185"/>
    <n v="840221.04462201614"/>
    <n v="1542261.8618151185"/>
    <n v="1657182.7503443481"/>
    <n v="1443427.0171425049"/>
    <n v="840221.04462201614"/>
    <n v="1512698.6158915213"/>
    <n v="930970.32110098482"/>
    <n v="1530264.2329910062"/>
    <n v="1537530.6655040616"/>
    <n v="1574776.2646797351"/>
    <n v="856871.46007383743"/>
    <n v="1530264.2329910062"/>
    <n v="833782.06293688028"/>
    <n v="1712415.384777416"/>
    <n v="1090755.2857996328"/>
    <n v="1544662.8590279373"/>
    <n v="841521.5918858879"/>
    <n v="1530264.2329910062"/>
    <n v="839857.80979239463"/>
  </r>
  <r>
    <s v="Tatsfield"/>
    <x v="14"/>
    <n v="13628660.41133838"/>
    <n v="9867911.7586210854"/>
    <n v="18438639.832651678"/>
    <n v="13084360.203811076"/>
    <n v="18807762.486736562"/>
    <n v="13119943.150431115"/>
    <n v="18953007.68158263"/>
    <n v="13119943.150431115"/>
    <n v="14037584.318153702"/>
    <n v="12826815.645509673"/>
    <n v="18953007.68158263"/>
    <n v="12057478.619633649"/>
    <n v="17323511.268774364"/>
    <n v="13084360.203811076"/>
    <n v="14144851.88927925"/>
    <n v="13216375.393708132"/>
    <n v="19328593.908540092"/>
    <n v="13084360.203811076"/>
    <n v="18807762.486736562"/>
    <n v="11506269.434022948"/>
    <n v="15404711.227121934"/>
    <n v="13127064.10382208"/>
    <n v="18982344.345345508"/>
    <n v="13084360.203811076"/>
    <n v="18720438.712073717"/>
  </r>
  <r>
    <s v="Teesside (BASF, aka BASF Teesside)"/>
    <x v="10"/>
    <n v="412413.54686343891"/>
    <n v="211971.14308527164"/>
    <n v="322308.85461810278"/>
    <n v="635927.76246410515"/>
    <n v="323342.87145656219"/>
    <n v="640620.64921888523"/>
    <n v="325839.92544689937"/>
    <n v="640620.64921888523"/>
    <n v="688093.92499070161"/>
    <n v="601961.28241611365"/>
    <n v="325839.92544689937"/>
    <n v="617834.53108004271"/>
    <n v="375765.73902904143"/>
    <n v="635927.76246410515"/>
    <n v="599768.70568541309"/>
    <n v="653338.69649138325"/>
    <n v="332297.0002419278"/>
    <n v="635927.76246410515"/>
    <n v="323342.87145656219"/>
    <n v="675716.40484655136"/>
    <n v="437826.98075167421"/>
    <n v="641559.80212847143"/>
    <n v="326344.28108785138"/>
    <n v="635927.76246410515"/>
    <n v="325782.33193320804"/>
  </r>
  <r>
    <s v="Teesside Hydrogen"/>
    <x v="10"/>
    <n v="248363.54122112942"/>
    <n v="127493.65374663292"/>
    <n v="193849.96098655139"/>
    <n v="382811.75530039618"/>
    <n v="194471.86175323129"/>
    <n v="385637.90391222353"/>
    <n v="195973.69396067006"/>
    <n v="385637.90391222353"/>
    <n v="414216.68450863403"/>
    <n v="362356.47362573922"/>
    <n v="195973.69396067006"/>
    <n v="371785.35118420236"/>
    <n v="225585.25851063337"/>
    <n v="382811.75530039618"/>
    <n v="361044.88675834588"/>
    <n v="393296.96187003911"/>
    <n v="199857.24751239186"/>
    <n v="382811.75530039618"/>
    <n v="194471.86175323129"/>
    <n v="406929.69579990685"/>
    <n v="263668.0104440116"/>
    <n v="386203.48024730512"/>
    <n v="196277.03443649356"/>
    <n v="382811.75530039618"/>
    <n v="195946.62258518848"/>
  </r>
  <r>
    <s v="Terra Nitrogen (aka ICI, Terra Severnside)"/>
    <x v="10"/>
    <n v="0"/>
    <n v="0"/>
    <n v="0"/>
    <n v="0"/>
    <n v="0"/>
    <n v="0"/>
    <n v="0"/>
    <n v="0"/>
    <n v="0"/>
    <n v="0"/>
    <n v="0"/>
    <n v="0"/>
    <n v="0"/>
    <n v="0"/>
    <n v="0"/>
    <n v="0"/>
    <n v="0"/>
    <n v="0"/>
    <n v="0"/>
    <n v="0"/>
    <n v="0"/>
    <n v="0"/>
    <n v="0"/>
    <n v="0"/>
    <n v="0"/>
  </r>
  <r>
    <s v="Thornton Curtis (DN)"/>
    <x v="2"/>
    <n v="3272611.2939278758"/>
    <n v="2978094.2608113"/>
    <n v="5032887.9969436415"/>
    <n v="6344306.3098391965"/>
    <n v="5133641.2516294373"/>
    <n v="6381306.770558767"/>
    <n v="5173286.4100787062"/>
    <n v="6381306.770558767"/>
    <n v="6845400.5371346865"/>
    <n v="6076501.976074351"/>
    <n v="5173286.4100787062"/>
    <n v="6503436.2000364978"/>
    <n v="5951309.5628040712"/>
    <n v="6344306.3098391965"/>
    <n v="6245174.6470116805"/>
    <n v="6481580.5749620749"/>
    <n v="5275803.9184539085"/>
    <n v="6344306.3098391965"/>
    <n v="5133641.2516294373"/>
    <n v="7536391.9953425899"/>
    <n v="7634058.1738991495"/>
    <n v="6388711.4006205136"/>
    <n v="5181293.949912861"/>
    <n v="6344306.3098391965"/>
    <n v="5184728.9791710917"/>
  </r>
  <r>
    <s v="Thornton Curtis (Humber Refinery, aka Immingham)"/>
    <x v="10"/>
    <n v="3346131.4405773869"/>
    <n v="1409005.7532065562"/>
    <n v="2381176.5249518882"/>
    <n v="4854823.001067427"/>
    <n v="2388815.7088800101"/>
    <n v="4892898.8985171262"/>
    <n v="2407263.6238476988"/>
    <n v="4892898.8985171262"/>
    <n v="5257502.4629495274"/>
    <n v="4579234.8016042234"/>
    <n v="2407263.6238476988"/>
    <n v="4790358.5487515368"/>
    <n v="2769297.8677713485"/>
    <n v="4854823.001067427"/>
    <n v="4728566.0830799332"/>
    <n v="4996087.2107462268"/>
    <n v="2454967.6651778626"/>
    <n v="4854823.001067427"/>
    <n v="2388815.7088800101"/>
    <n v="5482448.1988212988"/>
    <n v="3552324.2070206702"/>
    <n v="4900518.7478217296"/>
    <n v="2410989.7387071238"/>
    <n v="4854823.001067427"/>
    <n v="2413896.5716485716"/>
  </r>
  <r>
    <s v="Thornton Curtis (Killingholme)"/>
    <x v="1"/>
    <n v="551312.34109838703"/>
    <n v="232500.21977882518"/>
    <n v="392918.24332411616"/>
    <n v="795195.37513419497"/>
    <n v="384077.86037679797"/>
    <n v="801477.65555763117"/>
    <n v="387043.94758179429"/>
    <n v="801477.65555763117"/>
    <n v="861242.13238880434"/>
    <n v="749725.07853239041"/>
    <n v="387043.94758179429"/>
    <n v="783765.7156210437"/>
    <n v="445252.43025061535"/>
    <n v="795195.37513419497"/>
    <n v="774279.50098214322"/>
    <n v="818503.0694615501"/>
    <n v="394713.88463776169"/>
    <n v="795195.37513419497"/>
    <n v="384077.86037679797"/>
    <n v="896666.65024321026"/>
    <n v="571148.7394048149"/>
    <n v="802734.88213197736"/>
    <n v="387643.03867845167"/>
    <n v="795195.37513419497"/>
    <n v="388442.80705113511"/>
  </r>
  <r>
    <s v="Thrintoft"/>
    <x v="11"/>
    <n v="192622.53303205399"/>
    <n v="248138.66864631919"/>
    <n v="393513.31495672476"/>
    <n v="389380.23216867016"/>
    <n v="401391.04783464648"/>
    <n v="390936.73069241748"/>
    <n v="404490.83820010495"/>
    <n v="390936.73069241748"/>
    <n v="418727.55522501701"/>
    <n v="378114.5062276512"/>
    <n v="404490.83820010495"/>
    <n v="405363.03340625344"/>
    <n v="479619.41416701453"/>
    <n v="389380.23216867016"/>
    <n v="371522.55124822928"/>
    <n v="395154.94920886215"/>
    <n v="412506.51520033489"/>
    <n v="389380.23216867016"/>
    <n v="401391.04783464648"/>
    <n v="439543.4457241713"/>
    <n v="553099.02876663941"/>
    <n v="391248.22129377385"/>
    <n v="405116.93469705957"/>
    <n v="389380.23216867016"/>
    <n v="404428.67035673943"/>
  </r>
  <r>
    <s v="Tilbury Power Station"/>
    <x v="1"/>
    <n v="0"/>
    <n v="0"/>
    <n v="0"/>
    <n v="0"/>
    <n v="0"/>
    <n v="0"/>
    <n v="0"/>
    <n v="0"/>
    <n v="0"/>
    <n v="0"/>
    <n v="0"/>
    <n v="0"/>
    <n v="0"/>
    <n v="0"/>
    <n v="0"/>
    <n v="0"/>
    <n v="0"/>
    <n v="0"/>
    <n v="0"/>
    <n v="0"/>
    <n v="0"/>
    <n v="0"/>
    <n v="0"/>
    <n v="0"/>
    <n v="0"/>
  </r>
  <r>
    <s v="Tonna (Baglan Bay)"/>
    <x v="1"/>
    <n v="828841.01208369981"/>
    <n v="501403.18176313146"/>
    <n v="969055.3427246986"/>
    <n v="1214119.0823415038"/>
    <n v="947252.28198053478"/>
    <n v="1222177.3000117114"/>
    <n v="954567.55100106332"/>
    <n v="1222177.3000117114"/>
    <n v="1311939.4577782578"/>
    <n v="1155794.7919804207"/>
    <n v="954567.55100106332"/>
    <n v="1120778.7383041363"/>
    <n v="851240.0652392694"/>
    <n v="1214119.0823415038"/>
    <n v="1259904.7960067666"/>
    <n v="1244015.6265294757"/>
    <n v="973483.93782894104"/>
    <n v="1214119.0823415038"/>
    <n v="947252.28198053478"/>
    <n v="1150145.2590878685"/>
    <n v="732606.7214413326"/>
    <n v="1223789.9318450592"/>
    <n v="956045.09101788094"/>
    <n v="1214119.0823415038"/>
    <n v="942605.48689096374"/>
  </r>
  <r>
    <s v="Towlaw"/>
    <x v="11"/>
    <n v="18290.603678058498"/>
    <n v="22502.265965790812"/>
    <n v="34680.391678474567"/>
    <n v="34951.150923552268"/>
    <n v="35374.657542832334"/>
    <n v="35088.359653713414"/>
    <n v="35647.842565827254"/>
    <n v="35088.359653713414"/>
    <n v="37580.462817175605"/>
    <n v="33958.052679559616"/>
    <n v="35647.842565827254"/>
    <n v="35375.283046904726"/>
    <n v="41145.482072823812"/>
    <n v="34951.150923552268"/>
    <n v="32745.336061692738"/>
    <n v="35460.20479031538"/>
    <n v="36354.26546784948"/>
    <n v="34951.150923552268"/>
    <n v="35374.657542832334"/>
    <n v="37139.07176981579"/>
    <n v="45713.02320471203"/>
    <n v="35115.818227696735"/>
    <n v="35703.020550707632"/>
    <n v="34951.150923552268"/>
    <n v="35576.127588648043"/>
  </r>
  <r>
    <s v="Towton"/>
    <x v="4"/>
    <n v="1844607.1094712997"/>
    <n v="1936297.498936309"/>
    <n v="3243888.0337292058"/>
    <n v="2968100.5048914691"/>
    <n v="3308827.3444065186"/>
    <n v="2979475.1184458956"/>
    <n v="3334380.1592450342"/>
    <n v="2979475.1184458956"/>
    <n v="3190839.0308995536"/>
    <n v="2885772.5893591968"/>
    <n v="3334380.1592450342"/>
    <n v="3187376.3861358874"/>
    <n v="3985655.8092563646"/>
    <n v="2968100.5048914691"/>
    <n v="2935371.2653774382"/>
    <n v="3010301.1068941038"/>
    <n v="3400456.5986309396"/>
    <n v="2968100.5048914691"/>
    <n v="3308827.3444065186"/>
    <n v="3606626.6773509365"/>
    <n v="4788925.2960507143"/>
    <n v="2981751.4361951314"/>
    <n v="3339541.3237017575"/>
    <n v="2968100.5048914691"/>
    <n v="3338881.9734466379"/>
  </r>
  <r>
    <s v="Trafford Power Station"/>
    <x v="1"/>
    <n v="0"/>
    <n v="0"/>
    <n v="0"/>
    <n v="0"/>
    <n v="0"/>
    <n v="0"/>
    <n v="0"/>
    <n v="0"/>
    <n v="0"/>
    <n v="0"/>
    <n v="0"/>
    <n v="0"/>
    <n v="0"/>
    <n v="0"/>
    <n v="0"/>
    <n v="0"/>
    <n v="0"/>
    <n v="0"/>
    <n v="0"/>
    <n v="0"/>
    <n v="0"/>
    <n v="0"/>
    <n v="0"/>
    <n v="0"/>
    <n v="0"/>
  </r>
  <r>
    <s v="Tur Langton"/>
    <x v="2"/>
    <n v="4737504.1582109518"/>
    <n v="1967181.4396153828"/>
    <n v="3897967.1204471453"/>
    <n v="3707845.7695591711"/>
    <n v="3976000.4234501407"/>
    <n v="3726992.5746759907"/>
    <n v="4006705.5621724846"/>
    <n v="3726992.5746759907"/>
    <n v="3995823.2460915074"/>
    <n v="3569263.7819753462"/>
    <n v="4006705.5621724846"/>
    <n v="3797432.7727423389"/>
    <n v="4231724.9060461987"/>
    <n v="3707845.7695591711"/>
    <n v="4005943.0647832742"/>
    <n v="3778881.739132172"/>
    <n v="4086105.2780333213"/>
    <n v="3707845.7695591711"/>
    <n v="3976000.4234501407"/>
    <n v="4199942.1842567977"/>
    <n v="4518537.8285149485"/>
    <n v="3730824.2839573678"/>
    <n v="4012907.3944019666"/>
    <n v="3707845.7695591711"/>
    <n v="3985111.0285073589"/>
  </r>
  <r>
    <s v="Upper Neeston (Milford Haven Refinery)"/>
    <x v="10"/>
    <n v="0"/>
    <n v="0"/>
    <n v="0"/>
    <n v="0"/>
    <n v="0"/>
    <n v="0"/>
    <n v="0"/>
    <n v="0"/>
    <n v="0"/>
    <n v="0"/>
    <n v="0"/>
    <n v="0"/>
    <n v="0"/>
    <n v="0"/>
    <n v="0"/>
    <n v="0"/>
    <n v="0"/>
    <n v="0"/>
    <n v="0"/>
    <n v="0"/>
    <n v="0"/>
    <n v="0"/>
    <n v="0"/>
    <n v="0"/>
    <n v="0"/>
  </r>
  <r>
    <s v="Walesby"/>
    <x v="2"/>
    <n v="14719.023056079999"/>
    <n v="16448.061536390152"/>
    <n v="28665.781972693447"/>
    <n v="31497.068165873912"/>
    <n v="29239.641520854948"/>
    <n v="31662.584683217196"/>
    <n v="29465.448148991669"/>
    <n v="31662.584683217196"/>
    <n v="33949.00611294659"/>
    <n v="30299.081984292377"/>
    <n v="29465.448148991669"/>
    <n v="32818.973387686558"/>
    <n v="33897.034636616583"/>
    <n v="31497.068165873912"/>
    <n v="31618.903154111213"/>
    <n v="32111.14587847871"/>
    <n v="30049.356343501888"/>
    <n v="31497.068165873912"/>
    <n v="29239.641520854948"/>
    <n v="38029.902864323085"/>
    <n v="42323.380954261032"/>
    <n v="31695.708286442696"/>
    <n v="29511.056632858505"/>
    <n v="31497.068165873912"/>
    <n v="29505.324477880888"/>
  </r>
  <r>
    <s v="Warburton"/>
    <x v="5"/>
    <n v="12206719.046268102"/>
    <n v="3661973.0728434594"/>
    <n v="7099029.0150019396"/>
    <n v="8350464.3140785601"/>
    <n v="7241144.2933083195"/>
    <n v="8401983.0753334872"/>
    <n v="7297064.8960132943"/>
    <n v="8401983.0753334872"/>
    <n v="9015562.8622128163"/>
    <n v="7977578.4833092168"/>
    <n v="7297064.8960132943"/>
    <n v="8206944.94123183"/>
    <n v="7712051.2039389415"/>
    <n v="8350464.3140785601"/>
    <n v="8750327.6433574986"/>
    <n v="8541602.4770574402"/>
    <n v="7441668.7033984857"/>
    <n v="8350464.3140785601"/>
    <n v="7241144.2933083195"/>
    <n v="8945757.4460817147"/>
    <n v="7699005.5669479743"/>
    <n v="8412293.1460978314"/>
    <n v="7308359.7544833831"/>
    <n v="8350464.3140785601"/>
    <n v="7246152.5269782962"/>
  </r>
  <r>
    <s v="West Burton Power Station"/>
    <x v="1"/>
    <n v="2506090.805776888"/>
    <n v="990939.75937910262"/>
    <n v="1728983.406798854"/>
    <n v="3336878.409427328"/>
    <n v="1690082.5013679396"/>
    <n v="3363080.48949508"/>
    <n v="1703134.3655857253"/>
    <n v="3363080.48949508"/>
    <n v="3613714.7549818037"/>
    <n v="3147231.2953283936"/>
    <n v="1703134.3655857253"/>
    <n v="3309568.151461957"/>
    <n v="1987362.1176396988"/>
    <n v="3336878.409427328"/>
    <n v="3281095.7641191422"/>
    <n v="3434089.9364202609"/>
    <n v="1736884.8827130769"/>
    <n v="3336878.409427328"/>
    <n v="1690082.5013679396"/>
    <n v="3739809.397254609"/>
    <n v="2382142.1509062364"/>
    <n v="3368324.1190601392"/>
    <n v="1705770.5846538199"/>
    <n v="3336878.409427328"/>
    <n v="1706300.5370495175"/>
  </r>
  <r>
    <s v="West Winch"/>
    <x v="8"/>
    <n v="471679.57176948001"/>
    <n v="336253.27010131406"/>
    <n v="628424.42267116904"/>
    <n v="692772.47176945291"/>
    <n v="641004.83494078182"/>
    <n v="696691.90960183204"/>
    <n v="645955.07143031212"/>
    <n v="696691.90960183204"/>
    <n v="747251.85203713016"/>
    <n v="664404.1104836741"/>
    <n v="645955.07143031212"/>
    <n v="706300.20896356832"/>
    <n v="699681.50050062302"/>
    <n v="692772.47176945291"/>
    <n v="718582.29258589237"/>
    <n v="707313.8568676681"/>
    <n v="658755.77473495551"/>
    <n v="692772.47176945291"/>
    <n v="641004.83494078182"/>
    <n v="798089.10225051071"/>
    <n v="808223.42628109118"/>
    <n v="697476.2778673718"/>
    <n v="646954.9215362902"/>
    <n v="692772.47176945291"/>
    <n v="644216.0417837589"/>
  </r>
  <r>
    <s v="Weston Point"/>
    <x v="5"/>
    <n v="954756.72114526271"/>
    <n v="384042.32598200679"/>
    <n v="737799.60313419474"/>
    <n v="399501.67575310473"/>
    <n v="752569.59431383375"/>
    <n v="399683.65964335075"/>
    <n v="758381.40299859457"/>
    <n v="399683.65964335075"/>
    <n v="426824.63985740556"/>
    <n v="398184.50095215696"/>
    <n v="758381.40299859457"/>
    <n v="404210.62628309196"/>
    <n v="763893.06998685689"/>
    <n v="399501.67575310473"/>
    <n v="457484.39686637674"/>
    <n v="400176.84855668322"/>
    <n v="773410.02613494906"/>
    <n v="399501.67575310473"/>
    <n v="752569.59431383375"/>
    <n v="400756.50276418607"/>
    <n v="726146.87030711421"/>
    <n v="399720.07874079613"/>
    <n v="759555.27368953684"/>
    <n v="399501.67575310473"/>
    <n v="751473.17198282667"/>
  </r>
  <r>
    <s v="Weston Point (Castner Kelner, aka ICI Runcorn)"/>
    <x v="10"/>
    <n v="65329.059177579999"/>
    <n v="17820.667592452479"/>
    <n v="34236.021885550872"/>
    <n v="49876.305169649255"/>
    <n v="34345.856358313853"/>
    <n v="50231.51886729023"/>
    <n v="34611.096341136792"/>
    <n v="50231.51886729023"/>
    <n v="53942.419744230137"/>
    <n v="47305.316436242094"/>
    <n v="34611.096341136792"/>
    <n v="47787.568704999117"/>
    <n v="34862.638423247619"/>
    <n v="49876.305169649255"/>
    <n v="51189.879335013815"/>
    <n v="51194.172524729358"/>
    <n v="35296.974345516159"/>
    <n v="49876.305169649255"/>
    <n v="34345.856358313853"/>
    <n v="51146.284848600451"/>
    <n v="33139.973088285646"/>
    <n v="50302.605171967116"/>
    <n v="34664.669584664014"/>
    <n v="49876.305169649255"/>
    <n v="34308.024136090447"/>
  </r>
  <r>
    <s v="Weston Point (Rocksavage)"/>
    <x v="1"/>
    <n v="2288928.5190226398"/>
    <n v="766990.14355344244"/>
    <n v="1473496.50087288"/>
    <n v="2127231.8696089718"/>
    <n v="1440343.870369178"/>
    <n v="2142518.5113126012"/>
    <n v="1451467.0981451941"/>
    <n v="2142518.5113126012"/>
    <n v="2300921.5826664702"/>
    <n v="2016589.2230762716"/>
    <n v="1451467.0981451941"/>
    <n v="2037046.2921240525"/>
    <n v="1462015.884360601"/>
    <n v="2127231.8696089718"/>
    <n v="2180819.4449232947"/>
    <n v="2183946.3662734041"/>
    <n v="1480230.3984141578"/>
    <n v="2127231.8696089718"/>
    <n v="1440343.870369178"/>
    <n v="2181854.4996379605"/>
    <n v="1389773.3864585431"/>
    <n v="2145577.7144819815"/>
    <n v="1453713.7707023111"/>
    <n v="2127231.8696089718"/>
    <n v="1439566.1547576792"/>
  </r>
  <r>
    <s v="Wetheral"/>
    <x v="11"/>
    <n v="609040.36534093204"/>
    <n v="651099.12910967786"/>
    <n v="1038696.9182803881"/>
    <n v="958864.95144668035"/>
    <n v="1059490.5650322069"/>
    <n v="962260.16149256518"/>
    <n v="1067672.6076151142"/>
    <n v="962260.16149256518"/>
    <n v="1030271.7087285235"/>
    <n v="934290.88002575352"/>
    <n v="1067672.6076151142"/>
    <n v="959129.44123613695"/>
    <n v="1198801.5585155636"/>
    <n v="958864.95144668035"/>
    <n v="918331.73653758387"/>
    <n v="971461.41524530936"/>
    <n v="1088830.3643710336"/>
    <n v="958864.95144668035"/>
    <n v="1059490.5650322069"/>
    <n v="985205.64102673042"/>
    <n v="1256512.2857216254"/>
    <n v="962939.6199069412"/>
    <n v="1069325.2187903938"/>
    <n v="958864.95144668035"/>
    <n v="1063064.2287887949"/>
  </r>
  <r>
    <s v="Whitwell"/>
    <x v="8"/>
    <n v="7724205.1161724227"/>
    <n v="4200954.1158766598"/>
    <n v="7996694.0915228482"/>
    <n v="7666905.3423594497"/>
    <n v="8156779.7037880188"/>
    <n v="7705039.0512798261"/>
    <n v="8219771.410442587"/>
    <n v="7705039.0512798261"/>
    <n v="8259501.0790709807"/>
    <n v="7390898.7112852"/>
    <n v="8219771.410442587"/>
    <n v="7568118.3298891233"/>
    <n v="8287108.5621152734"/>
    <n v="7666905.3423594497"/>
    <n v="8118072.3523518723"/>
    <n v="7808384.0365878576"/>
    <n v="8382660.2237838637"/>
    <n v="7666905.3423594497"/>
    <n v="8156779.7037880188"/>
    <n v="8020601.1504736962"/>
    <n v="8347625.7339897566"/>
    <n v="7712670.4699688461"/>
    <n v="8232494.4924013205"/>
    <n v="7666905.3423594497"/>
    <n v="8155322.570950808"/>
  </r>
  <r>
    <s v="Willington Power Station"/>
    <x v="1"/>
    <n v="0"/>
    <n v="0"/>
    <n v="0"/>
    <n v="0"/>
    <n v="0"/>
    <n v="0"/>
    <n v="0"/>
    <n v="0"/>
    <n v="0"/>
    <n v="0"/>
    <n v="0"/>
    <n v="0"/>
    <n v="0"/>
    <n v="0"/>
    <n v="0"/>
    <n v="0"/>
    <n v="0"/>
    <n v="0"/>
    <n v="0"/>
    <n v="0"/>
    <n v="0"/>
    <n v="0"/>
    <n v="0"/>
    <n v="0"/>
    <n v="0"/>
  </r>
  <r>
    <s v="Winkfield (NT)"/>
    <x v="15"/>
    <n v="538917.2922913502"/>
    <n v="262120.40627114873"/>
    <n v="484739.54171248979"/>
    <n v="263970.75401814934"/>
    <n v="494443.53006529564"/>
    <n v="263999.57382461848"/>
    <n v="498261.92935204512"/>
    <n v="263999.57382461848"/>
    <n v="281844.3136460018"/>
    <n v="263762.16015416518"/>
    <n v="498261.92935204512"/>
    <n v="249642.58854989172"/>
    <n v="466364.58035276661"/>
    <n v="263970.75401814934"/>
    <n v="292641.62855966057"/>
    <n v="264077.67749091401"/>
    <n v="508135.8407241028"/>
    <n v="263970.75401814934"/>
    <n v="494443.53006529564"/>
    <n v="225044.18306216807"/>
    <n v="420924.29804694495"/>
    <n v="264005.34132051456"/>
    <n v="499033.17067331506"/>
    <n v="263970.75401814934"/>
    <n v="492496.20591654681"/>
  </r>
  <r>
    <s v="Winkfield (SE)"/>
    <x v="14"/>
    <n v="8249682.3357379194"/>
    <n v="4500734.0089340201"/>
    <n v="8323212.1142207645"/>
    <n v="5607160.7066355608"/>
    <n v="8489834.2823416255"/>
    <n v="5619436.9110141564"/>
    <n v="8555398.0428059082"/>
    <n v="5619436.9110141564"/>
    <n v="6009799.3932480616"/>
    <n v="5518307.198575547"/>
    <n v="8555398.0428059082"/>
    <n v="5282905.1152939778"/>
    <n v="8007705.1505278889"/>
    <n v="5607160.7066355608"/>
    <n v="6054195.4142616428"/>
    <n v="5652706.2728743758"/>
    <n v="8724937.871259585"/>
    <n v="5607160.7066355608"/>
    <n v="8489834.2823416255"/>
    <n v="4979957.5869722059"/>
    <n v="7227473.5506356414"/>
    <n v="5621893.6575037427"/>
    <n v="8568640.6288878862"/>
    <n v="5607160.7066355608"/>
    <n v="8456397.7859344259"/>
  </r>
  <r>
    <s v="Winkfield (SO)"/>
    <x v="12"/>
    <n v="5633007.7035676958"/>
    <n v="3449471.2703122599"/>
    <n v="6379110.8311951729"/>
    <n v="3578675.3214923735"/>
    <n v="6506814.0859955931"/>
    <n v="3580204.088726609"/>
    <n v="6557063.7358629797"/>
    <n v="3580204.088726609"/>
    <n v="3823230.5130979726"/>
    <n v="3567610.3108767257"/>
    <n v="6557063.7358629797"/>
    <n v="3382485.2147904783"/>
    <n v="6137298.672404699"/>
    <n v="3578675.3214923735"/>
    <n v="3951564.5791388932"/>
    <n v="3584347.1535329022"/>
    <n v="6687003.1560250605"/>
    <n v="3578675.3214923735"/>
    <n v="6506814.0859955931"/>
    <n v="3070424.9853097717"/>
    <n v="5539310.3259092206"/>
    <n v="3580510.0296689617"/>
    <n v="6567213.1737417756"/>
    <n v="3578675.3214923735"/>
    <n v="6481187.547411141"/>
  </r>
  <r>
    <s v="Wragg Marsh (Spalding)"/>
    <x v="1"/>
    <n v="1807166.7356512439"/>
    <n v="689528.90669544507"/>
    <n v="1264478.9811717032"/>
    <n v="2319706.0559652839"/>
    <n v="1236029.097226935"/>
    <n v="2337914.1616791529"/>
    <n v="1245574.4797352918"/>
    <n v="2337914.1616791529"/>
    <n v="2512141.5546439555"/>
    <n v="2187918.2477868982"/>
    <n v="1245574.4797352918"/>
    <n v="2294838.763058641"/>
    <n v="1397994.5854465626"/>
    <n v="2319706.0559652839"/>
    <n v="2316197.4084317195"/>
    <n v="2387259.3859114982"/>
    <n v="1270257.6660188593"/>
    <n v="2319706.0559652839"/>
    <n v="1236029.097226935"/>
    <n v="2598833.5536284614"/>
    <n v="1655376.0616336372"/>
    <n v="2341558.0159532446"/>
    <n v="1247502.4586783978"/>
    <n v="2319706.0559652839"/>
    <n v="1245911.4713284578"/>
  </r>
  <r>
    <s v="Wyre Power Station"/>
    <x v="1"/>
    <n v="0"/>
    <n v="0"/>
    <n v="0"/>
    <n v="0"/>
    <n v="0"/>
    <n v="0"/>
    <n v="0"/>
    <n v="0"/>
    <n v="0"/>
    <n v="0"/>
    <n v="0"/>
    <n v="0"/>
    <n v="0"/>
    <n v="0"/>
    <n v="0"/>
    <n v="0"/>
    <n v="0"/>
    <n v="0"/>
    <n v="0"/>
    <n v="0"/>
    <n v="0"/>
    <n v="0"/>
    <n v="0"/>
    <n v="0"/>
    <n v="0"/>
  </r>
  <r>
    <s v="Yelverton"/>
    <x v="8"/>
    <n v="1099075.1359745499"/>
    <n v="2982169.5332854129"/>
    <n v="5471932.7303464152"/>
    <n v="4091741.6047182688"/>
    <n v="5581475.2102001123"/>
    <n v="4104002.8473195932"/>
    <n v="5624578.8199466588"/>
    <n v="4104002.8473195932"/>
    <n v="4392067.1221242007"/>
    <n v="4002996.3879799265"/>
    <n v="5624578.8199466588"/>
    <n v="3998670.1689284388"/>
    <n v="5489633.6745904917"/>
    <n v="4091741.6047182688"/>
    <n v="4346356.9545366764"/>
    <n v="4137231.6617299067"/>
    <n v="5736039.458421546"/>
    <n v="4091741.6047182688"/>
    <n v="5581475.2102001123"/>
    <n v="4239704.3993080854"/>
    <n v="5828581.6667793719"/>
    <n v="4106456.5996187399"/>
    <n v="5633284.8987085279"/>
    <n v="4091741.6047182688"/>
    <n v="5583023.7565540802"/>
  </r>
  <r>
    <s v="Zeneca (ICI Avecia, aka 'Zenica')"/>
    <x v="10"/>
    <n v="177.35375954999998"/>
    <n v="90.490148666344481"/>
    <n v="137.67001585655038"/>
    <n v="272.82078995433585"/>
    <n v="138.11168263829327"/>
    <n v="274.8389125776896"/>
    <n v="139.17826662293649"/>
    <n v="274.8389125776896"/>
    <n v="295.21019995720428"/>
    <n v="258.21389117274452"/>
    <n v="139.17826662293649"/>
    <n v="265.74583928441689"/>
    <n v="162.2168841687276"/>
    <n v="272.82078995433585"/>
    <n v="257.37318477045335"/>
    <n v="280.30816429133188"/>
    <n v="141.93632175136855"/>
    <n v="272.82078995433585"/>
    <n v="138.11168263829327"/>
    <n v="290.58416170026589"/>
    <n v="188.28251801933888"/>
    <n v="275.24278461480918"/>
    <n v="139.39369554489309"/>
    <n v="272.82078995433585"/>
    <n v="139.1818908675139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pivotTable1.xml><?xml version="1.0" encoding="utf-8"?>
<pivotTableDefinition xmlns="http://schemas.openxmlformats.org/spreadsheetml/2006/main" name="PivotTable6" cacheId="9" applyNumberFormats="0" applyBorderFormats="0" applyFontFormats="0" applyPatternFormats="0" applyAlignmentFormats="0" applyWidthHeightFormats="1" dataCaption="Values" updatedVersion="6" minRefreshableVersion="3" useAutoFormatting="1" rowGrandTotals="0" itemPrintTitles="1" createdVersion="6" indent="0" outline="1" outlineData="1" multipleFieldFilters="0">
  <location ref="A18:M19" firstHeaderRow="0" firstDataRow="1" firstDataCol="1"/>
  <pivotFields count="27">
    <pivotField subtotalTop="0" showAll="0"/>
    <pivotField axis="axisRow" subtotalTop="0" showAll="0">
      <items count="6">
        <item h="1" x="2"/>
        <item h="1" x="1"/>
        <item h="1" x="4"/>
        <item h="1" x="3"/>
        <item x="0"/>
        <item t="default"/>
      </items>
    </pivotField>
    <pivotField dataField="1" numFmtId="164" subtotalTop="0" showAll="0"/>
    <pivotField numFmtId="164" subtotalTop="0" showAll="0"/>
    <pivotField numFmtId="164" subtotalTop="0" showAll="0"/>
    <pivotField numFmtId="164" subtotalTop="0" showAll="0"/>
    <pivotField dataField="1" numFmtId="164" subtotalTop="0" showAll="0"/>
    <pivotField numFmtId="164" subtotalTop="0" showAll="0"/>
    <pivotField dataField="1" numFmtId="164" subtotalTop="0" showAll="0"/>
    <pivotField numFmtId="164" subtotalTop="0" showAll="0"/>
    <pivotField dataField="1" numFmtId="164" subtotalTop="0" showAll="0"/>
    <pivotField numFmtId="164" subtotalTop="0" showAll="0"/>
    <pivotField dataField="1" numFmtId="164" subtotalTop="0" showAll="0"/>
    <pivotField numFmtId="164" subtotalTop="0" showAll="0"/>
    <pivotField dataField="1" numFmtId="164" subtotalTop="0" showAll="0"/>
    <pivotField numFmtId="164" subtotalTop="0" showAll="0"/>
    <pivotField dataField="1" numFmtId="164" subtotalTop="0" showAll="0"/>
    <pivotField numFmtId="164" subtotalTop="0" showAll="0"/>
    <pivotField dataField="1" numFmtId="164" subtotalTop="0" showAll="0"/>
    <pivotField numFmtId="164" subtotalTop="0" showAll="0"/>
    <pivotField dataField="1" numFmtId="164" subtotalTop="0" showAll="0"/>
    <pivotField numFmtId="164" subtotalTop="0" showAll="0"/>
    <pivotField dataField="1" numFmtId="164" subtotalTop="0" showAll="0"/>
    <pivotField numFmtId="164" subtotalTop="0" showAll="0"/>
    <pivotField dataField="1" numFmtId="164" subtotalTop="0" showAll="0"/>
    <pivotField numFmtId="164" subtotalTop="0" showAll="0"/>
    <pivotField dataField="1" numFmtId="164" subtotalTop="0" showAll="0"/>
  </pivotFields>
  <rowFields count="1">
    <field x="1"/>
  </rowFields>
  <rowItems count="1">
    <i>
      <x v="4"/>
    </i>
  </rowItems>
  <colFields count="1">
    <field x="-2"/>
  </colFields>
  <colItems count="12">
    <i>
      <x/>
    </i>
    <i i="1">
      <x v="1"/>
    </i>
    <i i="2">
      <x v="2"/>
    </i>
    <i i="3">
      <x v="3"/>
    </i>
    <i i="4">
      <x v="4"/>
    </i>
    <i i="5">
      <x v="5"/>
    </i>
    <i i="6">
      <x v="6"/>
    </i>
    <i i="7">
      <x v="7"/>
    </i>
    <i i="8">
      <x v="8"/>
    </i>
    <i i="9">
      <x v="9"/>
    </i>
    <i i="10">
      <x v="10"/>
    </i>
    <i i="11">
      <x v="11"/>
    </i>
  </colItems>
  <dataFields count="12">
    <dataField name="2017/18 Combined Revenue " fld="2" baseField="0" baseItem="0"/>
    <dataField name=" 0621 2021/22 Combined Revenue " fld="6" baseField="0" baseItem="0"/>
    <dataField name="0621A 2021/22 Combined Revenue " fld="8" baseField="0" baseItem="0"/>
    <dataField name="0621B 2021/22 Combined Revenue " fld="10" baseField="0" baseItem="0"/>
    <dataField name="0621C 2021/22 Combined Revenue " fld="12" baseField="0" baseItem="0"/>
    <dataField name="0621D 2021/22 Combined Revenue " fld="14" baseField="0" baseItem="0"/>
    <dataField name="0621E 2021/22 Combined Revenue " fld="16" baseField="0" baseItem="0"/>
    <dataField name="0621F 2021/22 Combined Revenue " fld="18" baseField="0" baseItem="0"/>
    <dataField name="0621H 2021/22 Combined Revenue " fld="20" baseField="0" baseItem="0"/>
    <dataField name="0621J 2021/22 Combined Revenue " fld="22" baseField="0" baseItem="0"/>
    <dataField name="0621K 2021/22 Combined Revenue " fld="24" baseField="0" baseItem="0"/>
    <dataField name="0621L 2021/22 Combined Revenue " fld="26" baseField="0" baseItem="0"/>
  </dataFields>
  <formats count="6">
    <format dxfId="148">
      <pivotArea collapsedLevelsAreSubtotals="1" fieldPosition="0">
        <references count="1">
          <reference field="1" count="0"/>
        </references>
      </pivotArea>
    </format>
    <format dxfId="147">
      <pivotArea collapsedLevelsAreSubtotals="1" fieldPosition="0">
        <references count="1">
          <reference field="1" count="0"/>
        </references>
      </pivotArea>
    </format>
    <format dxfId="146">
      <pivotArea collapsedLevelsAreSubtotals="1" fieldPosition="0">
        <references count="1">
          <reference field="1" count="0"/>
        </references>
      </pivotArea>
    </format>
    <format dxfId="145">
      <pivotArea outline="0" collapsedLevelsAreSubtotals="1" fieldPosition="0"/>
    </format>
    <format dxfId="144">
      <pivotArea dataOnly="0" labelOnly="1" outline="0" fieldPosition="0">
        <references count="1">
          <reference field="4294967294" count="12">
            <x v="0"/>
            <x v="1"/>
            <x v="2"/>
            <x v="3"/>
            <x v="4"/>
            <x v="5"/>
            <x v="6"/>
            <x v="7"/>
            <x v="8"/>
            <x v="9"/>
            <x v="10"/>
            <x v="11"/>
          </reference>
        </references>
      </pivotArea>
    </format>
    <format dxfId="143">
      <pivotArea dataOnly="0" labelOnly="1" outline="0" fieldPosition="0">
        <references count="1">
          <reference field="4294967294" count="12">
            <x v="0"/>
            <x v="1"/>
            <x v="2"/>
            <x v="3"/>
            <x v="4"/>
            <x v="5"/>
            <x v="6"/>
            <x v="7"/>
            <x v="8"/>
            <x v="9"/>
            <x v="10"/>
            <x v="1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ext>
  </extLst>
</pivotTableDefinition>
</file>

<file path=xl/pivotTables/pivotTable10.xml><?xml version="1.0" encoding="utf-8"?>
<pivotTableDefinition xmlns="http://schemas.openxmlformats.org/spreadsheetml/2006/main" name="PivotTable52" cacheId="51" applyNumberFormats="0" applyBorderFormats="0" applyFontFormats="0" applyPatternFormats="0" applyAlignmentFormats="0" applyWidthHeightFormats="1" dataCaption="Values" updatedVersion="6" minRefreshableVersion="3" useAutoFormatting="1" rowGrandTotals="0" itemPrintTitles="1" createdVersion="6" indent="0" outline="1" outlineData="1" multipleFieldFilters="0" chartFormat="1">
  <location ref="A3:M4" firstHeaderRow="0" firstDataRow="1" firstDataCol="1"/>
  <pivotFields count="27">
    <pivotField subtotalTop="0" showAll="0"/>
    <pivotField axis="axisRow" subtotalTop="0" showAll="0">
      <items count="18">
        <item h="1" x="8"/>
        <item h="1" x="2"/>
        <item h="1" x="4"/>
        <item h="1" x="11"/>
        <item h="1" x="15"/>
        <item h="1" x="5"/>
        <item h="1" x="0"/>
        <item h="1" x="14"/>
        <item h="1" x="12"/>
        <item h="1" x="7"/>
        <item h="1" x="3"/>
        <item h="1" x="16"/>
        <item h="1" x="13"/>
        <item h="1" x="10"/>
        <item h="1" x="9"/>
        <item h="1" x="1"/>
        <item x="6"/>
        <item t="default"/>
      </items>
    </pivotField>
    <pivotField dataField="1" numFmtId="164" subtotalTop="0" showAll="0"/>
    <pivotField numFmtId="164" subtotalTop="0" showAll="0"/>
    <pivotField numFmtId="164" subtotalTop="0" showAll="0"/>
    <pivotField dataField="1" numFmtId="164" subtotalTop="0" showAll="0"/>
    <pivotField numFmtId="164" subtotalTop="0" showAll="0"/>
    <pivotField dataField="1" numFmtId="164" subtotalTop="0" showAll="0"/>
    <pivotField numFmtId="164" subtotalTop="0" showAll="0"/>
    <pivotField dataField="1" numFmtId="164" subtotalTop="0" showAll="0"/>
    <pivotField numFmtId="164" subtotalTop="0" showAll="0"/>
    <pivotField dataField="1" numFmtId="164" subtotalTop="0" showAll="0"/>
    <pivotField numFmtId="164" subtotalTop="0" showAll="0"/>
    <pivotField dataField="1" numFmtId="164" subtotalTop="0" showAll="0"/>
    <pivotField numFmtId="164" subtotalTop="0" showAll="0"/>
    <pivotField dataField="1" numFmtId="164" subtotalTop="0" showAll="0"/>
    <pivotField numFmtId="164" subtotalTop="0" showAll="0"/>
    <pivotField dataField="1" numFmtId="164" subtotalTop="0" showAll="0"/>
    <pivotField numFmtId="164" subtotalTop="0" showAll="0"/>
    <pivotField dataField="1" numFmtId="164" subtotalTop="0" showAll="0"/>
    <pivotField numFmtId="164" subtotalTop="0" showAll="0"/>
    <pivotField dataField="1" numFmtId="164" subtotalTop="0" showAll="0"/>
    <pivotField numFmtId="164" subtotalTop="0" showAll="0"/>
    <pivotField dataField="1" numFmtId="164" subtotalTop="0" showAll="0"/>
    <pivotField numFmtId="164" subtotalTop="0" showAll="0"/>
    <pivotField dataField="1" numFmtId="164" subtotalTop="0" showAll="0"/>
    <pivotField numFmtId="164" subtotalTop="0" showAll="0"/>
  </pivotFields>
  <rowFields count="1">
    <field x="1"/>
  </rowFields>
  <rowItems count="1">
    <i>
      <x v="16"/>
    </i>
  </rowItems>
  <colFields count="1">
    <field x="-2"/>
  </colFields>
  <colItems count="12">
    <i>
      <x/>
    </i>
    <i i="1">
      <x v="1"/>
    </i>
    <i i="2">
      <x v="2"/>
    </i>
    <i i="3">
      <x v="3"/>
    </i>
    <i i="4">
      <x v="4"/>
    </i>
    <i i="5">
      <x v="5"/>
    </i>
    <i i="6">
      <x v="6"/>
    </i>
    <i i="7">
      <x v="7"/>
    </i>
    <i i="8">
      <x v="8"/>
    </i>
    <i i="9">
      <x v="9"/>
    </i>
    <i i="10">
      <x v="10"/>
    </i>
    <i i="11">
      <x v="11"/>
    </i>
  </colItems>
  <dataFields count="12">
    <dataField name="2017/18 Combined Revenue " fld="2" baseField="0" baseItem="0"/>
    <dataField name="0621 2019/20 Combined Revenue " fld="5" baseField="0" baseItem="0"/>
    <dataField name="0621A 2019/20 Combined Revenue " fld="7" baseField="0" baseItem="0"/>
    <dataField name="0621B 2019/20 Combined Revenue " fld="9" baseField="0" baseItem="0"/>
    <dataField name="0621C 2019/20 Combined Revenue " fld="11" baseField="0" baseItem="0"/>
    <dataField name="0621D 2019/20 Combined Revenue " fld="13" baseField="0" baseItem="0"/>
    <dataField name="0621E 2019/20 Combined Revenue " fld="15" baseField="0" baseItem="0"/>
    <dataField name="0621F 2019/20 Combined Revenue " fld="17" baseField="0" baseItem="0"/>
    <dataField name="0621H 2019/20 Combined Revenue " fld="19" baseField="0" baseItem="0"/>
    <dataField name="0621J 2019/20 Combined Revenue " fld="21" baseField="0" baseItem="0"/>
    <dataField name="0621K 2019/20 Combined Revenue " fld="23" baseField="0" baseItem="0"/>
    <dataField name="0621L 2019/20 Combined Revenue " fld="25" baseField="0" baseItem="0"/>
  </dataFields>
  <formats count="8">
    <format dxfId="141">
      <pivotArea outline="0" collapsedLevelsAreSubtotals="1" fieldPosition="0"/>
    </format>
    <format dxfId="140">
      <pivotArea outline="0" collapsedLevelsAreSubtotals="1" fieldPosition="0"/>
    </format>
    <format dxfId="139">
      <pivotArea outline="0" collapsedLevelsAreSubtotals="1" fieldPosition="0"/>
    </format>
    <format dxfId="138">
      <pivotArea dataOnly="0" labelOnly="1" outline="0" fieldPosition="0">
        <references count="1">
          <reference field="4294967294" count="12">
            <x v="0"/>
            <x v="1"/>
            <x v="2"/>
            <x v="3"/>
            <x v="4"/>
            <x v="5"/>
            <x v="6"/>
            <x v="7"/>
            <x v="8"/>
            <x v="9"/>
            <x v="10"/>
            <x v="11"/>
          </reference>
        </references>
      </pivotArea>
    </format>
    <format dxfId="137">
      <pivotArea outline="0" collapsedLevelsAreSubtotals="1" fieldPosition="0"/>
    </format>
    <format dxfId="136">
      <pivotArea dataOnly="0" labelOnly="1" outline="0" fieldPosition="0">
        <references count="1">
          <reference field="4294967294" count="12">
            <x v="0"/>
            <x v="1"/>
            <x v="2"/>
            <x v="3"/>
            <x v="4"/>
            <x v="5"/>
            <x v="6"/>
            <x v="7"/>
            <x v="8"/>
            <x v="9"/>
            <x v="10"/>
            <x v="11"/>
          </reference>
        </references>
      </pivotArea>
    </format>
    <format dxfId="135">
      <pivotArea outline="0" collapsedLevelsAreSubtotals="1" fieldPosition="0"/>
    </format>
    <format dxfId="134">
      <pivotArea dataOnly="0" labelOnly="1" outline="0" fieldPosition="0">
        <references count="1">
          <reference field="4294967294" count="12">
            <x v="0"/>
            <x v="1"/>
            <x v="2"/>
            <x v="3"/>
            <x v="4"/>
            <x v="5"/>
            <x v="6"/>
            <x v="7"/>
            <x v="8"/>
            <x v="9"/>
            <x v="10"/>
            <x v="1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ext>
  </extLst>
</pivotTableDefinition>
</file>

<file path=xl/pivotTables/pivotTable11.xml><?xml version="1.0" encoding="utf-8"?>
<pivotTableDefinition xmlns="http://schemas.openxmlformats.org/spreadsheetml/2006/main" name="PivotTable2" cacheId="51" applyNumberFormats="0" applyBorderFormats="0" applyFontFormats="0" applyPatternFormats="0" applyAlignmentFormats="0" applyWidthHeightFormats="1" dataCaption="Values" updatedVersion="6" minRefreshableVersion="3" useAutoFormatting="1" rowGrandTotals="0" itemPrintTitles="1" createdVersion="6" indent="0" outline="1" outlineData="1" multipleFieldFilters="0" chartFormat="4">
  <location ref="A10:E11" firstHeaderRow="0" firstDataRow="1" firstDataCol="0"/>
  <pivotFields count="27">
    <pivotField subtotalTop="0" showAll="0"/>
    <pivotField subtotalTop="0" showAll="0"/>
    <pivotField dataField="1" numFmtId="164" subtotalTop="0" showAll="0"/>
    <pivotField dataField="1" numFmtId="164" subtotalTop="0" showAll="0"/>
    <pivotField dataField="1" numFmtId="164" subtotalTop="0" showAll="0"/>
    <pivotField dataField="1" numFmtId="164" subtotalTop="0" showAll="0"/>
    <pivotField dataField="1" numFmtId="164" subtotalTop="0" showAll="0"/>
    <pivotField numFmtId="164" subtotalTop="0" showAll="0"/>
    <pivotField numFmtId="164" subtotalTop="0" showAll="0"/>
    <pivotField numFmtId="164" subtotalTop="0" showAll="0"/>
    <pivotField numFmtId="164" subtotalTop="0" showAll="0"/>
    <pivotField numFmtId="164" subtotalTop="0" showAll="0"/>
    <pivotField numFmtId="164" subtotalTop="0" showAll="0"/>
    <pivotField numFmtId="164" subtotalTop="0" showAll="0"/>
    <pivotField numFmtId="164" subtotalTop="0" showAll="0"/>
    <pivotField numFmtId="164" subtotalTop="0" showAll="0"/>
    <pivotField numFmtId="164" subtotalTop="0" showAll="0"/>
    <pivotField numFmtId="164" subtotalTop="0" showAll="0"/>
    <pivotField numFmtId="164" subtotalTop="0" showAll="0"/>
    <pivotField numFmtId="164" subtotalTop="0" showAll="0"/>
    <pivotField numFmtId="164" subtotalTop="0" showAll="0"/>
    <pivotField numFmtId="164" subtotalTop="0" showAll="0"/>
    <pivotField numFmtId="164" subtotalTop="0" showAll="0"/>
    <pivotField numFmtId="164" subtotalTop="0" showAll="0"/>
    <pivotField numFmtId="164" subtotalTop="0" showAll="0"/>
    <pivotField numFmtId="164" subtotalTop="0" showAll="0"/>
    <pivotField numFmtId="164" subtotalTop="0" showAll="0"/>
  </pivotFields>
  <rowItems count="1">
    <i/>
  </rowItems>
  <colFields count="1">
    <field x="-2"/>
  </colFields>
  <colItems count="5">
    <i>
      <x/>
    </i>
    <i i="1">
      <x v="1"/>
    </i>
    <i i="2">
      <x v="2"/>
    </i>
    <i i="3">
      <x v="3"/>
    </i>
    <i i="4">
      <x v="4"/>
    </i>
  </colItems>
  <dataFields count="5">
    <dataField name="Current 2017/18" fld="2" baseField="0" baseItem="0"/>
    <dataField name="Counterfactual 2019/20" fld="3" baseField="0" baseItem="0"/>
    <dataField name="0621 2019/20" fld="4" baseField="0" baseItem="0"/>
    <dataField name="Counterfactual 2021/22" fld="5" baseField="0" baseItem="0"/>
    <dataField name="0621 2021/22" fld="6" baseField="0" baseItem="0"/>
  </dataFields>
  <formats count="7">
    <format dxfId="60">
      <pivotArea outline="0" collapsedLevelsAreSubtotals="1" fieldPosition="0"/>
    </format>
    <format dxfId="59">
      <pivotArea outline="0" collapsedLevelsAreSubtotals="1" fieldPosition="0"/>
    </format>
    <format dxfId="58">
      <pivotArea outline="0" collapsedLevelsAreSubtotals="1" fieldPosition="0"/>
    </format>
    <format dxfId="57">
      <pivotArea outline="0" collapsedLevelsAreSubtotals="1" fieldPosition="0"/>
    </format>
    <format dxfId="56">
      <pivotArea outline="0" collapsedLevelsAreSubtotals="1" fieldPosition="0"/>
    </format>
    <format dxfId="55">
      <pivotArea outline="0" collapsedLevelsAreSubtotals="1" fieldPosition="0"/>
    </format>
    <format dxfId="54">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ext>
  </extLst>
</pivotTableDefinition>
</file>

<file path=xl/pivotTables/pivotTable12.xml><?xml version="1.0" encoding="utf-8"?>
<pivotTableDefinition xmlns="http://schemas.openxmlformats.org/spreadsheetml/2006/main" name="PivotTable1" cacheId="8" applyNumberFormats="0" applyBorderFormats="0" applyFontFormats="0" applyPatternFormats="0" applyAlignmentFormats="0" applyWidthHeightFormats="1" dataCaption="Values" updatedVersion="6" minRefreshableVersion="3" useAutoFormatting="1" rowGrandTotals="0" itemPrintTitles="1" createdVersion="6" indent="0" outline="1" outlineData="1" multipleFieldFilters="0" chartFormat="4">
  <location ref="A2:F7" firstHeaderRow="0" firstDataRow="1" firstDataCol="1"/>
  <pivotFields count="27">
    <pivotField subtotalTop="0" showAll="0"/>
    <pivotField axis="axisRow" subtotalTop="0" showAll="0">
      <items count="6">
        <item x="2"/>
        <item x="1"/>
        <item x="4"/>
        <item x="3"/>
        <item x="0"/>
        <item t="default"/>
      </items>
    </pivotField>
    <pivotField dataField="1" numFmtId="164" subtotalTop="0" showAll="0"/>
    <pivotField dataField="1" numFmtId="164" subtotalTop="0" showAll="0"/>
    <pivotField dataField="1" numFmtId="164" subtotalTop="0" showAll="0"/>
    <pivotField dataField="1" numFmtId="164" subtotalTop="0" showAll="0"/>
    <pivotField dataField="1" numFmtId="164" subtotalTop="0" showAll="0"/>
    <pivotField numFmtId="164" subtotalTop="0" showAll="0"/>
    <pivotField numFmtId="164" subtotalTop="0" showAll="0"/>
    <pivotField numFmtId="164" subtotalTop="0" showAll="0"/>
    <pivotField numFmtId="164" subtotalTop="0" showAll="0"/>
    <pivotField numFmtId="164" subtotalTop="0" showAll="0"/>
    <pivotField numFmtId="164" subtotalTop="0" showAll="0"/>
    <pivotField numFmtId="164" subtotalTop="0" showAll="0"/>
    <pivotField numFmtId="164" subtotalTop="0" showAll="0"/>
    <pivotField numFmtId="164" subtotalTop="0" showAll="0"/>
    <pivotField numFmtId="164" subtotalTop="0" showAll="0"/>
    <pivotField numFmtId="164" subtotalTop="0" showAll="0"/>
    <pivotField numFmtId="164" subtotalTop="0" showAll="0"/>
    <pivotField numFmtId="164" subtotalTop="0" showAll="0"/>
    <pivotField numFmtId="164" subtotalTop="0" showAll="0"/>
    <pivotField numFmtId="164" subtotalTop="0" showAll="0"/>
    <pivotField numFmtId="164" subtotalTop="0" showAll="0"/>
    <pivotField numFmtId="164" subtotalTop="0" showAll="0"/>
    <pivotField numFmtId="164" subtotalTop="0" showAll="0"/>
    <pivotField numFmtId="164" subtotalTop="0" showAll="0"/>
    <pivotField numFmtId="164" subtotalTop="0" showAll="0"/>
  </pivotFields>
  <rowFields count="1">
    <field x="1"/>
  </rowFields>
  <rowItems count="5">
    <i>
      <x/>
    </i>
    <i>
      <x v="1"/>
    </i>
    <i>
      <x v="2"/>
    </i>
    <i>
      <x v="3"/>
    </i>
    <i>
      <x v="4"/>
    </i>
  </rowItems>
  <colFields count="1">
    <field x="-2"/>
  </colFields>
  <colItems count="5">
    <i>
      <x/>
    </i>
    <i i="1">
      <x v="1"/>
    </i>
    <i i="2">
      <x v="2"/>
    </i>
    <i i="3">
      <x v="3"/>
    </i>
    <i i="4">
      <x v="4"/>
    </i>
  </colItems>
  <dataFields count="5">
    <dataField name="Current 2017/18" fld="2" baseField="1" baseItem="0"/>
    <dataField name="Counterfactual 2019/20" fld="3" baseField="0" baseItem="0"/>
    <dataField name="0621 2019/20" fld="5" baseField="0" baseItem="0"/>
    <dataField name="Counterfactual 2021/22" fld="4" baseField="0" baseItem="0"/>
    <dataField name="0621 2021/22" fld="6" baseField="0" baseItem="0"/>
  </dataFields>
  <formats count="3">
    <format dxfId="63">
      <pivotArea outline="0" collapsedLevelsAreSubtotals="1" fieldPosition="0"/>
    </format>
    <format dxfId="62">
      <pivotArea outline="0" collapsedLevelsAreSubtotals="1" fieldPosition="0"/>
    </format>
    <format dxfId="61">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ext>
  </extLst>
</pivotTableDefinition>
</file>

<file path=xl/pivotTables/pivotTable2.xml><?xml version="1.0" encoding="utf-8"?>
<pivotTableDefinition xmlns="http://schemas.openxmlformats.org/spreadsheetml/2006/main" name="PivotTable3" cacheId="9" applyNumberFormats="0" applyBorderFormats="0" applyFontFormats="0" applyPatternFormats="0" applyAlignmentFormats="0" applyWidthHeightFormats="1" dataCaption="Values" updatedVersion="6" minRefreshableVersion="3" useAutoFormatting="1" rowGrandTotals="0" itemPrintTitles="1" createdVersion="6" indent="0" outline="1" outlineData="1" multipleFieldFilters="0">
  <location ref="A25:M26" firstHeaderRow="0" firstDataRow="1" firstDataCol="1"/>
  <pivotFields count="27">
    <pivotField subtotalTop="0" showAll="0"/>
    <pivotField axis="axisRow" subtotalTop="0" showAll="0">
      <items count="6">
        <item h="1" x="2"/>
        <item h="1" x="1"/>
        <item h="1" x="4"/>
        <item h="1" x="3"/>
        <item x="0"/>
        <item t="default"/>
      </items>
    </pivotField>
    <pivotField dataField="1" numFmtId="164" subtotalTop="0" showAll="0"/>
    <pivotField numFmtId="164" subtotalTop="0" showAll="0"/>
    <pivotField numFmtId="164" subtotalTop="0" showAll="0"/>
    <pivotField numFmtId="164" subtotalTop="0" showAll="0"/>
    <pivotField dataField="1" numFmtId="164" subtotalTop="0" showAll="0"/>
    <pivotField numFmtId="164" subtotalTop="0" showAll="0"/>
    <pivotField dataField="1" numFmtId="164" subtotalTop="0" showAll="0"/>
    <pivotField numFmtId="164" subtotalTop="0" showAll="0"/>
    <pivotField dataField="1" numFmtId="164" subtotalTop="0" showAll="0"/>
    <pivotField numFmtId="164" subtotalTop="0" showAll="0"/>
    <pivotField dataField="1" numFmtId="164" subtotalTop="0" showAll="0"/>
    <pivotField numFmtId="164" subtotalTop="0" showAll="0"/>
    <pivotField dataField="1" numFmtId="164" subtotalTop="0" showAll="0"/>
    <pivotField numFmtId="164" subtotalTop="0" showAll="0"/>
    <pivotField dataField="1" numFmtId="164" subtotalTop="0" showAll="0"/>
    <pivotField numFmtId="164" subtotalTop="0" showAll="0"/>
    <pivotField dataField="1" numFmtId="164" subtotalTop="0" showAll="0"/>
    <pivotField numFmtId="164" subtotalTop="0" showAll="0"/>
    <pivotField dataField="1" numFmtId="164" subtotalTop="0" showAll="0"/>
    <pivotField numFmtId="164" subtotalTop="0" showAll="0"/>
    <pivotField dataField="1" numFmtId="164" subtotalTop="0" showAll="0"/>
    <pivotField numFmtId="164" subtotalTop="0" showAll="0"/>
    <pivotField dataField="1" numFmtId="164" subtotalTop="0" showAll="0"/>
    <pivotField numFmtId="164" subtotalTop="0" showAll="0"/>
    <pivotField dataField="1" numFmtId="164" subtotalTop="0" showAll="0"/>
  </pivotFields>
  <rowFields count="1">
    <field x="1"/>
  </rowFields>
  <rowItems count="1">
    <i>
      <x v="4"/>
    </i>
  </rowItems>
  <colFields count="1">
    <field x="-2"/>
  </colFields>
  <colItems count="12">
    <i>
      <x/>
    </i>
    <i i="1">
      <x v="1"/>
    </i>
    <i i="2">
      <x v="2"/>
    </i>
    <i i="3">
      <x v="3"/>
    </i>
    <i i="4">
      <x v="4"/>
    </i>
    <i i="5">
      <x v="5"/>
    </i>
    <i i="6">
      <x v="6"/>
    </i>
    <i i="7">
      <x v="7"/>
    </i>
    <i i="8">
      <x v="8"/>
    </i>
    <i i="9">
      <x v="9"/>
    </i>
    <i i="10">
      <x v="10"/>
    </i>
    <i i="11">
      <x v="11"/>
    </i>
  </colItems>
  <dataFields count="12">
    <dataField name="2017/18 Combined Revenue " fld="2" showDataAs="percentOfTotal" baseField="0" baseItem="0" numFmtId="10"/>
    <dataField name=" 0621 2021/22 Combined Revenue " fld="6" showDataAs="percentOfTotal" baseField="0" baseItem="0" numFmtId="10"/>
    <dataField name="0621A 2021/22 Combined Revenue " fld="8" showDataAs="percentOfTotal" baseField="0" baseItem="0" numFmtId="10"/>
    <dataField name="0621B 2021/22 Combined Revenue " fld="10" showDataAs="percentOfTotal" baseField="0" baseItem="0" numFmtId="10"/>
    <dataField name="0621C 2021/22 Combined Revenue " fld="12" showDataAs="percentOfTotal" baseField="0" baseItem="0" numFmtId="10"/>
    <dataField name="0621D 2021/22 Combined Revenue " fld="14" showDataAs="percentOfTotal" baseField="0" baseItem="0" numFmtId="10"/>
    <dataField name="0621E 2021/22 Combined Revenue " fld="16" showDataAs="percentOfTotal" baseField="0" baseItem="0" numFmtId="10"/>
    <dataField name="0621F 2021/22 Combined Revenue " fld="18" showDataAs="percentOfTotal" baseField="0" baseItem="0" numFmtId="10"/>
    <dataField name="0621H 2021/22 Combined Revenue " fld="20" showDataAs="percentOfTotal" baseField="0" baseItem="0" numFmtId="10"/>
    <dataField name="0621J 2021/22 Combined Revenue " fld="22" showDataAs="percentOfTotal" baseField="0" baseItem="0" numFmtId="10"/>
    <dataField name="0621K 2021/22 Combined Revenue " fld="24" showDataAs="percentOfTotal" baseField="0" baseItem="0" numFmtId="10"/>
    <dataField name="0621L 2021/22 Combined Revenue " fld="26" showDataAs="percentOfTotal" baseField="0" baseItem="0" numFmtId="10"/>
  </dataFields>
  <formats count="20">
    <format dxfId="168">
      <pivotArea collapsedLevelsAreSubtotals="1" fieldPosition="0">
        <references count="1">
          <reference field="1" count="0"/>
        </references>
      </pivotArea>
    </format>
    <format dxfId="167">
      <pivotArea collapsedLevelsAreSubtotals="1" fieldPosition="0">
        <references count="1">
          <reference field="1" count="0"/>
        </references>
      </pivotArea>
    </format>
    <format dxfId="166">
      <pivotArea collapsedLevelsAreSubtotals="1" fieldPosition="0">
        <references count="1">
          <reference field="1" count="0"/>
        </references>
      </pivotArea>
    </format>
    <format dxfId="165">
      <pivotArea outline="0" collapsedLevelsAreSubtotals="1" fieldPosition="0"/>
    </format>
    <format dxfId="164">
      <pivotArea dataOnly="0" labelOnly="1" outline="0" fieldPosition="0">
        <references count="1">
          <reference field="4294967294" count="12">
            <x v="0"/>
            <x v="1"/>
            <x v="2"/>
            <x v="3"/>
            <x v="4"/>
            <x v="5"/>
            <x v="6"/>
            <x v="7"/>
            <x v="8"/>
            <x v="9"/>
            <x v="10"/>
            <x v="11"/>
          </reference>
        </references>
      </pivotArea>
    </format>
    <format dxfId="163">
      <pivotArea dataOnly="0" labelOnly="1" outline="0" fieldPosition="0">
        <references count="1">
          <reference field="4294967294" count="12">
            <x v="0"/>
            <x v="1"/>
            <x v="2"/>
            <x v="3"/>
            <x v="4"/>
            <x v="5"/>
            <x v="6"/>
            <x v="7"/>
            <x v="8"/>
            <x v="9"/>
            <x v="10"/>
            <x v="11"/>
          </reference>
        </references>
      </pivotArea>
    </format>
    <format dxfId="162">
      <pivotArea outline="0" fieldPosition="0">
        <references count="1">
          <reference field="4294967294" count="1">
            <x v="0"/>
          </reference>
        </references>
      </pivotArea>
    </format>
    <format dxfId="161">
      <pivotArea outline="0" fieldPosition="0">
        <references count="1">
          <reference field="4294967294" count="1">
            <x v="1"/>
          </reference>
        </references>
      </pivotArea>
    </format>
    <format dxfId="160">
      <pivotArea outline="0" fieldPosition="0">
        <references count="1">
          <reference field="4294967294" count="1">
            <x v="2"/>
          </reference>
        </references>
      </pivotArea>
    </format>
    <format dxfId="159">
      <pivotArea outline="0" fieldPosition="0">
        <references count="1">
          <reference field="4294967294" count="1">
            <x v="3"/>
          </reference>
        </references>
      </pivotArea>
    </format>
    <format dxfId="158">
      <pivotArea outline="0" fieldPosition="0">
        <references count="1">
          <reference field="4294967294" count="1">
            <x v="4"/>
          </reference>
        </references>
      </pivotArea>
    </format>
    <format dxfId="157">
      <pivotArea outline="0" fieldPosition="0">
        <references count="1">
          <reference field="4294967294" count="1">
            <x v="5"/>
          </reference>
        </references>
      </pivotArea>
    </format>
    <format dxfId="156">
      <pivotArea outline="0" fieldPosition="0">
        <references count="1">
          <reference field="4294967294" count="1">
            <x v="6"/>
          </reference>
        </references>
      </pivotArea>
    </format>
    <format dxfId="155">
      <pivotArea outline="0" fieldPosition="0">
        <references count="1">
          <reference field="4294967294" count="1">
            <x v="7"/>
          </reference>
        </references>
      </pivotArea>
    </format>
    <format dxfId="154">
      <pivotArea outline="0" fieldPosition="0">
        <references count="1">
          <reference field="4294967294" count="1">
            <x v="8"/>
          </reference>
        </references>
      </pivotArea>
    </format>
    <format dxfId="153">
      <pivotArea outline="0" fieldPosition="0">
        <references count="1">
          <reference field="4294967294" count="1">
            <x v="9"/>
          </reference>
        </references>
      </pivotArea>
    </format>
    <format dxfId="152">
      <pivotArea outline="0" fieldPosition="0">
        <references count="1">
          <reference field="4294967294" count="1">
            <x v="10"/>
          </reference>
        </references>
      </pivotArea>
    </format>
    <format dxfId="151">
      <pivotArea outline="0" fieldPosition="0">
        <references count="1">
          <reference field="4294967294" count="1">
            <x v="11"/>
          </reference>
        </references>
      </pivotArea>
    </format>
    <format dxfId="150">
      <pivotArea outline="0" collapsedLevelsAreSubtotals="1" fieldPosition="0"/>
    </format>
    <format dxfId="149">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name="PivotTable1" cacheId="9" applyNumberFormats="0" applyBorderFormats="0" applyFontFormats="0" applyPatternFormats="0" applyAlignmentFormats="0" applyWidthHeightFormats="1" dataCaption="Values" updatedVersion="6" minRefreshableVersion="3" useAutoFormatting="1" rowGrandTotals="0" itemPrintTitles="1" createdVersion="6" indent="0" outline="1" outlineData="1" multipleFieldFilters="0">
  <location ref="A10:M11" firstHeaderRow="0" firstDataRow="1" firstDataCol="1"/>
  <pivotFields count="27">
    <pivotField subtotalTop="0" showAll="0"/>
    <pivotField axis="axisRow" subtotalTop="0" showAll="0">
      <items count="6">
        <item h="1" x="2"/>
        <item h="1" x="1"/>
        <item h="1" x="4"/>
        <item h="1" x="3"/>
        <item x="0"/>
        <item t="default"/>
      </items>
    </pivotField>
    <pivotField dataField="1" numFmtId="164" subtotalTop="0" showAll="0"/>
    <pivotField numFmtId="164" subtotalTop="0" showAll="0"/>
    <pivotField numFmtId="164" subtotalTop="0" showAll="0"/>
    <pivotField dataField="1" numFmtId="164" subtotalTop="0" showAll="0"/>
    <pivotField numFmtId="164" subtotalTop="0" showAll="0"/>
    <pivotField dataField="1" numFmtId="164" subtotalTop="0" showAll="0"/>
    <pivotField numFmtId="164" subtotalTop="0" showAll="0"/>
    <pivotField dataField="1" numFmtId="164" subtotalTop="0" showAll="0"/>
    <pivotField numFmtId="164" subtotalTop="0" showAll="0"/>
    <pivotField dataField="1" numFmtId="164" subtotalTop="0" showAll="0"/>
    <pivotField numFmtId="164" subtotalTop="0" showAll="0"/>
    <pivotField dataField="1" numFmtId="164" subtotalTop="0" showAll="0"/>
    <pivotField numFmtId="164" subtotalTop="0" showAll="0"/>
    <pivotField dataField="1" numFmtId="164" subtotalTop="0" showAll="0"/>
    <pivotField numFmtId="164" subtotalTop="0" showAll="0"/>
    <pivotField dataField="1" numFmtId="164" subtotalTop="0" showAll="0"/>
    <pivotField numFmtId="164" subtotalTop="0" showAll="0"/>
    <pivotField dataField="1" numFmtId="164" subtotalTop="0" showAll="0"/>
    <pivotField numFmtId="164" subtotalTop="0" showAll="0"/>
    <pivotField dataField="1" numFmtId="164" subtotalTop="0" showAll="0"/>
    <pivotField numFmtId="164" subtotalTop="0" showAll="0"/>
    <pivotField dataField="1" numFmtId="164" subtotalTop="0" showAll="0"/>
    <pivotField numFmtId="164" subtotalTop="0" showAll="0"/>
    <pivotField dataField="1" numFmtId="164" subtotalTop="0" showAll="0"/>
    <pivotField numFmtId="164" subtotalTop="0" showAll="0"/>
  </pivotFields>
  <rowFields count="1">
    <field x="1"/>
  </rowFields>
  <rowItems count="1">
    <i>
      <x v="4"/>
    </i>
  </rowItems>
  <colFields count="1">
    <field x="-2"/>
  </colFields>
  <colItems count="12">
    <i>
      <x/>
    </i>
    <i i="1">
      <x v="1"/>
    </i>
    <i i="2">
      <x v="2"/>
    </i>
    <i i="3">
      <x v="3"/>
    </i>
    <i i="4">
      <x v="4"/>
    </i>
    <i i="5">
      <x v="5"/>
    </i>
    <i i="6">
      <x v="6"/>
    </i>
    <i i="7">
      <x v="7"/>
    </i>
    <i i="8">
      <x v="8"/>
    </i>
    <i i="9">
      <x v="9"/>
    </i>
    <i i="10">
      <x v="10"/>
    </i>
    <i i="11">
      <x v="11"/>
    </i>
  </colItems>
  <dataFields count="12">
    <dataField name="2017/18 Combined Revenue " fld="2" showDataAs="percentOfTotal" baseField="0" baseItem="0" numFmtId="9"/>
    <dataField name="0621 2019/20 Combined Revenue " fld="5" showDataAs="percentOfTotal" baseField="0" baseItem="0" numFmtId="9"/>
    <dataField name="0621A 2019/20 Combined Revenue " fld="7" showDataAs="percentOfTotal" baseField="0" baseItem="0" numFmtId="9"/>
    <dataField name="0621B 2019/20 Combined Revenue " fld="9" showDataAs="percentOfTotal" baseField="0" baseItem="0" numFmtId="9"/>
    <dataField name="0621C 2019/20 Combined Revenue " fld="11" showDataAs="percentOfTotal" baseField="0" baseItem="0" numFmtId="9"/>
    <dataField name="0621D 2019/20 Combined Revenue " fld="13" showDataAs="percentOfTotal" baseField="0" baseItem="0" numFmtId="9"/>
    <dataField name="0621E 2019/20 Combined Revenue " fld="15" showDataAs="percentOfTotal" baseField="0" baseItem="0" numFmtId="10"/>
    <dataField name="0621F 2019/20 Combined Revenue " fld="17" showDataAs="percentOfTotal" baseField="0" baseItem="0" numFmtId="10"/>
    <dataField name="0621H 2019/20 Combined Revenue " fld="19" showDataAs="percentOfTotal" baseField="0" baseItem="0" numFmtId="10"/>
    <dataField name="0621J 2019/20 Combined Revenue " fld="21" showDataAs="percentOfTotal" baseField="0" baseItem="0" numFmtId="10"/>
    <dataField name="0621K 2019/20 Combined Revenue " fld="23" showDataAs="percentOfTotal" baseField="0" baseItem="0" numFmtId="10"/>
    <dataField name="0621L 2019/20 Combined Revenue " fld="25" showDataAs="percentOfTotal" baseField="0" baseItem="0" numFmtId="10"/>
  </dataFields>
  <formats count="24">
    <format dxfId="192">
      <pivotArea collapsedLevelsAreSubtotals="1" fieldPosition="0">
        <references count="1">
          <reference field="1" count="0"/>
        </references>
      </pivotArea>
    </format>
    <format dxfId="191">
      <pivotArea collapsedLevelsAreSubtotals="1" fieldPosition="0">
        <references count="1">
          <reference field="1" count="0"/>
        </references>
      </pivotArea>
    </format>
    <format dxfId="190">
      <pivotArea outline="0" collapsedLevelsAreSubtotals="1" fieldPosition="0"/>
    </format>
    <format dxfId="189">
      <pivotArea dataOnly="0" labelOnly="1" outline="0" fieldPosition="0">
        <references count="1">
          <reference field="4294967294" count="12">
            <x v="0"/>
            <x v="1"/>
            <x v="2"/>
            <x v="3"/>
            <x v="4"/>
            <x v="5"/>
            <x v="6"/>
            <x v="7"/>
            <x v="8"/>
            <x v="9"/>
            <x v="10"/>
            <x v="11"/>
          </reference>
        </references>
      </pivotArea>
    </format>
    <format dxfId="188">
      <pivotArea outline="0" collapsedLevelsAreSubtotals="1" fieldPosition="0"/>
    </format>
    <format dxfId="187">
      <pivotArea dataOnly="0" labelOnly="1" outline="0" fieldPosition="0">
        <references count="1">
          <reference field="4294967294" count="12">
            <x v="0"/>
            <x v="1"/>
            <x v="2"/>
            <x v="3"/>
            <x v="4"/>
            <x v="5"/>
            <x v="6"/>
            <x v="7"/>
            <x v="8"/>
            <x v="9"/>
            <x v="10"/>
            <x v="11"/>
          </reference>
        </references>
      </pivotArea>
    </format>
    <format dxfId="186">
      <pivotArea outline="0" fieldPosition="0">
        <references count="1">
          <reference field="4294967294" count="1">
            <x v="0"/>
          </reference>
        </references>
      </pivotArea>
    </format>
    <format dxfId="185">
      <pivotArea outline="0" fieldPosition="0">
        <references count="1">
          <reference field="4294967294" count="1">
            <x v="1"/>
          </reference>
        </references>
      </pivotArea>
    </format>
    <format dxfId="184">
      <pivotArea outline="0" fieldPosition="0">
        <references count="1">
          <reference field="4294967294" count="1">
            <x v="2"/>
          </reference>
        </references>
      </pivotArea>
    </format>
    <format dxfId="183">
      <pivotArea outline="0" fieldPosition="0">
        <references count="1">
          <reference field="4294967294" count="1">
            <x v="3"/>
          </reference>
        </references>
      </pivotArea>
    </format>
    <format dxfId="182">
      <pivotArea outline="0" fieldPosition="0">
        <references count="1">
          <reference field="4294967294" count="1">
            <x v="4"/>
          </reference>
        </references>
      </pivotArea>
    </format>
    <format dxfId="181">
      <pivotArea outline="0" fieldPosition="0">
        <references count="1">
          <reference field="4294967294" count="1">
            <x v="5"/>
          </reference>
        </references>
      </pivotArea>
    </format>
    <format dxfId="180">
      <pivotArea outline="0" collapsedLevelsAreSubtotals="1" fieldPosition="0">
        <references count="1">
          <reference field="4294967294" count="6" selected="0">
            <x v="0"/>
            <x v="1"/>
            <x v="2"/>
            <x v="3"/>
            <x v="4"/>
            <x v="5"/>
          </reference>
        </references>
      </pivotArea>
    </format>
    <format dxfId="179">
      <pivotArea outline="0" collapsedLevelsAreSubtotals="1" fieldPosition="0">
        <references count="1">
          <reference field="4294967294" count="6" selected="0">
            <x v="0"/>
            <x v="1"/>
            <x v="2"/>
            <x v="3"/>
            <x v="4"/>
            <x v="5"/>
          </reference>
        </references>
      </pivotArea>
    </format>
    <format dxfId="178">
      <pivotArea outline="0" fieldPosition="0">
        <references count="1">
          <reference field="4294967294" count="1">
            <x v="6"/>
          </reference>
        </references>
      </pivotArea>
    </format>
    <format dxfId="177">
      <pivotArea outline="0" fieldPosition="0">
        <references count="1">
          <reference field="4294967294" count="1">
            <x v="7"/>
          </reference>
        </references>
      </pivotArea>
    </format>
    <format dxfId="176">
      <pivotArea outline="0" fieldPosition="0">
        <references count="1">
          <reference field="4294967294" count="1">
            <x v="8"/>
          </reference>
        </references>
      </pivotArea>
    </format>
    <format dxfId="175">
      <pivotArea outline="0" fieldPosition="0">
        <references count="1">
          <reference field="4294967294" count="1">
            <x v="9"/>
          </reference>
        </references>
      </pivotArea>
    </format>
    <format dxfId="174">
      <pivotArea outline="0" fieldPosition="0">
        <references count="1">
          <reference field="4294967294" count="1">
            <x v="10"/>
          </reference>
        </references>
      </pivotArea>
    </format>
    <format dxfId="173">
      <pivotArea outline="0" fieldPosition="0">
        <references count="1">
          <reference field="4294967294" count="1">
            <x v="11"/>
          </reference>
        </references>
      </pivotArea>
    </format>
    <format dxfId="172">
      <pivotArea outline="0" collapsedLevelsAreSubtotals="1" fieldPosition="0"/>
    </format>
    <format dxfId="171">
      <pivotArea outline="0" collapsedLevelsAreSubtotals="1" fieldPosition="0"/>
    </format>
    <format dxfId="170">
      <pivotArea outline="0" collapsedLevelsAreSubtotals="1" fieldPosition="0"/>
    </format>
    <format dxfId="169">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ext>
  </extLst>
</pivotTableDefinition>
</file>

<file path=xl/pivotTables/pivotTable4.xml><?xml version="1.0" encoding="utf-8"?>
<pivotTableDefinition xmlns="http://schemas.openxmlformats.org/spreadsheetml/2006/main" name="PivotTable5" cacheId="9" applyNumberFormats="0" applyBorderFormats="0" applyFontFormats="0" applyPatternFormats="0" applyAlignmentFormats="0" applyWidthHeightFormats="1" dataCaption="Values" updatedVersion="6" minRefreshableVersion="3" useAutoFormatting="1" rowGrandTotals="0" itemPrintTitles="1" createdVersion="6" indent="0" outline="1" outlineData="1" multipleFieldFilters="0" chartFormat="2">
  <location ref="A3:M4" firstHeaderRow="0" firstDataRow="1" firstDataCol="1"/>
  <pivotFields count="27">
    <pivotField subtotalTop="0" showAll="0"/>
    <pivotField axis="axisRow" subtotalTop="0" showAll="0">
      <items count="6">
        <item h="1" x="2"/>
        <item h="1" x="1"/>
        <item h="1" x="4"/>
        <item h="1" x="3"/>
        <item x="0"/>
        <item t="default"/>
      </items>
    </pivotField>
    <pivotField dataField="1" numFmtId="164" subtotalTop="0" showAll="0"/>
    <pivotField numFmtId="164" subtotalTop="0" showAll="0"/>
    <pivotField numFmtId="164" subtotalTop="0" showAll="0"/>
    <pivotField dataField="1" numFmtId="164" subtotalTop="0" showAll="0"/>
    <pivotField numFmtId="164" subtotalTop="0" showAll="0"/>
    <pivotField dataField="1" numFmtId="164" subtotalTop="0" showAll="0"/>
    <pivotField numFmtId="164" subtotalTop="0" showAll="0"/>
    <pivotField dataField="1" numFmtId="164" subtotalTop="0" showAll="0"/>
    <pivotField numFmtId="164" subtotalTop="0" showAll="0"/>
    <pivotField dataField="1" numFmtId="164" subtotalTop="0" showAll="0"/>
    <pivotField numFmtId="164" subtotalTop="0" showAll="0"/>
    <pivotField dataField="1" numFmtId="164" subtotalTop="0" showAll="0"/>
    <pivotField numFmtId="164" subtotalTop="0" showAll="0"/>
    <pivotField dataField="1" numFmtId="164" subtotalTop="0" showAll="0"/>
    <pivotField numFmtId="164" subtotalTop="0" showAll="0"/>
    <pivotField dataField="1" numFmtId="164" subtotalTop="0" showAll="0"/>
    <pivotField numFmtId="164" subtotalTop="0" showAll="0"/>
    <pivotField dataField="1" numFmtId="164" subtotalTop="0" showAll="0"/>
    <pivotField numFmtId="164" subtotalTop="0" showAll="0"/>
    <pivotField dataField="1" numFmtId="164" subtotalTop="0" showAll="0"/>
    <pivotField numFmtId="164" subtotalTop="0" showAll="0"/>
    <pivotField dataField="1" numFmtId="164" subtotalTop="0" showAll="0"/>
    <pivotField numFmtId="164" subtotalTop="0" showAll="0"/>
    <pivotField dataField="1" numFmtId="164" subtotalTop="0" showAll="0"/>
    <pivotField numFmtId="164" subtotalTop="0" showAll="0"/>
  </pivotFields>
  <rowFields count="1">
    <field x="1"/>
  </rowFields>
  <rowItems count="1">
    <i>
      <x v="4"/>
    </i>
  </rowItems>
  <colFields count="1">
    <field x="-2"/>
  </colFields>
  <colItems count="12">
    <i>
      <x/>
    </i>
    <i i="1">
      <x v="1"/>
    </i>
    <i i="2">
      <x v="2"/>
    </i>
    <i i="3">
      <x v="3"/>
    </i>
    <i i="4">
      <x v="4"/>
    </i>
    <i i="5">
      <x v="5"/>
    </i>
    <i i="6">
      <x v="6"/>
    </i>
    <i i="7">
      <x v="7"/>
    </i>
    <i i="8">
      <x v="8"/>
    </i>
    <i i="9">
      <x v="9"/>
    </i>
    <i i="10">
      <x v="10"/>
    </i>
    <i i="11">
      <x v="11"/>
    </i>
  </colItems>
  <dataFields count="12">
    <dataField name="2017/18 Combined Revenue " fld="2" baseField="1" baseItem="0"/>
    <dataField name="0621 2019/20 Combined Revenue " fld="5" baseField="1" baseItem="0"/>
    <dataField name="0621A 2019/20 Combined Revenue " fld="7" baseField="0" baseItem="0"/>
    <dataField name="0621B 2019/20 Combined Revenue " fld="9" baseField="0" baseItem="0"/>
    <dataField name="0621C 2019/20 Combined Revenue " fld="11" baseField="0" baseItem="0"/>
    <dataField name="0621D 2019/20 Combined Revenue " fld="13" baseField="0" baseItem="0"/>
    <dataField name="0621E 2019/20 Combined Revenue " fld="15" baseField="0" baseItem="0"/>
    <dataField name="0621F 2019/20 Combined Revenue " fld="17" baseField="0" baseItem="0"/>
    <dataField name="0621H 2019/20 Combined Revenue " fld="19" baseField="0" baseItem="0"/>
    <dataField name="0621J 2019/20 Combined Revenue " fld="21" baseField="0" baseItem="0"/>
    <dataField name="0621K 2019/20 Combined Revenue " fld="23" baseField="0" baseItem="0"/>
    <dataField name="0621L 2019/20 Combined Revenue " fld="25" baseField="0" baseItem="0"/>
  </dataFields>
  <formats count="6">
    <format dxfId="198">
      <pivotArea collapsedLevelsAreSubtotals="1" fieldPosition="0">
        <references count="1">
          <reference field="1" count="0"/>
        </references>
      </pivotArea>
    </format>
    <format dxfId="197">
      <pivotArea collapsedLevelsAreSubtotals="1" fieldPosition="0">
        <references count="1">
          <reference field="1" count="0"/>
        </references>
      </pivotArea>
    </format>
    <format dxfId="196">
      <pivotArea outline="0" collapsedLevelsAreSubtotals="1" fieldPosition="0"/>
    </format>
    <format dxfId="195">
      <pivotArea dataOnly="0" labelOnly="1" outline="0" fieldPosition="0">
        <references count="1">
          <reference field="4294967294" count="12">
            <x v="0"/>
            <x v="1"/>
            <x v="2"/>
            <x v="3"/>
            <x v="4"/>
            <x v="5"/>
            <x v="6"/>
            <x v="7"/>
            <x v="8"/>
            <x v="9"/>
            <x v="10"/>
            <x v="11"/>
          </reference>
        </references>
      </pivotArea>
    </format>
    <format dxfId="194">
      <pivotArea outline="0" collapsedLevelsAreSubtotals="1" fieldPosition="0"/>
    </format>
    <format dxfId="193">
      <pivotArea dataOnly="0" labelOnly="1" outline="0" fieldPosition="0">
        <references count="1">
          <reference field="4294967294" count="12">
            <x v="0"/>
            <x v="1"/>
            <x v="2"/>
            <x v="3"/>
            <x v="4"/>
            <x v="5"/>
            <x v="6"/>
            <x v="7"/>
            <x v="8"/>
            <x v="9"/>
            <x v="10"/>
            <x v="1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ext>
  </extLst>
</pivotTableDefinition>
</file>

<file path=xl/pivotTables/pivotTable5.xml><?xml version="1.0" encoding="utf-8"?>
<pivotTableDefinition xmlns="http://schemas.openxmlformats.org/spreadsheetml/2006/main" name="PivotTable42" cacheId="1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M17" firstHeaderRow="0" firstDataRow="1" firstDataCol="1"/>
  <pivotFields count="27">
    <pivotField subtotalTop="0" showAll="0"/>
    <pivotField axis="axisRow" subtotalTop="0" showAll="0">
      <items count="18">
        <item x="8"/>
        <item x="2"/>
        <item x="4"/>
        <item x="11"/>
        <item x="15"/>
        <item x="5"/>
        <item x="0"/>
        <item x="14"/>
        <item x="12"/>
        <item x="7"/>
        <item x="3"/>
        <item x="16"/>
        <item x="13"/>
        <item h="1" x="10"/>
        <item h="1" x="9"/>
        <item h="1" x="1"/>
        <item h="1" x="6"/>
        <item t="default"/>
      </items>
    </pivotField>
    <pivotField dataField="1" numFmtId="164" subtotalTop="0" showAll="0"/>
    <pivotField numFmtId="164" subtotalTop="0" showAll="0"/>
    <pivotField numFmtId="164" subtotalTop="0" showAll="0"/>
    <pivotField dataField="1" numFmtId="164" subtotalTop="0" showAll="0"/>
    <pivotField numFmtId="164" subtotalTop="0" showAll="0"/>
    <pivotField dataField="1" numFmtId="164" subtotalTop="0" showAll="0"/>
    <pivotField numFmtId="164" subtotalTop="0" showAll="0"/>
    <pivotField dataField="1" numFmtId="164" subtotalTop="0" showAll="0"/>
    <pivotField numFmtId="164" subtotalTop="0" showAll="0"/>
    <pivotField dataField="1" numFmtId="164" subtotalTop="0" showAll="0"/>
    <pivotField numFmtId="164" subtotalTop="0" showAll="0"/>
    <pivotField dataField="1" numFmtId="164" subtotalTop="0" showAll="0"/>
    <pivotField numFmtId="164" subtotalTop="0" showAll="0"/>
    <pivotField dataField="1" numFmtId="164" subtotalTop="0" showAll="0"/>
    <pivotField numFmtId="164" subtotalTop="0" showAll="0"/>
    <pivotField dataField="1" numFmtId="164" subtotalTop="0" showAll="0"/>
    <pivotField numFmtId="164" subtotalTop="0" showAll="0"/>
    <pivotField dataField="1" numFmtId="164" subtotalTop="0" showAll="0"/>
    <pivotField numFmtId="164" subtotalTop="0" showAll="0"/>
    <pivotField dataField="1" numFmtId="164" subtotalTop="0" showAll="0"/>
    <pivotField numFmtId="164" subtotalTop="0" showAll="0"/>
    <pivotField dataField="1" numFmtId="164" subtotalTop="0" showAll="0"/>
    <pivotField numFmtId="164" subtotalTop="0" showAll="0"/>
    <pivotField dataField="1" numFmtId="164" subtotalTop="0" showAll="0"/>
    <pivotField numFmtId="164" subtotalTop="0" showAll="0"/>
  </pivotFields>
  <rowFields count="1">
    <field x="1"/>
  </rowFields>
  <rowItems count="14">
    <i>
      <x/>
    </i>
    <i>
      <x v="1"/>
    </i>
    <i>
      <x v="2"/>
    </i>
    <i>
      <x v="3"/>
    </i>
    <i>
      <x v="4"/>
    </i>
    <i>
      <x v="5"/>
    </i>
    <i>
      <x v="6"/>
    </i>
    <i>
      <x v="7"/>
    </i>
    <i>
      <x v="8"/>
    </i>
    <i>
      <x v="9"/>
    </i>
    <i>
      <x v="10"/>
    </i>
    <i>
      <x v="11"/>
    </i>
    <i>
      <x v="12"/>
    </i>
    <i t="grand">
      <x/>
    </i>
  </rowItems>
  <colFields count="1">
    <field x="-2"/>
  </colFields>
  <colItems count="12">
    <i>
      <x/>
    </i>
    <i i="1">
      <x v="1"/>
    </i>
    <i i="2">
      <x v="2"/>
    </i>
    <i i="3">
      <x v="3"/>
    </i>
    <i i="4">
      <x v="4"/>
    </i>
    <i i="5">
      <x v="5"/>
    </i>
    <i i="6">
      <x v="6"/>
    </i>
    <i i="7">
      <x v="7"/>
    </i>
    <i i="8">
      <x v="8"/>
    </i>
    <i i="9">
      <x v="9"/>
    </i>
    <i i="10">
      <x v="10"/>
    </i>
    <i i="11">
      <x v="11"/>
    </i>
  </colItems>
  <dataFields count="12">
    <dataField name="Sum of 2017/18 Exit Capacity Revenue" fld="2" baseField="0" baseItem="0"/>
    <dataField name="Sum of 0621 2019/20 Exit Capacity Revenue" fld="5" baseField="0" baseItem="0"/>
    <dataField name="Sum of 0621A 2019/20 Exit Capacity Revenue" fld="7" baseField="0" baseItem="0"/>
    <dataField name="Sum of 0621B 2019/20 Exit Capacity Revenue" fld="9" baseField="0" baseItem="0"/>
    <dataField name="Sum of 0621C 2019/20 Exit Capacity Revenue" fld="11" baseField="0" baseItem="0"/>
    <dataField name="Sum of 0621D 2019/20 Exit Capacity Revenue" fld="13" baseField="0" baseItem="0"/>
    <dataField name="Sum of 0621E 2019/20 Exit Capacity Revenue" fld="15" baseField="0" baseItem="0"/>
    <dataField name="Sum of 0621F 2019/20 Exit Capacity Revenue" fld="17" baseField="0" baseItem="0"/>
    <dataField name="Sum of 0621H 2019/20 Exit Capacity Revenue" fld="19" baseField="0" baseItem="0"/>
    <dataField name="Sum of 0621J 2019/20 Exit Capacity Revenue" fld="21" baseField="0" baseItem="0"/>
    <dataField name="Sum of 0621K 2019/20 Exit Capacity Revenue" fld="23" baseField="0" baseItem="0"/>
    <dataField name="Sum of 0621L 2019/20 Exit Capacity Revenue" fld="25"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ext>
  </extLst>
</pivotTableDefinition>
</file>

<file path=xl/pivotTables/pivotTable6.xml><?xml version="1.0" encoding="utf-8"?>
<pivotTableDefinition xmlns="http://schemas.openxmlformats.org/spreadsheetml/2006/main" name="PivotTable44" cacheId="1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21:M35" firstHeaderRow="0" firstDataRow="1" firstDataCol="1"/>
  <pivotFields count="27">
    <pivotField subtotalTop="0" showAll="0"/>
    <pivotField axis="axisRow" subtotalTop="0" showAll="0">
      <items count="18">
        <item x="8"/>
        <item x="2"/>
        <item x="4"/>
        <item x="11"/>
        <item x="15"/>
        <item x="5"/>
        <item x="0"/>
        <item x="14"/>
        <item x="12"/>
        <item x="7"/>
        <item x="3"/>
        <item x="16"/>
        <item x="13"/>
        <item h="1" x="10"/>
        <item h="1" x="9"/>
        <item h="1" x="1"/>
        <item h="1" x="6"/>
        <item t="default"/>
      </items>
    </pivotField>
    <pivotField dataField="1" numFmtId="164" subtotalTop="0" showAll="0"/>
    <pivotField numFmtId="164" subtotalTop="0" showAll="0"/>
    <pivotField numFmtId="164" subtotalTop="0" showAll="0"/>
    <pivotField numFmtId="164" subtotalTop="0" showAll="0"/>
    <pivotField dataField="1" numFmtId="164" subtotalTop="0" showAll="0"/>
    <pivotField numFmtId="164" subtotalTop="0" showAll="0"/>
    <pivotField dataField="1" numFmtId="164" subtotalTop="0" showAll="0"/>
    <pivotField numFmtId="164" subtotalTop="0" showAll="0"/>
    <pivotField dataField="1" numFmtId="164" subtotalTop="0" showAll="0"/>
    <pivotField numFmtId="164" subtotalTop="0" showAll="0"/>
    <pivotField dataField="1" numFmtId="164" subtotalTop="0" showAll="0"/>
    <pivotField numFmtId="164" subtotalTop="0" showAll="0"/>
    <pivotField dataField="1" numFmtId="164" subtotalTop="0" showAll="0"/>
    <pivotField numFmtId="164" subtotalTop="0" showAll="0"/>
    <pivotField dataField="1" numFmtId="164" subtotalTop="0" showAll="0"/>
    <pivotField numFmtId="164" subtotalTop="0" showAll="0"/>
    <pivotField dataField="1" numFmtId="164" subtotalTop="0" showAll="0"/>
    <pivotField numFmtId="164" subtotalTop="0" showAll="0"/>
    <pivotField dataField="1" numFmtId="164" subtotalTop="0" showAll="0"/>
    <pivotField numFmtId="164" subtotalTop="0" showAll="0"/>
    <pivotField dataField="1" numFmtId="164" subtotalTop="0" showAll="0"/>
    <pivotField numFmtId="164" subtotalTop="0" showAll="0"/>
    <pivotField dataField="1" numFmtId="164" subtotalTop="0" showAll="0"/>
    <pivotField numFmtId="164" subtotalTop="0" showAll="0"/>
    <pivotField dataField="1" numFmtId="164" subtotalTop="0" showAll="0"/>
  </pivotFields>
  <rowFields count="1">
    <field x="1"/>
  </rowFields>
  <rowItems count="14">
    <i>
      <x/>
    </i>
    <i>
      <x v="1"/>
    </i>
    <i>
      <x v="2"/>
    </i>
    <i>
      <x v="3"/>
    </i>
    <i>
      <x v="4"/>
    </i>
    <i>
      <x v="5"/>
    </i>
    <i>
      <x v="6"/>
    </i>
    <i>
      <x v="7"/>
    </i>
    <i>
      <x v="8"/>
    </i>
    <i>
      <x v="9"/>
    </i>
    <i>
      <x v="10"/>
    </i>
    <i>
      <x v="11"/>
    </i>
    <i>
      <x v="12"/>
    </i>
    <i t="grand">
      <x/>
    </i>
  </rowItems>
  <colFields count="1">
    <field x="-2"/>
  </colFields>
  <colItems count="12">
    <i>
      <x/>
    </i>
    <i i="1">
      <x v="1"/>
    </i>
    <i i="2">
      <x v="2"/>
    </i>
    <i i="3">
      <x v="3"/>
    </i>
    <i i="4">
      <x v="4"/>
    </i>
    <i i="5">
      <x v="5"/>
    </i>
    <i i="6">
      <x v="6"/>
    </i>
    <i i="7">
      <x v="7"/>
    </i>
    <i i="8">
      <x v="8"/>
    </i>
    <i i="9">
      <x v="9"/>
    </i>
    <i i="10">
      <x v="10"/>
    </i>
    <i i="11">
      <x v="11"/>
    </i>
  </colItems>
  <dataFields count="12">
    <dataField name="Sum of 2017/18 Exit Capacity Revenue" fld="2" baseField="0" baseItem="0"/>
    <dataField name="Sum of 0621 2021/22 Exit Capacity Revenue" fld="6" baseField="0" baseItem="0"/>
    <dataField name="Sum of 0621A 2021/22 Exit Capacity Revenue" fld="8" baseField="0" baseItem="0"/>
    <dataField name="Sum of 0621B 2021/22 Exit Capacity Revenue" fld="10" baseField="0" baseItem="0"/>
    <dataField name="Sum of 0621C 2021/22 Exit Capacity Revenue" fld="12" baseField="0" baseItem="0"/>
    <dataField name="Sum of 0621D 2021/22 Exit Capacity Revenue" fld="14" baseField="0" baseItem="0"/>
    <dataField name="Sum of 0621E 2021/22 Exit Capacity Revenue" fld="16" baseField="0" baseItem="0"/>
    <dataField name="Sum of 0621F 2021/22 Exit Capacity Revenue" fld="18" baseField="0" baseItem="0"/>
    <dataField name="Sum of 0621H 2021/22 Exit Capacity Revenue" fld="20" baseField="0" baseItem="0"/>
    <dataField name="Sum of 0621J 2021/22 Exit Capacity Revenue" fld="22" baseField="0" baseItem="0"/>
    <dataField name="Sum of 0621K 2021/22 Exit Capacity Revenue" fld="24" baseField="0" baseItem="0"/>
    <dataField name="Sum of 0621L 2021/22 Exit Capacity Revenue" fld="2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ext>
  </extLst>
</pivotTableDefinition>
</file>

<file path=xl/pivotTables/pivotTable7.xml><?xml version="1.0" encoding="utf-8"?>
<pivotTableDefinition xmlns="http://schemas.openxmlformats.org/spreadsheetml/2006/main" name="PivotTable55" cacheId="51" applyNumberFormats="0" applyBorderFormats="0" applyFontFormats="0" applyPatternFormats="0" applyAlignmentFormats="0" applyWidthHeightFormats="1" dataCaption="Values" updatedVersion="6" minRefreshableVersion="3" useAutoFormatting="1" rowGrandTotals="0" itemPrintTitles="1" createdVersion="6" indent="0" outline="1" outlineData="1" multipleFieldFilters="0">
  <location ref="A22:M23" firstHeaderRow="0" firstDataRow="1" firstDataCol="1"/>
  <pivotFields count="27">
    <pivotField subtotalTop="0" showAll="0"/>
    <pivotField axis="axisRow" subtotalTop="0" showAll="0">
      <items count="18">
        <item h="1" x="8"/>
        <item h="1" x="2"/>
        <item h="1" x="4"/>
        <item h="1" x="11"/>
        <item h="1" x="15"/>
        <item h="1" x="5"/>
        <item h="1" x="0"/>
        <item h="1" x="14"/>
        <item h="1" x="12"/>
        <item h="1" x="7"/>
        <item h="1" x="3"/>
        <item h="1" x="16"/>
        <item h="1" x="13"/>
        <item h="1" x="10"/>
        <item h="1" x="9"/>
        <item h="1" x="1"/>
        <item x="6"/>
        <item t="default"/>
      </items>
    </pivotField>
    <pivotField dataField="1" numFmtId="164" subtotalTop="0" showAll="0"/>
    <pivotField numFmtId="164" subtotalTop="0" showAll="0"/>
    <pivotField numFmtId="164" subtotalTop="0" showAll="0"/>
    <pivotField dataField="1" numFmtId="164" subtotalTop="0" showAll="0"/>
    <pivotField numFmtId="164" subtotalTop="0" showAll="0"/>
    <pivotField dataField="1" numFmtId="164" subtotalTop="0" showAll="0"/>
    <pivotField numFmtId="164" subtotalTop="0" showAll="0"/>
    <pivotField dataField="1" numFmtId="164" subtotalTop="0" showAll="0"/>
    <pivotField numFmtId="164" subtotalTop="0" showAll="0"/>
    <pivotField dataField="1" numFmtId="164" subtotalTop="0" showAll="0"/>
    <pivotField numFmtId="164" subtotalTop="0" showAll="0"/>
    <pivotField dataField="1" numFmtId="164" subtotalTop="0" showAll="0"/>
    <pivotField numFmtId="164" subtotalTop="0" showAll="0"/>
    <pivotField dataField="1" numFmtId="164" subtotalTop="0" showAll="0"/>
    <pivotField numFmtId="164" subtotalTop="0" showAll="0"/>
    <pivotField dataField="1" numFmtId="164" subtotalTop="0" showAll="0"/>
    <pivotField numFmtId="164" subtotalTop="0" showAll="0"/>
    <pivotField dataField="1" numFmtId="164" subtotalTop="0" showAll="0"/>
    <pivotField numFmtId="164" subtotalTop="0" showAll="0"/>
    <pivotField dataField="1" numFmtId="164" subtotalTop="0" showAll="0"/>
    <pivotField numFmtId="164" subtotalTop="0" showAll="0"/>
    <pivotField dataField="1" numFmtId="164" subtotalTop="0" showAll="0"/>
    <pivotField numFmtId="164" subtotalTop="0" showAll="0"/>
    <pivotField dataField="1" numFmtId="164" subtotalTop="0" showAll="0"/>
    <pivotField numFmtId="164" subtotalTop="0" showAll="0"/>
  </pivotFields>
  <rowFields count="1">
    <field x="1"/>
  </rowFields>
  <rowItems count="1">
    <i>
      <x v="16"/>
    </i>
  </rowItems>
  <colFields count="1">
    <field x="-2"/>
  </colFields>
  <colItems count="12">
    <i>
      <x/>
    </i>
    <i i="1">
      <x v="1"/>
    </i>
    <i i="2">
      <x v="2"/>
    </i>
    <i i="3">
      <x v="3"/>
    </i>
    <i i="4">
      <x v="4"/>
    </i>
    <i i="5">
      <x v="5"/>
    </i>
    <i i="6">
      <x v="6"/>
    </i>
    <i i="7">
      <x v="7"/>
    </i>
    <i i="8">
      <x v="8"/>
    </i>
    <i i="9">
      <x v="9"/>
    </i>
    <i i="10">
      <x v="10"/>
    </i>
    <i i="11">
      <x v="11"/>
    </i>
  </colItems>
  <dataFields count="12">
    <dataField name="2017/18 Combined Revenue " fld="2" showDataAs="percentOfTotal" baseField="0" baseItem="0" numFmtId="10"/>
    <dataField name="0621 2019/20 Combined Revenue " fld="5" showDataAs="percentOfTotal" baseField="0" baseItem="0" numFmtId="10"/>
    <dataField name="0621A 2019/20 Combined Revenue " fld="7" showDataAs="percentOfTotal" baseField="0" baseItem="0" numFmtId="10"/>
    <dataField name="0621B 2019/20 Combined Revenue " fld="9" showDataAs="percentOfTotal" baseField="0" baseItem="0" numFmtId="10"/>
    <dataField name="0621C 2019/20 Combined Revenue " fld="11" showDataAs="percentOfTotal" baseField="0" baseItem="0" numFmtId="10"/>
    <dataField name="0621D 2019/20 Combined Revenue " fld="13" showDataAs="percentOfTotal" baseField="0" baseItem="0" numFmtId="10"/>
    <dataField name="0621E 2019/20 Combined Revenue " fld="15" showDataAs="percentOfTotal" baseField="0" baseItem="0" numFmtId="10"/>
    <dataField name="0621F 2019/20 Combined Revenue " fld="17" showDataAs="percentOfTotal" baseField="0" baseItem="0" numFmtId="10"/>
    <dataField name="0621H 2019/20 Combined Revenue " fld="19" showDataAs="percentOfTotal" baseField="0" baseItem="0" numFmtId="10"/>
    <dataField name="0621J 2019/20 Combined Revenue " fld="21" showDataAs="percentOfTotal" baseField="0" baseItem="0" numFmtId="10"/>
    <dataField name="0621K 2019/20 Combined Revenue " fld="23" showDataAs="percentOfTotal" baseField="0" baseItem="0" numFmtId="10"/>
    <dataField name="0621L 2019/20 Combined Revenue " fld="25" showDataAs="percentOfTotal" baseField="0" baseItem="0" numFmtId="10"/>
  </dataFields>
  <formats count="22">
    <format dxfId="85">
      <pivotArea outline="0" collapsedLevelsAreSubtotals="1" fieldPosition="0"/>
    </format>
    <format dxfId="84">
      <pivotArea outline="0" collapsedLevelsAreSubtotals="1" fieldPosition="0"/>
    </format>
    <format dxfId="83">
      <pivotArea outline="0" collapsedLevelsAreSubtotals="1" fieldPosition="0"/>
    </format>
    <format dxfId="82">
      <pivotArea dataOnly="0" labelOnly="1" outline="0" fieldPosition="0">
        <references count="1">
          <reference field="4294967294" count="12">
            <x v="0"/>
            <x v="1"/>
            <x v="2"/>
            <x v="3"/>
            <x v="4"/>
            <x v="5"/>
            <x v="6"/>
            <x v="7"/>
            <x v="8"/>
            <x v="9"/>
            <x v="10"/>
            <x v="11"/>
          </reference>
        </references>
      </pivotArea>
    </format>
    <format dxfId="81">
      <pivotArea outline="0" collapsedLevelsAreSubtotals="1" fieldPosition="0"/>
    </format>
    <format dxfId="80">
      <pivotArea dataOnly="0" labelOnly="1" outline="0" fieldPosition="0">
        <references count="1">
          <reference field="4294967294" count="12">
            <x v="0"/>
            <x v="1"/>
            <x v="2"/>
            <x v="3"/>
            <x v="4"/>
            <x v="5"/>
            <x v="6"/>
            <x v="7"/>
            <x v="8"/>
            <x v="9"/>
            <x v="10"/>
            <x v="11"/>
          </reference>
        </references>
      </pivotArea>
    </format>
    <format dxfId="79">
      <pivotArea outline="0" collapsedLevelsAreSubtotals="1" fieldPosition="0"/>
    </format>
    <format dxfId="78">
      <pivotArea dataOnly="0" labelOnly="1" outline="0" fieldPosition="0">
        <references count="1">
          <reference field="4294967294" count="12">
            <x v="0"/>
            <x v="1"/>
            <x v="2"/>
            <x v="3"/>
            <x v="4"/>
            <x v="5"/>
            <x v="6"/>
            <x v="7"/>
            <x v="8"/>
            <x v="9"/>
            <x v="10"/>
            <x v="11"/>
          </reference>
        </references>
      </pivotArea>
    </format>
    <format dxfId="77">
      <pivotArea outline="0" fieldPosition="0">
        <references count="1">
          <reference field="4294967294" count="1">
            <x v="0"/>
          </reference>
        </references>
      </pivotArea>
    </format>
    <format dxfId="76">
      <pivotArea outline="0" fieldPosition="0">
        <references count="1">
          <reference field="4294967294" count="1">
            <x v="1"/>
          </reference>
        </references>
      </pivotArea>
    </format>
    <format dxfId="75">
      <pivotArea outline="0" fieldPosition="0">
        <references count="1">
          <reference field="4294967294" count="1">
            <x v="2"/>
          </reference>
        </references>
      </pivotArea>
    </format>
    <format dxfId="74">
      <pivotArea outline="0" fieldPosition="0">
        <references count="1">
          <reference field="4294967294" count="1">
            <x v="3"/>
          </reference>
        </references>
      </pivotArea>
    </format>
    <format dxfId="73">
      <pivotArea outline="0" fieldPosition="0">
        <references count="1">
          <reference field="4294967294" count="1">
            <x v="4"/>
          </reference>
        </references>
      </pivotArea>
    </format>
    <format dxfId="72">
      <pivotArea outline="0" fieldPosition="0">
        <references count="1">
          <reference field="4294967294" count="1">
            <x v="5"/>
          </reference>
        </references>
      </pivotArea>
    </format>
    <format dxfId="71">
      <pivotArea outline="0" fieldPosition="0">
        <references count="1">
          <reference field="4294967294" count="1">
            <x v="6"/>
          </reference>
        </references>
      </pivotArea>
    </format>
    <format dxfId="70">
      <pivotArea outline="0" fieldPosition="0">
        <references count="1">
          <reference field="4294967294" count="1">
            <x v="7"/>
          </reference>
        </references>
      </pivotArea>
    </format>
    <format dxfId="69">
      <pivotArea outline="0" fieldPosition="0">
        <references count="1">
          <reference field="4294967294" count="1">
            <x v="8"/>
          </reference>
        </references>
      </pivotArea>
    </format>
    <format dxfId="68">
      <pivotArea outline="0" fieldPosition="0">
        <references count="1">
          <reference field="4294967294" count="1">
            <x v="9"/>
          </reference>
        </references>
      </pivotArea>
    </format>
    <format dxfId="67">
      <pivotArea outline="0" fieldPosition="0">
        <references count="1">
          <reference field="4294967294" count="1">
            <x v="10"/>
          </reference>
        </references>
      </pivotArea>
    </format>
    <format dxfId="66">
      <pivotArea outline="0" fieldPosition="0">
        <references count="1">
          <reference field="4294967294" count="1">
            <x v="11"/>
          </reference>
        </references>
      </pivotArea>
    </format>
    <format dxfId="65">
      <pivotArea outline="0" collapsedLevelsAreSubtotals="1" fieldPosition="0"/>
    </format>
    <format dxfId="64">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ext>
  </extLst>
</pivotTableDefinition>
</file>

<file path=xl/pivotTables/pivotTable8.xml><?xml version="1.0" encoding="utf-8"?>
<pivotTableDefinition xmlns="http://schemas.openxmlformats.org/spreadsheetml/2006/main" name="PivotTable54" cacheId="51" applyNumberFormats="0" applyBorderFormats="0" applyFontFormats="0" applyPatternFormats="0" applyAlignmentFormats="0" applyWidthHeightFormats="1" dataCaption="Values" updatedVersion="6" minRefreshableVersion="3" useAutoFormatting="1" rowGrandTotals="0" itemPrintTitles="1" createdVersion="6" indent="0" outline="1" outlineData="1" multipleFieldFilters="0">
  <location ref="A61:M62" firstHeaderRow="0" firstDataRow="1" firstDataCol="1"/>
  <pivotFields count="27">
    <pivotField subtotalTop="0" showAll="0"/>
    <pivotField axis="axisRow" subtotalTop="0" showAll="0">
      <items count="18">
        <item h="1" x="8"/>
        <item h="1" x="2"/>
        <item h="1" x="4"/>
        <item h="1" x="11"/>
        <item h="1" x="15"/>
        <item h="1" x="5"/>
        <item h="1" x="0"/>
        <item h="1" x="14"/>
        <item h="1" x="12"/>
        <item h="1" x="7"/>
        <item h="1" x="3"/>
        <item h="1" x="16"/>
        <item h="1" x="13"/>
        <item h="1" x="10"/>
        <item h="1" x="9"/>
        <item h="1" x="1"/>
        <item x="6"/>
        <item t="default"/>
      </items>
    </pivotField>
    <pivotField dataField="1" numFmtId="164" subtotalTop="0" showAll="0"/>
    <pivotField numFmtId="164" subtotalTop="0" showAll="0"/>
    <pivotField numFmtId="164" subtotalTop="0" showAll="0"/>
    <pivotField numFmtId="164" subtotalTop="0" showAll="0"/>
    <pivotField dataField="1" numFmtId="164" subtotalTop="0" showAll="0"/>
    <pivotField numFmtId="164" subtotalTop="0" showAll="0"/>
    <pivotField dataField="1" numFmtId="164" subtotalTop="0" showAll="0"/>
    <pivotField numFmtId="164" subtotalTop="0" showAll="0"/>
    <pivotField dataField="1" numFmtId="164" subtotalTop="0" showAll="0"/>
    <pivotField numFmtId="164" subtotalTop="0" showAll="0"/>
    <pivotField dataField="1" numFmtId="164" subtotalTop="0" showAll="0"/>
    <pivotField numFmtId="164" subtotalTop="0" showAll="0"/>
    <pivotField dataField="1" numFmtId="164" subtotalTop="0" showAll="0"/>
    <pivotField numFmtId="164" subtotalTop="0" showAll="0"/>
    <pivotField dataField="1" numFmtId="164" subtotalTop="0" showAll="0"/>
    <pivotField numFmtId="164" subtotalTop="0" showAll="0"/>
    <pivotField dataField="1" numFmtId="164" subtotalTop="0" showAll="0"/>
    <pivotField numFmtId="164" subtotalTop="0" showAll="0"/>
    <pivotField dataField="1" numFmtId="164" subtotalTop="0" showAll="0"/>
    <pivotField numFmtId="164" subtotalTop="0" showAll="0"/>
    <pivotField dataField="1" numFmtId="164" subtotalTop="0" showAll="0"/>
    <pivotField numFmtId="164" subtotalTop="0" showAll="0"/>
    <pivotField dataField="1" numFmtId="164" subtotalTop="0" showAll="0"/>
    <pivotField numFmtId="164" subtotalTop="0" showAll="0"/>
    <pivotField dataField="1" numFmtId="164" subtotalTop="0" showAll="0"/>
  </pivotFields>
  <rowFields count="1">
    <field x="1"/>
  </rowFields>
  <rowItems count="1">
    <i>
      <x v="16"/>
    </i>
  </rowItems>
  <colFields count="1">
    <field x="-2"/>
  </colFields>
  <colItems count="12">
    <i>
      <x/>
    </i>
    <i i="1">
      <x v="1"/>
    </i>
    <i i="2">
      <x v="2"/>
    </i>
    <i i="3">
      <x v="3"/>
    </i>
    <i i="4">
      <x v="4"/>
    </i>
    <i i="5">
      <x v="5"/>
    </i>
    <i i="6">
      <x v="6"/>
    </i>
    <i i="7">
      <x v="7"/>
    </i>
    <i i="8">
      <x v="8"/>
    </i>
    <i i="9">
      <x v="9"/>
    </i>
    <i i="10">
      <x v="10"/>
    </i>
    <i i="11">
      <x v="11"/>
    </i>
  </colItems>
  <dataFields count="12">
    <dataField name="2017/18 Combined Revenue " fld="2" showDataAs="percentOfTotal" baseField="0" baseItem="0" numFmtId="10"/>
    <dataField name="0621 2021/22 Combined Revenue " fld="6" showDataAs="percentOfTotal" baseField="0" baseItem="0" numFmtId="10"/>
    <dataField name="0621A 2021/22 Combined Revenue " fld="8" showDataAs="percentOfTotal" baseField="0" baseItem="0" numFmtId="10"/>
    <dataField name="0621B 2021/22 Combined Revenue " fld="10" showDataAs="percentOfTotal" baseField="0" baseItem="0" numFmtId="10"/>
    <dataField name="0621C 2021/22 Combined Revenue " fld="12" showDataAs="percentOfTotal" baseField="0" baseItem="0" numFmtId="10"/>
    <dataField name="0621D 2021/22 Combined Revenue " fld="14" showDataAs="percentOfTotal" baseField="0" baseItem="0" numFmtId="10"/>
    <dataField name="0621E 2021/22 Combined Revenue " fld="16" showDataAs="percentOfTotal" baseField="0" baseItem="0" numFmtId="10"/>
    <dataField name="0621F 2021/22 Combined Revenue " fld="18" showDataAs="percentOfTotal" baseField="0" baseItem="0" numFmtId="10"/>
    <dataField name="0621H 2021/22 Combined Revenue " fld="20" showDataAs="percentOfTotal" baseField="0" baseItem="0" numFmtId="10"/>
    <dataField name="0621J 2021/22 Combined Revenue " fld="22" showDataAs="percentOfTotal" baseField="0" baseItem="0" numFmtId="10"/>
    <dataField name="0621K 2021/22 Combined Revenue " fld="24" showDataAs="percentOfTotal" baseField="0" baseItem="0" numFmtId="10"/>
    <dataField name="0621L 2021/22 Combined Revenue " fld="26" showDataAs="percentOfTotal" baseField="0" baseItem="0" numFmtId="10"/>
  </dataFields>
  <formats count="31">
    <format dxfId="116">
      <pivotArea outline="0" collapsedLevelsAreSubtotals="1" fieldPosition="0"/>
    </format>
    <format dxfId="115">
      <pivotArea outline="0" collapsedLevelsAreSubtotals="1" fieldPosition="0"/>
    </format>
    <format dxfId="114">
      <pivotArea outline="0" collapsedLevelsAreSubtotals="1" fieldPosition="0"/>
    </format>
    <format dxfId="113">
      <pivotArea dataOnly="0" labelOnly="1" outline="0" fieldPosition="0">
        <references count="1">
          <reference field="4294967294" count="1">
            <x v="0"/>
          </reference>
        </references>
      </pivotArea>
    </format>
    <format dxfId="112">
      <pivotArea outline="0" collapsedLevelsAreSubtotals="1" fieldPosition="0"/>
    </format>
    <format dxfId="111">
      <pivotArea dataOnly="0" labelOnly="1" outline="0" fieldPosition="0">
        <references count="1">
          <reference field="4294967294" count="1">
            <x v="0"/>
          </reference>
        </references>
      </pivotArea>
    </format>
    <format dxfId="110">
      <pivotArea outline="0" collapsedLevelsAreSubtotals="1" fieldPosition="0"/>
    </format>
    <format dxfId="109">
      <pivotArea dataOnly="0" labelOnly="1" outline="0" fieldPosition="0">
        <references count="1">
          <reference field="4294967294" count="1">
            <x v="0"/>
          </reference>
        </references>
      </pivotArea>
    </format>
    <format dxfId="108">
      <pivotArea dataOnly="0" labelOnly="1" outline="0" fieldPosition="0">
        <references count="1">
          <reference field="4294967294" count="12">
            <x v="0"/>
            <x v="1"/>
            <x v="2"/>
            <x v="3"/>
            <x v="4"/>
            <x v="5"/>
            <x v="6"/>
            <x v="7"/>
            <x v="8"/>
            <x v="9"/>
            <x v="10"/>
            <x v="11"/>
          </reference>
        </references>
      </pivotArea>
    </format>
    <format dxfId="107">
      <pivotArea outline="0" collapsedLevelsAreSubtotals="1" fieldPosition="0"/>
    </format>
    <format dxfId="106">
      <pivotArea dataOnly="0" labelOnly="1" outline="0" fieldPosition="0">
        <references count="1">
          <reference field="4294967294" count="12">
            <x v="0"/>
            <x v="1"/>
            <x v="2"/>
            <x v="3"/>
            <x v="4"/>
            <x v="5"/>
            <x v="6"/>
            <x v="7"/>
            <x v="8"/>
            <x v="9"/>
            <x v="10"/>
            <x v="11"/>
          </reference>
        </references>
      </pivotArea>
    </format>
    <format dxfId="105">
      <pivotArea outline="0" collapsedLevelsAreSubtotals="1" fieldPosition="0"/>
    </format>
    <format dxfId="104">
      <pivotArea dataOnly="0" labelOnly="1" outline="0" fieldPosition="0">
        <references count="1">
          <reference field="4294967294" count="12">
            <x v="0"/>
            <x v="1"/>
            <x v="2"/>
            <x v="3"/>
            <x v="4"/>
            <x v="5"/>
            <x v="6"/>
            <x v="7"/>
            <x v="8"/>
            <x v="9"/>
            <x v="10"/>
            <x v="11"/>
          </reference>
        </references>
      </pivotArea>
    </format>
    <format dxfId="103">
      <pivotArea outline="0" collapsedLevelsAreSubtotals="1" fieldPosition="0"/>
    </format>
    <format dxfId="102">
      <pivotArea dataOnly="0" labelOnly="1" outline="0" fieldPosition="0">
        <references count="1">
          <reference field="4294967294" count="12">
            <x v="0"/>
            <x v="1"/>
            <x v="2"/>
            <x v="3"/>
            <x v="4"/>
            <x v="5"/>
            <x v="6"/>
            <x v="7"/>
            <x v="8"/>
            <x v="9"/>
            <x v="10"/>
            <x v="11"/>
          </reference>
        </references>
      </pivotArea>
    </format>
    <format dxfId="101">
      <pivotArea outline="0" collapsedLevelsAreSubtotals="1" fieldPosition="0"/>
    </format>
    <format dxfId="100">
      <pivotArea dataOnly="0" labelOnly="1" outline="0" fieldPosition="0">
        <references count="1">
          <reference field="4294967294" count="12">
            <x v="0"/>
            <x v="1"/>
            <x v="2"/>
            <x v="3"/>
            <x v="4"/>
            <x v="5"/>
            <x v="6"/>
            <x v="7"/>
            <x v="8"/>
            <x v="9"/>
            <x v="10"/>
            <x v="11"/>
          </reference>
        </references>
      </pivotArea>
    </format>
    <format dxfId="99">
      <pivotArea outline="0" fieldPosition="0">
        <references count="1">
          <reference field="4294967294" count="1">
            <x v="0"/>
          </reference>
        </references>
      </pivotArea>
    </format>
    <format dxfId="98">
      <pivotArea outline="0" fieldPosition="0">
        <references count="1">
          <reference field="4294967294" count="1">
            <x v="1"/>
          </reference>
        </references>
      </pivotArea>
    </format>
    <format dxfId="97">
      <pivotArea outline="0" fieldPosition="0">
        <references count="1">
          <reference field="4294967294" count="1">
            <x v="2"/>
          </reference>
        </references>
      </pivotArea>
    </format>
    <format dxfId="96">
      <pivotArea outline="0" fieldPosition="0">
        <references count="1">
          <reference field="4294967294" count="1">
            <x v="3"/>
          </reference>
        </references>
      </pivotArea>
    </format>
    <format dxfId="95">
      <pivotArea outline="0" fieldPosition="0">
        <references count="1">
          <reference field="4294967294" count="1">
            <x v="4"/>
          </reference>
        </references>
      </pivotArea>
    </format>
    <format dxfId="94">
      <pivotArea outline="0" fieldPosition="0">
        <references count="1">
          <reference field="4294967294" count="1">
            <x v="5"/>
          </reference>
        </references>
      </pivotArea>
    </format>
    <format dxfId="93">
      <pivotArea outline="0" fieldPosition="0">
        <references count="1">
          <reference field="4294967294" count="1">
            <x v="6"/>
          </reference>
        </references>
      </pivotArea>
    </format>
    <format dxfId="92">
      <pivotArea outline="0" fieldPosition="0">
        <references count="1">
          <reference field="4294967294" count="1">
            <x v="7"/>
          </reference>
        </references>
      </pivotArea>
    </format>
    <format dxfId="91">
      <pivotArea outline="0" fieldPosition="0">
        <references count="1">
          <reference field="4294967294" count="1">
            <x v="8"/>
          </reference>
        </references>
      </pivotArea>
    </format>
    <format dxfId="90">
      <pivotArea outline="0" fieldPosition="0">
        <references count="1">
          <reference field="4294967294" count="1">
            <x v="9"/>
          </reference>
        </references>
      </pivotArea>
    </format>
    <format dxfId="89">
      <pivotArea outline="0" fieldPosition="0">
        <references count="1">
          <reference field="4294967294" count="1">
            <x v="10"/>
          </reference>
        </references>
      </pivotArea>
    </format>
    <format dxfId="88">
      <pivotArea outline="0" fieldPosition="0">
        <references count="1">
          <reference field="4294967294" count="1">
            <x v="11"/>
          </reference>
        </references>
      </pivotArea>
    </format>
    <format dxfId="87">
      <pivotArea outline="0" collapsedLevelsAreSubtotals="1" fieldPosition="0"/>
    </format>
    <format dxfId="86">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ext>
  </extLst>
</pivotTableDefinition>
</file>

<file path=xl/pivotTables/pivotTable9.xml><?xml version="1.0" encoding="utf-8"?>
<pivotTableDefinition xmlns="http://schemas.openxmlformats.org/spreadsheetml/2006/main" name="PivotTable53" cacheId="51" applyNumberFormats="0" applyBorderFormats="0" applyFontFormats="0" applyPatternFormats="0" applyAlignmentFormats="0" applyWidthHeightFormats="1" dataCaption="Values" updatedVersion="6" minRefreshableVersion="3" useAutoFormatting="1" rowGrandTotals="0" itemPrintTitles="1" createdVersion="6" indent="0" outline="1" outlineData="1" multipleFieldFilters="0">
  <location ref="A42:M43" firstHeaderRow="0" firstDataRow="1" firstDataCol="1"/>
  <pivotFields count="27">
    <pivotField subtotalTop="0" showAll="0"/>
    <pivotField axis="axisRow" subtotalTop="0" showAll="0">
      <items count="18">
        <item h="1" x="8"/>
        <item h="1" x="2"/>
        <item h="1" x="4"/>
        <item h="1" x="11"/>
        <item h="1" x="15"/>
        <item h="1" x="5"/>
        <item h="1" x="0"/>
        <item h="1" x="14"/>
        <item h="1" x="12"/>
        <item h="1" x="7"/>
        <item h="1" x="3"/>
        <item h="1" x="16"/>
        <item h="1" x="13"/>
        <item h="1" x="10"/>
        <item h="1" x="9"/>
        <item h="1" x="1"/>
        <item x="6"/>
        <item t="default"/>
      </items>
    </pivotField>
    <pivotField dataField="1" numFmtId="164" subtotalTop="0" showAll="0"/>
    <pivotField numFmtId="164" subtotalTop="0" showAll="0"/>
    <pivotField numFmtId="164" subtotalTop="0" showAll="0"/>
    <pivotField numFmtId="164" subtotalTop="0" showAll="0"/>
    <pivotField dataField="1" numFmtId="164" subtotalTop="0" showAll="0"/>
    <pivotField numFmtId="164" subtotalTop="0" showAll="0"/>
    <pivotField dataField="1" numFmtId="164" subtotalTop="0" showAll="0"/>
    <pivotField numFmtId="164" subtotalTop="0" showAll="0"/>
    <pivotField dataField="1" numFmtId="164" subtotalTop="0" showAll="0"/>
    <pivotField numFmtId="164" subtotalTop="0" showAll="0"/>
    <pivotField dataField="1" numFmtId="164" subtotalTop="0" showAll="0"/>
    <pivotField numFmtId="164" subtotalTop="0" showAll="0"/>
    <pivotField dataField="1" numFmtId="164" subtotalTop="0" showAll="0"/>
    <pivotField numFmtId="164" subtotalTop="0" showAll="0"/>
    <pivotField dataField="1" numFmtId="164" subtotalTop="0" showAll="0"/>
    <pivotField numFmtId="164" subtotalTop="0" showAll="0"/>
    <pivotField dataField="1" numFmtId="164" subtotalTop="0" showAll="0"/>
    <pivotField numFmtId="164" subtotalTop="0" showAll="0"/>
    <pivotField dataField="1" numFmtId="164" subtotalTop="0" showAll="0"/>
    <pivotField numFmtId="164" subtotalTop="0" showAll="0"/>
    <pivotField dataField="1" numFmtId="164" subtotalTop="0" showAll="0"/>
    <pivotField numFmtId="164" subtotalTop="0" showAll="0"/>
    <pivotField dataField="1" numFmtId="164" subtotalTop="0" showAll="0"/>
    <pivotField numFmtId="164" subtotalTop="0" showAll="0"/>
    <pivotField dataField="1" numFmtId="164" subtotalTop="0" showAll="0"/>
  </pivotFields>
  <rowFields count="1">
    <field x="1"/>
  </rowFields>
  <rowItems count="1">
    <i>
      <x v="16"/>
    </i>
  </rowItems>
  <colFields count="1">
    <field x="-2"/>
  </colFields>
  <colItems count="12">
    <i>
      <x/>
    </i>
    <i i="1">
      <x v="1"/>
    </i>
    <i i="2">
      <x v="2"/>
    </i>
    <i i="3">
      <x v="3"/>
    </i>
    <i i="4">
      <x v="4"/>
    </i>
    <i i="5">
      <x v="5"/>
    </i>
    <i i="6">
      <x v="6"/>
    </i>
    <i i="7">
      <x v="7"/>
    </i>
    <i i="8">
      <x v="8"/>
    </i>
    <i i="9">
      <x v="9"/>
    </i>
    <i i="10">
      <x v="10"/>
    </i>
    <i i="11">
      <x v="11"/>
    </i>
  </colItems>
  <dataFields count="12">
    <dataField name="2017/18 Combined Revenue " fld="2" baseField="0" baseItem="0"/>
    <dataField name="0621 2021/22 Combined Revenue " fld="6" baseField="0" baseItem="0"/>
    <dataField name="0621A 2021/22 Combined Revenue " fld="8" baseField="0" baseItem="0"/>
    <dataField name="0621B 2021/22 Combined Revenue " fld="10" baseField="0" baseItem="0"/>
    <dataField name="0621C 2021/22 Combined Revenue " fld="12" baseField="0" baseItem="0"/>
    <dataField name="0621D 2021/22 Combined Revenue " fld="14" baseField="0" baseItem="0"/>
    <dataField name="0621E 2021/22 Combined Revenue " fld="16" baseField="0" baseItem="0"/>
    <dataField name="0621F 2021/22 Combined Revenue " fld="18" baseField="0" baseItem="0"/>
    <dataField name="0621H 2021/22 Combined Revenue " fld="20" baseField="0" baseItem="0"/>
    <dataField name="0621J 2021/22 Combined Revenue " fld="22" baseField="0" baseItem="0"/>
    <dataField name="0621K 2021/22 Combined Revenue " fld="24" baseField="0" baseItem="0"/>
    <dataField name="0621L 2021/22 Combined Revenue " fld="26" baseField="0" baseItem="0"/>
  </dataFields>
  <formats count="17">
    <format dxfId="133">
      <pivotArea outline="0" collapsedLevelsAreSubtotals="1" fieldPosition="0"/>
    </format>
    <format dxfId="132">
      <pivotArea outline="0" collapsedLevelsAreSubtotals="1" fieldPosition="0"/>
    </format>
    <format dxfId="131">
      <pivotArea outline="0" collapsedLevelsAreSubtotals="1" fieldPosition="0"/>
    </format>
    <format dxfId="130">
      <pivotArea dataOnly="0" labelOnly="1" outline="0" fieldPosition="0">
        <references count="1">
          <reference field="4294967294" count="1">
            <x v="0"/>
          </reference>
        </references>
      </pivotArea>
    </format>
    <format dxfId="129">
      <pivotArea outline="0" collapsedLevelsAreSubtotals="1" fieldPosition="0"/>
    </format>
    <format dxfId="128">
      <pivotArea dataOnly="0" labelOnly="1" outline="0" fieldPosition="0">
        <references count="1">
          <reference field="4294967294" count="1">
            <x v="0"/>
          </reference>
        </references>
      </pivotArea>
    </format>
    <format dxfId="127">
      <pivotArea outline="0" collapsedLevelsAreSubtotals="1" fieldPosition="0"/>
    </format>
    <format dxfId="126">
      <pivotArea dataOnly="0" labelOnly="1" outline="0" fieldPosition="0">
        <references count="1">
          <reference field="4294967294" count="1">
            <x v="0"/>
          </reference>
        </references>
      </pivotArea>
    </format>
    <format dxfId="125">
      <pivotArea dataOnly="0" labelOnly="1" outline="0" fieldPosition="0">
        <references count="1">
          <reference field="4294967294" count="12">
            <x v="0"/>
            <x v="1"/>
            <x v="2"/>
            <x v="3"/>
            <x v="4"/>
            <x v="5"/>
            <x v="6"/>
            <x v="7"/>
            <x v="8"/>
            <x v="9"/>
            <x v="10"/>
            <x v="11"/>
          </reference>
        </references>
      </pivotArea>
    </format>
    <format dxfId="124">
      <pivotArea outline="0" collapsedLevelsAreSubtotals="1" fieldPosition="0"/>
    </format>
    <format dxfId="123">
      <pivotArea dataOnly="0" labelOnly="1" outline="0" fieldPosition="0">
        <references count="1">
          <reference field="4294967294" count="12">
            <x v="0"/>
            <x v="1"/>
            <x v="2"/>
            <x v="3"/>
            <x v="4"/>
            <x v="5"/>
            <x v="6"/>
            <x v="7"/>
            <x v="8"/>
            <x v="9"/>
            <x v="10"/>
            <x v="11"/>
          </reference>
        </references>
      </pivotArea>
    </format>
    <format dxfId="122">
      <pivotArea outline="0" collapsedLevelsAreSubtotals="1" fieldPosition="0"/>
    </format>
    <format dxfId="121">
      <pivotArea dataOnly="0" labelOnly="1" outline="0" fieldPosition="0">
        <references count="1">
          <reference field="4294967294" count="12">
            <x v="0"/>
            <x v="1"/>
            <x v="2"/>
            <x v="3"/>
            <x v="4"/>
            <x v="5"/>
            <x v="6"/>
            <x v="7"/>
            <x v="8"/>
            <x v="9"/>
            <x v="10"/>
            <x v="11"/>
          </reference>
        </references>
      </pivotArea>
    </format>
    <format dxfId="120">
      <pivotArea outline="0" collapsedLevelsAreSubtotals="1" fieldPosition="0"/>
    </format>
    <format dxfId="119">
      <pivotArea dataOnly="0" labelOnly="1" outline="0" fieldPosition="0">
        <references count="1">
          <reference field="4294967294" count="12">
            <x v="0"/>
            <x v="1"/>
            <x v="2"/>
            <x v="3"/>
            <x v="4"/>
            <x v="5"/>
            <x v="6"/>
            <x v="7"/>
            <x v="8"/>
            <x v="9"/>
            <x v="10"/>
            <x v="11"/>
          </reference>
        </references>
      </pivotArea>
    </format>
    <format dxfId="118">
      <pivotArea outline="0" collapsedLevelsAreSubtotals="1" fieldPosition="0"/>
    </format>
    <format dxfId="117">
      <pivotArea dataOnly="0" labelOnly="1" outline="0" fieldPosition="0">
        <references count="1">
          <reference field="4294967294" count="12">
            <x v="0"/>
            <x v="1"/>
            <x v="2"/>
            <x v="3"/>
            <x v="4"/>
            <x v="5"/>
            <x v="6"/>
            <x v="7"/>
            <x v="8"/>
            <x v="9"/>
            <x v="10"/>
            <x v="1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Entry_Category" sourceName="Entry Category">
  <pivotTables>
    <pivotTable tabId="3" name="PivotTable5"/>
    <pivotTable tabId="3" name="PivotTable1"/>
    <pivotTable tabId="3" name="PivotTable3"/>
    <pivotTable tabId="3" name="PivotTable6"/>
  </pivotTables>
  <data>
    <tabular pivotCacheId="1">
      <items count="5">
        <i x="2"/>
        <i x="1"/>
        <i x="4"/>
        <i x="3"/>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Exit_Category" sourceName="Exit Category">
  <pivotTables>
    <pivotTable tabId="4" name="PivotTable52"/>
    <pivotTable tabId="4" name="PivotTable53"/>
    <pivotTable tabId="4" name="PivotTable54"/>
    <pivotTable tabId="4" name="PivotTable55"/>
  </pivotTables>
  <data>
    <tabular pivotCacheId="2">
      <items count="17">
        <i x="8"/>
        <i x="2"/>
        <i x="4"/>
        <i x="11"/>
        <i x="15"/>
        <i x="5"/>
        <i x="0"/>
        <i x="14"/>
        <i x="12"/>
        <i x="7"/>
        <i x="3"/>
        <i x="16"/>
        <i x="13"/>
        <i x="10"/>
        <i x="9"/>
        <i x="1"/>
        <i x="6"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Entry Category" cache="Slicer_Entry_Category" caption="Entry Category" rowHeight="241300"/>
</slicers>
</file>

<file path=xl/slicers/slicer2.xml><?xml version="1.0" encoding="utf-8"?>
<slicers xmlns="http://schemas.microsoft.com/office/spreadsheetml/2009/9/main" xmlns:mc="http://schemas.openxmlformats.org/markup-compatibility/2006" xmlns:x="http://schemas.openxmlformats.org/spreadsheetml/2006/main" mc:Ignorable="x">
  <slicer name="Exit Category" cache="Slicer_Exit_Category" caption="Exit Category" rowHeight="241300"/>
</slicers>
</file>

<file path=xl/tables/table1.xml><?xml version="1.0" encoding="utf-8"?>
<table xmlns="http://schemas.openxmlformats.org/spreadsheetml/2006/main" id="3" name="Table3" displayName="Table3" ref="A1:AA5" totalsRowShown="0" headerRowDxfId="287">
  <autoFilter ref="A1:AA5"/>
  <tableColumns count="27">
    <tableColumn id="1" name="Entry Point"/>
    <tableColumn id="2" name="Entry Category"/>
    <tableColumn id="3" name="2017/18 Combined Revenue"/>
    <tableColumn id="4" name="CF 2019/20 Combined Revenue"/>
    <tableColumn id="5" name="CF 2021/22 Combined Revenue"/>
    <tableColumn id="6" name="0621 2019/20 Combined Revenue"/>
    <tableColumn id="7" name="0621 2021/22 Combined Revenue"/>
    <tableColumn id="8" name="0621A 2019/20 Combined Revenue"/>
    <tableColumn id="9" name="0621A 2021/22 Combined Revenue"/>
    <tableColumn id="10" name="0621B 2019/20 Combined Revenue"/>
    <tableColumn id="11" name="0621B 2021/22 Combined Revenue"/>
    <tableColumn id="12" name="0621C 2019/20 Combined Revenue"/>
    <tableColumn id="13" name="0621C 2021/22 Combined Revenue"/>
    <tableColumn id="14" name="0621D 2019/20 Combined Revenue"/>
    <tableColumn id="15" name="0621D 2021/22 Combined Revenue"/>
    <tableColumn id="16" name="0621E 2019/20 Combined Revenue"/>
    <tableColumn id="17" name="0621E 2021/22 Combined Revenue"/>
    <tableColumn id="18" name="0621F 2019/20 Combined Revenue"/>
    <tableColumn id="19" name="0621F 2021/22 Combined Revenue"/>
    <tableColumn id="20" name="0621H 2019/20 Combined Revenue"/>
    <tableColumn id="21" name="0621H 2021/22 Combined Revenue"/>
    <tableColumn id="22" name="0621J 2019/20 Combined Revenue"/>
    <tableColumn id="23" name="0621J 2021/22 Combined Revenue"/>
    <tableColumn id="24" name="0621K 2019/20 Combined Revenue"/>
    <tableColumn id="25" name="0621K 2021/22 Combined Revenue"/>
    <tableColumn id="26" name="0621L 2019/20 Combined Revenue"/>
    <tableColumn id="27" name="0621L 2021/22 Combined Revenue"/>
  </tableColumns>
  <tableStyleInfo name="TableStyleMedium2" showFirstColumn="0" showLastColumn="0" showRowStripes="1" showColumnStripes="0"/>
</table>
</file>

<file path=xl/tables/table2.xml><?xml version="1.0" encoding="utf-8"?>
<table xmlns="http://schemas.openxmlformats.org/spreadsheetml/2006/main" id="4" name="Table4" displayName="Table4" ref="A6:M8" totalsRowShown="0" headerRowDxfId="286" dataDxfId="285">
  <autoFilter ref="A6:M8"/>
  <tableColumns count="13">
    <tableColumn id="1" name="Column1" dataDxfId="284"/>
    <tableColumn id="2" name="Current" dataDxfId="283">
      <calculatedColumnFormula>C1</calculatedColumnFormula>
    </tableColumn>
    <tableColumn id="3" name="0621" dataDxfId="282">
      <calculatedColumnFormula>G1</calculatedColumnFormula>
    </tableColumn>
    <tableColumn id="4" name="0621A" dataDxfId="281">
      <calculatedColumnFormula>I1</calculatedColumnFormula>
    </tableColumn>
    <tableColumn id="5" name="0621B" dataDxfId="280">
      <calculatedColumnFormula>K1</calculatedColumnFormula>
    </tableColumn>
    <tableColumn id="6" name="0621C" dataDxfId="279">
      <calculatedColumnFormula>M1</calculatedColumnFormula>
    </tableColumn>
    <tableColumn id="7" name="0621D" dataDxfId="278">
      <calculatedColumnFormula>O1</calculatedColumnFormula>
    </tableColumn>
    <tableColumn id="8" name="0621E" dataDxfId="277">
      <calculatedColumnFormula>Q1</calculatedColumnFormula>
    </tableColumn>
    <tableColumn id="9" name="0621F" dataDxfId="276">
      <calculatedColumnFormula>S1</calculatedColumnFormula>
    </tableColumn>
    <tableColumn id="10" name="0621H" dataDxfId="275">
      <calculatedColumnFormula>U1</calculatedColumnFormula>
    </tableColumn>
    <tableColumn id="11" name="0621J" dataDxfId="274">
      <calculatedColumnFormula>W1</calculatedColumnFormula>
    </tableColumn>
    <tableColumn id="12" name="0621K" dataDxfId="273">
      <calculatedColumnFormula>Y1</calculatedColumnFormula>
    </tableColumn>
    <tableColumn id="13" name="0621L" dataDxfId="272">
      <calculatedColumnFormula>AA1</calculatedColumnFormula>
    </tableColumn>
  </tableColumns>
  <tableStyleInfo name="TableStyleMedium2" showFirstColumn="0" showLastColumn="0" showRowStripes="1" showColumnStripes="0"/>
</table>
</file>

<file path=xl/tables/table3.xml><?xml version="1.0" encoding="utf-8"?>
<table xmlns="http://schemas.openxmlformats.org/spreadsheetml/2006/main" id="5" name="Table46" displayName="Table46" ref="A11:M13" totalsRowShown="0" headerRowDxfId="271" dataDxfId="270">
  <autoFilter ref="A11:M13"/>
  <tableColumns count="13">
    <tableColumn id="1" name="Column1" dataDxfId="269"/>
    <tableColumn id="2" name="Current" dataDxfId="268">
      <calculatedColumnFormula>C2</calculatedColumnFormula>
    </tableColumn>
    <tableColumn id="3" name="0621" dataDxfId="267">
      <calculatedColumnFormula>G5</calculatedColumnFormula>
    </tableColumn>
    <tableColumn id="4" name="0621A" dataDxfId="266">
      <calculatedColumnFormula>I5</calculatedColumnFormula>
    </tableColumn>
    <tableColumn id="5" name="0621B" dataDxfId="265">
      <calculatedColumnFormula>K5</calculatedColumnFormula>
    </tableColumn>
    <tableColumn id="6" name="0621C" dataDxfId="264">
      <calculatedColumnFormula>M5</calculatedColumnFormula>
    </tableColumn>
    <tableColumn id="7" name="0621D" dataDxfId="263">
      <calculatedColumnFormula>O5</calculatedColumnFormula>
    </tableColumn>
    <tableColumn id="8" name="0621E" dataDxfId="262">
      <calculatedColumnFormula>Q5</calculatedColumnFormula>
    </tableColumn>
    <tableColumn id="9" name="0621F" dataDxfId="261">
      <calculatedColumnFormula>S5</calculatedColumnFormula>
    </tableColumn>
    <tableColumn id="10" name="0621H" dataDxfId="260">
      <calculatedColumnFormula>U5</calculatedColumnFormula>
    </tableColumn>
    <tableColumn id="11" name="0621J" dataDxfId="259">
      <calculatedColumnFormula>W5</calculatedColumnFormula>
    </tableColumn>
    <tableColumn id="12" name="0621K" dataDxfId="258">
      <calculatedColumnFormula>Y5</calculatedColumnFormula>
    </tableColumn>
    <tableColumn id="13" name="0621L" dataDxfId="257">
      <calculatedColumnFormula>AA5</calculatedColumnFormula>
    </tableColumn>
  </tableColumns>
  <tableStyleInfo name="TableStyleMedium2" showFirstColumn="0" showLastColumn="0" showRowStripes="1" showColumnStripes="0"/>
</table>
</file>

<file path=xl/tables/table4.xml><?xml version="1.0" encoding="utf-8"?>
<table xmlns="http://schemas.openxmlformats.org/spreadsheetml/2006/main" id="1" name="Table1" displayName="Table1" ref="A1:AA28" totalsRowShown="0" headerRowDxfId="256" dataDxfId="255">
  <autoFilter ref="A1:AA28"/>
  <tableColumns count="27">
    <tableColumn id="1" name="Entry Point" dataDxfId="254"/>
    <tableColumn id="2" name="Entry Category" dataDxfId="253"/>
    <tableColumn id="3" name="2017/18 Combined Revenue" dataDxfId="252"/>
    <tableColumn id="4" name="CF 2019/20 Combined Revenue" dataDxfId="251"/>
    <tableColumn id="5" name="CF 2021/22 Combined Revenue" dataDxfId="250"/>
    <tableColumn id="6" name="0621 2019/20 Combined Revenue" dataDxfId="249"/>
    <tableColumn id="7" name="0621 2021/22 Combined Revenue" dataDxfId="248"/>
    <tableColumn id="8" name="0621A 2019/20 Combined Revenue" dataDxfId="247"/>
    <tableColumn id="9" name="0621A 2021/22 Combined Revenue" dataDxfId="246"/>
    <tableColumn id="10" name="0621B 2019/20 Combined Revenue" dataDxfId="245"/>
    <tableColumn id="11" name="0621B 2021/22 Combined Revenue" dataDxfId="244"/>
    <tableColumn id="12" name="0621C 2019/20 Combined Revenue" dataDxfId="243"/>
    <tableColumn id="13" name="0621C 2021/22 Combined Revenue" dataDxfId="242"/>
    <tableColumn id="14" name="0621D 2019/20 Combined Revenue" dataDxfId="241"/>
    <tableColumn id="15" name="0621D 2021/22 Combined Revenue" dataDxfId="240"/>
    <tableColumn id="16" name="0621E 2019/20 Combined Revenue" dataDxfId="239"/>
    <tableColumn id="17" name="0621E 2021/22 Combined Revenue" dataDxfId="238"/>
    <tableColumn id="18" name="0621F 2019/20 Combined Revenue" dataDxfId="237"/>
    <tableColumn id="19" name="0621F 2021/22 Combined Revenue" dataDxfId="236"/>
    <tableColumn id="20" name="0621H 2019/20 Combined Revenue" dataDxfId="235"/>
    <tableColumn id="21" name="0621H 2021/22 Combined Revenue" dataDxfId="234"/>
    <tableColumn id="22" name="0621J 2019/20 Combined Revenue" dataDxfId="233"/>
    <tableColumn id="23" name="0621J 2021/22 Combined Revenue" dataDxfId="232"/>
    <tableColumn id="24" name="0621K 2019/20 Combined Revenue" dataDxfId="231"/>
    <tableColumn id="25" name="0621K 2021/22 Combined Revenue" dataDxfId="230"/>
    <tableColumn id="26" name="0621L 2019/20 Combined Revenue" dataDxfId="229"/>
    <tableColumn id="27" name="0621L 2021/22 Combined Revenue" dataDxfId="228"/>
  </tableColumns>
  <tableStyleInfo name="TableStyleMedium6" showFirstColumn="0" showLastColumn="0" showRowStripes="1" showColumnStripes="0"/>
</table>
</file>

<file path=xl/tables/table5.xml><?xml version="1.0" encoding="utf-8"?>
<table xmlns="http://schemas.openxmlformats.org/spreadsheetml/2006/main" id="7" name="Table178" displayName="Table178" ref="A32:AA59" totalsRowShown="0" headerRowDxfId="227" dataDxfId="226">
  <autoFilter ref="A32:AA59"/>
  <tableColumns count="27">
    <tableColumn id="1" name="Entry Point" dataDxfId="225"/>
    <tableColumn id="2" name="Entry Category" dataDxfId="224"/>
    <tableColumn id="3" name="2017/18 Entry Capacity Revenue" dataDxfId="223"/>
    <tableColumn id="4" name="CF 2019/20 Entry Capacity Revenue" dataDxfId="222"/>
    <tableColumn id="5" name="CF 2021/22 Entry Capacity Revenue" dataDxfId="221"/>
    <tableColumn id="6" name="0621 2019/20 Entry Capacity Revenue" dataDxfId="220"/>
    <tableColumn id="7" name="0621 2021/22 Entry Capacity Revenue" dataDxfId="219"/>
    <tableColumn id="8" name="0621A 2019/20 Entry Capacity Revenue" dataDxfId="218"/>
    <tableColumn id="9" name="0621A 2021/22 Entry Capacity Revenue" dataDxfId="217"/>
    <tableColumn id="10" name="0621B 2019/20 Entry Capacity Revenue" dataDxfId="216"/>
    <tableColumn id="11" name="0621B 2021/22 Entry Capacity Revenue" dataDxfId="215"/>
    <tableColumn id="12" name="0621C 2019/20 Entry Capacity Revenue" dataDxfId="214"/>
    <tableColumn id="13" name="0621C 2021/22 Entry Capacity Revenue" dataDxfId="213"/>
    <tableColumn id="14" name="0621D 2019/20 Entry Capacity Revenue" dataDxfId="212"/>
    <tableColumn id="15" name="0621D 2021/22 Entry Capacity Revenue" dataDxfId="211"/>
    <tableColumn id="16" name="0621E 2019/20 Entry Capacity Revenue" dataDxfId="210"/>
    <tableColumn id="17" name="0621E 2021/22 Entry Capacity Revenue" dataDxfId="209"/>
    <tableColumn id="18" name="0621F 2019/20 Entry Capacity Revenue" dataDxfId="208"/>
    <tableColumn id="19" name="0621F 2021/22 Entry Capacity Revenue" dataDxfId="207"/>
    <tableColumn id="20" name="0621H 2019/20 Entry Capacity Revenue" dataDxfId="206"/>
    <tableColumn id="21" name="0621H 2021/22 Entry Capacity Revenue" dataDxfId="205"/>
    <tableColumn id="22" name="0621J 2019/20 Entry Capacity Revenue" dataDxfId="204"/>
    <tableColumn id="23" name="0621J 2021/22 Entry Capacity Revenue" dataDxfId="203"/>
    <tableColumn id="24" name="0621K 2019/20 Entry Capacity Revenue" dataDxfId="202"/>
    <tableColumn id="25" name="0621K 2021/22 Entry Capacity Revenue" dataDxfId="201"/>
    <tableColumn id="26" name="0621L 2019/20 Entry Capacity Revenue" dataDxfId="200"/>
    <tableColumn id="27" name="0621L 2021/22 Entry Capacity Revenue" dataDxfId="199"/>
  </tableColumns>
  <tableStyleInfo name="TableStyleMedium6" showFirstColumn="0" showLastColumn="0" showRowStripes="1" showColumnStripes="0"/>
</table>
</file>

<file path=xl/tables/table6.xml><?xml version="1.0" encoding="utf-8"?>
<table xmlns="http://schemas.openxmlformats.org/spreadsheetml/2006/main" id="2" name="Table2" displayName="Table2" ref="A1:AA222" totalsRowCount="1" headerRowDxfId="142">
  <autoFilter ref="A1:AA221"/>
  <tableColumns count="27">
    <tableColumn id="1" name="Exit Point" dataDxfId="53" totalsRowDxfId="26"/>
    <tableColumn id="2" name="Exit Category" dataDxfId="52" totalsRowDxfId="25"/>
    <tableColumn id="3" name="2017/18 Combined Revenue" dataDxfId="51" totalsRowDxfId="24"/>
    <tableColumn id="4" name="CWD CF 2019/20 Combined Revenue" dataDxfId="50" totalsRowDxfId="23"/>
    <tableColumn id="5" name="CWD CF 2021/22 Combined Revenue" dataDxfId="49" totalsRowDxfId="22"/>
    <tableColumn id="6" name="0621 2019/20 Combined Revenue" dataDxfId="48" totalsRowDxfId="21"/>
    <tableColumn id="7" name="0621 2021/22 Combined Revenue" dataDxfId="47" totalsRowDxfId="20"/>
    <tableColumn id="8" name="0621A 2019/20 Combined Revenue" dataDxfId="46" totalsRowDxfId="19"/>
    <tableColumn id="9" name="0621A 2021/22 Combined Revenue" dataDxfId="45" totalsRowDxfId="18"/>
    <tableColumn id="10" name="0621B 2019/20 Combined Revenue" dataDxfId="44" totalsRowDxfId="17"/>
    <tableColumn id="11" name="0621B 2021/22 Combined Revenue" dataDxfId="43" totalsRowDxfId="16"/>
    <tableColumn id="12" name="0621C 2019/20 Combined Revenue" dataDxfId="42" totalsRowDxfId="15"/>
    <tableColumn id="13" name="0621C 2021/22 Combined Revenue" dataDxfId="41" totalsRowDxfId="14"/>
    <tableColumn id="14" name="0621D 2019/20 Combined Revenue" dataDxfId="40" totalsRowDxfId="13"/>
    <tableColumn id="15" name="0621D 2021/22 Combined Revenue" dataDxfId="39" totalsRowDxfId="12"/>
    <tableColumn id="16" name="0621E 2019/20 Combined Revenue" dataDxfId="38" totalsRowDxfId="11"/>
    <tableColumn id="17" name="0621E 2021/22 Combined Revenue" dataDxfId="37" totalsRowDxfId="10"/>
    <tableColumn id="18" name="0621F 2019/20 Combined Revenue" dataDxfId="36" totalsRowDxfId="9"/>
    <tableColumn id="19" name="0621F 2021/22 Combined Revenue" dataDxfId="35" totalsRowDxfId="8"/>
    <tableColumn id="20" name="0621H 2019/20 Combined Revenue" dataDxfId="34" totalsRowDxfId="7"/>
    <tableColumn id="21" name="0621H 2021/22 Combined Revenue" dataDxfId="33" totalsRowDxfId="6"/>
    <tableColumn id="22" name="0621J 2019/20 Combined Revenue" dataDxfId="32" totalsRowDxfId="5"/>
    <tableColumn id="23" name="0621J 2021/22 Combined Revenue" dataDxfId="31" totalsRowDxfId="4"/>
    <tableColumn id="24" name="0621K 2019/20 Combined Revenue" dataDxfId="30" totalsRowDxfId="3"/>
    <tableColumn id="25" name="0621K 2021/22 Combined Revenue" dataDxfId="29" totalsRowDxfId="2"/>
    <tableColumn id="26" name="0621L 2019/20 Combined Revenue" dataDxfId="28" totalsRowDxfId="1"/>
    <tableColumn id="27" name="0621L 2021/22 Combined Revenue" dataDxfId="27" totalsRowDxfId="0"/>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pivotTable" Target="../pivotTables/pivotTable12.xml"/><Relationship Id="rId1" Type="http://schemas.openxmlformats.org/officeDocument/2006/relationships/pivotTable" Target="../pivotTables/pivotTable1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drawing" Target="../drawings/drawing2.xml"/><Relationship Id="rId4" Type="http://schemas.openxmlformats.org/officeDocument/2006/relationships/table" Target="../tables/table3.xml"/></Relationships>
</file>

<file path=xl/worksheets/_rels/sheet3.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pivotTable" Target="../pivotTables/pivotTable4.xml"/></Relationships>
</file>

<file path=xl/worksheets/_rels/sheet5.xml.rels><?xml version="1.0" encoding="UTF-8" standalone="yes"?>
<Relationships xmlns="http://schemas.openxmlformats.org/package/2006/relationships"><Relationship Id="rId2" Type="http://schemas.microsoft.com/office/2007/relationships/slicer" Target="../slicers/slicer1.xml"/><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pivotTable" Target="../pivotTables/pivotTable6.xml"/><Relationship Id="rId1" Type="http://schemas.openxmlformats.org/officeDocument/2006/relationships/pivotTable" Target="../pivotTables/pivotTable5.xml"/></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3" Type="http://schemas.openxmlformats.org/officeDocument/2006/relationships/pivotTable" Target="../pivotTables/pivotTable9.xml"/><Relationship Id="rId2" Type="http://schemas.openxmlformats.org/officeDocument/2006/relationships/pivotTable" Target="../pivotTables/pivotTable8.xml"/><Relationship Id="rId1" Type="http://schemas.openxmlformats.org/officeDocument/2006/relationships/pivotTable" Target="../pivotTables/pivotTable7.xml"/><Relationship Id="rId4" Type="http://schemas.openxmlformats.org/officeDocument/2006/relationships/pivotTable" Target="../pivotTables/pivotTable10.xml"/></Relationships>
</file>

<file path=xl/worksheets/_rels/sheet9.xml.rels><?xml version="1.0" encoding="UTF-8" standalone="yes"?>
<Relationships xmlns="http://schemas.openxmlformats.org/package/2006/relationships"><Relationship Id="rId2" Type="http://schemas.microsoft.com/office/2007/relationships/slicer" Target="../slicers/slicer2.xml"/><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topLeftCell="A46" workbookViewId="0">
      <selection activeCell="H50" sqref="H50"/>
    </sheetView>
  </sheetViews>
  <sheetFormatPr defaultRowHeight="15" x14ac:dyDescent="0.25"/>
  <cols>
    <col min="1" max="1" width="17.7109375" customWidth="1"/>
    <col min="2" max="13" width="15.28515625" bestFit="1" customWidth="1"/>
  </cols>
  <sheetData>
    <row r="1" spans="1:13" x14ac:dyDescent="0.25">
      <c r="A1" t="s">
        <v>475</v>
      </c>
    </row>
    <row r="3" spans="1:13" ht="45" x14ac:dyDescent="0.25">
      <c r="A3" s="17" t="s">
        <v>476</v>
      </c>
      <c r="B3" s="17" t="s">
        <v>319</v>
      </c>
      <c r="C3" s="17" t="s">
        <v>330</v>
      </c>
      <c r="D3" s="17" t="s">
        <v>320</v>
      </c>
      <c r="E3" s="17" t="s">
        <v>321</v>
      </c>
      <c r="F3" s="17" t="s">
        <v>322</v>
      </c>
      <c r="G3" s="17" t="s">
        <v>323</v>
      </c>
      <c r="H3" s="17" t="s">
        <v>324</v>
      </c>
      <c r="I3" s="17" t="s">
        <v>325</v>
      </c>
      <c r="J3" s="17" t="s">
        <v>326</v>
      </c>
      <c r="K3" s="17" t="s">
        <v>327</v>
      </c>
      <c r="L3" s="17" t="s">
        <v>328</v>
      </c>
      <c r="M3" s="17" t="s">
        <v>329</v>
      </c>
    </row>
    <row r="4" spans="1:13" x14ac:dyDescent="0.25">
      <c r="A4" s="1" t="s">
        <v>317</v>
      </c>
      <c r="B4" s="44">
        <v>49698418.00115601</v>
      </c>
      <c r="C4" s="44">
        <v>49698418.00115601</v>
      </c>
      <c r="D4" s="44">
        <v>49698418.00115601</v>
      </c>
      <c r="E4" s="44">
        <v>49698418.00115601</v>
      </c>
      <c r="F4" s="44">
        <v>49698418.00115601</v>
      </c>
      <c r="G4" s="44">
        <v>49698418.00115601</v>
      </c>
      <c r="H4" s="44">
        <v>49698418.00115601</v>
      </c>
      <c r="I4" s="44">
        <v>49698418.00115601</v>
      </c>
      <c r="J4" s="44">
        <v>49698418.00115601</v>
      </c>
      <c r="K4" s="44">
        <v>49698418.00115601</v>
      </c>
      <c r="L4" s="44">
        <v>49698418.00115601</v>
      </c>
      <c r="M4" s="44">
        <v>49698418.00115601</v>
      </c>
    </row>
    <row r="5" spans="1:13" x14ac:dyDescent="0.25">
      <c r="A5" s="1" t="s">
        <v>318</v>
      </c>
      <c r="B5" s="45">
        <v>46506799.897939011</v>
      </c>
      <c r="C5" s="45">
        <v>46506799.897939011</v>
      </c>
      <c r="D5" s="45">
        <v>46506799.897939011</v>
      </c>
      <c r="E5" s="45">
        <v>46506799.897939011</v>
      </c>
      <c r="F5" s="45">
        <v>46506799.897939011</v>
      </c>
      <c r="G5" s="45">
        <v>46506799.897939011</v>
      </c>
      <c r="H5" s="45">
        <v>46506799.897939011</v>
      </c>
      <c r="I5" s="45">
        <v>46506799.897939011</v>
      </c>
      <c r="J5" s="45">
        <v>46506799.897939011</v>
      </c>
      <c r="K5" s="45">
        <v>46506799.897939011</v>
      </c>
      <c r="L5" s="45">
        <v>46506799.897939011</v>
      </c>
      <c r="M5" s="45">
        <v>46506799.897939011</v>
      </c>
    </row>
    <row r="7" spans="1:13" x14ac:dyDescent="0.25">
      <c r="A7" t="s">
        <v>479</v>
      </c>
    </row>
    <row r="8" spans="1:13" ht="30" x14ac:dyDescent="0.25">
      <c r="A8" s="17" t="s">
        <v>477</v>
      </c>
      <c r="B8" s="17" t="s">
        <v>319</v>
      </c>
      <c r="C8" s="17" t="s">
        <v>330</v>
      </c>
      <c r="D8" s="17" t="s">
        <v>320</v>
      </c>
      <c r="E8" s="17" t="s">
        <v>321</v>
      </c>
      <c r="F8" s="17" t="s">
        <v>322</v>
      </c>
      <c r="G8" s="17" t="s">
        <v>323</v>
      </c>
      <c r="H8" s="17" t="s">
        <v>324</v>
      </c>
      <c r="I8" s="17" t="s">
        <v>325</v>
      </c>
      <c r="J8" s="17" t="s">
        <v>326</v>
      </c>
      <c r="K8" s="17" t="s">
        <v>327</v>
      </c>
      <c r="L8" s="17" t="s">
        <v>328</v>
      </c>
      <c r="M8" s="17" t="s">
        <v>329</v>
      </c>
    </row>
    <row r="9" spans="1:13" x14ac:dyDescent="0.25">
      <c r="A9" s="1" t="s">
        <v>317</v>
      </c>
      <c r="B9" s="46">
        <v>401102910</v>
      </c>
      <c r="C9" s="46">
        <f>C14-C4</f>
        <v>347492081.99884397</v>
      </c>
      <c r="D9" s="46">
        <f t="shared" ref="D9:M9" si="0">D14-D4</f>
        <v>347492081.99884397</v>
      </c>
      <c r="E9" s="46">
        <f t="shared" si="0"/>
        <v>347492081.99884397</v>
      </c>
      <c r="F9" s="46">
        <f t="shared" si="0"/>
        <v>347492081.99884397</v>
      </c>
      <c r="G9" s="46">
        <f t="shared" si="0"/>
        <v>347492081.99884397</v>
      </c>
      <c r="H9" s="46">
        <f t="shared" si="0"/>
        <v>347492081.99884397</v>
      </c>
      <c r="I9" s="46">
        <f t="shared" si="0"/>
        <v>347492081.99884397</v>
      </c>
      <c r="J9" s="46">
        <f t="shared" si="0"/>
        <v>347492081.99884397</v>
      </c>
      <c r="K9" s="46">
        <f t="shared" si="0"/>
        <v>347492081.99884397</v>
      </c>
      <c r="L9" s="46">
        <f t="shared" si="0"/>
        <v>347492081.99884397</v>
      </c>
      <c r="M9" s="46">
        <f t="shared" si="0"/>
        <v>347492081.99884397</v>
      </c>
    </row>
    <row r="10" spans="1:13" x14ac:dyDescent="0.25">
      <c r="A10" s="1" t="s">
        <v>318</v>
      </c>
      <c r="B10" s="46">
        <v>401102910</v>
      </c>
      <c r="C10" s="46">
        <f t="shared" ref="C10:M10" si="1">C15-C5</f>
        <v>377492200.10206097</v>
      </c>
      <c r="D10" s="46">
        <f t="shared" si="1"/>
        <v>377492200.10206097</v>
      </c>
      <c r="E10" s="46">
        <f t="shared" si="1"/>
        <v>377492200.10206097</v>
      </c>
      <c r="F10" s="46">
        <f t="shared" si="1"/>
        <v>377492200.10206097</v>
      </c>
      <c r="G10" s="46">
        <f t="shared" si="1"/>
        <v>377492200.10206097</v>
      </c>
      <c r="H10" s="46">
        <f t="shared" si="1"/>
        <v>377492200.10206097</v>
      </c>
      <c r="I10" s="46">
        <f t="shared" si="1"/>
        <v>377492200.10206097</v>
      </c>
      <c r="J10" s="46">
        <f t="shared" si="1"/>
        <v>377492200.10206097</v>
      </c>
      <c r="K10" s="46">
        <f t="shared" si="1"/>
        <v>377492200.10206097</v>
      </c>
      <c r="L10" s="46">
        <f t="shared" si="1"/>
        <v>377492200.10206097</v>
      </c>
      <c r="M10" s="46">
        <f t="shared" si="1"/>
        <v>377492200.10206097</v>
      </c>
    </row>
    <row r="12" spans="1:13" x14ac:dyDescent="0.25">
      <c r="A12" t="s">
        <v>336</v>
      </c>
    </row>
    <row r="13" spans="1:13" ht="30" x14ac:dyDescent="0.25">
      <c r="A13" s="17" t="s">
        <v>477</v>
      </c>
      <c r="B13" s="17" t="s">
        <v>319</v>
      </c>
      <c r="C13" s="17" t="s">
        <v>330</v>
      </c>
      <c r="D13" s="17" t="s">
        <v>320</v>
      </c>
      <c r="E13" s="17" t="s">
        <v>321</v>
      </c>
      <c r="F13" s="17" t="s">
        <v>322</v>
      </c>
      <c r="G13" s="17" t="s">
        <v>323</v>
      </c>
      <c r="H13" s="17" t="s">
        <v>324</v>
      </c>
      <c r="I13" s="17" t="s">
        <v>325</v>
      </c>
      <c r="J13" s="17" t="s">
        <v>326</v>
      </c>
      <c r="K13" s="17" t="s">
        <v>327</v>
      </c>
      <c r="L13" s="17" t="s">
        <v>328</v>
      </c>
      <c r="M13" s="17" t="s">
        <v>329</v>
      </c>
    </row>
    <row r="14" spans="1:13" x14ac:dyDescent="0.25">
      <c r="A14" s="1" t="s">
        <v>317</v>
      </c>
      <c r="B14" s="46">
        <v>401102910</v>
      </c>
      <c r="C14" s="46">
        <v>397190500</v>
      </c>
      <c r="D14" s="46">
        <v>397190500</v>
      </c>
      <c r="E14" s="46">
        <v>397190500</v>
      </c>
      <c r="F14" s="46">
        <v>397190500</v>
      </c>
      <c r="G14" s="46">
        <v>397190500</v>
      </c>
      <c r="H14" s="46">
        <v>397190500</v>
      </c>
      <c r="I14" s="46">
        <v>397190500</v>
      </c>
      <c r="J14" s="46">
        <v>397190500</v>
      </c>
      <c r="K14" s="46">
        <v>397190500</v>
      </c>
      <c r="L14" s="46">
        <v>397190500</v>
      </c>
      <c r="M14" s="46">
        <v>397190500</v>
      </c>
    </row>
    <row r="15" spans="1:13" x14ac:dyDescent="0.25">
      <c r="A15" s="1" t="s">
        <v>318</v>
      </c>
      <c r="B15" s="46">
        <v>401102910</v>
      </c>
      <c r="C15" s="46">
        <v>423999000</v>
      </c>
      <c r="D15" s="46">
        <v>423999000</v>
      </c>
      <c r="E15" s="46">
        <v>423999000</v>
      </c>
      <c r="F15" s="46">
        <v>423999000</v>
      </c>
      <c r="G15" s="46">
        <v>423999000</v>
      </c>
      <c r="H15" s="46">
        <v>423999000</v>
      </c>
      <c r="I15" s="46">
        <v>423999000</v>
      </c>
      <c r="J15" s="46">
        <v>423999000</v>
      </c>
      <c r="K15" s="46">
        <v>423999000</v>
      </c>
      <c r="L15" s="46">
        <v>423999000</v>
      </c>
      <c r="M15" s="46">
        <v>423999000</v>
      </c>
    </row>
    <row r="16" spans="1:13" x14ac:dyDescent="0.25">
      <c r="B16" s="42"/>
      <c r="C16" s="42"/>
      <c r="D16" s="42"/>
      <c r="E16" s="42"/>
      <c r="F16" s="42"/>
      <c r="G16" s="42"/>
      <c r="H16" s="42"/>
      <c r="I16" s="42"/>
      <c r="J16" s="42"/>
      <c r="K16" s="42"/>
      <c r="L16" s="42"/>
      <c r="M16" s="42"/>
    </row>
    <row r="17" spans="1:13" x14ac:dyDescent="0.25">
      <c r="A17" t="s">
        <v>337</v>
      </c>
    </row>
    <row r="18" spans="1:13" ht="30" x14ac:dyDescent="0.25">
      <c r="A18" s="17" t="s">
        <v>478</v>
      </c>
      <c r="B18" s="17" t="s">
        <v>319</v>
      </c>
      <c r="C18" s="17" t="s">
        <v>330</v>
      </c>
      <c r="D18" s="17" t="s">
        <v>320</v>
      </c>
      <c r="E18" s="17" t="s">
        <v>321</v>
      </c>
      <c r="F18" s="17" t="s">
        <v>322</v>
      </c>
      <c r="G18" s="17" t="s">
        <v>323</v>
      </c>
      <c r="H18" s="17" t="s">
        <v>324</v>
      </c>
      <c r="I18" s="17" t="s">
        <v>325</v>
      </c>
      <c r="J18" s="17" t="s">
        <v>326</v>
      </c>
      <c r="K18" s="17" t="s">
        <v>327</v>
      </c>
      <c r="L18" s="17" t="s">
        <v>328</v>
      </c>
      <c r="M18" s="17" t="s">
        <v>329</v>
      </c>
    </row>
    <row r="19" spans="1:13" x14ac:dyDescent="0.25">
      <c r="A19" s="1" t="s">
        <v>317</v>
      </c>
      <c r="B19" s="46">
        <v>401102910</v>
      </c>
      <c r="C19" s="43">
        <v>397190500</v>
      </c>
      <c r="D19" s="43">
        <v>397190500</v>
      </c>
      <c r="E19" s="43">
        <v>397190500</v>
      </c>
      <c r="F19" s="43">
        <v>397190500</v>
      </c>
      <c r="G19" s="43">
        <v>397190500</v>
      </c>
      <c r="H19" s="43">
        <v>397190500</v>
      </c>
      <c r="I19" s="43">
        <v>397190500</v>
      </c>
      <c r="J19" s="43">
        <v>397190500</v>
      </c>
      <c r="K19" s="43">
        <v>397190500</v>
      </c>
      <c r="L19" s="43">
        <v>397190500</v>
      </c>
      <c r="M19" s="43">
        <v>397190500</v>
      </c>
    </row>
    <row r="20" spans="1:13" x14ac:dyDescent="0.25">
      <c r="A20" s="1" t="s">
        <v>318</v>
      </c>
      <c r="B20" s="46">
        <v>401102910</v>
      </c>
      <c r="C20" s="43">
        <v>423999000</v>
      </c>
      <c r="D20" s="43">
        <v>423999000</v>
      </c>
      <c r="E20" s="43">
        <v>423999000</v>
      </c>
      <c r="F20" s="43">
        <v>423999000</v>
      </c>
      <c r="G20" s="43">
        <v>423999000</v>
      </c>
      <c r="H20" s="43">
        <v>423999000</v>
      </c>
      <c r="I20" s="43">
        <v>423999000</v>
      </c>
      <c r="J20" s="43">
        <v>423999000</v>
      </c>
      <c r="K20" s="43">
        <v>423999000</v>
      </c>
      <c r="L20" s="43">
        <v>423999000</v>
      </c>
      <c r="M20" s="43">
        <v>423999000</v>
      </c>
    </row>
    <row r="21" spans="1:13" x14ac:dyDescent="0.25">
      <c r="B21" s="42"/>
      <c r="C21" s="42"/>
      <c r="D21" s="42"/>
      <c r="E21" s="42"/>
      <c r="F21" s="42"/>
      <c r="G21" s="42"/>
      <c r="H21" s="42"/>
      <c r="I21" s="42"/>
      <c r="J21" s="42"/>
      <c r="K21" s="42"/>
      <c r="L21" s="42"/>
      <c r="M21" s="42"/>
    </row>
    <row r="22" spans="1:13" x14ac:dyDescent="0.25">
      <c r="B22" s="42"/>
      <c r="C22" s="42"/>
      <c r="D22" s="42"/>
      <c r="E22" s="42"/>
      <c r="F22" s="42"/>
      <c r="G22" s="42"/>
      <c r="H22" s="42"/>
      <c r="I22" s="42"/>
      <c r="J22" s="42"/>
      <c r="K22" s="42"/>
      <c r="L22" s="42"/>
      <c r="M22" s="42"/>
    </row>
    <row r="23" spans="1:13" x14ac:dyDescent="0.25">
      <c r="B23" s="42"/>
      <c r="C23" s="42"/>
      <c r="D23" s="42"/>
      <c r="E23" s="42"/>
      <c r="F23" s="42"/>
      <c r="G23" s="42"/>
      <c r="H23" s="42"/>
      <c r="I23" s="42"/>
      <c r="J23" s="42"/>
      <c r="K23" s="42"/>
      <c r="L23" s="42"/>
      <c r="M23" s="42"/>
    </row>
    <row r="24" spans="1:13" x14ac:dyDescent="0.25">
      <c r="B24" s="42"/>
      <c r="C24" s="42"/>
      <c r="D24" s="42"/>
      <c r="E24" s="42"/>
      <c r="F24" s="42"/>
      <c r="G24" s="42"/>
      <c r="H24" s="42"/>
      <c r="I24" s="42"/>
      <c r="J24" s="42"/>
      <c r="K24" s="42"/>
      <c r="L24" s="42"/>
      <c r="M24" s="42"/>
    </row>
    <row r="25" spans="1:13" x14ac:dyDescent="0.25">
      <c r="B25" s="42"/>
      <c r="C25" s="42"/>
      <c r="D25" s="42"/>
      <c r="E25" s="42"/>
      <c r="F25" s="42"/>
      <c r="G25" s="42"/>
      <c r="H25" s="42"/>
      <c r="I25" s="42"/>
      <c r="J25" s="42"/>
      <c r="K25" s="42"/>
      <c r="L25" s="42"/>
      <c r="M25" s="42"/>
    </row>
    <row r="26" spans="1:13" x14ac:dyDescent="0.25">
      <c r="B26" s="42"/>
      <c r="C26" s="42"/>
      <c r="D26" s="42"/>
      <c r="E26" s="42"/>
      <c r="F26" s="42"/>
      <c r="G26" s="42"/>
      <c r="H26" s="42"/>
      <c r="I26" s="42"/>
      <c r="J26" s="42"/>
      <c r="K26" s="42"/>
      <c r="L26" s="42"/>
      <c r="M26" s="42"/>
    </row>
    <row r="27" spans="1:13" x14ac:dyDescent="0.25">
      <c r="B27" s="42"/>
      <c r="C27" s="42"/>
      <c r="D27" s="42"/>
      <c r="E27" s="42"/>
      <c r="F27" s="42"/>
      <c r="G27" s="42"/>
      <c r="H27" s="42"/>
      <c r="I27" s="42"/>
      <c r="J27" s="42"/>
      <c r="K27" s="42"/>
      <c r="L27" s="42"/>
      <c r="M27" s="42"/>
    </row>
    <row r="28" spans="1:13" x14ac:dyDescent="0.25">
      <c r="B28" s="42"/>
      <c r="C28" s="42"/>
      <c r="D28" s="42"/>
      <c r="E28" s="42"/>
      <c r="F28" s="42"/>
      <c r="G28" s="42"/>
      <c r="H28" s="42"/>
      <c r="I28" s="42"/>
      <c r="J28" s="42"/>
      <c r="K28" s="42"/>
      <c r="L28" s="42"/>
      <c r="M28" s="42"/>
    </row>
    <row r="29" spans="1:13" x14ac:dyDescent="0.25">
      <c r="B29" s="42"/>
      <c r="C29" s="42"/>
      <c r="D29" s="42"/>
      <c r="E29" s="42"/>
      <c r="F29" s="42"/>
      <c r="G29" s="42"/>
      <c r="H29" s="42"/>
      <c r="I29" s="42"/>
      <c r="J29" s="42"/>
      <c r="K29" s="42"/>
      <c r="L29" s="42"/>
      <c r="M29" s="42"/>
    </row>
    <row r="30" spans="1:13" x14ac:dyDescent="0.25">
      <c r="B30" s="42"/>
      <c r="C30" s="42"/>
      <c r="D30" s="42"/>
      <c r="E30" s="42"/>
      <c r="F30" s="42"/>
      <c r="G30" s="42"/>
      <c r="H30" s="42"/>
      <c r="I30" s="42"/>
      <c r="J30" s="42"/>
      <c r="K30" s="42"/>
      <c r="L30" s="42"/>
      <c r="M30" s="42"/>
    </row>
    <row r="31" spans="1:13" x14ac:dyDescent="0.25">
      <c r="B31" s="42"/>
      <c r="C31" s="42"/>
      <c r="D31" s="42"/>
      <c r="E31" s="42"/>
      <c r="F31" s="42"/>
      <c r="G31" s="42"/>
      <c r="H31" s="42"/>
      <c r="I31" s="42"/>
      <c r="J31" s="42"/>
      <c r="K31" s="42"/>
      <c r="L31" s="42"/>
      <c r="M31" s="42"/>
    </row>
    <row r="32" spans="1:13" x14ac:dyDescent="0.25">
      <c r="B32" s="42"/>
      <c r="C32" s="42"/>
      <c r="D32" s="42"/>
      <c r="E32" s="42"/>
      <c r="F32" s="42"/>
      <c r="G32" s="42"/>
      <c r="H32" s="42"/>
      <c r="I32" s="42"/>
      <c r="J32" s="42"/>
      <c r="K32" s="42"/>
      <c r="L32" s="42"/>
      <c r="M32" s="42"/>
    </row>
    <row r="33" spans="2:13" x14ac:dyDescent="0.25">
      <c r="B33" s="42"/>
      <c r="C33" s="42"/>
      <c r="D33" s="42"/>
      <c r="E33" s="42"/>
      <c r="F33" s="42"/>
      <c r="G33" s="42"/>
      <c r="H33" s="42"/>
      <c r="I33" s="42"/>
      <c r="J33" s="42"/>
      <c r="K33" s="42"/>
      <c r="L33" s="42"/>
      <c r="M33" s="42"/>
    </row>
    <row r="34" spans="2:13" x14ac:dyDescent="0.25">
      <c r="B34" s="42"/>
      <c r="C34" s="42"/>
      <c r="D34" s="42"/>
      <c r="E34" s="42"/>
      <c r="F34" s="42"/>
      <c r="G34" s="42"/>
      <c r="H34" s="42"/>
      <c r="I34" s="42"/>
      <c r="J34" s="42"/>
      <c r="K34" s="42"/>
      <c r="L34" s="42"/>
      <c r="M34" s="42"/>
    </row>
    <row r="35" spans="2:13" x14ac:dyDescent="0.25">
      <c r="B35" s="42"/>
      <c r="C35" s="42"/>
      <c r="D35" s="42"/>
      <c r="E35" s="42"/>
      <c r="F35" s="42"/>
      <c r="G35" s="42"/>
      <c r="H35" s="42"/>
      <c r="I35" s="42"/>
      <c r="J35" s="42"/>
      <c r="K35" s="42"/>
      <c r="L35" s="42"/>
      <c r="M35" s="42"/>
    </row>
    <row r="36" spans="2:13" x14ac:dyDescent="0.25">
      <c r="B36" s="42"/>
      <c r="C36" s="42"/>
      <c r="D36" s="42"/>
      <c r="E36" s="42"/>
      <c r="F36" s="42"/>
      <c r="G36" s="42"/>
      <c r="H36" s="42"/>
      <c r="I36" s="42"/>
      <c r="J36" s="42"/>
      <c r="K36" s="42"/>
      <c r="L36" s="42"/>
      <c r="M36" s="42"/>
    </row>
    <row r="37" spans="2:13" x14ac:dyDescent="0.25">
      <c r="B37" s="42"/>
      <c r="C37" s="42"/>
      <c r="D37" s="42"/>
      <c r="E37" s="42"/>
      <c r="F37" s="42"/>
      <c r="G37" s="42"/>
      <c r="H37" s="42"/>
      <c r="I37" s="42"/>
      <c r="J37" s="42"/>
      <c r="K37" s="42"/>
      <c r="L37" s="42"/>
      <c r="M37" s="42"/>
    </row>
    <row r="38" spans="2:13" x14ac:dyDescent="0.25">
      <c r="B38" s="42"/>
      <c r="C38" s="42"/>
      <c r="D38" s="42"/>
      <c r="E38" s="42"/>
      <c r="F38" s="42"/>
      <c r="G38" s="42"/>
      <c r="H38" s="42"/>
      <c r="I38" s="42"/>
      <c r="J38" s="42"/>
      <c r="K38" s="42"/>
      <c r="L38" s="42"/>
      <c r="M38" s="42"/>
    </row>
    <row r="39" spans="2:13" x14ac:dyDescent="0.25">
      <c r="B39" s="42"/>
      <c r="C39" s="42"/>
      <c r="D39" s="42"/>
      <c r="E39" s="42"/>
      <c r="F39" s="42"/>
      <c r="G39" s="42"/>
      <c r="H39" s="42"/>
      <c r="I39" s="42"/>
      <c r="J39" s="42"/>
      <c r="K39" s="42"/>
      <c r="L39" s="42"/>
      <c r="M39" s="42"/>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F11"/>
  <sheetViews>
    <sheetView workbookViewId="0">
      <selection activeCell="D13" sqref="D13"/>
    </sheetView>
  </sheetViews>
  <sheetFormatPr defaultRowHeight="15" x14ac:dyDescent="0.25"/>
  <cols>
    <col min="1" max="1" width="15.140625" customWidth="1"/>
    <col min="2" max="2" width="21.85546875" customWidth="1"/>
    <col min="3" max="3" width="12.28515625" customWidth="1"/>
    <col min="4" max="4" width="21.85546875" customWidth="1"/>
    <col min="5" max="6" width="12.28515625" customWidth="1"/>
  </cols>
  <sheetData>
    <row r="1" spans="1:6" x14ac:dyDescent="0.25">
      <c r="C1" t="s">
        <v>337</v>
      </c>
    </row>
    <row r="2" spans="1:6" x14ac:dyDescent="0.25">
      <c r="A2" s="6" t="s">
        <v>60</v>
      </c>
      <c r="B2" t="s">
        <v>335</v>
      </c>
      <c r="C2" t="s">
        <v>334</v>
      </c>
      <c r="D2" t="s">
        <v>333</v>
      </c>
      <c r="E2" t="s">
        <v>332</v>
      </c>
      <c r="F2" t="s">
        <v>331</v>
      </c>
    </row>
    <row r="3" spans="1:6" x14ac:dyDescent="0.25">
      <c r="A3" s="7" t="s">
        <v>7</v>
      </c>
      <c r="B3" s="14">
        <v>377474557.64752817</v>
      </c>
      <c r="C3" s="14">
        <v>93286785.040292472</v>
      </c>
      <c r="D3" s="14">
        <v>367036488.73617804</v>
      </c>
      <c r="E3" s="14">
        <v>353334881.21054763</v>
      </c>
      <c r="F3" s="14">
        <v>349583292.32411009</v>
      </c>
    </row>
    <row r="4" spans="1:6" x14ac:dyDescent="0.25">
      <c r="A4" s="7" t="s">
        <v>5</v>
      </c>
      <c r="B4" s="14">
        <v>39875804.109302476</v>
      </c>
      <c r="C4" s="14">
        <v>6700158.8256089892</v>
      </c>
      <c r="D4" s="14">
        <v>37724392.91001559</v>
      </c>
      <c r="E4" s="14">
        <v>24463952.111445494</v>
      </c>
      <c r="F4" s="14">
        <v>24382252.122320913</v>
      </c>
    </row>
    <row r="5" spans="1:6" x14ac:dyDescent="0.25">
      <c r="A5" s="7" t="s">
        <v>25</v>
      </c>
      <c r="B5" s="14">
        <v>24738170.184420004</v>
      </c>
      <c r="C5" s="14">
        <v>7937700.3964402359</v>
      </c>
      <c r="D5" s="14">
        <v>20544751.6428</v>
      </c>
      <c r="E5" s="14">
        <v>28387314.176939476</v>
      </c>
      <c r="F5" s="14">
        <v>-6.5600265756349404E-6</v>
      </c>
    </row>
    <row r="6" spans="1:6" x14ac:dyDescent="0.25">
      <c r="A6" s="7" t="s">
        <v>9</v>
      </c>
      <c r="B6" s="14">
        <v>3127104.2599042403</v>
      </c>
      <c r="C6" s="14">
        <v>622098.65003548388</v>
      </c>
      <c r="D6" s="14">
        <v>2940644.16869384</v>
      </c>
      <c r="E6" s="14">
        <v>2260410.9587076404</v>
      </c>
      <c r="F6" s="14">
        <v>2747468.7031906978</v>
      </c>
    </row>
    <row r="7" spans="1:6" x14ac:dyDescent="0.25">
      <c r="A7" s="7" t="s">
        <v>3</v>
      </c>
      <c r="B7" s="14">
        <v>0</v>
      </c>
      <c r="C7" s="14">
        <v>2098753.9238408911</v>
      </c>
      <c r="D7" s="14">
        <v>0</v>
      </c>
      <c r="E7" s="14">
        <v>7775443.1491027633</v>
      </c>
      <c r="F7" s="14">
        <v>779186.95243328554</v>
      </c>
    </row>
    <row r="9" spans="1:6" x14ac:dyDescent="0.25">
      <c r="C9" t="s">
        <v>336</v>
      </c>
    </row>
    <row r="10" spans="1:6" x14ac:dyDescent="0.25">
      <c r="A10" t="s">
        <v>335</v>
      </c>
      <c r="B10" t="s">
        <v>334</v>
      </c>
      <c r="C10" t="s">
        <v>333</v>
      </c>
      <c r="D10" t="s">
        <v>332</v>
      </c>
      <c r="E10" t="s">
        <v>331</v>
      </c>
    </row>
    <row r="11" spans="1:6" x14ac:dyDescent="0.25">
      <c r="A11" s="14">
        <v>404091760.52674747</v>
      </c>
      <c r="B11" s="14">
        <v>229997779.6694597</v>
      </c>
      <c r="C11" s="14">
        <v>419331602.23274457</v>
      </c>
      <c r="D11" s="14">
        <v>433124398.61128235</v>
      </c>
      <c r="E11" s="14">
        <v>423998999.99999344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C13"/>
  <sheetViews>
    <sheetView topLeftCell="A13" workbookViewId="0">
      <selection activeCell="B15" sqref="B15"/>
    </sheetView>
  </sheetViews>
  <sheetFormatPr defaultRowHeight="15" x14ac:dyDescent="0.25"/>
  <cols>
    <col min="1" max="1" width="12.85546875" customWidth="1"/>
    <col min="2" max="2" width="19.7109375" bestFit="1" customWidth="1"/>
    <col min="3" max="3" width="27.85546875" customWidth="1"/>
    <col min="4" max="5" width="30.42578125" customWidth="1"/>
    <col min="6" max="7" width="32.28515625" customWidth="1"/>
    <col min="8" max="9" width="33.5703125" customWidth="1"/>
    <col min="10" max="13" width="33.42578125" customWidth="1"/>
    <col min="14" max="15" width="33.5703125" customWidth="1"/>
    <col min="16" max="19" width="33.28515625" customWidth="1"/>
    <col min="20" max="21" width="33.5703125" customWidth="1"/>
    <col min="22" max="23" width="33" customWidth="1"/>
    <col min="24" max="25" width="33.42578125" customWidth="1"/>
    <col min="26" max="27" width="33.140625" customWidth="1"/>
  </cols>
  <sheetData>
    <row r="1" spans="1:29" s="3" customFormat="1" ht="45" x14ac:dyDescent="0.25">
      <c r="A1" s="4" t="s">
        <v>0</v>
      </c>
      <c r="B1" s="4" t="s">
        <v>1</v>
      </c>
      <c r="C1" s="4" t="s">
        <v>33</v>
      </c>
      <c r="D1" s="4" t="s">
        <v>58</v>
      </c>
      <c r="E1" s="4" t="s">
        <v>59</v>
      </c>
      <c r="F1" s="4" t="s">
        <v>36</v>
      </c>
      <c r="G1" s="4" t="s">
        <v>37</v>
      </c>
      <c r="H1" s="4" t="s">
        <v>38</v>
      </c>
      <c r="I1" s="4" t="s">
        <v>39</v>
      </c>
      <c r="J1" s="4" t="s">
        <v>40</v>
      </c>
      <c r="K1" s="4" t="s">
        <v>41</v>
      </c>
      <c r="L1" s="4" t="s">
        <v>42</v>
      </c>
      <c r="M1" s="4" t="s">
        <v>43</v>
      </c>
      <c r="N1" s="4" t="s">
        <v>44</v>
      </c>
      <c r="O1" s="4" t="s">
        <v>45</v>
      </c>
      <c r="P1" s="4" t="s">
        <v>46</v>
      </c>
      <c r="Q1" s="4" t="s">
        <v>47</v>
      </c>
      <c r="R1" s="4" t="s">
        <v>48</v>
      </c>
      <c r="S1" s="4" t="s">
        <v>49</v>
      </c>
      <c r="T1" s="4" t="s">
        <v>50</v>
      </c>
      <c r="U1" s="4" t="s">
        <v>51</v>
      </c>
      <c r="V1" s="4" t="s">
        <v>52</v>
      </c>
      <c r="W1" s="4" t="s">
        <v>53</v>
      </c>
      <c r="X1" s="4" t="s">
        <v>54</v>
      </c>
      <c r="Y1" s="4" t="s">
        <v>55</v>
      </c>
      <c r="Z1" s="4" t="s">
        <v>56</v>
      </c>
      <c r="AA1" s="4" t="s">
        <v>57</v>
      </c>
      <c r="AB1" s="4"/>
      <c r="AC1" s="4"/>
    </row>
    <row r="2" spans="1:29" x14ac:dyDescent="0.25">
      <c r="A2" t="s">
        <v>336</v>
      </c>
      <c r="B2" t="s">
        <v>338</v>
      </c>
      <c r="C2" s="33">
        <f>SUM(Entry!C2:C27)</f>
        <v>445215636.20115489</v>
      </c>
      <c r="D2" s="33">
        <f>SUM(Entry!D2:D27)</f>
        <v>110645496.83621807</v>
      </c>
      <c r="E2" s="33">
        <f>SUM(Entry!E2:E27)</f>
        <v>416222001.60674304</v>
      </c>
      <c r="F2" s="33">
        <f>SUM(Entry!F2:F27)</f>
        <v>428246277.4576875</v>
      </c>
      <c r="G2" s="33">
        <f>SUM(Entry!G2:G27)</f>
        <v>377492200.1020484</v>
      </c>
      <c r="H2" s="33">
        <f>SUM(Entry!H2:H27)</f>
        <v>428246277.4576875</v>
      </c>
      <c r="I2" s="33">
        <f>SUM(Entry!I2:I27)</f>
        <v>377492200.10206145</v>
      </c>
      <c r="J2" s="33">
        <f>SUM(Entry!J2:J27)</f>
        <v>428246277.4576875</v>
      </c>
      <c r="K2" s="33">
        <f>SUM(Entry!K2:K27)</f>
        <v>471886620.74750584</v>
      </c>
      <c r="L2" s="33">
        <f>SUM(Entry!L2:L27)</f>
        <v>385894011.37342376</v>
      </c>
      <c r="M2" s="33">
        <f>SUM(Entry!M2:M27)</f>
        <v>377492200.10206157</v>
      </c>
      <c r="N2" s="33">
        <f>SUM(Entry!N2:N27)</f>
        <v>375865792.51293057</v>
      </c>
      <c r="O2" s="33">
        <f>SUM(Entry!O2:O27)</f>
        <v>377492200.10206103</v>
      </c>
      <c r="P2" s="33">
        <f>SUM(Entry!P2:P27)</f>
        <v>428246277.4576875</v>
      </c>
      <c r="Q2" s="33">
        <f>SUM(Entry!Q2:Q27)</f>
        <v>377492200.10206115</v>
      </c>
      <c r="R2" s="33">
        <f>SUM(Entry!R2:R27)</f>
        <v>429234116.47509396</v>
      </c>
      <c r="S2" s="33">
        <f>SUM(Entry!S2:S27)</f>
        <v>377492200.10206103</v>
      </c>
      <c r="T2" s="33">
        <f>SUM(Entry!T2:T27)</f>
        <v>429108406.34532917</v>
      </c>
      <c r="U2" s="33">
        <f>SUM(Entry!U2:U27)</f>
        <v>377492200.10204619</v>
      </c>
      <c r="V2" s="33">
        <f>SUM(Entry!V2:V27)</f>
        <v>436870108.67790848</v>
      </c>
      <c r="W2" s="33">
        <f>SUM(Entry!W2:W27)</f>
        <v>377492200.10204762</v>
      </c>
      <c r="X2" s="33">
        <f>SUM(Entry!X2:X27)</f>
        <v>428246277.4576875</v>
      </c>
      <c r="Y2" s="33">
        <f>SUM(Entry!Y2:Y27)</f>
        <v>377492200.10206145</v>
      </c>
      <c r="Z2" s="33">
        <f>SUM(Entry!Z2:Z27)</f>
        <v>436643084.81031454</v>
      </c>
      <c r="AA2" s="33">
        <f>SUM(Entry!AA2:AA27)</f>
        <v>377492200.10206097</v>
      </c>
    </row>
    <row r="3" spans="1:29" x14ac:dyDescent="0.25">
      <c r="A3" t="s">
        <v>337</v>
      </c>
      <c r="B3" t="s">
        <v>338</v>
      </c>
      <c r="C3" s="33">
        <f>SUM(Exit!C2:C221)</f>
        <v>404091760.52674747</v>
      </c>
      <c r="D3" s="33">
        <f>SUM(Exit!D2:D221)</f>
        <v>229997779.6694597</v>
      </c>
      <c r="E3" s="33">
        <f>SUM(Exit!E2:E221)</f>
        <v>419331602.23274457</v>
      </c>
      <c r="F3" s="33">
        <f>SUM(Exit!F2:F221)</f>
        <v>433124398.61128235</v>
      </c>
      <c r="G3" s="33">
        <f>SUM(Exit!G2:G221)</f>
        <v>423998999.99999344</v>
      </c>
      <c r="H3" s="33">
        <f>SUM(Exit!H2:H221)</f>
        <v>433595707.15547907</v>
      </c>
      <c r="I3" s="33">
        <f>SUM(Exit!I2:I221)</f>
        <v>423998999.99999309</v>
      </c>
      <c r="J3" s="33">
        <f>SUM(Exit!J2:J221)</f>
        <v>433595707.15547907</v>
      </c>
      <c r="K3" s="33">
        <f>SUM(Exit!K2:K221)</f>
        <v>470760363.10934883</v>
      </c>
      <c r="L3" s="33">
        <f>SUM(Exit!L2:L221)</f>
        <v>404728263.36526865</v>
      </c>
      <c r="M3" s="33">
        <f>SUM(Exit!M2:M221)</f>
        <v>423998999.99999309</v>
      </c>
      <c r="N3" s="33">
        <f>SUM(Exit!N2:N221)</f>
        <v>404781881.74472713</v>
      </c>
      <c r="O3" s="33">
        <f>SUM(Exit!O2:O221)</f>
        <v>423999000.00000012</v>
      </c>
      <c r="P3" s="33">
        <f>SUM(Exit!P2:P221)</f>
        <v>433124398.61128235</v>
      </c>
      <c r="Q3" s="33">
        <f>SUM(Exit!Q2:Q221)</f>
        <v>435793695.48175639</v>
      </c>
      <c r="R3" s="33">
        <f>SUM(Exit!R2:R221)</f>
        <v>434872985.86647964</v>
      </c>
      <c r="S3" s="33">
        <f>SUM(Exit!S2:S221)</f>
        <v>423998999.99999362</v>
      </c>
      <c r="T3" s="33">
        <f>SUM(Exit!T2:T221)</f>
        <v>433124398.61128235</v>
      </c>
      <c r="U3" s="33">
        <f>SUM(Exit!U2:U221)</f>
        <v>423998999.99999344</v>
      </c>
      <c r="V3" s="33">
        <f>SUM(Exit!V2:V221)</f>
        <v>434771985.0532974</v>
      </c>
      <c r="W3" s="33">
        <f>SUM(Exit!W2:W221)</f>
        <v>423999000.00000149</v>
      </c>
      <c r="X3" s="33">
        <f>SUM(Exit!X2:X221)</f>
        <v>433690026.66790771</v>
      </c>
      <c r="Y3" s="33">
        <f>SUM(Exit!Y2:Y221)</f>
        <v>423999000.00009984</v>
      </c>
      <c r="Z3" s="33">
        <f>SUM(Exit!Z2:Z221)</f>
        <v>433124398.61128235</v>
      </c>
      <c r="AA3" s="33">
        <f>SUM(Exit!AA2:AA221)</f>
        <v>423999000.0000003</v>
      </c>
    </row>
    <row r="5" spans="1:29" x14ac:dyDescent="0.25">
      <c r="A5" t="s">
        <v>440</v>
      </c>
    </row>
    <row r="6" spans="1:29" x14ac:dyDescent="0.25">
      <c r="A6" s="1" t="s">
        <v>339</v>
      </c>
      <c r="B6" s="12" t="s">
        <v>319</v>
      </c>
      <c r="C6" s="12" t="s">
        <v>330</v>
      </c>
      <c r="D6" s="12" t="s">
        <v>320</v>
      </c>
      <c r="E6" s="12" t="s">
        <v>321</v>
      </c>
      <c r="F6" s="12" t="s">
        <v>322</v>
      </c>
      <c r="G6" s="12" t="s">
        <v>323</v>
      </c>
      <c r="H6" s="12" t="s">
        <v>324</v>
      </c>
      <c r="I6" s="12" t="s">
        <v>325</v>
      </c>
      <c r="J6" s="12" t="s">
        <v>326</v>
      </c>
      <c r="K6" s="12" t="s">
        <v>327</v>
      </c>
      <c r="L6" s="12" t="s">
        <v>328</v>
      </c>
      <c r="M6" s="12" t="s">
        <v>329</v>
      </c>
    </row>
    <row r="7" spans="1:29" x14ac:dyDescent="0.25">
      <c r="A7" s="1" t="s">
        <v>317</v>
      </c>
      <c r="B7" s="9">
        <f>C2</f>
        <v>445215636.20115489</v>
      </c>
      <c r="C7" s="9">
        <f>F2</f>
        <v>428246277.4576875</v>
      </c>
      <c r="D7" s="9">
        <f>H2</f>
        <v>428246277.4576875</v>
      </c>
      <c r="E7" s="9">
        <f>J2</f>
        <v>428246277.4576875</v>
      </c>
      <c r="F7" s="9">
        <f>L2</f>
        <v>385894011.37342376</v>
      </c>
      <c r="G7" s="9">
        <f>N2</f>
        <v>375865792.51293057</v>
      </c>
      <c r="H7" s="9">
        <f>P2</f>
        <v>428246277.4576875</v>
      </c>
      <c r="I7" s="9">
        <f>R2</f>
        <v>429234116.47509396</v>
      </c>
      <c r="J7" s="9">
        <f>T2</f>
        <v>429108406.34532917</v>
      </c>
      <c r="K7" s="9">
        <f>V2</f>
        <v>436870108.67790848</v>
      </c>
      <c r="L7" s="9">
        <f>X2</f>
        <v>428246277.4576875</v>
      </c>
      <c r="M7" s="9">
        <f>Z2</f>
        <v>436643084.81031454</v>
      </c>
    </row>
    <row r="8" spans="1:29" x14ac:dyDescent="0.25">
      <c r="A8" s="1" t="s">
        <v>318</v>
      </c>
      <c r="B8" s="9">
        <f>C2</f>
        <v>445215636.20115489</v>
      </c>
      <c r="C8" s="9">
        <f>G2</f>
        <v>377492200.1020484</v>
      </c>
      <c r="D8" s="9">
        <f>I2</f>
        <v>377492200.10206145</v>
      </c>
      <c r="E8" s="9">
        <f>K2</f>
        <v>471886620.74750584</v>
      </c>
      <c r="F8" s="9">
        <f>M2</f>
        <v>377492200.10206157</v>
      </c>
      <c r="G8" s="9">
        <f>O2</f>
        <v>377492200.10206103</v>
      </c>
      <c r="H8" s="9">
        <f>Q2</f>
        <v>377492200.10206115</v>
      </c>
      <c r="I8" s="9">
        <f>S2</f>
        <v>377492200.10206103</v>
      </c>
      <c r="J8" s="9">
        <f>U2</f>
        <v>377492200.10204619</v>
      </c>
      <c r="K8" s="9">
        <f>W2</f>
        <v>377492200.10204762</v>
      </c>
      <c r="L8" s="9">
        <f>Y2</f>
        <v>377492200.10206145</v>
      </c>
      <c r="M8" s="9">
        <f>AA2</f>
        <v>377492200.10206097</v>
      </c>
    </row>
    <row r="9" spans="1:29" x14ac:dyDescent="0.25">
      <c r="A9" s="1"/>
      <c r="B9" s="9"/>
      <c r="C9" s="9"/>
      <c r="D9" s="9"/>
      <c r="E9" s="9"/>
      <c r="F9" s="9"/>
      <c r="G9" s="9"/>
      <c r="H9" s="9"/>
      <c r="I9" s="9"/>
      <c r="J9" s="9"/>
      <c r="K9" s="9"/>
      <c r="L9" s="9"/>
      <c r="M9" s="9"/>
    </row>
    <row r="10" spans="1:29" x14ac:dyDescent="0.25">
      <c r="A10" t="s">
        <v>441</v>
      </c>
    </row>
    <row r="11" spans="1:29" x14ac:dyDescent="0.25">
      <c r="A11" s="1" t="s">
        <v>339</v>
      </c>
      <c r="B11" s="12" t="s">
        <v>319</v>
      </c>
      <c r="C11" s="12" t="s">
        <v>330</v>
      </c>
      <c r="D11" s="12" t="s">
        <v>320</v>
      </c>
      <c r="E11" s="12" t="s">
        <v>321</v>
      </c>
      <c r="F11" s="12" t="s">
        <v>322</v>
      </c>
      <c r="G11" s="12" t="s">
        <v>323</v>
      </c>
      <c r="H11" s="12" t="s">
        <v>324</v>
      </c>
      <c r="I11" s="12" t="s">
        <v>325</v>
      </c>
      <c r="J11" s="12" t="s">
        <v>326</v>
      </c>
      <c r="K11" s="12" t="s">
        <v>327</v>
      </c>
      <c r="L11" s="12" t="s">
        <v>328</v>
      </c>
      <c r="M11" s="12" t="s">
        <v>329</v>
      </c>
    </row>
    <row r="12" spans="1:29" x14ac:dyDescent="0.25">
      <c r="A12" s="1" t="s">
        <v>317</v>
      </c>
      <c r="B12" s="9">
        <f t="shared" ref="B12:B13" si="0">C2</f>
        <v>445215636.20115489</v>
      </c>
      <c r="C12" s="9">
        <f>F3</f>
        <v>433124398.61128235</v>
      </c>
      <c r="D12" s="9">
        <f>H3</f>
        <v>433595707.15547907</v>
      </c>
      <c r="E12" s="9">
        <f>J3</f>
        <v>433595707.15547907</v>
      </c>
      <c r="F12" s="9">
        <f>L3</f>
        <v>404728263.36526865</v>
      </c>
      <c r="G12" s="9">
        <f>N3</f>
        <v>404781881.74472713</v>
      </c>
      <c r="H12" s="9">
        <f>P3</f>
        <v>433124398.61128235</v>
      </c>
      <c r="I12" s="9">
        <f>R3</f>
        <v>434872985.86647964</v>
      </c>
      <c r="J12" s="9">
        <f>T3</f>
        <v>433124398.61128235</v>
      </c>
      <c r="K12" s="9">
        <f>V3</f>
        <v>434771985.0532974</v>
      </c>
      <c r="L12" s="9">
        <f>X3</f>
        <v>433690026.66790771</v>
      </c>
      <c r="M12" s="9">
        <f>Z3</f>
        <v>433124398.61128235</v>
      </c>
    </row>
    <row r="13" spans="1:29" x14ac:dyDescent="0.25">
      <c r="A13" s="1" t="s">
        <v>318</v>
      </c>
      <c r="B13" s="9">
        <f t="shared" si="0"/>
        <v>404091760.52674747</v>
      </c>
      <c r="C13" s="9">
        <f>G3</f>
        <v>423998999.99999344</v>
      </c>
      <c r="D13" s="9">
        <f>I3</f>
        <v>423998999.99999309</v>
      </c>
      <c r="E13" s="9">
        <f>K3</f>
        <v>470760363.10934883</v>
      </c>
      <c r="F13" s="9">
        <f>M3</f>
        <v>423998999.99999309</v>
      </c>
      <c r="G13" s="9">
        <f>O3</f>
        <v>423999000.00000012</v>
      </c>
      <c r="H13" s="9">
        <f>Q3</f>
        <v>435793695.48175639</v>
      </c>
      <c r="I13" s="9">
        <f>S3</f>
        <v>423998999.99999362</v>
      </c>
      <c r="J13" s="9">
        <f>U3</f>
        <v>423998999.99999344</v>
      </c>
      <c r="K13" s="9">
        <f>W3</f>
        <v>423999000.00000149</v>
      </c>
      <c r="L13" s="9">
        <f>Y3</f>
        <v>423999000.00009984</v>
      </c>
      <c r="M13" s="9">
        <f>AA3</f>
        <v>423999000.0000003</v>
      </c>
    </row>
  </sheetData>
  <pageMargins left="0.7" right="0.7" top="0.75" bottom="0.75" header="0.3" footer="0.3"/>
  <drawing r:id="rId1"/>
  <tableParts count="3">
    <tablePart r:id="rId2"/>
    <tablePart r:id="rId3"/>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C106"/>
  <sheetViews>
    <sheetView topLeftCell="B103" workbookViewId="0">
      <selection activeCell="H108" sqref="H108"/>
    </sheetView>
  </sheetViews>
  <sheetFormatPr defaultRowHeight="15" x14ac:dyDescent="0.25"/>
  <cols>
    <col min="1" max="1" width="26.85546875" style="3" bestFit="1" customWidth="1"/>
    <col min="2" max="2" width="27.7109375" style="3" bestFit="1" customWidth="1"/>
    <col min="3" max="27" width="15.7109375" style="3" customWidth="1"/>
    <col min="28" max="16384" width="9.140625" style="3"/>
  </cols>
  <sheetData>
    <row r="1" spans="1:29" ht="45" x14ac:dyDescent="0.25">
      <c r="A1" s="4" t="s">
        <v>0</v>
      </c>
      <c r="B1" s="4" t="s">
        <v>1</v>
      </c>
      <c r="C1" s="4" t="s">
        <v>33</v>
      </c>
      <c r="D1" s="4" t="s">
        <v>58</v>
      </c>
      <c r="E1" s="4" t="s">
        <v>59</v>
      </c>
      <c r="F1" s="4" t="s">
        <v>36</v>
      </c>
      <c r="G1" s="4" t="s">
        <v>37</v>
      </c>
      <c r="H1" s="4" t="s">
        <v>38</v>
      </c>
      <c r="I1" s="4" t="s">
        <v>39</v>
      </c>
      <c r="J1" s="4" t="s">
        <v>40</v>
      </c>
      <c r="K1" s="4" t="s">
        <v>41</v>
      </c>
      <c r="L1" s="4" t="s">
        <v>42</v>
      </c>
      <c r="M1" s="4" t="s">
        <v>43</v>
      </c>
      <c r="N1" s="4" t="s">
        <v>44</v>
      </c>
      <c r="O1" s="4" t="s">
        <v>45</v>
      </c>
      <c r="P1" s="4" t="s">
        <v>46</v>
      </c>
      <c r="Q1" s="4" t="s">
        <v>47</v>
      </c>
      <c r="R1" s="4" t="s">
        <v>48</v>
      </c>
      <c r="S1" s="4" t="s">
        <v>49</v>
      </c>
      <c r="T1" s="4" t="s">
        <v>50</v>
      </c>
      <c r="U1" s="4" t="s">
        <v>51</v>
      </c>
      <c r="V1" s="4" t="s">
        <v>52</v>
      </c>
      <c r="W1" s="4" t="s">
        <v>53</v>
      </c>
      <c r="X1" s="4" t="s">
        <v>54</v>
      </c>
      <c r="Y1" s="4" t="s">
        <v>55</v>
      </c>
      <c r="Z1" s="4" t="s">
        <v>56</v>
      </c>
      <c r="AA1" s="4" t="s">
        <v>57</v>
      </c>
      <c r="AB1" s="4"/>
      <c r="AC1" s="4"/>
    </row>
    <row r="2" spans="1:29" x14ac:dyDescent="0.25">
      <c r="A2" s="4" t="s">
        <v>2</v>
      </c>
      <c r="B2" s="4" t="s">
        <v>3</v>
      </c>
      <c r="C2" s="8">
        <v>0</v>
      </c>
      <c r="D2" s="8">
        <v>0</v>
      </c>
      <c r="E2" s="8">
        <v>0</v>
      </c>
      <c r="F2" s="8">
        <v>0</v>
      </c>
      <c r="G2" s="8">
        <v>0</v>
      </c>
      <c r="H2" s="8">
        <v>0</v>
      </c>
      <c r="I2" s="8">
        <v>0</v>
      </c>
      <c r="J2" s="8">
        <v>0</v>
      </c>
      <c r="K2" s="8">
        <v>0</v>
      </c>
      <c r="L2" s="8">
        <v>0</v>
      </c>
      <c r="M2" s="8">
        <v>0</v>
      </c>
      <c r="N2" s="8">
        <v>0</v>
      </c>
      <c r="O2" s="8">
        <v>0</v>
      </c>
      <c r="P2" s="8">
        <v>0</v>
      </c>
      <c r="Q2" s="8">
        <v>0</v>
      </c>
      <c r="R2" s="8">
        <v>0</v>
      </c>
      <c r="S2" s="8">
        <v>0</v>
      </c>
      <c r="T2" s="8">
        <v>0</v>
      </c>
      <c r="U2" s="8">
        <v>0</v>
      </c>
      <c r="V2" s="8">
        <v>0</v>
      </c>
      <c r="W2" s="8">
        <v>0</v>
      </c>
      <c r="X2" s="8">
        <v>0</v>
      </c>
      <c r="Y2" s="8">
        <v>0</v>
      </c>
      <c r="Z2" s="8">
        <v>0</v>
      </c>
      <c r="AA2" s="8">
        <v>0</v>
      </c>
    </row>
    <row r="3" spans="1:29" x14ac:dyDescent="0.25">
      <c r="A3" s="4" t="s">
        <v>4</v>
      </c>
      <c r="B3" s="4" t="s">
        <v>5</v>
      </c>
      <c r="C3" s="8">
        <v>39875804.109302476</v>
      </c>
      <c r="D3" s="8">
        <v>6700158.8256089892</v>
      </c>
      <c r="E3" s="8">
        <v>24463952.111445494</v>
      </c>
      <c r="F3" s="8">
        <v>37724392.91001559</v>
      </c>
      <c r="G3" s="8">
        <v>24382252.122320913</v>
      </c>
      <c r="H3" s="8">
        <v>37724392.91001559</v>
      </c>
      <c r="I3" s="8">
        <v>24418542.034355197</v>
      </c>
      <c r="J3" s="8">
        <v>37724392.91001559</v>
      </c>
      <c r="K3" s="8">
        <v>46462204.188255072</v>
      </c>
      <c r="L3" s="8">
        <v>36943144.808812156</v>
      </c>
      <c r="M3" s="8">
        <v>24418542.034355201</v>
      </c>
      <c r="N3" s="8">
        <v>38906720.027839385</v>
      </c>
      <c r="O3" s="8">
        <v>31856196.636729587</v>
      </c>
      <c r="P3" s="8">
        <v>37724392.91001559</v>
      </c>
      <c r="Q3" s="8">
        <v>25257082.224263877</v>
      </c>
      <c r="R3" s="8">
        <v>35249521.928756416</v>
      </c>
      <c r="S3" s="8">
        <v>12597978.285810418</v>
      </c>
      <c r="T3" s="8">
        <v>38586521.797657236</v>
      </c>
      <c r="U3" s="8">
        <v>24382252.122320872</v>
      </c>
      <c r="V3" s="8">
        <v>42842069.329159886</v>
      </c>
      <c r="W3" s="8">
        <v>41967357.904546984</v>
      </c>
      <c r="X3" s="8">
        <v>37724392.91001559</v>
      </c>
      <c r="Y3" s="8">
        <v>24418542.034355</v>
      </c>
      <c r="Z3" s="8">
        <v>39133650.249426268</v>
      </c>
      <c r="AA3" s="8">
        <v>24520635.821170975</v>
      </c>
    </row>
    <row r="4" spans="1:29" x14ac:dyDescent="0.25">
      <c r="A4" s="4" t="s">
        <v>6</v>
      </c>
      <c r="B4" s="4" t="s">
        <v>7</v>
      </c>
      <c r="C4" s="8">
        <v>51686236.641914167</v>
      </c>
      <c r="D4" s="8">
        <v>8869391.1922120713</v>
      </c>
      <c r="E4" s="8">
        <v>32384360.883300528</v>
      </c>
      <c r="F4" s="8">
        <v>45319099.871985927</v>
      </c>
      <c r="G4" s="8">
        <v>14537410.351430943</v>
      </c>
      <c r="H4" s="8">
        <v>45319099.871985927</v>
      </c>
      <c r="I4" s="8">
        <v>14559047.456171989</v>
      </c>
      <c r="J4" s="8">
        <v>45319099.871985927</v>
      </c>
      <c r="K4" s="8">
        <v>49203326.391820326</v>
      </c>
      <c r="L4" s="8">
        <v>39635697.756825596</v>
      </c>
      <c r="M4" s="8">
        <v>14559047.456172001</v>
      </c>
      <c r="N4" s="8">
        <v>40319915.211808823</v>
      </c>
      <c r="O4" s="8">
        <v>18993594.210283235</v>
      </c>
      <c r="P4" s="8">
        <v>45319099.871985927</v>
      </c>
      <c r="Q4" s="8">
        <v>15059009.591569254</v>
      </c>
      <c r="R4" s="8">
        <v>45792505.967997856</v>
      </c>
      <c r="S4" s="8">
        <v>15022564.693410799</v>
      </c>
      <c r="T4" s="8">
        <v>45319099.871985927</v>
      </c>
      <c r="U4" s="8">
        <v>14537410.351430653</v>
      </c>
      <c r="V4" s="8">
        <v>50556889.549636349</v>
      </c>
      <c r="W4" s="8">
        <v>25022163.669009544</v>
      </c>
      <c r="X4" s="8">
        <v>45319099.871985927</v>
      </c>
      <c r="Y4" s="8">
        <v>14559047.456172021</v>
      </c>
      <c r="Z4" s="8">
        <v>48507090.809950538</v>
      </c>
      <c r="AA4" s="8">
        <v>18420405.647903815</v>
      </c>
    </row>
    <row r="5" spans="1:29" x14ac:dyDescent="0.25">
      <c r="A5" s="4" t="s">
        <v>8</v>
      </c>
      <c r="B5" s="4" t="s">
        <v>9</v>
      </c>
      <c r="C5" s="8">
        <v>3120794.8310000002</v>
      </c>
      <c r="D5" s="8">
        <v>620605.262916971</v>
      </c>
      <c r="E5" s="8">
        <v>2255195.2738119443</v>
      </c>
      <c r="F5" s="8">
        <v>2933421.2045476674</v>
      </c>
      <c r="G5" s="8">
        <v>2741129.1785297384</v>
      </c>
      <c r="H5" s="8">
        <v>2933421.2045476674</v>
      </c>
      <c r="I5" s="8">
        <v>2745209.004144121</v>
      </c>
      <c r="J5" s="8">
        <v>2933421.2045476674</v>
      </c>
      <c r="K5" s="8">
        <v>3538797.2562090913</v>
      </c>
      <c r="L5" s="8">
        <v>2585164.1125101703</v>
      </c>
      <c r="M5" s="8">
        <v>2745209.0041441219</v>
      </c>
      <c r="N5" s="8">
        <v>2638329.2781643681</v>
      </c>
      <c r="O5" s="8">
        <v>3433871.0477125668</v>
      </c>
      <c r="P5" s="8">
        <v>2933421.2045476674</v>
      </c>
      <c r="Q5" s="8">
        <v>2853065.1222567065</v>
      </c>
      <c r="R5" s="8">
        <v>2962429.715120967</v>
      </c>
      <c r="S5" s="8">
        <v>2832608.3822336085</v>
      </c>
      <c r="T5" s="8">
        <v>2933421.2045476674</v>
      </c>
      <c r="U5" s="8">
        <v>2741129.1785297208</v>
      </c>
      <c r="V5" s="8">
        <v>3253592.3964882852</v>
      </c>
      <c r="W5" s="8">
        <v>4151548.1192665664</v>
      </c>
      <c r="X5" s="8">
        <v>2933421.2045476674</v>
      </c>
      <c r="Y5" s="8">
        <v>2745209.0041441228</v>
      </c>
      <c r="Z5" s="8">
        <v>3085494.4134169077</v>
      </c>
      <c r="AA5" s="8">
        <v>2593137.5644157203</v>
      </c>
    </row>
    <row r="6" spans="1:29" x14ac:dyDescent="0.25">
      <c r="A6" s="4" t="s">
        <v>10</v>
      </c>
      <c r="B6" s="4" t="s">
        <v>7</v>
      </c>
      <c r="C6" s="8">
        <v>1726037.2603200267</v>
      </c>
      <c r="D6" s="8">
        <v>379158.99986959441</v>
      </c>
      <c r="E6" s="8">
        <v>1429612.8697783733</v>
      </c>
      <c r="F6" s="8">
        <v>1433422.123641205</v>
      </c>
      <c r="G6" s="8">
        <v>-4.5769778037130989E-7</v>
      </c>
      <c r="H6" s="8">
        <v>1433422.123641205</v>
      </c>
      <c r="I6" s="8">
        <v>1.8286077092950359E-8</v>
      </c>
      <c r="J6" s="8">
        <v>1433422.123641205</v>
      </c>
      <c r="K6" s="8">
        <v>1528997.157608001</v>
      </c>
      <c r="L6" s="8">
        <v>1240813.5869571338</v>
      </c>
      <c r="M6" s="8">
        <v>1.8680291157694542E-8</v>
      </c>
      <c r="N6" s="8">
        <v>1248156.3834794066</v>
      </c>
      <c r="O6" s="8">
        <v>3.2751182853045425E-9</v>
      </c>
      <c r="P6" s="8">
        <v>1433422.123641205</v>
      </c>
      <c r="Q6" s="8">
        <v>5.018585684156743E-9</v>
      </c>
      <c r="R6" s="8">
        <v>1449465.6928912064</v>
      </c>
      <c r="S6" s="8">
        <v>4.3315748726837256E-9</v>
      </c>
      <c r="T6" s="8">
        <v>1433422.123641205</v>
      </c>
      <c r="U6" s="8">
        <v>-4.6756489957393652E-7</v>
      </c>
      <c r="V6" s="8">
        <v>1573479.7974888638</v>
      </c>
      <c r="W6" s="8">
        <v>-4.8398129910786157E-7</v>
      </c>
      <c r="X6" s="8">
        <v>1433422.123641205</v>
      </c>
      <c r="Y6" s="8">
        <v>1.9347701097987305E-8</v>
      </c>
      <c r="Z6" s="8">
        <v>1569795.3158992699</v>
      </c>
      <c r="AA6" s="8">
        <v>540738.67968629522</v>
      </c>
    </row>
    <row r="7" spans="1:29" x14ac:dyDescent="0.25">
      <c r="A7" s="4" t="s">
        <v>11</v>
      </c>
      <c r="B7" s="4" t="s">
        <v>3</v>
      </c>
      <c r="C7" s="8">
        <v>0</v>
      </c>
      <c r="D7" s="8">
        <v>176221.41575557739</v>
      </c>
      <c r="E7" s="8">
        <v>619763.66010605288</v>
      </c>
      <c r="F7" s="8">
        <v>0</v>
      </c>
      <c r="G7" s="8">
        <v>779186.95243328554</v>
      </c>
      <c r="H7" s="8">
        <v>0</v>
      </c>
      <c r="I7" s="8">
        <v>218497.0687466368</v>
      </c>
      <c r="J7" s="8">
        <v>0</v>
      </c>
      <c r="K7" s="8">
        <v>63668.900111028488</v>
      </c>
      <c r="L7" s="8">
        <v>0</v>
      </c>
      <c r="M7" s="8">
        <v>218497.0687466368</v>
      </c>
      <c r="N7" s="8">
        <v>0</v>
      </c>
      <c r="O7" s="8">
        <v>264035.10266072891</v>
      </c>
      <c r="P7" s="8">
        <v>0</v>
      </c>
      <c r="Q7" s="8">
        <v>837963.55490505346</v>
      </c>
      <c r="R7" s="8">
        <v>0</v>
      </c>
      <c r="S7" s="8">
        <v>805190.61636225181</v>
      </c>
      <c r="T7" s="8">
        <v>0</v>
      </c>
      <c r="U7" s="8">
        <v>779186.95243328554</v>
      </c>
      <c r="V7" s="8">
        <v>0</v>
      </c>
      <c r="W7" s="8">
        <v>314476.02086979547</v>
      </c>
      <c r="X7" s="8">
        <v>0</v>
      </c>
      <c r="Y7" s="8">
        <v>218497.0687466368</v>
      </c>
      <c r="Z7" s="8">
        <v>0</v>
      </c>
      <c r="AA7" s="8">
        <v>838343.20571808424</v>
      </c>
    </row>
    <row r="8" spans="1:29" x14ac:dyDescent="0.25">
      <c r="A8" s="4" t="s">
        <v>12</v>
      </c>
      <c r="B8" s="4" t="s">
        <v>9</v>
      </c>
      <c r="C8" s="8">
        <v>0</v>
      </c>
      <c r="D8" s="8">
        <v>0</v>
      </c>
      <c r="E8" s="8">
        <v>0</v>
      </c>
      <c r="F8" s="8">
        <v>0</v>
      </c>
      <c r="G8" s="8">
        <v>0</v>
      </c>
      <c r="H8" s="8">
        <v>0</v>
      </c>
      <c r="I8" s="8">
        <v>0</v>
      </c>
      <c r="J8" s="8">
        <v>0</v>
      </c>
      <c r="K8" s="8">
        <v>0</v>
      </c>
      <c r="L8" s="8">
        <v>0</v>
      </c>
      <c r="M8" s="8">
        <v>0</v>
      </c>
      <c r="N8" s="8">
        <v>0</v>
      </c>
      <c r="O8" s="8">
        <v>0</v>
      </c>
      <c r="P8" s="8">
        <v>0</v>
      </c>
      <c r="Q8" s="8">
        <v>0</v>
      </c>
      <c r="R8" s="8">
        <v>0</v>
      </c>
      <c r="S8" s="8">
        <v>0</v>
      </c>
      <c r="T8" s="8">
        <v>0</v>
      </c>
      <c r="U8" s="8">
        <v>0</v>
      </c>
      <c r="V8" s="8">
        <v>0</v>
      </c>
      <c r="W8" s="8">
        <v>0</v>
      </c>
      <c r="X8" s="8">
        <v>0</v>
      </c>
      <c r="Y8" s="8">
        <v>0</v>
      </c>
      <c r="Z8" s="8">
        <v>0</v>
      </c>
      <c r="AA8" s="8">
        <v>0</v>
      </c>
    </row>
    <row r="9" spans="1:29" x14ac:dyDescent="0.25">
      <c r="A9" s="4" t="s">
        <v>13</v>
      </c>
      <c r="B9" s="4" t="s">
        <v>3</v>
      </c>
      <c r="C9" s="8">
        <v>0</v>
      </c>
      <c r="D9" s="8">
        <v>898425.341371399</v>
      </c>
      <c r="E9" s="8">
        <v>3254409.6045084475</v>
      </c>
      <c r="F9" s="8">
        <v>0</v>
      </c>
      <c r="G9" s="8">
        <v>0</v>
      </c>
      <c r="H9" s="8">
        <v>0</v>
      </c>
      <c r="I9" s="8">
        <v>0</v>
      </c>
      <c r="J9" s="8">
        <v>0</v>
      </c>
      <c r="K9" s="8">
        <v>0</v>
      </c>
      <c r="L9" s="8">
        <v>0</v>
      </c>
      <c r="M9" s="8">
        <v>0</v>
      </c>
      <c r="N9" s="8">
        <v>0</v>
      </c>
      <c r="O9" s="8">
        <v>0</v>
      </c>
      <c r="P9" s="8">
        <v>0</v>
      </c>
      <c r="Q9" s="8">
        <v>0</v>
      </c>
      <c r="R9" s="8">
        <v>0</v>
      </c>
      <c r="S9" s="8">
        <v>0</v>
      </c>
      <c r="T9" s="8">
        <v>0</v>
      </c>
      <c r="U9" s="8">
        <v>0</v>
      </c>
      <c r="V9" s="8">
        <v>0</v>
      </c>
      <c r="W9" s="8">
        <v>0</v>
      </c>
      <c r="X9" s="8">
        <v>0</v>
      </c>
      <c r="Y9" s="8">
        <v>0</v>
      </c>
      <c r="Z9" s="8">
        <v>0</v>
      </c>
      <c r="AA9" s="8">
        <v>0</v>
      </c>
    </row>
    <row r="10" spans="1:29" x14ac:dyDescent="0.25">
      <c r="A10" s="4" t="s">
        <v>14</v>
      </c>
      <c r="B10" s="4" t="s">
        <v>3</v>
      </c>
      <c r="C10" s="8">
        <v>0</v>
      </c>
      <c r="D10" s="8">
        <v>0</v>
      </c>
      <c r="E10" s="8">
        <v>0</v>
      </c>
      <c r="F10" s="8">
        <v>0</v>
      </c>
      <c r="G10" s="8">
        <v>0</v>
      </c>
      <c r="H10" s="8">
        <v>0</v>
      </c>
      <c r="I10" s="8">
        <v>0</v>
      </c>
      <c r="J10" s="8">
        <v>0</v>
      </c>
      <c r="K10" s="8">
        <v>0</v>
      </c>
      <c r="L10" s="8">
        <v>0</v>
      </c>
      <c r="M10" s="8">
        <v>0</v>
      </c>
      <c r="N10" s="8">
        <v>0</v>
      </c>
      <c r="O10" s="8">
        <v>0</v>
      </c>
      <c r="P10" s="8">
        <v>0</v>
      </c>
      <c r="Q10" s="8">
        <v>0</v>
      </c>
      <c r="R10" s="8">
        <v>0</v>
      </c>
      <c r="S10" s="8">
        <v>0</v>
      </c>
      <c r="T10" s="8">
        <v>0</v>
      </c>
      <c r="U10" s="8">
        <v>0</v>
      </c>
      <c r="V10" s="8">
        <v>0</v>
      </c>
      <c r="W10" s="8">
        <v>0</v>
      </c>
      <c r="X10" s="8">
        <v>0</v>
      </c>
      <c r="Y10" s="8">
        <v>0</v>
      </c>
      <c r="Z10" s="8">
        <v>0</v>
      </c>
      <c r="AA10" s="8">
        <v>0</v>
      </c>
    </row>
    <row r="11" spans="1:29" x14ac:dyDescent="0.25">
      <c r="A11" s="4" t="s">
        <v>15</v>
      </c>
      <c r="B11" s="4" t="s">
        <v>3</v>
      </c>
      <c r="C11" s="8">
        <v>0</v>
      </c>
      <c r="D11" s="8">
        <v>0</v>
      </c>
      <c r="E11" s="8">
        <v>0</v>
      </c>
      <c r="F11" s="8">
        <v>0</v>
      </c>
      <c r="G11" s="8">
        <v>0</v>
      </c>
      <c r="H11" s="8">
        <v>0</v>
      </c>
      <c r="I11" s="8">
        <v>0</v>
      </c>
      <c r="J11" s="8">
        <v>0</v>
      </c>
      <c r="K11" s="8">
        <v>0</v>
      </c>
      <c r="L11" s="8">
        <v>0</v>
      </c>
      <c r="M11" s="8">
        <v>0</v>
      </c>
      <c r="N11" s="8">
        <v>0</v>
      </c>
      <c r="O11" s="8">
        <v>0</v>
      </c>
      <c r="P11" s="8">
        <v>0</v>
      </c>
      <c r="Q11" s="8">
        <v>0</v>
      </c>
      <c r="R11" s="8">
        <v>0</v>
      </c>
      <c r="S11" s="8">
        <v>0</v>
      </c>
      <c r="T11" s="8">
        <v>0</v>
      </c>
      <c r="U11" s="8">
        <v>0</v>
      </c>
      <c r="V11" s="8">
        <v>0</v>
      </c>
      <c r="W11" s="8">
        <v>0</v>
      </c>
      <c r="X11" s="8">
        <v>0</v>
      </c>
      <c r="Y11" s="8">
        <v>0</v>
      </c>
      <c r="Z11" s="8">
        <v>0</v>
      </c>
      <c r="AA11" s="8">
        <v>0</v>
      </c>
    </row>
    <row r="12" spans="1:29" x14ac:dyDescent="0.25">
      <c r="A12" s="4" t="s">
        <v>16</v>
      </c>
      <c r="B12" s="4" t="s">
        <v>7</v>
      </c>
      <c r="C12" s="8">
        <v>109100873.88495882</v>
      </c>
      <c r="D12" s="8">
        <v>18304299.864971157</v>
      </c>
      <c r="E12" s="8">
        <v>69797530.200299084</v>
      </c>
      <c r="F12" s="8">
        <v>90587379.885235533</v>
      </c>
      <c r="G12" s="8">
        <v>43806020.746860363</v>
      </c>
      <c r="H12" s="8">
        <v>90587379.885235533</v>
      </c>
      <c r="I12" s="8">
        <v>43871220.492626399</v>
      </c>
      <c r="J12" s="8">
        <v>90587379.885235533</v>
      </c>
      <c r="K12" s="8">
        <v>108418159.17312947</v>
      </c>
      <c r="L12" s="8">
        <v>78415178.553908393</v>
      </c>
      <c r="M12" s="8">
        <v>43871220.492626421</v>
      </c>
      <c r="N12" s="8">
        <v>78879218.202112958</v>
      </c>
      <c r="O12" s="8">
        <v>58329410.390446991</v>
      </c>
      <c r="P12" s="8">
        <v>90587379.885235533</v>
      </c>
      <c r="Q12" s="8">
        <v>43450797.476348989</v>
      </c>
      <c r="R12" s="8">
        <v>91601278.637316436</v>
      </c>
      <c r="S12" s="8">
        <v>45267951.080823056</v>
      </c>
      <c r="T12" s="8">
        <v>90587379.885235533</v>
      </c>
      <c r="U12" s="8">
        <v>43806020.746859737</v>
      </c>
      <c r="V12" s="8">
        <v>99438546.263532653</v>
      </c>
      <c r="W12" s="8">
        <v>74925152.084638834</v>
      </c>
      <c r="X12" s="8">
        <v>90587379.885235533</v>
      </c>
      <c r="Y12" s="8">
        <v>43871220.492626466</v>
      </c>
      <c r="Z12" s="8">
        <v>99205699.617780551</v>
      </c>
      <c r="AA12" s="8">
        <v>49479441.673794203</v>
      </c>
    </row>
    <row r="13" spans="1:29" x14ac:dyDescent="0.25">
      <c r="A13" s="4" t="s">
        <v>17</v>
      </c>
      <c r="B13" s="4" t="s">
        <v>3</v>
      </c>
      <c r="C13" s="8">
        <v>0</v>
      </c>
      <c r="D13" s="8">
        <v>0</v>
      </c>
      <c r="E13" s="8">
        <v>0</v>
      </c>
      <c r="F13" s="8">
        <v>0</v>
      </c>
      <c r="G13" s="8">
        <v>0</v>
      </c>
      <c r="H13" s="8">
        <v>0</v>
      </c>
      <c r="I13" s="8">
        <v>0</v>
      </c>
      <c r="J13" s="8">
        <v>0</v>
      </c>
      <c r="K13" s="8">
        <v>0</v>
      </c>
      <c r="L13" s="8">
        <v>0</v>
      </c>
      <c r="M13" s="8">
        <v>0</v>
      </c>
      <c r="N13" s="8">
        <v>0</v>
      </c>
      <c r="O13" s="8">
        <v>0</v>
      </c>
      <c r="P13" s="8">
        <v>0</v>
      </c>
      <c r="Q13" s="8">
        <v>0</v>
      </c>
      <c r="R13" s="8">
        <v>0</v>
      </c>
      <c r="S13" s="8">
        <v>0</v>
      </c>
      <c r="T13" s="8">
        <v>0</v>
      </c>
      <c r="U13" s="8">
        <v>0</v>
      </c>
      <c r="V13" s="8">
        <v>0</v>
      </c>
      <c r="W13" s="8">
        <v>0</v>
      </c>
      <c r="X13" s="8">
        <v>0</v>
      </c>
      <c r="Y13" s="8">
        <v>0</v>
      </c>
      <c r="Z13" s="8">
        <v>0</v>
      </c>
      <c r="AA13" s="8">
        <v>0</v>
      </c>
    </row>
    <row r="14" spans="1:29" x14ac:dyDescent="0.25">
      <c r="A14" s="4" t="s">
        <v>18</v>
      </c>
      <c r="B14" s="4" t="s">
        <v>3</v>
      </c>
      <c r="C14" s="8">
        <v>0</v>
      </c>
      <c r="D14" s="8">
        <v>0</v>
      </c>
      <c r="E14" s="8">
        <v>0</v>
      </c>
      <c r="F14" s="8">
        <v>0</v>
      </c>
      <c r="G14" s="8">
        <v>0</v>
      </c>
      <c r="H14" s="8">
        <v>0</v>
      </c>
      <c r="I14" s="8">
        <v>0</v>
      </c>
      <c r="J14" s="8">
        <v>0</v>
      </c>
      <c r="K14" s="8">
        <v>0</v>
      </c>
      <c r="L14" s="8">
        <v>0</v>
      </c>
      <c r="M14" s="8">
        <v>0</v>
      </c>
      <c r="N14" s="8">
        <v>0</v>
      </c>
      <c r="O14" s="8">
        <v>0</v>
      </c>
      <c r="P14" s="8">
        <v>0</v>
      </c>
      <c r="Q14" s="8">
        <v>0</v>
      </c>
      <c r="R14" s="8">
        <v>0</v>
      </c>
      <c r="S14" s="8">
        <v>0</v>
      </c>
      <c r="T14" s="8">
        <v>0</v>
      </c>
      <c r="U14" s="8">
        <v>0</v>
      </c>
      <c r="V14" s="8">
        <v>0</v>
      </c>
      <c r="W14" s="8">
        <v>0</v>
      </c>
      <c r="X14" s="8">
        <v>0</v>
      </c>
      <c r="Y14" s="8">
        <v>0</v>
      </c>
      <c r="Z14" s="8">
        <v>0</v>
      </c>
      <c r="AA14" s="8">
        <v>0</v>
      </c>
    </row>
    <row r="15" spans="1:29" x14ac:dyDescent="0.25">
      <c r="A15" s="4" t="s">
        <v>19</v>
      </c>
      <c r="B15" s="4" t="s">
        <v>3</v>
      </c>
      <c r="C15" s="8">
        <v>0</v>
      </c>
      <c r="D15" s="8">
        <v>577910.21835797781</v>
      </c>
      <c r="E15" s="8">
        <v>2215208.6814236809</v>
      </c>
      <c r="F15" s="8">
        <v>0</v>
      </c>
      <c r="G15" s="8">
        <v>0</v>
      </c>
      <c r="H15" s="8">
        <v>0</v>
      </c>
      <c r="I15" s="8">
        <v>0</v>
      </c>
      <c r="J15" s="8">
        <v>0</v>
      </c>
      <c r="K15" s="8">
        <v>0</v>
      </c>
      <c r="L15" s="8">
        <v>0</v>
      </c>
      <c r="M15" s="8">
        <v>0</v>
      </c>
      <c r="N15" s="8">
        <v>0</v>
      </c>
      <c r="O15" s="8">
        <v>0</v>
      </c>
      <c r="P15" s="8">
        <v>0</v>
      </c>
      <c r="Q15" s="8">
        <v>0</v>
      </c>
      <c r="R15" s="8">
        <v>0</v>
      </c>
      <c r="S15" s="8">
        <v>0</v>
      </c>
      <c r="T15" s="8">
        <v>0</v>
      </c>
      <c r="U15" s="8">
        <v>0</v>
      </c>
      <c r="V15" s="8">
        <v>0</v>
      </c>
      <c r="W15" s="8">
        <v>0</v>
      </c>
      <c r="X15" s="8">
        <v>0</v>
      </c>
      <c r="Y15" s="8">
        <v>0</v>
      </c>
      <c r="Z15" s="8">
        <v>0</v>
      </c>
      <c r="AA15" s="8">
        <v>0</v>
      </c>
    </row>
    <row r="16" spans="1:29" x14ac:dyDescent="0.25">
      <c r="A16" s="4" t="s">
        <v>20</v>
      </c>
      <c r="B16" s="4" t="s">
        <v>3</v>
      </c>
      <c r="C16" s="8">
        <v>0</v>
      </c>
      <c r="D16" s="8">
        <v>117971.38729528028</v>
      </c>
      <c r="E16" s="8">
        <v>427311.70587531547</v>
      </c>
      <c r="F16" s="8">
        <v>0</v>
      </c>
      <c r="G16" s="8">
        <v>0</v>
      </c>
      <c r="H16" s="8">
        <v>0</v>
      </c>
      <c r="I16" s="8">
        <v>0</v>
      </c>
      <c r="J16" s="8">
        <v>0</v>
      </c>
      <c r="K16" s="8">
        <v>0</v>
      </c>
      <c r="L16" s="8">
        <v>0</v>
      </c>
      <c r="M16" s="8">
        <v>0</v>
      </c>
      <c r="N16" s="8">
        <v>0</v>
      </c>
      <c r="O16" s="8">
        <v>0</v>
      </c>
      <c r="P16" s="8">
        <v>0</v>
      </c>
      <c r="Q16" s="8">
        <v>0</v>
      </c>
      <c r="R16" s="8">
        <v>0</v>
      </c>
      <c r="S16" s="8">
        <v>0</v>
      </c>
      <c r="T16" s="8">
        <v>0</v>
      </c>
      <c r="U16" s="8">
        <v>0</v>
      </c>
      <c r="V16" s="8">
        <v>0</v>
      </c>
      <c r="W16" s="8">
        <v>0</v>
      </c>
      <c r="X16" s="8">
        <v>0</v>
      </c>
      <c r="Y16" s="8">
        <v>0</v>
      </c>
      <c r="Z16" s="8">
        <v>0</v>
      </c>
      <c r="AA16" s="8">
        <v>0</v>
      </c>
    </row>
    <row r="17" spans="1:27" x14ac:dyDescent="0.25">
      <c r="A17" s="4" t="s">
        <v>21</v>
      </c>
      <c r="B17" s="4" t="s">
        <v>9</v>
      </c>
      <c r="C17" s="8">
        <v>0</v>
      </c>
      <c r="D17" s="8">
        <v>0</v>
      </c>
      <c r="E17" s="8">
        <v>0</v>
      </c>
      <c r="F17" s="8">
        <v>0</v>
      </c>
      <c r="G17" s="8">
        <v>0</v>
      </c>
      <c r="H17" s="8">
        <v>0</v>
      </c>
      <c r="I17" s="8">
        <v>0</v>
      </c>
      <c r="J17" s="8">
        <v>0</v>
      </c>
      <c r="K17" s="8">
        <v>0</v>
      </c>
      <c r="L17" s="8">
        <v>0</v>
      </c>
      <c r="M17" s="8">
        <v>0</v>
      </c>
      <c r="N17" s="8">
        <v>0</v>
      </c>
      <c r="O17" s="8">
        <v>0</v>
      </c>
      <c r="P17" s="8">
        <v>0</v>
      </c>
      <c r="Q17" s="8">
        <v>0</v>
      </c>
      <c r="R17" s="8">
        <v>0</v>
      </c>
      <c r="S17" s="8">
        <v>0</v>
      </c>
      <c r="T17" s="8">
        <v>0</v>
      </c>
      <c r="U17" s="8">
        <v>0</v>
      </c>
      <c r="V17" s="8">
        <v>0</v>
      </c>
      <c r="W17" s="8">
        <v>0</v>
      </c>
      <c r="X17" s="8">
        <v>0</v>
      </c>
      <c r="Y17" s="8">
        <v>0</v>
      </c>
      <c r="Z17" s="8">
        <v>0</v>
      </c>
      <c r="AA17" s="8">
        <v>0</v>
      </c>
    </row>
    <row r="18" spans="1:27" x14ac:dyDescent="0.25">
      <c r="A18" s="4" t="s">
        <v>22</v>
      </c>
      <c r="B18" s="4" t="s">
        <v>3</v>
      </c>
      <c r="C18" s="8">
        <v>0</v>
      </c>
      <c r="D18" s="8">
        <v>289594.73660860577</v>
      </c>
      <c r="E18" s="8">
        <v>1112846.5563813073</v>
      </c>
      <c r="F18" s="8">
        <v>0</v>
      </c>
      <c r="G18" s="8">
        <v>0</v>
      </c>
      <c r="H18" s="8">
        <v>0</v>
      </c>
      <c r="I18" s="8">
        <v>0</v>
      </c>
      <c r="J18" s="8">
        <v>0</v>
      </c>
      <c r="K18" s="8">
        <v>0</v>
      </c>
      <c r="L18" s="8">
        <v>0</v>
      </c>
      <c r="M18" s="8">
        <v>0</v>
      </c>
      <c r="N18" s="8">
        <v>0</v>
      </c>
      <c r="O18" s="8">
        <v>0</v>
      </c>
      <c r="P18" s="8">
        <v>0</v>
      </c>
      <c r="Q18" s="8">
        <v>0</v>
      </c>
      <c r="R18" s="8">
        <v>0</v>
      </c>
      <c r="S18" s="8">
        <v>0</v>
      </c>
      <c r="T18" s="8">
        <v>0</v>
      </c>
      <c r="U18" s="8">
        <v>0</v>
      </c>
      <c r="V18" s="8">
        <v>0</v>
      </c>
      <c r="W18" s="8">
        <v>0</v>
      </c>
      <c r="X18" s="8">
        <v>0</v>
      </c>
      <c r="Y18" s="8">
        <v>0</v>
      </c>
      <c r="Z18" s="8">
        <v>0</v>
      </c>
      <c r="AA18" s="8">
        <v>0</v>
      </c>
    </row>
    <row r="19" spans="1:27" x14ac:dyDescent="0.25">
      <c r="A19" s="4" t="s">
        <v>23</v>
      </c>
      <c r="B19" s="4" t="s">
        <v>3</v>
      </c>
      <c r="C19" s="8">
        <v>0</v>
      </c>
      <c r="D19" s="8">
        <v>38630.8244520507</v>
      </c>
      <c r="E19" s="8">
        <v>145902.94080795889</v>
      </c>
      <c r="F19" s="8">
        <v>0</v>
      </c>
      <c r="G19" s="8">
        <v>0</v>
      </c>
      <c r="H19" s="8">
        <v>0</v>
      </c>
      <c r="I19" s="8">
        <v>0</v>
      </c>
      <c r="J19" s="8">
        <v>0</v>
      </c>
      <c r="K19" s="8">
        <v>0</v>
      </c>
      <c r="L19" s="8">
        <v>0</v>
      </c>
      <c r="M19" s="8">
        <v>0</v>
      </c>
      <c r="N19" s="8">
        <v>0</v>
      </c>
      <c r="O19" s="8">
        <v>0</v>
      </c>
      <c r="P19" s="8">
        <v>0</v>
      </c>
      <c r="Q19" s="8">
        <v>0</v>
      </c>
      <c r="R19" s="8">
        <v>0</v>
      </c>
      <c r="S19" s="8">
        <v>0</v>
      </c>
      <c r="T19" s="8">
        <v>0</v>
      </c>
      <c r="U19" s="8">
        <v>0</v>
      </c>
      <c r="V19" s="8">
        <v>0</v>
      </c>
      <c r="W19" s="8">
        <v>0</v>
      </c>
      <c r="X19" s="8">
        <v>0</v>
      </c>
      <c r="Y19" s="8">
        <v>0</v>
      </c>
      <c r="Z19" s="8">
        <v>0</v>
      </c>
      <c r="AA19" s="8">
        <v>0</v>
      </c>
    </row>
    <row r="20" spans="1:27" x14ac:dyDescent="0.25">
      <c r="A20" s="4" t="s">
        <v>24</v>
      </c>
      <c r="B20" s="4" t="s">
        <v>25</v>
      </c>
      <c r="C20" s="8">
        <v>84773.493419999999</v>
      </c>
      <c r="D20" s="8">
        <v>17978.664006263039</v>
      </c>
      <c r="E20" s="8">
        <v>63189.348096670685</v>
      </c>
      <c r="F20" s="8">
        <v>70403.362707211229</v>
      </c>
      <c r="G20" s="8">
        <v>-2.2480093135378847E-8</v>
      </c>
      <c r="H20" s="8">
        <v>70403.362707211229</v>
      </c>
      <c r="I20" s="8">
        <v>8.9813132979748521E-10</v>
      </c>
      <c r="J20" s="8">
        <v>70403.362707211229</v>
      </c>
      <c r="K20" s="8">
        <v>75097.58618202807</v>
      </c>
      <c r="L20" s="8">
        <v>60943.282215201107</v>
      </c>
      <c r="M20" s="8">
        <v>9.1749338325454167E-10</v>
      </c>
      <c r="N20" s="8">
        <v>61303.92794426914</v>
      </c>
      <c r="O20" s="8">
        <v>1.6085934265029589E-10</v>
      </c>
      <c r="P20" s="8">
        <v>70403.362707211229</v>
      </c>
      <c r="Q20" s="8">
        <v>2.4649075968032465E-10</v>
      </c>
      <c r="R20" s="8">
        <v>71191.351957828389</v>
      </c>
      <c r="S20" s="8">
        <v>2.1274782342575835E-10</v>
      </c>
      <c r="T20" s="8">
        <v>70403.362707211229</v>
      </c>
      <c r="U20" s="8">
        <v>-2.2964722443550247E-8</v>
      </c>
      <c r="V20" s="8">
        <v>77282.376955140586</v>
      </c>
      <c r="W20" s="8">
        <v>-2.3771023470771392E-8</v>
      </c>
      <c r="X20" s="8">
        <v>70403.362707211229</v>
      </c>
      <c r="Y20" s="8">
        <v>9.502736113017205E-10</v>
      </c>
      <c r="Z20" s="8">
        <v>77101.411495307097</v>
      </c>
      <c r="AA20" s="8">
        <v>13406955.451436775</v>
      </c>
    </row>
    <row r="21" spans="1:27" x14ac:dyDescent="0.25">
      <c r="A21" s="4" t="s">
        <v>26</v>
      </c>
      <c r="B21" s="4" t="s">
        <v>25</v>
      </c>
      <c r="C21" s="8">
        <v>24653396.691000003</v>
      </c>
      <c r="D21" s="8">
        <v>7919721.7324339729</v>
      </c>
      <c r="E21" s="8">
        <v>28324124.828842804</v>
      </c>
      <c r="F21" s="8">
        <v>20474348.280092787</v>
      </c>
      <c r="G21" s="8">
        <v>-6.5375464824995618E-6</v>
      </c>
      <c r="H21" s="8">
        <v>20474348.280092787</v>
      </c>
      <c r="I21" s="8">
        <v>2.6118999065442495E-7</v>
      </c>
      <c r="J21" s="8">
        <v>20474348.280092787</v>
      </c>
      <c r="K21" s="8">
        <v>21839498.503494591</v>
      </c>
      <c r="L21" s="8">
        <v>17723215.730407238</v>
      </c>
      <c r="M21" s="8">
        <v>2.6682076467790701E-7</v>
      </c>
      <c r="N21" s="8">
        <v>17828096.889186189</v>
      </c>
      <c r="O21" s="8">
        <v>4.6780296833628354E-8</v>
      </c>
      <c r="P21" s="8">
        <v>20474348.280092787</v>
      </c>
      <c r="Q21" s="8">
        <v>7.168319051048248E-8</v>
      </c>
      <c r="R21" s="8">
        <v>20703507.310822617</v>
      </c>
      <c r="S21" s="8">
        <v>6.1870241209437259E-8</v>
      </c>
      <c r="T21" s="8">
        <v>20474348.280092787</v>
      </c>
      <c r="U21" s="8">
        <v>-6.6784839158932842E-6</v>
      </c>
      <c r="V21" s="8">
        <v>22474868.256980199</v>
      </c>
      <c r="W21" s="8">
        <v>-6.9129682844677895E-6</v>
      </c>
      <c r="X21" s="8">
        <v>20474348.280092787</v>
      </c>
      <c r="Y21" s="8">
        <v>2.7635374406881977E-7</v>
      </c>
      <c r="Z21" s="8">
        <v>22422240.801290236</v>
      </c>
      <c r="AA21" s="8">
        <v>12354025.917876182</v>
      </c>
    </row>
    <row r="22" spans="1:27" x14ac:dyDescent="0.25">
      <c r="A22" s="4" t="s">
        <v>27</v>
      </c>
      <c r="B22" s="4" t="s">
        <v>3</v>
      </c>
      <c r="C22" s="8">
        <v>0</v>
      </c>
      <c r="D22" s="8">
        <v>0</v>
      </c>
      <c r="E22" s="8">
        <v>0</v>
      </c>
      <c r="F22" s="8">
        <v>0</v>
      </c>
      <c r="G22" s="8">
        <v>0</v>
      </c>
      <c r="H22" s="8">
        <v>0</v>
      </c>
      <c r="I22" s="8">
        <v>0</v>
      </c>
      <c r="J22" s="8">
        <v>0</v>
      </c>
      <c r="K22" s="8">
        <v>0</v>
      </c>
      <c r="L22" s="8">
        <v>0</v>
      </c>
      <c r="M22" s="8">
        <v>0</v>
      </c>
      <c r="N22" s="8">
        <v>0</v>
      </c>
      <c r="O22" s="8">
        <v>0</v>
      </c>
      <c r="P22" s="8">
        <v>0</v>
      </c>
      <c r="Q22" s="8">
        <v>0</v>
      </c>
      <c r="R22" s="8">
        <v>0</v>
      </c>
      <c r="S22" s="8">
        <v>0</v>
      </c>
      <c r="T22" s="8">
        <v>0</v>
      </c>
      <c r="U22" s="8">
        <v>0</v>
      </c>
      <c r="V22" s="8">
        <v>0</v>
      </c>
      <c r="W22" s="8">
        <v>0</v>
      </c>
      <c r="X22" s="8">
        <v>0</v>
      </c>
      <c r="Y22" s="8">
        <v>0</v>
      </c>
      <c r="Z22" s="8">
        <v>0</v>
      </c>
      <c r="AA22" s="8">
        <v>0</v>
      </c>
    </row>
    <row r="23" spans="1:27" x14ac:dyDescent="0.25">
      <c r="A23" s="4" t="s">
        <v>28</v>
      </c>
      <c r="B23" s="4" t="s">
        <v>5</v>
      </c>
      <c r="C23" s="8">
        <v>0</v>
      </c>
      <c r="D23" s="8">
        <v>0</v>
      </c>
      <c r="E23" s="8">
        <v>0</v>
      </c>
      <c r="F23" s="8">
        <v>0</v>
      </c>
      <c r="G23" s="8">
        <v>0</v>
      </c>
      <c r="H23" s="8">
        <v>0</v>
      </c>
      <c r="I23" s="8">
        <v>0</v>
      </c>
      <c r="J23" s="8">
        <v>0</v>
      </c>
      <c r="K23" s="8">
        <v>0</v>
      </c>
      <c r="L23" s="8">
        <v>0</v>
      </c>
      <c r="M23" s="8">
        <v>0</v>
      </c>
      <c r="N23" s="8">
        <v>0</v>
      </c>
      <c r="O23" s="8">
        <v>0</v>
      </c>
      <c r="P23" s="8">
        <v>0</v>
      </c>
      <c r="Q23" s="8">
        <v>0</v>
      </c>
      <c r="R23" s="8">
        <v>0</v>
      </c>
      <c r="S23" s="8">
        <v>0</v>
      </c>
      <c r="T23" s="8">
        <v>0</v>
      </c>
      <c r="U23" s="8">
        <v>0</v>
      </c>
      <c r="V23" s="8">
        <v>0</v>
      </c>
      <c r="W23" s="8">
        <v>0</v>
      </c>
      <c r="X23" s="8">
        <v>0</v>
      </c>
      <c r="Y23" s="8">
        <v>0</v>
      </c>
      <c r="Z23" s="8">
        <v>0</v>
      </c>
      <c r="AA23" s="8">
        <v>0</v>
      </c>
    </row>
    <row r="24" spans="1:27" x14ac:dyDescent="0.25">
      <c r="A24" s="4" t="s">
        <v>29</v>
      </c>
      <c r="B24" s="4" t="s">
        <v>7</v>
      </c>
      <c r="C24" s="8">
        <v>174922461.39901033</v>
      </c>
      <c r="D24" s="8">
        <v>58333657.208312973</v>
      </c>
      <c r="E24" s="8">
        <v>221361244.77253011</v>
      </c>
      <c r="F24" s="8">
        <v>191377274.32675314</v>
      </c>
      <c r="G24" s="8">
        <v>261779970.22524154</v>
      </c>
      <c r="H24" s="8">
        <v>191377274.32675314</v>
      </c>
      <c r="I24" s="8">
        <v>262169596.74708006</v>
      </c>
      <c r="J24" s="8">
        <v>191377274.32675314</v>
      </c>
      <c r="K24" s="8">
        <v>198479511.75353158</v>
      </c>
      <c r="L24" s="8">
        <v>175293747.65682328</v>
      </c>
      <c r="M24" s="8">
        <v>262169596.74708009</v>
      </c>
      <c r="N24" s="8">
        <v>160917650.86713967</v>
      </c>
      <c r="O24" s="8">
        <v>227793101.76100931</v>
      </c>
      <c r="P24" s="8">
        <v>191377274.32675314</v>
      </c>
      <c r="Q24" s="8">
        <v>260918523.06284237</v>
      </c>
      <c r="R24" s="8">
        <v>192716971.82072514</v>
      </c>
      <c r="S24" s="8">
        <v>270516305.38568664</v>
      </c>
      <c r="T24" s="8">
        <v>191377274.32675314</v>
      </c>
      <c r="U24" s="8">
        <v>261779970.22524071</v>
      </c>
      <c r="V24" s="8">
        <v>173510854.76035896</v>
      </c>
      <c r="W24" s="8">
        <v>186543820.08378094</v>
      </c>
      <c r="X24" s="8">
        <v>191377274.32675314</v>
      </c>
      <c r="Y24" s="8">
        <v>262169596.74708015</v>
      </c>
      <c r="Z24" s="8">
        <v>182936447.76737323</v>
      </c>
      <c r="AA24" s="8">
        <v>226749200.40121496</v>
      </c>
    </row>
    <row r="25" spans="1:27" x14ac:dyDescent="0.25">
      <c r="A25" s="4" t="s">
        <v>30</v>
      </c>
      <c r="B25" s="4" t="s">
        <v>7</v>
      </c>
      <c r="C25" s="8">
        <v>28988434.470129699</v>
      </c>
      <c r="D25" s="8">
        <v>5716893.6555856802</v>
      </c>
      <c r="E25" s="8">
        <v>22067273.980703916</v>
      </c>
      <c r="F25" s="8">
        <v>27736127.384588197</v>
      </c>
      <c r="G25" s="8">
        <v>21788377.681038264</v>
      </c>
      <c r="H25" s="8">
        <v>27736127.384588197</v>
      </c>
      <c r="I25" s="8">
        <v>21820806.937586233</v>
      </c>
      <c r="J25" s="8">
        <v>27736127.384588197</v>
      </c>
      <c r="K25" s="8">
        <v>30956832.477045663</v>
      </c>
      <c r="L25" s="8">
        <v>24566273.634631578</v>
      </c>
      <c r="M25" s="8">
        <v>21820806.93758624</v>
      </c>
      <c r="N25" s="8">
        <v>25121749.096320685</v>
      </c>
      <c r="O25" s="8">
        <v>26267275.782524932</v>
      </c>
      <c r="P25" s="8">
        <v>27736127.384588197</v>
      </c>
      <c r="Q25" s="8">
        <v>21349475.099912148</v>
      </c>
      <c r="R25" s="8">
        <v>28000164.322022714</v>
      </c>
      <c r="S25" s="8">
        <v>22515517.232094515</v>
      </c>
      <c r="T25" s="8">
        <v>27736127.384588197</v>
      </c>
      <c r="U25" s="8">
        <v>21788377.6810381</v>
      </c>
      <c r="V25" s="8">
        <v>30794235.763308164</v>
      </c>
      <c r="W25" s="8">
        <v>30695887.166365013</v>
      </c>
      <c r="X25" s="8">
        <v>27736127.384588197</v>
      </c>
      <c r="Y25" s="8">
        <v>21820806.937586248</v>
      </c>
      <c r="Z25" s="8">
        <v>28833732.564979121</v>
      </c>
      <c r="AA25" s="8">
        <v>21100753.458127543</v>
      </c>
    </row>
    <row r="26" spans="1:27" x14ac:dyDescent="0.25">
      <c r="A26" s="4" t="s">
        <v>31</v>
      </c>
      <c r="B26" s="4" t="s">
        <v>7</v>
      </c>
      <c r="C26" s="8">
        <v>11050513.991195058</v>
      </c>
      <c r="D26" s="8">
        <v>1683384.119341</v>
      </c>
      <c r="E26" s="8">
        <v>6294858.5039356248</v>
      </c>
      <c r="F26" s="8">
        <v>10583185.143974056</v>
      </c>
      <c r="G26" s="8">
        <v>7671513.3195394184</v>
      </c>
      <c r="H26" s="8">
        <v>10583185.143974056</v>
      </c>
      <c r="I26" s="8">
        <v>7682931.4011054169</v>
      </c>
      <c r="J26" s="8">
        <v>10583185.143974056</v>
      </c>
      <c r="K26" s="8">
        <v>11313078.137488605</v>
      </c>
      <c r="L26" s="8">
        <v>9423312.9854660854</v>
      </c>
      <c r="M26" s="8">
        <v>7682931.4011054197</v>
      </c>
      <c r="N26" s="8">
        <v>9938058.8630924001</v>
      </c>
      <c r="O26" s="8">
        <v>10547321.601643631</v>
      </c>
      <c r="P26" s="8">
        <v>10583185.143974056</v>
      </c>
      <c r="Q26" s="8">
        <v>7759418.5259252889</v>
      </c>
      <c r="R26" s="8">
        <v>10679798.147823902</v>
      </c>
      <c r="S26" s="8">
        <v>7927533.3331794832</v>
      </c>
      <c r="T26" s="8">
        <v>10583185.143974056</v>
      </c>
      <c r="U26" s="8">
        <v>7671513.3195393588</v>
      </c>
      <c r="V26" s="8">
        <v>12340547.130118137</v>
      </c>
      <c r="W26" s="8">
        <v>13863406.304328689</v>
      </c>
      <c r="X26" s="8">
        <v>10583185.143974056</v>
      </c>
      <c r="Y26" s="8">
        <v>7682931.4011054235</v>
      </c>
      <c r="Z26" s="8">
        <v>10864660.000321016</v>
      </c>
      <c r="AA26" s="8">
        <v>7482688.7984174425</v>
      </c>
    </row>
    <row r="27" spans="1:27" x14ac:dyDescent="0.25">
      <c r="A27" s="4" t="s">
        <v>32</v>
      </c>
      <c r="B27" s="4" t="s">
        <v>9</v>
      </c>
      <c r="C27" s="8">
        <v>6309.4289042399996</v>
      </c>
      <c r="D27" s="8">
        <v>1493.3871185128573</v>
      </c>
      <c r="E27" s="8">
        <v>5215.6848956959657</v>
      </c>
      <c r="F27" s="8">
        <v>7222.9641461724241</v>
      </c>
      <c r="G27" s="8">
        <v>6339.5246609592605</v>
      </c>
      <c r="H27" s="8">
        <v>7222.9641461724241</v>
      </c>
      <c r="I27" s="8">
        <v>6348.9602451326327</v>
      </c>
      <c r="J27" s="8">
        <v>7222.9641461724241</v>
      </c>
      <c r="K27" s="8">
        <v>7449.2226303599527</v>
      </c>
      <c r="L27" s="8">
        <v>6519.2648669510454</v>
      </c>
      <c r="M27" s="8">
        <v>6348.9602451326346</v>
      </c>
      <c r="N27" s="8">
        <v>6593.7658424479005</v>
      </c>
      <c r="O27" s="8">
        <v>7393.5690500374203</v>
      </c>
      <c r="P27" s="8">
        <v>7222.9641461724241</v>
      </c>
      <c r="Q27" s="8">
        <v>6865.4440373743746</v>
      </c>
      <c r="R27" s="8">
        <v>7281.5796588165113</v>
      </c>
      <c r="S27" s="8">
        <v>6551.0924602396917</v>
      </c>
      <c r="T27" s="8">
        <v>7222.9641461724241</v>
      </c>
      <c r="U27" s="8">
        <v>6339.524660959225</v>
      </c>
      <c r="V27" s="8">
        <v>7743.0538818229725</v>
      </c>
      <c r="W27" s="8">
        <v>8388.7492486906704</v>
      </c>
      <c r="X27" s="8">
        <v>7222.9641461724241</v>
      </c>
      <c r="Y27" s="8">
        <v>6348.9602451326373</v>
      </c>
      <c r="Z27" s="8">
        <v>7171.8583820390168</v>
      </c>
      <c r="AA27" s="8">
        <v>5873.4822989493541</v>
      </c>
    </row>
    <row r="28" spans="1:27" x14ac:dyDescent="0.25">
      <c r="A28" s="4"/>
      <c r="B28" s="4"/>
      <c r="C28" s="8"/>
      <c r="D28" s="8"/>
      <c r="E28" s="8"/>
      <c r="F28" s="8"/>
      <c r="G28" s="8"/>
      <c r="H28" s="8"/>
      <c r="I28" s="8"/>
      <c r="J28" s="8"/>
      <c r="K28" s="8"/>
      <c r="L28" s="8"/>
      <c r="M28" s="8"/>
      <c r="N28" s="8"/>
      <c r="O28" s="8"/>
      <c r="P28" s="8"/>
      <c r="Q28" s="8"/>
      <c r="R28" s="8"/>
      <c r="S28" s="8"/>
      <c r="T28" s="8"/>
      <c r="U28" s="8"/>
      <c r="V28" s="8"/>
      <c r="W28" s="8"/>
      <c r="X28" s="8"/>
      <c r="Y28" s="8"/>
      <c r="Z28" s="8"/>
      <c r="AA28" s="8"/>
    </row>
    <row r="29" spans="1:27" x14ac:dyDescent="0.25">
      <c r="Q29" s="13"/>
    </row>
    <row r="32" spans="1:27" ht="45" x14ac:dyDescent="0.25">
      <c r="A32" s="4" t="s">
        <v>0</v>
      </c>
      <c r="B32" s="4" t="s">
        <v>1</v>
      </c>
      <c r="C32" s="4" t="s">
        <v>434</v>
      </c>
      <c r="D32" s="4" t="s">
        <v>435</v>
      </c>
      <c r="E32" s="4" t="s">
        <v>436</v>
      </c>
      <c r="F32" s="4" t="s">
        <v>340</v>
      </c>
      <c r="G32" s="4" t="s">
        <v>341</v>
      </c>
      <c r="H32" s="4" t="s">
        <v>342</v>
      </c>
      <c r="I32" s="4" t="s">
        <v>343</v>
      </c>
      <c r="J32" s="4" t="s">
        <v>344</v>
      </c>
      <c r="K32" s="4" t="s">
        <v>345</v>
      </c>
      <c r="L32" s="4" t="s">
        <v>346</v>
      </c>
      <c r="M32" s="4" t="s">
        <v>347</v>
      </c>
      <c r="N32" s="4" t="s">
        <v>348</v>
      </c>
      <c r="O32" s="4" t="s">
        <v>349</v>
      </c>
      <c r="P32" s="4" t="s">
        <v>350</v>
      </c>
      <c r="Q32" s="4" t="s">
        <v>351</v>
      </c>
      <c r="R32" s="4" t="s">
        <v>352</v>
      </c>
      <c r="S32" s="4" t="s">
        <v>353</v>
      </c>
      <c r="T32" s="4" t="s">
        <v>354</v>
      </c>
      <c r="U32" s="4" t="s">
        <v>355</v>
      </c>
      <c r="V32" s="4" t="s">
        <v>356</v>
      </c>
      <c r="W32" s="4" t="s">
        <v>357</v>
      </c>
      <c r="X32" s="4" t="s">
        <v>358</v>
      </c>
      <c r="Y32" s="4" t="s">
        <v>359</v>
      </c>
      <c r="Z32" s="4" t="s">
        <v>360</v>
      </c>
      <c r="AA32" s="4" t="s">
        <v>361</v>
      </c>
    </row>
    <row r="33" spans="1:27" x14ac:dyDescent="0.25">
      <c r="A33" s="4" t="s">
        <v>2</v>
      </c>
      <c r="B33" s="4" t="s">
        <v>3</v>
      </c>
      <c r="C33" s="8">
        <v>0</v>
      </c>
      <c r="D33" s="8">
        <v>0</v>
      </c>
      <c r="E33" s="8">
        <v>0</v>
      </c>
      <c r="F33" s="8">
        <v>0</v>
      </c>
      <c r="G33" s="8">
        <v>0</v>
      </c>
      <c r="H33" s="8">
        <v>0</v>
      </c>
      <c r="I33" s="8">
        <v>0</v>
      </c>
      <c r="J33" s="8">
        <v>0</v>
      </c>
      <c r="K33" s="8">
        <v>0</v>
      </c>
      <c r="L33" s="8">
        <v>0</v>
      </c>
      <c r="M33" s="8">
        <v>0</v>
      </c>
      <c r="N33" s="8">
        <v>0</v>
      </c>
      <c r="O33" s="8">
        <v>0</v>
      </c>
      <c r="P33" s="8">
        <v>0</v>
      </c>
      <c r="Q33" s="8">
        <v>0</v>
      </c>
      <c r="R33" s="8">
        <v>0</v>
      </c>
      <c r="S33" s="8">
        <v>0</v>
      </c>
      <c r="T33" s="8">
        <v>0</v>
      </c>
      <c r="U33" s="8">
        <v>0</v>
      </c>
      <c r="V33" s="8">
        <v>0</v>
      </c>
      <c r="W33" s="8">
        <v>0</v>
      </c>
      <c r="X33" s="8">
        <v>0</v>
      </c>
      <c r="Y33" s="8">
        <v>0</v>
      </c>
      <c r="Z33" s="8">
        <v>0</v>
      </c>
      <c r="AA33" s="8">
        <v>0</v>
      </c>
    </row>
    <row r="34" spans="1:27" x14ac:dyDescent="0.25">
      <c r="A34" s="4" t="s">
        <v>4</v>
      </c>
      <c r="B34" s="4" t="s">
        <v>5</v>
      </c>
      <c r="C34" s="8">
        <v>1402018.4967324715</v>
      </c>
      <c r="D34" s="8">
        <v>6700158.8256089892</v>
      </c>
      <c r="E34" s="8">
        <v>24463952.111445494</v>
      </c>
      <c r="F34" s="8">
        <v>5648994.3907039743</v>
      </c>
      <c r="G34" s="8">
        <v>24382252.122334745</v>
      </c>
      <c r="H34" s="8">
        <v>5648994.3907039743</v>
      </c>
      <c r="I34" s="8">
        <v>24418542.034354646</v>
      </c>
      <c r="J34" s="8">
        <v>5648994.3907039743</v>
      </c>
      <c r="K34" s="8">
        <v>6853735.8721785219</v>
      </c>
      <c r="L34" s="8">
        <v>5648994.3907039743</v>
      </c>
      <c r="M34" s="8">
        <v>24418542.034354646</v>
      </c>
      <c r="N34" s="8">
        <v>6522877.9455531444</v>
      </c>
      <c r="O34" s="8">
        <v>31856196.636729486</v>
      </c>
      <c r="P34" s="8">
        <v>5648994.3907039743</v>
      </c>
      <c r="Q34" s="8">
        <v>25257082.224263728</v>
      </c>
      <c r="R34" s="8">
        <v>2824497.1953519871</v>
      </c>
      <c r="S34" s="8">
        <v>12597978.28581034</v>
      </c>
      <c r="T34" s="8">
        <v>5648994.3907039743</v>
      </c>
      <c r="U34" s="8">
        <v>24382252.122334745</v>
      </c>
      <c r="V34" s="8">
        <v>7714380.9150792211</v>
      </c>
      <c r="W34" s="8">
        <v>41967357.904555812</v>
      </c>
      <c r="X34" s="8">
        <v>5648994.3907039743</v>
      </c>
      <c r="Y34" s="8">
        <v>24418542.034354646</v>
      </c>
      <c r="Z34" s="8">
        <v>4086366.7231088635</v>
      </c>
      <c r="AA34" s="8">
        <v>19296808.258923806</v>
      </c>
    </row>
    <row r="35" spans="1:27" x14ac:dyDescent="0.25">
      <c r="A35" s="4" t="s">
        <v>6</v>
      </c>
      <c r="B35" s="4" t="s">
        <v>7</v>
      </c>
      <c r="C35" s="8">
        <v>756241.6783741673</v>
      </c>
      <c r="D35" s="8">
        <v>8869391.1922120713</v>
      </c>
      <c r="E35" s="8">
        <v>32384360.883300528</v>
      </c>
      <c r="F35" s="8">
        <v>3022353.997306501</v>
      </c>
      <c r="G35" s="8">
        <v>14537410.351444449</v>
      </c>
      <c r="H35" s="8">
        <v>3022353.997306501</v>
      </c>
      <c r="I35" s="8">
        <v>14559047.456171449</v>
      </c>
      <c r="J35" s="8">
        <v>3022353.997306501</v>
      </c>
      <c r="K35" s="8">
        <v>4086397.3645406421</v>
      </c>
      <c r="L35" s="8">
        <v>3022353.997306501</v>
      </c>
      <c r="M35" s="8">
        <v>14559047.456171449</v>
      </c>
      <c r="N35" s="8">
        <v>3489903.6658855947</v>
      </c>
      <c r="O35" s="8">
        <v>18993594.210283138</v>
      </c>
      <c r="P35" s="8">
        <v>3022353.997306501</v>
      </c>
      <c r="Q35" s="8">
        <v>15059009.591569105</v>
      </c>
      <c r="R35" s="8">
        <v>3022353.997306501</v>
      </c>
      <c r="S35" s="8">
        <v>15022564.69341067</v>
      </c>
      <c r="T35" s="8">
        <v>3022353.997306501</v>
      </c>
      <c r="U35" s="8">
        <v>14537410.351444449</v>
      </c>
      <c r="V35" s="8">
        <v>4127387.7052883906</v>
      </c>
      <c r="W35" s="8">
        <v>25022163.669023827</v>
      </c>
      <c r="X35" s="8">
        <v>3022353.997306501</v>
      </c>
      <c r="Y35" s="8">
        <v>14559047.456171449</v>
      </c>
      <c r="Z35" s="8">
        <v>2186308.915507568</v>
      </c>
      <c r="AA35" s="8">
        <v>11505320.293040086</v>
      </c>
    </row>
    <row r="36" spans="1:27" x14ac:dyDescent="0.25">
      <c r="A36" s="4" t="s">
        <v>8</v>
      </c>
      <c r="B36" s="4" t="s">
        <v>9</v>
      </c>
      <c r="C36" s="8">
        <v>0</v>
      </c>
      <c r="D36" s="8">
        <v>620605.262916971</v>
      </c>
      <c r="E36" s="8">
        <v>2255195.2738119443</v>
      </c>
      <c r="F36" s="8">
        <v>341638.77872342558</v>
      </c>
      <c r="G36" s="8">
        <v>2741129.1785305659</v>
      </c>
      <c r="H36" s="8">
        <v>341638.77872342558</v>
      </c>
      <c r="I36" s="8">
        <v>2745209.0041440879</v>
      </c>
      <c r="J36" s="8">
        <v>341638.77872342558</v>
      </c>
      <c r="K36" s="8">
        <v>774204.8190858335</v>
      </c>
      <c r="L36" s="8">
        <v>341638.77872342558</v>
      </c>
      <c r="M36" s="8">
        <v>2745209.0041440879</v>
      </c>
      <c r="N36" s="8">
        <v>381527.3731088012</v>
      </c>
      <c r="O36" s="8">
        <v>3433871.0477125607</v>
      </c>
      <c r="P36" s="8">
        <v>341638.77872342558</v>
      </c>
      <c r="Q36" s="8">
        <v>2853065.1222566976</v>
      </c>
      <c r="R36" s="8">
        <v>341638.77872342558</v>
      </c>
      <c r="S36" s="8">
        <v>2832608.3822336006</v>
      </c>
      <c r="T36" s="8">
        <v>341638.77872342558</v>
      </c>
      <c r="U36" s="8">
        <v>2741129.1785305659</v>
      </c>
      <c r="V36" s="8">
        <v>408570.52940434788</v>
      </c>
      <c r="W36" s="8">
        <v>4151548.1192674413</v>
      </c>
      <c r="X36" s="8">
        <v>341638.77872342558</v>
      </c>
      <c r="Y36" s="8">
        <v>2745209.0041440879</v>
      </c>
      <c r="Z36" s="8">
        <v>247134.48804203578</v>
      </c>
      <c r="AA36" s="8">
        <v>2169407.6455961382</v>
      </c>
    </row>
    <row r="37" spans="1:27" x14ac:dyDescent="0.25">
      <c r="A37" s="4" t="s">
        <v>10</v>
      </c>
      <c r="B37" s="4" t="s">
        <v>7</v>
      </c>
      <c r="C37" s="8">
        <v>37.3038700265</v>
      </c>
      <c r="D37" s="8">
        <v>379158.99986959441</v>
      </c>
      <c r="E37" s="8">
        <v>1429612.8697783733</v>
      </c>
      <c r="F37" s="8">
        <v>0</v>
      </c>
      <c r="G37" s="8">
        <v>0</v>
      </c>
      <c r="H37" s="8">
        <v>0</v>
      </c>
      <c r="I37" s="8">
        <v>0</v>
      </c>
      <c r="J37" s="8">
        <v>0</v>
      </c>
      <c r="K37" s="8">
        <v>0</v>
      </c>
      <c r="L37" s="8">
        <v>0</v>
      </c>
      <c r="M37" s="8">
        <v>0</v>
      </c>
      <c r="N37" s="8">
        <v>0</v>
      </c>
      <c r="O37" s="8">
        <v>0</v>
      </c>
      <c r="P37" s="8">
        <v>0</v>
      </c>
      <c r="Q37" s="8">
        <v>0</v>
      </c>
      <c r="R37" s="8">
        <v>0</v>
      </c>
      <c r="S37" s="8">
        <v>0</v>
      </c>
      <c r="T37" s="8">
        <v>0</v>
      </c>
      <c r="U37" s="8">
        <v>0</v>
      </c>
      <c r="V37" s="8">
        <v>0</v>
      </c>
      <c r="W37" s="8">
        <v>0</v>
      </c>
      <c r="X37" s="8">
        <v>0</v>
      </c>
      <c r="Y37" s="8">
        <v>0</v>
      </c>
      <c r="Z37" s="8">
        <v>0</v>
      </c>
      <c r="AA37" s="8">
        <v>0</v>
      </c>
    </row>
    <row r="38" spans="1:27" x14ac:dyDescent="0.25">
      <c r="A38" s="4" t="s">
        <v>11</v>
      </c>
      <c r="B38" s="4" t="s">
        <v>3</v>
      </c>
      <c r="C38" s="8">
        <v>0</v>
      </c>
      <c r="D38" s="8">
        <v>176221.41575557739</v>
      </c>
      <c r="E38" s="8">
        <v>619763.66010605288</v>
      </c>
      <c r="F38" s="8">
        <v>0</v>
      </c>
      <c r="G38" s="8">
        <v>779186.95243328554</v>
      </c>
      <c r="H38" s="8">
        <v>0</v>
      </c>
      <c r="I38" s="8">
        <v>218497.0687466368</v>
      </c>
      <c r="J38" s="8">
        <v>0</v>
      </c>
      <c r="K38" s="8">
        <v>63668.900111028488</v>
      </c>
      <c r="L38" s="8">
        <v>0</v>
      </c>
      <c r="M38" s="8">
        <v>218497.0687466368</v>
      </c>
      <c r="N38" s="8">
        <v>0</v>
      </c>
      <c r="O38" s="8">
        <v>264035.10266072891</v>
      </c>
      <c r="P38" s="8">
        <v>0</v>
      </c>
      <c r="Q38" s="8">
        <v>837963.55490505346</v>
      </c>
      <c r="R38" s="8">
        <v>0</v>
      </c>
      <c r="S38" s="8">
        <v>805190.61636225181</v>
      </c>
      <c r="T38" s="8">
        <v>0</v>
      </c>
      <c r="U38" s="8">
        <v>779186.95243328554</v>
      </c>
      <c r="V38" s="8">
        <v>0</v>
      </c>
      <c r="W38" s="8">
        <v>314476.02086979547</v>
      </c>
      <c r="X38" s="8">
        <v>0</v>
      </c>
      <c r="Y38" s="8">
        <v>218497.0687466368</v>
      </c>
      <c r="Z38" s="8">
        <v>0</v>
      </c>
      <c r="AA38" s="8">
        <v>616670.73014912801</v>
      </c>
    </row>
    <row r="39" spans="1:27" x14ac:dyDescent="0.25">
      <c r="A39" s="4" t="s">
        <v>12</v>
      </c>
      <c r="B39" s="4" t="s">
        <v>9</v>
      </c>
      <c r="C39" s="8">
        <v>0</v>
      </c>
      <c r="D39" s="8">
        <v>0</v>
      </c>
      <c r="E39" s="8">
        <v>0</v>
      </c>
      <c r="F39" s="8">
        <v>0</v>
      </c>
      <c r="G39" s="8">
        <v>0</v>
      </c>
      <c r="H39" s="8">
        <v>0</v>
      </c>
      <c r="I39" s="8">
        <v>0</v>
      </c>
      <c r="J39" s="8">
        <v>0</v>
      </c>
      <c r="K39" s="8">
        <v>0</v>
      </c>
      <c r="L39" s="8">
        <v>0</v>
      </c>
      <c r="M39" s="8">
        <v>0</v>
      </c>
      <c r="N39" s="8">
        <v>0</v>
      </c>
      <c r="O39" s="8">
        <v>0</v>
      </c>
      <c r="P39" s="8">
        <v>0</v>
      </c>
      <c r="Q39" s="8">
        <v>0</v>
      </c>
      <c r="R39" s="8">
        <v>0</v>
      </c>
      <c r="S39" s="8">
        <v>0</v>
      </c>
      <c r="T39" s="8">
        <v>0</v>
      </c>
      <c r="U39" s="8">
        <v>0</v>
      </c>
      <c r="V39" s="8">
        <v>0</v>
      </c>
      <c r="W39" s="8">
        <v>0</v>
      </c>
      <c r="X39" s="8">
        <v>0</v>
      </c>
      <c r="Y39" s="8">
        <v>0</v>
      </c>
      <c r="Z39" s="8">
        <v>0</v>
      </c>
      <c r="AA39" s="8">
        <v>0</v>
      </c>
    </row>
    <row r="40" spans="1:27" x14ac:dyDescent="0.25">
      <c r="A40" s="4" t="s">
        <v>13</v>
      </c>
      <c r="B40" s="4" t="s">
        <v>3</v>
      </c>
      <c r="C40" s="8">
        <v>0</v>
      </c>
      <c r="D40" s="8">
        <v>898425.341371399</v>
      </c>
      <c r="E40" s="8">
        <v>3254409.6045084475</v>
      </c>
      <c r="F40" s="8">
        <v>0</v>
      </c>
      <c r="G40" s="8">
        <v>0</v>
      </c>
      <c r="H40" s="8">
        <v>0</v>
      </c>
      <c r="I40" s="8">
        <v>0</v>
      </c>
      <c r="J40" s="8">
        <v>0</v>
      </c>
      <c r="K40" s="8">
        <v>0</v>
      </c>
      <c r="L40" s="8">
        <v>0</v>
      </c>
      <c r="M40" s="8">
        <v>0</v>
      </c>
      <c r="N40" s="8">
        <v>0</v>
      </c>
      <c r="O40" s="8">
        <v>0</v>
      </c>
      <c r="P40" s="8">
        <v>0</v>
      </c>
      <c r="Q40" s="8">
        <v>0</v>
      </c>
      <c r="R40" s="8">
        <v>0</v>
      </c>
      <c r="S40" s="8">
        <v>0</v>
      </c>
      <c r="T40" s="8">
        <v>0</v>
      </c>
      <c r="U40" s="8">
        <v>0</v>
      </c>
      <c r="V40" s="8">
        <v>0</v>
      </c>
      <c r="W40" s="8">
        <v>0</v>
      </c>
      <c r="X40" s="8">
        <v>0</v>
      </c>
      <c r="Y40" s="8">
        <v>0</v>
      </c>
      <c r="Z40" s="8">
        <v>0</v>
      </c>
      <c r="AA40" s="8">
        <v>0</v>
      </c>
    </row>
    <row r="41" spans="1:27" x14ac:dyDescent="0.25">
      <c r="A41" s="4" t="s">
        <v>14</v>
      </c>
      <c r="B41" s="4" t="s">
        <v>3</v>
      </c>
      <c r="C41" s="8">
        <v>0</v>
      </c>
      <c r="D41" s="8">
        <v>0</v>
      </c>
      <c r="E41" s="8">
        <v>0</v>
      </c>
      <c r="F41" s="8">
        <v>0</v>
      </c>
      <c r="G41" s="8">
        <v>0</v>
      </c>
      <c r="H41" s="8">
        <v>0</v>
      </c>
      <c r="I41" s="8">
        <v>0</v>
      </c>
      <c r="J41" s="8">
        <v>0</v>
      </c>
      <c r="K41" s="8">
        <v>0</v>
      </c>
      <c r="L41" s="8">
        <v>0</v>
      </c>
      <c r="M41" s="8">
        <v>0</v>
      </c>
      <c r="N41" s="8">
        <v>0</v>
      </c>
      <c r="O41" s="8">
        <v>0</v>
      </c>
      <c r="P41" s="8">
        <v>0</v>
      </c>
      <c r="Q41" s="8">
        <v>0</v>
      </c>
      <c r="R41" s="8">
        <v>0</v>
      </c>
      <c r="S41" s="8">
        <v>0</v>
      </c>
      <c r="T41" s="8">
        <v>0</v>
      </c>
      <c r="U41" s="8">
        <v>0</v>
      </c>
      <c r="V41" s="8">
        <v>0</v>
      </c>
      <c r="W41" s="8">
        <v>0</v>
      </c>
      <c r="X41" s="8">
        <v>0</v>
      </c>
      <c r="Y41" s="8">
        <v>0</v>
      </c>
      <c r="Z41" s="8">
        <v>0</v>
      </c>
      <c r="AA41" s="8">
        <v>0</v>
      </c>
    </row>
    <row r="42" spans="1:27" x14ac:dyDescent="0.25">
      <c r="A42" s="4" t="s">
        <v>15</v>
      </c>
      <c r="B42" s="4" t="s">
        <v>3</v>
      </c>
      <c r="C42" s="8">
        <v>0</v>
      </c>
      <c r="D42" s="8">
        <v>0</v>
      </c>
      <c r="E42" s="8">
        <v>0</v>
      </c>
      <c r="F42" s="8">
        <v>0</v>
      </c>
      <c r="G42" s="8">
        <v>0</v>
      </c>
      <c r="H42" s="8">
        <v>0</v>
      </c>
      <c r="I42" s="8">
        <v>0</v>
      </c>
      <c r="J42" s="8">
        <v>0</v>
      </c>
      <c r="K42" s="8">
        <v>0</v>
      </c>
      <c r="L42" s="8">
        <v>0</v>
      </c>
      <c r="M42" s="8">
        <v>0</v>
      </c>
      <c r="N42" s="8">
        <v>0</v>
      </c>
      <c r="O42" s="8">
        <v>0</v>
      </c>
      <c r="P42" s="8">
        <v>0</v>
      </c>
      <c r="Q42" s="8">
        <v>0</v>
      </c>
      <c r="R42" s="8">
        <v>0</v>
      </c>
      <c r="S42" s="8">
        <v>0</v>
      </c>
      <c r="T42" s="8">
        <v>0</v>
      </c>
      <c r="U42" s="8">
        <v>0</v>
      </c>
      <c r="V42" s="8">
        <v>0</v>
      </c>
      <c r="W42" s="8">
        <v>0</v>
      </c>
      <c r="X42" s="8">
        <v>0</v>
      </c>
      <c r="Y42" s="8">
        <v>0</v>
      </c>
      <c r="Z42" s="8">
        <v>0</v>
      </c>
      <c r="AA42" s="8">
        <v>0</v>
      </c>
    </row>
    <row r="43" spans="1:27" x14ac:dyDescent="0.25">
      <c r="A43" s="4" t="s">
        <v>16</v>
      </c>
      <c r="B43" s="4" t="s">
        <v>7</v>
      </c>
      <c r="C43" s="8">
        <v>23574.771098802001</v>
      </c>
      <c r="D43" s="8">
        <v>18304299.864971157</v>
      </c>
      <c r="E43" s="8">
        <v>69797530.200299084</v>
      </c>
      <c r="F43" s="8">
        <v>0</v>
      </c>
      <c r="G43" s="8">
        <v>43806020.746889286</v>
      </c>
      <c r="H43" s="8">
        <v>0</v>
      </c>
      <c r="I43" s="8">
        <v>43871220.492625244</v>
      </c>
      <c r="J43" s="8">
        <v>0</v>
      </c>
      <c r="K43" s="8">
        <v>11790763.742786052</v>
      </c>
      <c r="L43" s="8">
        <v>0</v>
      </c>
      <c r="M43" s="8">
        <v>43871220.492625244</v>
      </c>
      <c r="N43" s="8">
        <v>0</v>
      </c>
      <c r="O43" s="8">
        <v>58329410.390446782</v>
      </c>
      <c r="P43" s="8">
        <v>0</v>
      </c>
      <c r="Q43" s="8">
        <v>43450797.476348668</v>
      </c>
      <c r="R43" s="8">
        <v>0</v>
      </c>
      <c r="S43" s="8">
        <v>45267951.080822781</v>
      </c>
      <c r="T43" s="8">
        <v>0</v>
      </c>
      <c r="U43" s="8">
        <v>43806020.746889286</v>
      </c>
      <c r="V43" s="8">
        <v>0</v>
      </c>
      <c r="W43" s="8">
        <v>74925152.084669426</v>
      </c>
      <c r="X43" s="8">
        <v>0</v>
      </c>
      <c r="Y43" s="8">
        <v>43871220.492625244</v>
      </c>
      <c r="Z43" s="8">
        <v>0</v>
      </c>
      <c r="AA43" s="8">
        <v>34669331.55714643</v>
      </c>
    </row>
    <row r="44" spans="1:27" x14ac:dyDescent="0.25">
      <c r="A44" s="4" t="s">
        <v>17</v>
      </c>
      <c r="B44" s="4" t="s">
        <v>3</v>
      </c>
      <c r="C44" s="8">
        <v>0</v>
      </c>
      <c r="D44" s="8">
        <v>0</v>
      </c>
      <c r="E44" s="8">
        <v>0</v>
      </c>
      <c r="F44" s="8">
        <v>0</v>
      </c>
      <c r="G44" s="8">
        <v>0</v>
      </c>
      <c r="H44" s="8">
        <v>0</v>
      </c>
      <c r="I44" s="8">
        <v>0</v>
      </c>
      <c r="J44" s="8">
        <v>0</v>
      </c>
      <c r="K44" s="8">
        <v>0</v>
      </c>
      <c r="L44" s="8">
        <v>0</v>
      </c>
      <c r="M44" s="8">
        <v>0</v>
      </c>
      <c r="N44" s="8">
        <v>0</v>
      </c>
      <c r="O44" s="8">
        <v>0</v>
      </c>
      <c r="P44" s="8">
        <v>0</v>
      </c>
      <c r="Q44" s="8">
        <v>0</v>
      </c>
      <c r="R44" s="8">
        <v>0</v>
      </c>
      <c r="S44" s="8">
        <v>0</v>
      </c>
      <c r="T44" s="8">
        <v>0</v>
      </c>
      <c r="U44" s="8">
        <v>0</v>
      </c>
      <c r="V44" s="8">
        <v>0</v>
      </c>
      <c r="W44" s="8">
        <v>0</v>
      </c>
      <c r="X44" s="8">
        <v>0</v>
      </c>
      <c r="Y44" s="8">
        <v>0</v>
      </c>
      <c r="Z44" s="8">
        <v>0</v>
      </c>
      <c r="AA44" s="8">
        <v>0</v>
      </c>
    </row>
    <row r="45" spans="1:27" x14ac:dyDescent="0.25">
      <c r="A45" s="4" t="s">
        <v>18</v>
      </c>
      <c r="B45" s="4" t="s">
        <v>3</v>
      </c>
      <c r="C45" s="8">
        <v>0</v>
      </c>
      <c r="D45" s="8">
        <v>0</v>
      </c>
      <c r="E45" s="8">
        <v>0</v>
      </c>
      <c r="F45" s="8">
        <v>0</v>
      </c>
      <c r="G45" s="8">
        <v>0</v>
      </c>
      <c r="H45" s="8">
        <v>0</v>
      </c>
      <c r="I45" s="8">
        <v>0</v>
      </c>
      <c r="J45" s="8">
        <v>0</v>
      </c>
      <c r="K45" s="8">
        <v>0</v>
      </c>
      <c r="L45" s="8">
        <v>0</v>
      </c>
      <c r="M45" s="8">
        <v>0</v>
      </c>
      <c r="N45" s="8">
        <v>0</v>
      </c>
      <c r="O45" s="8">
        <v>0</v>
      </c>
      <c r="P45" s="8">
        <v>0</v>
      </c>
      <c r="Q45" s="8">
        <v>0</v>
      </c>
      <c r="R45" s="8">
        <v>0</v>
      </c>
      <c r="S45" s="8">
        <v>0</v>
      </c>
      <c r="T45" s="8">
        <v>0</v>
      </c>
      <c r="U45" s="8">
        <v>0</v>
      </c>
      <c r="V45" s="8">
        <v>0</v>
      </c>
      <c r="W45" s="8">
        <v>0</v>
      </c>
      <c r="X45" s="8">
        <v>0</v>
      </c>
      <c r="Y45" s="8">
        <v>0</v>
      </c>
      <c r="Z45" s="8">
        <v>0</v>
      </c>
      <c r="AA45" s="8">
        <v>0</v>
      </c>
    </row>
    <row r="46" spans="1:27" x14ac:dyDescent="0.25">
      <c r="A46" s="4" t="s">
        <v>19</v>
      </c>
      <c r="B46" s="4" t="s">
        <v>3</v>
      </c>
      <c r="C46" s="8">
        <v>0</v>
      </c>
      <c r="D46" s="8">
        <v>577910.21835797781</v>
      </c>
      <c r="E46" s="8">
        <v>2215208.6814236809</v>
      </c>
      <c r="F46" s="8">
        <v>0</v>
      </c>
      <c r="G46" s="8">
        <v>0</v>
      </c>
      <c r="H46" s="8">
        <v>0</v>
      </c>
      <c r="I46" s="8">
        <v>0</v>
      </c>
      <c r="J46" s="8">
        <v>0</v>
      </c>
      <c r="K46" s="8">
        <v>0</v>
      </c>
      <c r="L46" s="8">
        <v>0</v>
      </c>
      <c r="M46" s="8">
        <v>0</v>
      </c>
      <c r="N46" s="8">
        <v>0</v>
      </c>
      <c r="O46" s="8">
        <v>0</v>
      </c>
      <c r="P46" s="8">
        <v>0</v>
      </c>
      <c r="Q46" s="8">
        <v>0</v>
      </c>
      <c r="R46" s="8">
        <v>0</v>
      </c>
      <c r="S46" s="8">
        <v>0</v>
      </c>
      <c r="T46" s="8">
        <v>0</v>
      </c>
      <c r="U46" s="8">
        <v>0</v>
      </c>
      <c r="V46" s="8">
        <v>0</v>
      </c>
      <c r="W46" s="8">
        <v>0</v>
      </c>
      <c r="X46" s="8">
        <v>0</v>
      </c>
      <c r="Y46" s="8">
        <v>0</v>
      </c>
      <c r="Z46" s="8">
        <v>0</v>
      </c>
      <c r="AA46" s="8">
        <v>0</v>
      </c>
    </row>
    <row r="47" spans="1:27" x14ac:dyDescent="0.25">
      <c r="A47" s="4" t="s">
        <v>20</v>
      </c>
      <c r="B47" s="4" t="s">
        <v>3</v>
      </c>
      <c r="C47" s="8">
        <v>0</v>
      </c>
      <c r="D47" s="8">
        <v>117971.38729528028</v>
      </c>
      <c r="E47" s="8">
        <v>427311.70587531547</v>
      </c>
      <c r="F47" s="8">
        <v>0</v>
      </c>
      <c r="G47" s="8">
        <v>0</v>
      </c>
      <c r="H47" s="8">
        <v>0</v>
      </c>
      <c r="I47" s="8">
        <v>0</v>
      </c>
      <c r="J47" s="8">
        <v>0</v>
      </c>
      <c r="K47" s="8">
        <v>0</v>
      </c>
      <c r="L47" s="8">
        <v>0</v>
      </c>
      <c r="M47" s="8">
        <v>0</v>
      </c>
      <c r="N47" s="8">
        <v>0</v>
      </c>
      <c r="O47" s="8">
        <v>0</v>
      </c>
      <c r="P47" s="8">
        <v>0</v>
      </c>
      <c r="Q47" s="8">
        <v>0</v>
      </c>
      <c r="R47" s="8">
        <v>0</v>
      </c>
      <c r="S47" s="8">
        <v>0</v>
      </c>
      <c r="T47" s="8">
        <v>0</v>
      </c>
      <c r="U47" s="8">
        <v>0</v>
      </c>
      <c r="V47" s="8">
        <v>0</v>
      </c>
      <c r="W47" s="8">
        <v>0</v>
      </c>
      <c r="X47" s="8">
        <v>0</v>
      </c>
      <c r="Y47" s="8">
        <v>0</v>
      </c>
      <c r="Z47" s="8">
        <v>0</v>
      </c>
      <c r="AA47" s="8">
        <v>0</v>
      </c>
    </row>
    <row r="48" spans="1:27" x14ac:dyDescent="0.25">
      <c r="A48" s="4" t="s">
        <v>21</v>
      </c>
      <c r="B48" s="4" t="s">
        <v>9</v>
      </c>
      <c r="C48" s="8">
        <v>0</v>
      </c>
      <c r="D48" s="8">
        <v>0</v>
      </c>
      <c r="E48" s="8">
        <v>0</v>
      </c>
      <c r="F48" s="8">
        <v>0</v>
      </c>
      <c r="G48" s="8">
        <v>0</v>
      </c>
      <c r="H48" s="8">
        <v>0</v>
      </c>
      <c r="I48" s="8">
        <v>0</v>
      </c>
      <c r="J48" s="8">
        <v>0</v>
      </c>
      <c r="K48" s="8">
        <v>0</v>
      </c>
      <c r="L48" s="8">
        <v>0</v>
      </c>
      <c r="M48" s="8">
        <v>0</v>
      </c>
      <c r="N48" s="8">
        <v>0</v>
      </c>
      <c r="O48" s="8">
        <v>0</v>
      </c>
      <c r="P48" s="8">
        <v>0</v>
      </c>
      <c r="Q48" s="8">
        <v>0</v>
      </c>
      <c r="R48" s="8">
        <v>0</v>
      </c>
      <c r="S48" s="8">
        <v>0</v>
      </c>
      <c r="T48" s="8">
        <v>0</v>
      </c>
      <c r="U48" s="8">
        <v>0</v>
      </c>
      <c r="V48" s="8">
        <v>0</v>
      </c>
      <c r="W48" s="8">
        <v>0</v>
      </c>
      <c r="X48" s="8">
        <v>0</v>
      </c>
      <c r="Y48" s="8">
        <v>0</v>
      </c>
      <c r="Z48" s="8">
        <v>0</v>
      </c>
      <c r="AA48" s="8">
        <v>0</v>
      </c>
    </row>
    <row r="49" spans="1:27" x14ac:dyDescent="0.25">
      <c r="A49" s="4" t="s">
        <v>22</v>
      </c>
      <c r="B49" s="4" t="s">
        <v>3</v>
      </c>
      <c r="C49" s="8">
        <v>0</v>
      </c>
      <c r="D49" s="8">
        <v>289594.73660860577</v>
      </c>
      <c r="E49" s="8">
        <v>1112846.5563813073</v>
      </c>
      <c r="F49" s="8">
        <v>0</v>
      </c>
      <c r="G49" s="8">
        <v>0</v>
      </c>
      <c r="H49" s="8">
        <v>0</v>
      </c>
      <c r="I49" s="8">
        <v>0</v>
      </c>
      <c r="J49" s="8">
        <v>0</v>
      </c>
      <c r="K49" s="8">
        <v>0</v>
      </c>
      <c r="L49" s="8">
        <v>0</v>
      </c>
      <c r="M49" s="8">
        <v>0</v>
      </c>
      <c r="N49" s="8">
        <v>0</v>
      </c>
      <c r="O49" s="8">
        <v>0</v>
      </c>
      <c r="P49" s="8">
        <v>0</v>
      </c>
      <c r="Q49" s="8">
        <v>0</v>
      </c>
      <c r="R49" s="8">
        <v>0</v>
      </c>
      <c r="S49" s="8">
        <v>0</v>
      </c>
      <c r="T49" s="8">
        <v>0</v>
      </c>
      <c r="U49" s="8">
        <v>0</v>
      </c>
      <c r="V49" s="8">
        <v>0</v>
      </c>
      <c r="W49" s="8">
        <v>0</v>
      </c>
      <c r="X49" s="8">
        <v>0</v>
      </c>
      <c r="Y49" s="8">
        <v>0</v>
      </c>
      <c r="Z49" s="8">
        <v>0</v>
      </c>
      <c r="AA49" s="8">
        <v>0</v>
      </c>
    </row>
    <row r="50" spans="1:27" x14ac:dyDescent="0.25">
      <c r="A50" s="4" t="s">
        <v>23</v>
      </c>
      <c r="B50" s="4" t="s">
        <v>3</v>
      </c>
      <c r="C50" s="8">
        <v>0</v>
      </c>
      <c r="D50" s="8">
        <v>38630.8244520507</v>
      </c>
      <c r="E50" s="8">
        <v>145902.94080795889</v>
      </c>
      <c r="F50" s="8">
        <v>0</v>
      </c>
      <c r="G50" s="8">
        <v>0</v>
      </c>
      <c r="H50" s="8">
        <v>0</v>
      </c>
      <c r="I50" s="8">
        <v>0</v>
      </c>
      <c r="J50" s="8">
        <v>0</v>
      </c>
      <c r="K50" s="8">
        <v>0</v>
      </c>
      <c r="L50" s="8">
        <v>0</v>
      </c>
      <c r="M50" s="8">
        <v>0</v>
      </c>
      <c r="N50" s="8">
        <v>0</v>
      </c>
      <c r="O50" s="8">
        <v>0</v>
      </c>
      <c r="P50" s="8">
        <v>0</v>
      </c>
      <c r="Q50" s="8">
        <v>0</v>
      </c>
      <c r="R50" s="8">
        <v>0</v>
      </c>
      <c r="S50" s="8">
        <v>0</v>
      </c>
      <c r="T50" s="8">
        <v>0</v>
      </c>
      <c r="U50" s="8">
        <v>0</v>
      </c>
      <c r="V50" s="8">
        <v>0</v>
      </c>
      <c r="W50" s="8">
        <v>0</v>
      </c>
      <c r="X50" s="8">
        <v>0</v>
      </c>
      <c r="Y50" s="8">
        <v>0</v>
      </c>
      <c r="Z50" s="8">
        <v>0</v>
      </c>
      <c r="AA50" s="8">
        <v>0</v>
      </c>
    </row>
    <row r="51" spans="1:27" x14ac:dyDescent="0.25">
      <c r="A51" s="4" t="s">
        <v>24</v>
      </c>
      <c r="B51" s="4" t="s">
        <v>25</v>
      </c>
      <c r="C51" s="8">
        <v>0</v>
      </c>
      <c r="D51" s="8">
        <v>17978.664006263039</v>
      </c>
      <c r="E51" s="8">
        <v>63189.348096670685</v>
      </c>
      <c r="F51" s="8">
        <v>0</v>
      </c>
      <c r="G51" s="8">
        <v>0</v>
      </c>
      <c r="H51" s="8">
        <v>0</v>
      </c>
      <c r="I51" s="8">
        <v>0</v>
      </c>
      <c r="J51" s="8">
        <v>0</v>
      </c>
      <c r="K51" s="8">
        <v>0</v>
      </c>
      <c r="L51" s="8">
        <v>0</v>
      </c>
      <c r="M51" s="8">
        <v>0</v>
      </c>
      <c r="N51" s="8">
        <v>0</v>
      </c>
      <c r="O51" s="8">
        <v>0</v>
      </c>
      <c r="P51" s="8">
        <v>0</v>
      </c>
      <c r="Q51" s="8">
        <v>0</v>
      </c>
      <c r="R51" s="8">
        <v>0</v>
      </c>
      <c r="S51" s="8">
        <v>0</v>
      </c>
      <c r="T51" s="8">
        <v>0</v>
      </c>
      <c r="U51" s="8">
        <v>0</v>
      </c>
      <c r="V51" s="8">
        <v>0</v>
      </c>
      <c r="W51" s="8">
        <v>0</v>
      </c>
      <c r="X51" s="8">
        <v>0</v>
      </c>
      <c r="Y51" s="8">
        <v>0</v>
      </c>
      <c r="Z51" s="8">
        <v>0</v>
      </c>
      <c r="AA51" s="8">
        <v>0</v>
      </c>
    </row>
    <row r="52" spans="1:27" x14ac:dyDescent="0.25">
      <c r="A52" s="4" t="s">
        <v>26</v>
      </c>
      <c r="B52" s="4" t="s">
        <v>25</v>
      </c>
      <c r="C52" s="8">
        <v>0</v>
      </c>
      <c r="D52" s="8">
        <v>7919721.7324339729</v>
      </c>
      <c r="E52" s="8">
        <v>28324124.828842804</v>
      </c>
      <c r="F52" s="8">
        <v>0</v>
      </c>
      <c r="G52" s="8">
        <v>0</v>
      </c>
      <c r="H52" s="8">
        <v>0</v>
      </c>
      <c r="I52" s="8">
        <v>0</v>
      </c>
      <c r="J52" s="8">
        <v>0</v>
      </c>
      <c r="K52" s="8">
        <v>0</v>
      </c>
      <c r="L52" s="8">
        <v>0</v>
      </c>
      <c r="M52" s="8">
        <v>0</v>
      </c>
      <c r="N52" s="8">
        <v>0</v>
      </c>
      <c r="O52" s="8">
        <v>0</v>
      </c>
      <c r="P52" s="8">
        <v>0</v>
      </c>
      <c r="Q52" s="8">
        <v>0</v>
      </c>
      <c r="R52" s="8">
        <v>0</v>
      </c>
      <c r="S52" s="8">
        <v>0</v>
      </c>
      <c r="T52" s="8">
        <v>0</v>
      </c>
      <c r="U52" s="8">
        <v>0</v>
      </c>
      <c r="V52" s="8">
        <v>0</v>
      </c>
      <c r="W52" s="8">
        <v>0</v>
      </c>
      <c r="X52" s="8">
        <v>0</v>
      </c>
      <c r="Y52" s="8">
        <v>0</v>
      </c>
      <c r="Z52" s="8">
        <v>0</v>
      </c>
      <c r="AA52" s="8">
        <v>0</v>
      </c>
    </row>
    <row r="53" spans="1:27" x14ac:dyDescent="0.25">
      <c r="A53" s="4" t="s">
        <v>27</v>
      </c>
      <c r="B53" s="4" t="s">
        <v>3</v>
      </c>
      <c r="C53" s="8">
        <v>0</v>
      </c>
      <c r="D53" s="8">
        <v>0</v>
      </c>
      <c r="E53" s="8">
        <v>0</v>
      </c>
      <c r="F53" s="8">
        <v>0</v>
      </c>
      <c r="G53" s="8">
        <v>0</v>
      </c>
      <c r="H53" s="8">
        <v>0</v>
      </c>
      <c r="I53" s="8">
        <v>0</v>
      </c>
      <c r="J53" s="8">
        <v>0</v>
      </c>
      <c r="K53" s="8">
        <v>0</v>
      </c>
      <c r="L53" s="8">
        <v>0</v>
      </c>
      <c r="M53" s="8">
        <v>0</v>
      </c>
      <c r="N53" s="8">
        <v>0</v>
      </c>
      <c r="O53" s="8">
        <v>0</v>
      </c>
      <c r="P53" s="8">
        <v>0</v>
      </c>
      <c r="Q53" s="8">
        <v>0</v>
      </c>
      <c r="R53" s="8">
        <v>0</v>
      </c>
      <c r="S53" s="8">
        <v>0</v>
      </c>
      <c r="T53" s="8">
        <v>0</v>
      </c>
      <c r="U53" s="8">
        <v>0</v>
      </c>
      <c r="V53" s="8">
        <v>0</v>
      </c>
      <c r="W53" s="8">
        <v>0</v>
      </c>
      <c r="X53" s="8">
        <v>0</v>
      </c>
      <c r="Y53" s="8">
        <v>0</v>
      </c>
      <c r="Z53" s="8">
        <v>0</v>
      </c>
      <c r="AA53" s="8">
        <v>0</v>
      </c>
    </row>
    <row r="54" spans="1:27" x14ac:dyDescent="0.25">
      <c r="A54" s="4" t="s">
        <v>28</v>
      </c>
      <c r="B54" s="4" t="s">
        <v>5</v>
      </c>
      <c r="C54" s="8">
        <v>0</v>
      </c>
      <c r="D54" s="8">
        <v>0</v>
      </c>
      <c r="E54" s="8">
        <v>0</v>
      </c>
      <c r="F54" s="8">
        <v>0</v>
      </c>
      <c r="G54" s="8">
        <v>0</v>
      </c>
      <c r="H54" s="8">
        <v>0</v>
      </c>
      <c r="I54" s="8">
        <v>0</v>
      </c>
      <c r="J54" s="8">
        <v>0</v>
      </c>
      <c r="K54" s="8">
        <v>0</v>
      </c>
      <c r="L54" s="8">
        <v>0</v>
      </c>
      <c r="M54" s="8">
        <v>0</v>
      </c>
      <c r="N54" s="8">
        <v>0</v>
      </c>
      <c r="O54" s="8">
        <v>0</v>
      </c>
      <c r="P54" s="8">
        <v>0</v>
      </c>
      <c r="Q54" s="8">
        <v>0</v>
      </c>
      <c r="R54" s="8">
        <v>0</v>
      </c>
      <c r="S54" s="8">
        <v>0</v>
      </c>
      <c r="T54" s="8">
        <v>0</v>
      </c>
      <c r="U54" s="8">
        <v>0</v>
      </c>
      <c r="V54" s="8">
        <v>0</v>
      </c>
      <c r="W54" s="8">
        <v>0</v>
      </c>
      <c r="X54" s="8">
        <v>0</v>
      </c>
      <c r="Y54" s="8">
        <v>0</v>
      </c>
      <c r="Z54" s="8">
        <v>0</v>
      </c>
      <c r="AA54" s="8">
        <v>0</v>
      </c>
    </row>
    <row r="55" spans="1:27" x14ac:dyDescent="0.25">
      <c r="A55" s="4" t="s">
        <v>29</v>
      </c>
      <c r="B55" s="4" t="s">
        <v>7</v>
      </c>
      <c r="C55" s="8">
        <v>30795068.03536433</v>
      </c>
      <c r="D55" s="8">
        <v>58333657.208312973</v>
      </c>
      <c r="E55" s="8">
        <v>221361244.77253011</v>
      </c>
      <c r="F55" s="8">
        <v>71681214.371392667</v>
      </c>
      <c r="G55" s="8">
        <v>261779970.22527975</v>
      </c>
      <c r="H55" s="8">
        <v>71681214.371392667</v>
      </c>
      <c r="I55" s="8">
        <v>262169596.74707854</v>
      </c>
      <c r="J55" s="8">
        <v>71681214.371392667</v>
      </c>
      <c r="K55" s="8">
        <v>70802582.236268923</v>
      </c>
      <c r="L55" s="8">
        <v>71681214.371392667</v>
      </c>
      <c r="M55" s="8">
        <v>262169596.74707854</v>
      </c>
      <c r="N55" s="8">
        <v>56691966.85780549</v>
      </c>
      <c r="O55" s="8">
        <v>227793101.76100904</v>
      </c>
      <c r="P55" s="8">
        <v>71681214.371392667</v>
      </c>
      <c r="Q55" s="8">
        <v>260918523.06284195</v>
      </c>
      <c r="R55" s="8">
        <v>71681214.371392667</v>
      </c>
      <c r="S55" s="8">
        <v>270516305.38568628</v>
      </c>
      <c r="T55" s="8">
        <v>71681214.371392667</v>
      </c>
      <c r="U55" s="8">
        <v>261779970.22527975</v>
      </c>
      <c r="V55" s="8">
        <v>42119459.948932104</v>
      </c>
      <c r="W55" s="8">
        <v>186543820.08382136</v>
      </c>
      <c r="X55" s="8">
        <v>71681214.371392667</v>
      </c>
      <c r="Y55" s="8">
        <v>262169596.74707854</v>
      </c>
      <c r="Z55" s="8">
        <v>51852720.824314512</v>
      </c>
      <c r="AA55" s="8">
        <v>207180118.80603474</v>
      </c>
    </row>
    <row r="56" spans="1:27" x14ac:dyDescent="0.25">
      <c r="A56" s="4" t="s">
        <v>30</v>
      </c>
      <c r="B56" s="4" t="s">
        <v>7</v>
      </c>
      <c r="C56" s="8">
        <v>582801.32131369819</v>
      </c>
      <c r="D56" s="8">
        <v>5716893.6555856802</v>
      </c>
      <c r="E56" s="8">
        <v>22067273.980703916</v>
      </c>
      <c r="F56" s="8">
        <v>4145592.0317975455</v>
      </c>
      <c r="G56" s="8">
        <v>21788377.681045797</v>
      </c>
      <c r="H56" s="8">
        <v>4145592.0317975455</v>
      </c>
      <c r="I56" s="8">
        <v>21820806.937585931</v>
      </c>
      <c r="J56" s="8">
        <v>4145592.0317975455</v>
      </c>
      <c r="K56" s="8">
        <v>5793371.6193029052</v>
      </c>
      <c r="L56" s="8">
        <v>4145592.0317975455</v>
      </c>
      <c r="M56" s="8">
        <v>21820806.937585931</v>
      </c>
      <c r="N56" s="8">
        <v>4580223.4670898765</v>
      </c>
      <c r="O56" s="8">
        <v>26267275.78252488</v>
      </c>
      <c r="P56" s="8">
        <v>4145592.0317975455</v>
      </c>
      <c r="Q56" s="8">
        <v>21349475.099912066</v>
      </c>
      <c r="R56" s="8">
        <v>4145592.0317975455</v>
      </c>
      <c r="S56" s="8">
        <v>22515517.232094444</v>
      </c>
      <c r="T56" s="8">
        <v>4145592.0317975455</v>
      </c>
      <c r="U56" s="8">
        <v>21788377.681045797</v>
      </c>
      <c r="V56" s="8">
        <v>4898702.1466844948</v>
      </c>
      <c r="W56" s="8">
        <v>30695887.166372977</v>
      </c>
      <c r="X56" s="8">
        <v>4145592.0317975455</v>
      </c>
      <c r="Y56" s="8">
        <v>21820806.937585931</v>
      </c>
      <c r="Z56" s="8">
        <v>2998836.2803475279</v>
      </c>
      <c r="AA56" s="8">
        <v>17243942.203313388</v>
      </c>
    </row>
    <row r="57" spans="1:27" x14ac:dyDescent="0.25">
      <c r="A57" s="4" t="s">
        <v>31</v>
      </c>
      <c r="B57" s="4" t="s">
        <v>7</v>
      </c>
      <c r="C57" s="8">
        <v>656689.65953505726</v>
      </c>
      <c r="D57" s="8">
        <v>1683384.119341</v>
      </c>
      <c r="E57" s="8">
        <v>6294858.5039356248</v>
      </c>
      <c r="F57" s="8">
        <v>1951239.5343779163</v>
      </c>
      <c r="G57" s="8">
        <v>7671513.3195421742</v>
      </c>
      <c r="H57" s="8">
        <v>1951239.5343779163</v>
      </c>
      <c r="I57" s="8">
        <v>7682931.401105307</v>
      </c>
      <c r="J57" s="8">
        <v>1951239.5343779163</v>
      </c>
      <c r="K57" s="8">
        <v>2105587.8357671537</v>
      </c>
      <c r="L57" s="8">
        <v>1951239.5343779163</v>
      </c>
      <c r="M57" s="8">
        <v>7682931.401105307</v>
      </c>
      <c r="N57" s="8">
        <v>2421767.7184461169</v>
      </c>
      <c r="O57" s="8">
        <v>10547321.601643611</v>
      </c>
      <c r="P57" s="8">
        <v>1951239.5343779163</v>
      </c>
      <c r="Q57" s="8">
        <v>7759418.5259252591</v>
      </c>
      <c r="R57" s="8">
        <v>1951239.5343779163</v>
      </c>
      <c r="S57" s="8">
        <v>7927533.3331794571</v>
      </c>
      <c r="T57" s="8">
        <v>1951239.5343779163</v>
      </c>
      <c r="U57" s="8">
        <v>7671513.3195421742</v>
      </c>
      <c r="V57" s="8">
        <v>2865186.1699981075</v>
      </c>
      <c r="W57" s="8">
        <v>13863406.304331604</v>
      </c>
      <c r="X57" s="8">
        <v>1951239.5343779163</v>
      </c>
      <c r="Y57" s="8">
        <v>7682931.401105307</v>
      </c>
      <c r="Z57" s="8">
        <v>1411486.673666656</v>
      </c>
      <c r="AA57" s="8">
        <v>6071453.9756309493</v>
      </c>
    </row>
    <row r="58" spans="1:27" x14ac:dyDescent="0.25">
      <c r="A58" s="4" t="s">
        <v>32</v>
      </c>
      <c r="B58" s="4" t="s">
        <v>9</v>
      </c>
      <c r="C58" s="8">
        <v>3.4523042400000001</v>
      </c>
      <c r="D58" s="8">
        <v>1493.3871185128573</v>
      </c>
      <c r="E58" s="8">
        <v>5215.6848956959657</v>
      </c>
      <c r="F58" s="8">
        <v>1985.9267199402532</v>
      </c>
      <c r="G58" s="8">
        <v>6339.524660960933</v>
      </c>
      <c r="H58" s="8">
        <v>1985.9267199402532</v>
      </c>
      <c r="I58" s="8">
        <v>6348.9602451325663</v>
      </c>
      <c r="J58" s="8">
        <v>1985.9267199402532</v>
      </c>
      <c r="K58" s="8">
        <v>1862.9998374152433</v>
      </c>
      <c r="L58" s="8">
        <v>1985.9267199402532</v>
      </c>
      <c r="M58" s="8">
        <v>6348.9602451325663</v>
      </c>
      <c r="N58" s="8">
        <v>2033.6006362155949</v>
      </c>
      <c r="O58" s="8">
        <v>7393.5690500374085</v>
      </c>
      <c r="P58" s="8">
        <v>1985.9267199402532</v>
      </c>
      <c r="Q58" s="8">
        <v>6865.4440373743564</v>
      </c>
      <c r="R58" s="8">
        <v>1985.9267199402532</v>
      </c>
      <c r="S58" s="8">
        <v>6551.0924602396763</v>
      </c>
      <c r="T58" s="8">
        <v>1985.9267199402532</v>
      </c>
      <c r="U58" s="8">
        <v>6339.524660960933</v>
      </c>
      <c r="V58" s="8">
        <v>1994.3128424862471</v>
      </c>
      <c r="W58" s="8">
        <v>8388.7492486924384</v>
      </c>
      <c r="X58" s="8">
        <v>1985.9267199402532</v>
      </c>
      <c r="Y58" s="8">
        <v>6348.9602451325663</v>
      </c>
      <c r="Z58" s="8">
        <v>1436.5786725246282</v>
      </c>
      <c r="AA58" s="8">
        <v>5017.2802422636914</v>
      </c>
    </row>
    <row r="59" spans="1:27" x14ac:dyDescent="0.25">
      <c r="A59" s="4"/>
      <c r="B59" s="4"/>
      <c r="C59" s="8"/>
      <c r="D59" s="8"/>
      <c r="E59" s="8"/>
      <c r="F59" s="8"/>
      <c r="G59" s="8"/>
      <c r="H59" s="8"/>
      <c r="I59" s="8"/>
      <c r="J59" s="8"/>
      <c r="K59" s="8"/>
      <c r="L59" s="8"/>
      <c r="M59" s="8"/>
      <c r="N59" s="8"/>
      <c r="O59" s="8"/>
      <c r="P59" s="8"/>
      <c r="Q59" s="8"/>
      <c r="R59" s="8"/>
      <c r="S59" s="8"/>
      <c r="T59" s="8"/>
      <c r="U59" s="8"/>
      <c r="V59" s="8"/>
      <c r="W59" s="8"/>
      <c r="X59" s="8"/>
      <c r="Y59" s="8"/>
      <c r="Z59" s="8"/>
      <c r="AA59" s="8"/>
    </row>
    <row r="60" spans="1:27" x14ac:dyDescent="0.25">
      <c r="Q60" s="13"/>
    </row>
    <row r="61" spans="1:27" x14ac:dyDescent="0.25">
      <c r="Q61" s="13"/>
    </row>
    <row r="63" spans="1:27" ht="60" x14ac:dyDescent="0.25">
      <c r="A63" s="16" t="s">
        <v>0</v>
      </c>
      <c r="B63" s="17" t="s">
        <v>1</v>
      </c>
      <c r="C63" s="17" t="s">
        <v>437</v>
      </c>
      <c r="D63" s="17" t="s">
        <v>438</v>
      </c>
      <c r="E63" s="17" t="s">
        <v>439</v>
      </c>
      <c r="F63" s="17" t="s">
        <v>362</v>
      </c>
      <c r="G63" s="17" t="s">
        <v>363</v>
      </c>
      <c r="H63" s="17" t="s">
        <v>364</v>
      </c>
      <c r="I63" s="17" t="s">
        <v>365</v>
      </c>
      <c r="J63" s="17" t="s">
        <v>366</v>
      </c>
      <c r="K63" s="17" t="s">
        <v>367</v>
      </c>
      <c r="L63" s="17" t="s">
        <v>368</v>
      </c>
      <c r="M63" s="17" t="s">
        <v>369</v>
      </c>
      <c r="N63" s="17" t="s">
        <v>370</v>
      </c>
      <c r="O63" s="17" t="s">
        <v>371</v>
      </c>
      <c r="P63" s="17" t="s">
        <v>372</v>
      </c>
      <c r="Q63" s="17" t="s">
        <v>373</v>
      </c>
      <c r="R63" s="17" t="s">
        <v>374</v>
      </c>
      <c r="S63" s="17" t="s">
        <v>375</v>
      </c>
      <c r="T63" s="17" t="s">
        <v>376</v>
      </c>
      <c r="U63" s="17" t="s">
        <v>377</v>
      </c>
      <c r="V63" s="17" t="s">
        <v>378</v>
      </c>
      <c r="W63" s="17" t="s">
        <v>379</v>
      </c>
      <c r="X63" s="17" t="s">
        <v>380</v>
      </c>
      <c r="Y63" s="17" t="s">
        <v>381</v>
      </c>
      <c r="Z63" s="17" t="s">
        <v>382</v>
      </c>
      <c r="AA63" s="24" t="s">
        <v>383</v>
      </c>
    </row>
    <row r="64" spans="1:27" x14ac:dyDescent="0.25">
      <c r="A64" s="18" t="s">
        <v>2</v>
      </c>
      <c r="B64" s="19" t="s">
        <v>3</v>
      </c>
      <c r="C64" s="20">
        <v>0</v>
      </c>
      <c r="D64" s="20">
        <v>0</v>
      </c>
      <c r="E64" s="20">
        <v>0</v>
      </c>
      <c r="F64" s="20">
        <v>0</v>
      </c>
      <c r="G64" s="20">
        <v>0</v>
      </c>
      <c r="H64" s="20">
        <v>0</v>
      </c>
      <c r="I64" s="20">
        <v>0</v>
      </c>
      <c r="J64" s="20">
        <v>0</v>
      </c>
      <c r="K64" s="20">
        <v>0</v>
      </c>
      <c r="L64" s="20">
        <v>0</v>
      </c>
      <c r="M64" s="20">
        <v>0</v>
      </c>
      <c r="N64" s="20">
        <v>0</v>
      </c>
      <c r="O64" s="20">
        <v>0</v>
      </c>
      <c r="P64" s="20">
        <v>0</v>
      </c>
      <c r="Q64" s="20">
        <v>0</v>
      </c>
      <c r="R64" s="20">
        <v>0</v>
      </c>
      <c r="S64" s="20">
        <v>0</v>
      </c>
      <c r="T64" s="20">
        <v>0</v>
      </c>
      <c r="U64" s="20">
        <v>0</v>
      </c>
      <c r="V64" s="20">
        <v>0</v>
      </c>
      <c r="W64" s="20">
        <v>0</v>
      </c>
      <c r="X64" s="20">
        <v>0</v>
      </c>
      <c r="Y64" s="20">
        <v>0</v>
      </c>
      <c r="Z64" s="20">
        <v>0</v>
      </c>
      <c r="AA64" s="25">
        <v>0</v>
      </c>
    </row>
    <row r="65" spans="1:27" x14ac:dyDescent="0.25">
      <c r="A65" s="21" t="s">
        <v>4</v>
      </c>
      <c r="B65" s="22" t="s">
        <v>5</v>
      </c>
      <c r="C65" s="23">
        <v>38473785.612570003</v>
      </c>
      <c r="D65" s="23">
        <v>0</v>
      </c>
      <c r="E65" s="23">
        <v>0</v>
      </c>
      <c r="F65" s="23">
        <v>32075398.519311614</v>
      </c>
      <c r="G65" s="23">
        <v>-1.3831494095453501E-5</v>
      </c>
      <c r="H65" s="23">
        <v>32075398.519311614</v>
      </c>
      <c r="I65" s="23">
        <v>5.5259994299068837E-7</v>
      </c>
      <c r="J65" s="23">
        <v>32075398.519311614</v>
      </c>
      <c r="K65" s="23">
        <v>39608468.316076547</v>
      </c>
      <c r="L65" s="23">
        <v>31294150.41810818</v>
      </c>
      <c r="M65" s="23">
        <v>5.5419912026398577E-7</v>
      </c>
      <c r="N65" s="23">
        <v>32383842.082286239</v>
      </c>
      <c r="O65" s="23">
        <v>9.8973124117735259E-8</v>
      </c>
      <c r="P65" s="23">
        <v>32075398.519311614</v>
      </c>
      <c r="Q65" s="23">
        <v>1.4888931589181704E-7</v>
      </c>
      <c r="R65" s="23">
        <v>32425024.733404431</v>
      </c>
      <c r="S65" s="23">
        <v>7.8992459387747643E-8</v>
      </c>
      <c r="T65" s="23">
        <v>32937527.40695326</v>
      </c>
      <c r="U65" s="23">
        <v>-1.3871521263920958E-5</v>
      </c>
      <c r="V65" s="23">
        <v>35127688.414080665</v>
      </c>
      <c r="W65" s="23">
        <v>-8.8260907955910027E-6</v>
      </c>
      <c r="X65" s="23">
        <v>32075398.519311614</v>
      </c>
      <c r="Y65" s="23">
        <v>3.5283298526527282E-7</v>
      </c>
      <c r="Z65" s="23">
        <v>35047283.526317403</v>
      </c>
      <c r="AA65" s="26">
        <v>5223827.5622471683</v>
      </c>
    </row>
    <row r="66" spans="1:27" x14ac:dyDescent="0.25">
      <c r="A66" s="18" t="s">
        <v>6</v>
      </c>
      <c r="B66" s="19" t="s">
        <v>7</v>
      </c>
      <c r="C66" s="20">
        <v>50929994.963540003</v>
      </c>
      <c r="D66" s="20">
        <v>0</v>
      </c>
      <c r="E66" s="20">
        <v>0</v>
      </c>
      <c r="F66" s="20">
        <v>42296745.874679424</v>
      </c>
      <c r="G66" s="20">
        <v>-1.35055308443222E-5</v>
      </c>
      <c r="H66" s="20">
        <v>42296745.874679424</v>
      </c>
      <c r="I66" s="20">
        <v>5.395769627725624E-7</v>
      </c>
      <c r="J66" s="20">
        <v>42296745.874679424</v>
      </c>
      <c r="K66" s="20">
        <v>45116929.027279682</v>
      </c>
      <c r="L66" s="20">
        <v>36613343.759519093</v>
      </c>
      <c r="M66" s="20">
        <v>5.5120924599305125E-7</v>
      </c>
      <c r="N66" s="20">
        <v>36830011.545923226</v>
      </c>
      <c r="O66" s="20">
        <v>9.6640650048817168E-8</v>
      </c>
      <c r="P66" s="20">
        <v>42296745.874679424</v>
      </c>
      <c r="Q66" s="20">
        <v>1.4808606608768543E-7</v>
      </c>
      <c r="R66" s="20">
        <v>42770151.970691353</v>
      </c>
      <c r="S66" s="20">
        <v>1.2781407416934037E-7</v>
      </c>
      <c r="T66" s="20">
        <v>42296745.874679424</v>
      </c>
      <c r="U66" s="20">
        <v>-1.3796685157169359E-5</v>
      </c>
      <c r="V66" s="20">
        <v>46429501.844347961</v>
      </c>
      <c r="W66" s="20">
        <v>-1.4281092553854298E-5</v>
      </c>
      <c r="X66" s="20">
        <v>42296745.874679424</v>
      </c>
      <c r="Y66" s="20">
        <v>5.7090286462305374E-7</v>
      </c>
      <c r="Z66" s="20">
        <v>46320781.894442968</v>
      </c>
      <c r="AA66" s="25">
        <v>6915085.3548637293</v>
      </c>
    </row>
    <row r="67" spans="1:27" x14ac:dyDescent="0.25">
      <c r="A67" s="21" t="s">
        <v>8</v>
      </c>
      <c r="B67" s="22" t="s">
        <v>9</v>
      </c>
      <c r="C67" s="23">
        <v>3120794.8310000002</v>
      </c>
      <c r="D67" s="23">
        <v>0</v>
      </c>
      <c r="E67" s="23">
        <v>0</v>
      </c>
      <c r="F67" s="23">
        <v>2591782.4258242417</v>
      </c>
      <c r="G67" s="23">
        <v>-8.2756715132300498E-7</v>
      </c>
      <c r="H67" s="23">
        <v>2591782.4258242417</v>
      </c>
      <c r="I67" s="23">
        <v>3.306320759608904E-8</v>
      </c>
      <c r="J67" s="23">
        <v>2591782.4258242417</v>
      </c>
      <c r="K67" s="23">
        <v>2764592.4371232577</v>
      </c>
      <c r="L67" s="23">
        <v>2243525.3337867446</v>
      </c>
      <c r="M67" s="23">
        <v>3.377598931486238E-8</v>
      </c>
      <c r="N67" s="23">
        <v>2256801.9050555672</v>
      </c>
      <c r="O67" s="23">
        <v>5.921768524672665E-9</v>
      </c>
      <c r="P67" s="23">
        <v>2591782.4258242417</v>
      </c>
      <c r="Q67" s="23">
        <v>9.074146383097356E-9</v>
      </c>
      <c r="R67" s="23">
        <v>2620790.9363975413</v>
      </c>
      <c r="S67" s="23">
        <v>7.8319564390744847E-9</v>
      </c>
      <c r="T67" s="23">
        <v>2591782.4258242417</v>
      </c>
      <c r="U67" s="23">
        <v>-8.4540797135857043E-7</v>
      </c>
      <c r="V67" s="23">
        <v>2845021.8670839374</v>
      </c>
      <c r="W67" s="23">
        <v>-8.7509059945925553E-7</v>
      </c>
      <c r="X67" s="23">
        <v>2591782.4258242417</v>
      </c>
      <c r="Y67" s="23">
        <v>3.4982738761199359E-8</v>
      </c>
      <c r="Z67" s="23">
        <v>2838359.9253748721</v>
      </c>
      <c r="AA67" s="26">
        <v>423729.91881958209</v>
      </c>
    </row>
    <row r="68" spans="1:27" x14ac:dyDescent="0.25">
      <c r="A68" s="18" t="s">
        <v>10</v>
      </c>
      <c r="B68" s="19" t="s">
        <v>7</v>
      </c>
      <c r="C68" s="20">
        <v>1725999.9564500002</v>
      </c>
      <c r="D68" s="20">
        <v>0</v>
      </c>
      <c r="E68" s="20">
        <v>0</v>
      </c>
      <c r="F68" s="20">
        <v>1433422.123641205</v>
      </c>
      <c r="G68" s="20">
        <v>-4.5769778037130989E-7</v>
      </c>
      <c r="H68" s="20">
        <v>1433422.123641205</v>
      </c>
      <c r="I68" s="20">
        <v>1.8286077092950359E-8</v>
      </c>
      <c r="J68" s="20">
        <v>1433422.123641205</v>
      </c>
      <c r="K68" s="20">
        <v>1528997.157608001</v>
      </c>
      <c r="L68" s="20">
        <v>1240813.5869571338</v>
      </c>
      <c r="M68" s="20">
        <v>1.8680291157694542E-8</v>
      </c>
      <c r="N68" s="20">
        <v>1248156.3834794066</v>
      </c>
      <c r="O68" s="20">
        <v>3.2751182853045425E-9</v>
      </c>
      <c r="P68" s="20">
        <v>1433422.123641205</v>
      </c>
      <c r="Q68" s="20">
        <v>5.018585684156743E-9</v>
      </c>
      <c r="R68" s="20">
        <v>1449465.6928912064</v>
      </c>
      <c r="S68" s="20">
        <v>4.3315748726837256E-9</v>
      </c>
      <c r="T68" s="20">
        <v>1433422.123641205</v>
      </c>
      <c r="U68" s="20">
        <v>-4.6756489957393652E-7</v>
      </c>
      <c r="V68" s="20">
        <v>1573479.7974888638</v>
      </c>
      <c r="W68" s="20">
        <v>-4.8398129910786157E-7</v>
      </c>
      <c r="X68" s="20">
        <v>1433422.123641205</v>
      </c>
      <c r="Y68" s="20">
        <v>1.9347701097987305E-8</v>
      </c>
      <c r="Z68" s="20">
        <v>1569795.3158992699</v>
      </c>
      <c r="AA68" s="25">
        <v>540738.67968629522</v>
      </c>
    </row>
    <row r="69" spans="1:27" x14ac:dyDescent="0.25">
      <c r="A69" s="21" t="s">
        <v>11</v>
      </c>
      <c r="B69" s="22" t="s">
        <v>3</v>
      </c>
      <c r="C69" s="23">
        <v>0</v>
      </c>
      <c r="D69" s="23">
        <v>0</v>
      </c>
      <c r="E69" s="23">
        <v>0</v>
      </c>
      <c r="F69" s="23">
        <v>0</v>
      </c>
      <c r="G69" s="23">
        <v>0</v>
      </c>
      <c r="H69" s="23">
        <v>0</v>
      </c>
      <c r="I69" s="23">
        <v>0</v>
      </c>
      <c r="J69" s="23">
        <v>0</v>
      </c>
      <c r="K69" s="23">
        <v>0</v>
      </c>
      <c r="L69" s="23">
        <v>0</v>
      </c>
      <c r="M69" s="23">
        <v>0</v>
      </c>
      <c r="N69" s="23">
        <v>0</v>
      </c>
      <c r="O69" s="23">
        <v>0</v>
      </c>
      <c r="P69" s="23">
        <v>0</v>
      </c>
      <c r="Q69" s="23">
        <v>0</v>
      </c>
      <c r="R69" s="23">
        <v>0</v>
      </c>
      <c r="S69" s="23">
        <v>0</v>
      </c>
      <c r="T69" s="23">
        <v>0</v>
      </c>
      <c r="U69" s="23">
        <v>0</v>
      </c>
      <c r="V69" s="23">
        <v>0</v>
      </c>
      <c r="W69" s="23">
        <v>0</v>
      </c>
      <c r="X69" s="23">
        <v>0</v>
      </c>
      <c r="Y69" s="23">
        <v>0</v>
      </c>
      <c r="Z69" s="23">
        <v>0</v>
      </c>
      <c r="AA69" s="26">
        <v>221672.4755689562</v>
      </c>
    </row>
    <row r="70" spans="1:27" x14ac:dyDescent="0.25">
      <c r="A70" s="18" t="s">
        <v>12</v>
      </c>
      <c r="B70" s="19" t="s">
        <v>9</v>
      </c>
      <c r="C70" s="20">
        <v>0</v>
      </c>
      <c r="D70" s="20">
        <v>0</v>
      </c>
      <c r="E70" s="20">
        <v>0</v>
      </c>
      <c r="F70" s="20">
        <v>0</v>
      </c>
      <c r="G70" s="20">
        <v>0</v>
      </c>
      <c r="H70" s="20">
        <v>0</v>
      </c>
      <c r="I70" s="20">
        <v>0</v>
      </c>
      <c r="J70" s="20">
        <v>0</v>
      </c>
      <c r="K70" s="20">
        <v>0</v>
      </c>
      <c r="L70" s="20">
        <v>0</v>
      </c>
      <c r="M70" s="20">
        <v>0</v>
      </c>
      <c r="N70" s="20">
        <v>0</v>
      </c>
      <c r="O70" s="20">
        <v>0</v>
      </c>
      <c r="P70" s="20">
        <v>0</v>
      </c>
      <c r="Q70" s="20">
        <v>0</v>
      </c>
      <c r="R70" s="20">
        <v>0</v>
      </c>
      <c r="S70" s="20">
        <v>0</v>
      </c>
      <c r="T70" s="20">
        <v>0</v>
      </c>
      <c r="U70" s="20">
        <v>0</v>
      </c>
      <c r="V70" s="20">
        <v>0</v>
      </c>
      <c r="W70" s="20">
        <v>0</v>
      </c>
      <c r="X70" s="20">
        <v>0</v>
      </c>
      <c r="Y70" s="20">
        <v>0</v>
      </c>
      <c r="Z70" s="20">
        <v>0</v>
      </c>
      <c r="AA70" s="25">
        <v>0</v>
      </c>
    </row>
    <row r="71" spans="1:27" x14ac:dyDescent="0.25">
      <c r="A71" s="21" t="s">
        <v>13</v>
      </c>
      <c r="B71" s="22" t="s">
        <v>3</v>
      </c>
      <c r="C71" s="23">
        <v>0</v>
      </c>
      <c r="D71" s="23">
        <v>0</v>
      </c>
      <c r="E71" s="23">
        <v>0</v>
      </c>
      <c r="F71" s="23">
        <v>0</v>
      </c>
      <c r="G71" s="23">
        <v>0</v>
      </c>
      <c r="H71" s="23">
        <v>0</v>
      </c>
      <c r="I71" s="23">
        <v>0</v>
      </c>
      <c r="J71" s="23">
        <v>0</v>
      </c>
      <c r="K71" s="23">
        <v>0</v>
      </c>
      <c r="L71" s="23">
        <v>0</v>
      </c>
      <c r="M71" s="23">
        <v>0</v>
      </c>
      <c r="N71" s="23">
        <v>0</v>
      </c>
      <c r="O71" s="23">
        <v>0</v>
      </c>
      <c r="P71" s="23">
        <v>0</v>
      </c>
      <c r="Q71" s="23">
        <v>0</v>
      </c>
      <c r="R71" s="23">
        <v>0</v>
      </c>
      <c r="S71" s="23">
        <v>0</v>
      </c>
      <c r="T71" s="23">
        <v>0</v>
      </c>
      <c r="U71" s="23">
        <v>0</v>
      </c>
      <c r="V71" s="23">
        <v>0</v>
      </c>
      <c r="W71" s="23">
        <v>0</v>
      </c>
      <c r="X71" s="23">
        <v>0</v>
      </c>
      <c r="Y71" s="23">
        <v>0</v>
      </c>
      <c r="Z71" s="23">
        <v>0</v>
      </c>
      <c r="AA71" s="26">
        <v>0</v>
      </c>
    </row>
    <row r="72" spans="1:27" x14ac:dyDescent="0.25">
      <c r="A72" s="18" t="s">
        <v>14</v>
      </c>
      <c r="B72" s="19" t="s">
        <v>3</v>
      </c>
      <c r="C72" s="20">
        <v>0</v>
      </c>
      <c r="D72" s="20">
        <v>0</v>
      </c>
      <c r="E72" s="20">
        <v>0</v>
      </c>
      <c r="F72" s="20">
        <v>0</v>
      </c>
      <c r="G72" s="20">
        <v>0</v>
      </c>
      <c r="H72" s="20">
        <v>0</v>
      </c>
      <c r="I72" s="20">
        <v>0</v>
      </c>
      <c r="J72" s="20">
        <v>0</v>
      </c>
      <c r="K72" s="20">
        <v>0</v>
      </c>
      <c r="L72" s="20">
        <v>0</v>
      </c>
      <c r="M72" s="20">
        <v>0</v>
      </c>
      <c r="N72" s="20">
        <v>0</v>
      </c>
      <c r="O72" s="20">
        <v>0</v>
      </c>
      <c r="P72" s="20">
        <v>0</v>
      </c>
      <c r="Q72" s="20">
        <v>0</v>
      </c>
      <c r="R72" s="20">
        <v>0</v>
      </c>
      <c r="S72" s="20">
        <v>0</v>
      </c>
      <c r="T72" s="20">
        <v>0</v>
      </c>
      <c r="U72" s="20">
        <v>0</v>
      </c>
      <c r="V72" s="20">
        <v>0</v>
      </c>
      <c r="W72" s="20">
        <v>0</v>
      </c>
      <c r="X72" s="20">
        <v>0</v>
      </c>
      <c r="Y72" s="20">
        <v>0</v>
      </c>
      <c r="Z72" s="20">
        <v>0</v>
      </c>
      <c r="AA72" s="25">
        <v>0</v>
      </c>
    </row>
    <row r="73" spans="1:27" x14ac:dyDescent="0.25">
      <c r="A73" s="21" t="s">
        <v>15</v>
      </c>
      <c r="B73" s="22" t="s">
        <v>3</v>
      </c>
      <c r="C73" s="23">
        <v>0</v>
      </c>
      <c r="D73" s="23">
        <v>0</v>
      </c>
      <c r="E73" s="23">
        <v>0</v>
      </c>
      <c r="F73" s="23">
        <v>0</v>
      </c>
      <c r="G73" s="23">
        <v>0</v>
      </c>
      <c r="H73" s="23">
        <v>0</v>
      </c>
      <c r="I73" s="23">
        <v>0</v>
      </c>
      <c r="J73" s="23">
        <v>0</v>
      </c>
      <c r="K73" s="23">
        <v>0</v>
      </c>
      <c r="L73" s="23">
        <v>0</v>
      </c>
      <c r="M73" s="23">
        <v>0</v>
      </c>
      <c r="N73" s="23">
        <v>0</v>
      </c>
      <c r="O73" s="23">
        <v>0</v>
      </c>
      <c r="P73" s="23">
        <v>0</v>
      </c>
      <c r="Q73" s="23">
        <v>0</v>
      </c>
      <c r="R73" s="23">
        <v>0</v>
      </c>
      <c r="S73" s="23">
        <v>0</v>
      </c>
      <c r="T73" s="23">
        <v>0</v>
      </c>
      <c r="U73" s="23">
        <v>0</v>
      </c>
      <c r="V73" s="23">
        <v>0</v>
      </c>
      <c r="W73" s="23">
        <v>0</v>
      </c>
      <c r="X73" s="23">
        <v>0</v>
      </c>
      <c r="Y73" s="23">
        <v>0</v>
      </c>
      <c r="Z73" s="23">
        <v>0</v>
      </c>
      <c r="AA73" s="26">
        <v>0</v>
      </c>
    </row>
    <row r="74" spans="1:27" x14ac:dyDescent="0.25">
      <c r="A74" s="18" t="s">
        <v>16</v>
      </c>
      <c r="B74" s="19" t="s">
        <v>7</v>
      </c>
      <c r="C74" s="20">
        <v>109077299.11386001</v>
      </c>
      <c r="D74" s="20">
        <v>0</v>
      </c>
      <c r="E74" s="20">
        <v>0</v>
      </c>
      <c r="F74" s="20">
        <v>90587379.885235533</v>
      </c>
      <c r="G74" s="20">
        <v>-2.8924935662220228E-5</v>
      </c>
      <c r="H74" s="20">
        <v>90587379.885235533</v>
      </c>
      <c r="I74" s="20">
        <v>1.1556175845967532E-6</v>
      </c>
      <c r="J74" s="20">
        <v>90587379.885235533</v>
      </c>
      <c r="K74" s="20">
        <v>96627395.430343419</v>
      </c>
      <c r="L74" s="20">
        <v>78415178.553908393</v>
      </c>
      <c r="M74" s="20">
        <v>1.1805305663696105E-6</v>
      </c>
      <c r="N74" s="20">
        <v>78879218.202112958</v>
      </c>
      <c r="O74" s="20">
        <v>2.0697628380837374E-7</v>
      </c>
      <c r="P74" s="20">
        <v>90587379.885235533</v>
      </c>
      <c r="Q74" s="20">
        <v>3.1715746559183572E-7</v>
      </c>
      <c r="R74" s="20">
        <v>91601278.637316436</v>
      </c>
      <c r="S74" s="20">
        <v>2.7374072997868581E-7</v>
      </c>
      <c r="T74" s="20">
        <v>90587379.885235533</v>
      </c>
      <c r="U74" s="20">
        <v>-2.9548503877639356E-5</v>
      </c>
      <c r="V74" s="20">
        <v>99438546.263532653</v>
      </c>
      <c r="W74" s="20">
        <v>-3.0585964229618485E-5</v>
      </c>
      <c r="X74" s="20">
        <v>90587379.885235533</v>
      </c>
      <c r="Y74" s="20">
        <v>1.2227085939047963E-6</v>
      </c>
      <c r="Z74" s="20">
        <v>99205699.617780551</v>
      </c>
      <c r="AA74" s="25">
        <v>14810110.116647771</v>
      </c>
    </row>
    <row r="75" spans="1:27" x14ac:dyDescent="0.25">
      <c r="A75" s="21" t="s">
        <v>17</v>
      </c>
      <c r="B75" s="22" t="s">
        <v>3</v>
      </c>
      <c r="C75" s="23">
        <v>0</v>
      </c>
      <c r="D75" s="23">
        <v>0</v>
      </c>
      <c r="E75" s="23">
        <v>0</v>
      </c>
      <c r="F75" s="23">
        <v>0</v>
      </c>
      <c r="G75" s="23">
        <v>0</v>
      </c>
      <c r="H75" s="23">
        <v>0</v>
      </c>
      <c r="I75" s="23">
        <v>0</v>
      </c>
      <c r="J75" s="23">
        <v>0</v>
      </c>
      <c r="K75" s="23">
        <v>0</v>
      </c>
      <c r="L75" s="23">
        <v>0</v>
      </c>
      <c r="M75" s="23">
        <v>0</v>
      </c>
      <c r="N75" s="23">
        <v>0</v>
      </c>
      <c r="O75" s="23">
        <v>0</v>
      </c>
      <c r="P75" s="23">
        <v>0</v>
      </c>
      <c r="Q75" s="23">
        <v>0</v>
      </c>
      <c r="R75" s="23">
        <v>0</v>
      </c>
      <c r="S75" s="23">
        <v>0</v>
      </c>
      <c r="T75" s="23">
        <v>0</v>
      </c>
      <c r="U75" s="23">
        <v>0</v>
      </c>
      <c r="V75" s="23">
        <v>0</v>
      </c>
      <c r="W75" s="23">
        <v>0</v>
      </c>
      <c r="X75" s="23">
        <v>0</v>
      </c>
      <c r="Y75" s="23">
        <v>0</v>
      </c>
      <c r="Z75" s="23">
        <v>0</v>
      </c>
      <c r="AA75" s="26">
        <v>0</v>
      </c>
    </row>
    <row r="76" spans="1:27" x14ac:dyDescent="0.25">
      <c r="A76" s="18" t="s">
        <v>18</v>
      </c>
      <c r="B76" s="19" t="s">
        <v>3</v>
      </c>
      <c r="C76" s="20">
        <v>0</v>
      </c>
      <c r="D76" s="20">
        <v>0</v>
      </c>
      <c r="E76" s="20">
        <v>0</v>
      </c>
      <c r="F76" s="20">
        <v>0</v>
      </c>
      <c r="G76" s="20">
        <v>0</v>
      </c>
      <c r="H76" s="20">
        <v>0</v>
      </c>
      <c r="I76" s="20">
        <v>0</v>
      </c>
      <c r="J76" s="20">
        <v>0</v>
      </c>
      <c r="K76" s="20">
        <v>0</v>
      </c>
      <c r="L76" s="20">
        <v>0</v>
      </c>
      <c r="M76" s="20">
        <v>0</v>
      </c>
      <c r="N76" s="20">
        <v>0</v>
      </c>
      <c r="O76" s="20">
        <v>0</v>
      </c>
      <c r="P76" s="20">
        <v>0</v>
      </c>
      <c r="Q76" s="20">
        <v>0</v>
      </c>
      <c r="R76" s="20">
        <v>0</v>
      </c>
      <c r="S76" s="20">
        <v>0</v>
      </c>
      <c r="T76" s="20">
        <v>0</v>
      </c>
      <c r="U76" s="20">
        <v>0</v>
      </c>
      <c r="V76" s="20">
        <v>0</v>
      </c>
      <c r="W76" s="20">
        <v>0</v>
      </c>
      <c r="X76" s="20">
        <v>0</v>
      </c>
      <c r="Y76" s="20">
        <v>0</v>
      </c>
      <c r="Z76" s="20">
        <v>0</v>
      </c>
      <c r="AA76" s="25">
        <v>0</v>
      </c>
    </row>
    <row r="77" spans="1:27" x14ac:dyDescent="0.25">
      <c r="A77" s="21" t="s">
        <v>19</v>
      </c>
      <c r="B77" s="22" t="s">
        <v>3</v>
      </c>
      <c r="C77" s="23">
        <v>0</v>
      </c>
      <c r="D77" s="23">
        <v>0</v>
      </c>
      <c r="E77" s="23">
        <v>0</v>
      </c>
      <c r="F77" s="23">
        <v>0</v>
      </c>
      <c r="G77" s="23">
        <v>0</v>
      </c>
      <c r="H77" s="23">
        <v>0</v>
      </c>
      <c r="I77" s="23">
        <v>0</v>
      </c>
      <c r="J77" s="23">
        <v>0</v>
      </c>
      <c r="K77" s="23">
        <v>0</v>
      </c>
      <c r="L77" s="23">
        <v>0</v>
      </c>
      <c r="M77" s="23">
        <v>0</v>
      </c>
      <c r="N77" s="23">
        <v>0</v>
      </c>
      <c r="O77" s="23">
        <v>0</v>
      </c>
      <c r="P77" s="23">
        <v>0</v>
      </c>
      <c r="Q77" s="23">
        <v>0</v>
      </c>
      <c r="R77" s="23">
        <v>0</v>
      </c>
      <c r="S77" s="23">
        <v>0</v>
      </c>
      <c r="T77" s="23">
        <v>0</v>
      </c>
      <c r="U77" s="23">
        <v>0</v>
      </c>
      <c r="V77" s="23">
        <v>0</v>
      </c>
      <c r="W77" s="23">
        <v>0</v>
      </c>
      <c r="X77" s="23">
        <v>0</v>
      </c>
      <c r="Y77" s="23">
        <v>0</v>
      </c>
      <c r="Z77" s="23">
        <v>0</v>
      </c>
      <c r="AA77" s="26">
        <v>0</v>
      </c>
    </row>
    <row r="78" spans="1:27" x14ac:dyDescent="0.25">
      <c r="A78" s="18" t="s">
        <v>20</v>
      </c>
      <c r="B78" s="19" t="s">
        <v>3</v>
      </c>
      <c r="C78" s="20">
        <v>0</v>
      </c>
      <c r="D78" s="20">
        <v>0</v>
      </c>
      <c r="E78" s="20">
        <v>0</v>
      </c>
      <c r="F78" s="20">
        <v>0</v>
      </c>
      <c r="G78" s="20">
        <v>0</v>
      </c>
      <c r="H78" s="20">
        <v>0</v>
      </c>
      <c r="I78" s="20">
        <v>0</v>
      </c>
      <c r="J78" s="20">
        <v>0</v>
      </c>
      <c r="K78" s="20">
        <v>0</v>
      </c>
      <c r="L78" s="20">
        <v>0</v>
      </c>
      <c r="M78" s="20">
        <v>0</v>
      </c>
      <c r="N78" s="20">
        <v>0</v>
      </c>
      <c r="O78" s="20">
        <v>0</v>
      </c>
      <c r="P78" s="20">
        <v>0</v>
      </c>
      <c r="Q78" s="20">
        <v>0</v>
      </c>
      <c r="R78" s="20">
        <v>0</v>
      </c>
      <c r="S78" s="20">
        <v>0</v>
      </c>
      <c r="T78" s="20">
        <v>0</v>
      </c>
      <c r="U78" s="20">
        <v>0</v>
      </c>
      <c r="V78" s="20">
        <v>0</v>
      </c>
      <c r="W78" s="20">
        <v>0</v>
      </c>
      <c r="X78" s="20">
        <v>0</v>
      </c>
      <c r="Y78" s="20">
        <v>0</v>
      </c>
      <c r="Z78" s="20">
        <v>0</v>
      </c>
      <c r="AA78" s="25">
        <v>0</v>
      </c>
    </row>
    <row r="79" spans="1:27" x14ac:dyDescent="0.25">
      <c r="A79" s="21" t="s">
        <v>21</v>
      </c>
      <c r="B79" s="22" t="s">
        <v>9</v>
      </c>
      <c r="C79" s="23">
        <v>0</v>
      </c>
      <c r="D79" s="23">
        <v>0</v>
      </c>
      <c r="E79" s="23">
        <v>0</v>
      </c>
      <c r="F79" s="23">
        <v>0</v>
      </c>
      <c r="G79" s="23">
        <v>0</v>
      </c>
      <c r="H79" s="23">
        <v>0</v>
      </c>
      <c r="I79" s="23">
        <v>0</v>
      </c>
      <c r="J79" s="23">
        <v>0</v>
      </c>
      <c r="K79" s="23">
        <v>0</v>
      </c>
      <c r="L79" s="23">
        <v>0</v>
      </c>
      <c r="M79" s="23">
        <v>0</v>
      </c>
      <c r="N79" s="23">
        <v>0</v>
      </c>
      <c r="O79" s="23">
        <v>0</v>
      </c>
      <c r="P79" s="23">
        <v>0</v>
      </c>
      <c r="Q79" s="23">
        <v>0</v>
      </c>
      <c r="R79" s="23">
        <v>0</v>
      </c>
      <c r="S79" s="23">
        <v>0</v>
      </c>
      <c r="T79" s="23">
        <v>0</v>
      </c>
      <c r="U79" s="23">
        <v>0</v>
      </c>
      <c r="V79" s="23">
        <v>0</v>
      </c>
      <c r="W79" s="23">
        <v>0</v>
      </c>
      <c r="X79" s="23">
        <v>0</v>
      </c>
      <c r="Y79" s="23">
        <v>0</v>
      </c>
      <c r="Z79" s="23">
        <v>0</v>
      </c>
      <c r="AA79" s="26">
        <v>0</v>
      </c>
    </row>
    <row r="80" spans="1:27" x14ac:dyDescent="0.25">
      <c r="A80" s="18" t="s">
        <v>22</v>
      </c>
      <c r="B80" s="19" t="s">
        <v>3</v>
      </c>
      <c r="C80" s="20">
        <v>0</v>
      </c>
      <c r="D80" s="20">
        <v>0</v>
      </c>
      <c r="E80" s="20">
        <v>0</v>
      </c>
      <c r="F80" s="20">
        <v>0</v>
      </c>
      <c r="G80" s="20">
        <v>0</v>
      </c>
      <c r="H80" s="20">
        <v>0</v>
      </c>
      <c r="I80" s="20">
        <v>0</v>
      </c>
      <c r="J80" s="20">
        <v>0</v>
      </c>
      <c r="K80" s="20">
        <v>0</v>
      </c>
      <c r="L80" s="20">
        <v>0</v>
      </c>
      <c r="M80" s="20">
        <v>0</v>
      </c>
      <c r="N80" s="20">
        <v>0</v>
      </c>
      <c r="O80" s="20">
        <v>0</v>
      </c>
      <c r="P80" s="20">
        <v>0</v>
      </c>
      <c r="Q80" s="20">
        <v>0</v>
      </c>
      <c r="R80" s="20">
        <v>0</v>
      </c>
      <c r="S80" s="20">
        <v>0</v>
      </c>
      <c r="T80" s="20">
        <v>0</v>
      </c>
      <c r="U80" s="20">
        <v>0</v>
      </c>
      <c r="V80" s="20">
        <v>0</v>
      </c>
      <c r="W80" s="20">
        <v>0</v>
      </c>
      <c r="X80" s="20">
        <v>0</v>
      </c>
      <c r="Y80" s="20">
        <v>0</v>
      </c>
      <c r="Z80" s="20">
        <v>0</v>
      </c>
      <c r="AA80" s="25">
        <v>0</v>
      </c>
    </row>
    <row r="81" spans="1:27" x14ac:dyDescent="0.25">
      <c r="A81" s="21" t="s">
        <v>23</v>
      </c>
      <c r="B81" s="22" t="s">
        <v>3</v>
      </c>
      <c r="C81" s="23">
        <v>0</v>
      </c>
      <c r="D81" s="23">
        <v>0</v>
      </c>
      <c r="E81" s="23">
        <v>0</v>
      </c>
      <c r="F81" s="23">
        <v>0</v>
      </c>
      <c r="G81" s="23">
        <v>0</v>
      </c>
      <c r="H81" s="23">
        <v>0</v>
      </c>
      <c r="I81" s="23">
        <v>0</v>
      </c>
      <c r="J81" s="23">
        <v>0</v>
      </c>
      <c r="K81" s="23">
        <v>0</v>
      </c>
      <c r="L81" s="23">
        <v>0</v>
      </c>
      <c r="M81" s="23">
        <v>0</v>
      </c>
      <c r="N81" s="23">
        <v>0</v>
      </c>
      <c r="O81" s="23">
        <v>0</v>
      </c>
      <c r="P81" s="23">
        <v>0</v>
      </c>
      <c r="Q81" s="23">
        <v>0</v>
      </c>
      <c r="R81" s="23">
        <v>0</v>
      </c>
      <c r="S81" s="23">
        <v>0</v>
      </c>
      <c r="T81" s="23">
        <v>0</v>
      </c>
      <c r="U81" s="23">
        <v>0</v>
      </c>
      <c r="V81" s="23">
        <v>0</v>
      </c>
      <c r="W81" s="23">
        <v>0</v>
      </c>
      <c r="X81" s="23">
        <v>0</v>
      </c>
      <c r="Y81" s="23">
        <v>0</v>
      </c>
      <c r="Z81" s="23">
        <v>0</v>
      </c>
      <c r="AA81" s="26">
        <v>0</v>
      </c>
    </row>
    <row r="82" spans="1:27" x14ac:dyDescent="0.25">
      <c r="A82" s="18" t="s">
        <v>24</v>
      </c>
      <c r="B82" s="19" t="s">
        <v>25</v>
      </c>
      <c r="C82" s="20">
        <v>84773.493419999999</v>
      </c>
      <c r="D82" s="20">
        <v>0</v>
      </c>
      <c r="E82" s="20">
        <v>0</v>
      </c>
      <c r="F82" s="20">
        <v>70403.362707211229</v>
      </c>
      <c r="G82" s="20">
        <v>-2.2480093135378847E-8</v>
      </c>
      <c r="H82" s="20">
        <v>70403.362707211229</v>
      </c>
      <c r="I82" s="20">
        <v>8.9813132979748521E-10</v>
      </c>
      <c r="J82" s="20">
        <v>70403.362707211229</v>
      </c>
      <c r="K82" s="20">
        <v>75097.58618202807</v>
      </c>
      <c r="L82" s="20">
        <v>60943.282215201107</v>
      </c>
      <c r="M82" s="20">
        <v>9.1749338325454167E-10</v>
      </c>
      <c r="N82" s="20">
        <v>61303.92794426914</v>
      </c>
      <c r="O82" s="20">
        <v>1.6085934265029589E-10</v>
      </c>
      <c r="P82" s="20">
        <v>70403.362707211229</v>
      </c>
      <c r="Q82" s="20">
        <v>2.4649075968032465E-10</v>
      </c>
      <c r="R82" s="20">
        <v>71191.351957828389</v>
      </c>
      <c r="S82" s="20">
        <v>2.1274782342575835E-10</v>
      </c>
      <c r="T82" s="20">
        <v>70403.362707211229</v>
      </c>
      <c r="U82" s="20">
        <v>-2.2964722443550247E-8</v>
      </c>
      <c r="V82" s="20">
        <v>77282.376955140586</v>
      </c>
      <c r="W82" s="20">
        <v>-2.3771023470771392E-8</v>
      </c>
      <c r="X82" s="20">
        <v>70403.362707211229</v>
      </c>
      <c r="Y82" s="20">
        <v>9.502736113017205E-10</v>
      </c>
      <c r="Z82" s="20">
        <v>77101.411495307097</v>
      </c>
      <c r="AA82" s="25">
        <v>13406955.451436775</v>
      </c>
    </row>
    <row r="83" spans="1:27" x14ac:dyDescent="0.25">
      <c r="A83" s="21" t="s">
        <v>26</v>
      </c>
      <c r="B83" s="22" t="s">
        <v>25</v>
      </c>
      <c r="C83" s="23">
        <v>24653396.691000003</v>
      </c>
      <c r="D83" s="23">
        <v>0</v>
      </c>
      <c r="E83" s="23">
        <v>0</v>
      </c>
      <c r="F83" s="23">
        <v>20474348.280092787</v>
      </c>
      <c r="G83" s="23">
        <v>-6.5375464824995618E-6</v>
      </c>
      <c r="H83" s="23">
        <v>20474348.280092787</v>
      </c>
      <c r="I83" s="23">
        <v>2.6118999065442495E-7</v>
      </c>
      <c r="J83" s="23">
        <v>20474348.280092787</v>
      </c>
      <c r="K83" s="23">
        <v>21839498.503494591</v>
      </c>
      <c r="L83" s="23">
        <v>17723215.730407238</v>
      </c>
      <c r="M83" s="23">
        <v>2.6682076467790701E-7</v>
      </c>
      <c r="N83" s="23">
        <v>17828096.889186189</v>
      </c>
      <c r="O83" s="23">
        <v>4.6780296833628354E-8</v>
      </c>
      <c r="P83" s="23">
        <v>20474348.280092787</v>
      </c>
      <c r="Q83" s="23">
        <v>7.168319051048248E-8</v>
      </c>
      <c r="R83" s="23">
        <v>20703507.310822617</v>
      </c>
      <c r="S83" s="23">
        <v>6.1870241209437259E-8</v>
      </c>
      <c r="T83" s="23">
        <v>20474348.280092787</v>
      </c>
      <c r="U83" s="23">
        <v>-6.6784839158932842E-6</v>
      </c>
      <c r="V83" s="23">
        <v>22474868.256980199</v>
      </c>
      <c r="W83" s="23">
        <v>-6.9129682844677895E-6</v>
      </c>
      <c r="X83" s="23">
        <v>20474348.280092787</v>
      </c>
      <c r="Y83" s="23">
        <v>2.7635374406881977E-7</v>
      </c>
      <c r="Z83" s="23">
        <v>22422240.801290236</v>
      </c>
      <c r="AA83" s="26">
        <v>12354025.917876182</v>
      </c>
    </row>
    <row r="84" spans="1:27" x14ac:dyDescent="0.25">
      <c r="A84" s="18" t="s">
        <v>27</v>
      </c>
      <c r="B84" s="19" t="s">
        <v>3</v>
      </c>
      <c r="C84" s="20">
        <v>0</v>
      </c>
      <c r="D84" s="20">
        <v>0</v>
      </c>
      <c r="E84" s="20">
        <v>0</v>
      </c>
      <c r="F84" s="20">
        <v>0</v>
      </c>
      <c r="G84" s="20">
        <v>0</v>
      </c>
      <c r="H84" s="20">
        <v>0</v>
      </c>
      <c r="I84" s="20">
        <v>0</v>
      </c>
      <c r="J84" s="20">
        <v>0</v>
      </c>
      <c r="K84" s="20">
        <v>0</v>
      </c>
      <c r="L84" s="20">
        <v>0</v>
      </c>
      <c r="M84" s="20">
        <v>0</v>
      </c>
      <c r="N84" s="20">
        <v>0</v>
      </c>
      <c r="O84" s="20">
        <v>0</v>
      </c>
      <c r="P84" s="20">
        <v>0</v>
      </c>
      <c r="Q84" s="20">
        <v>0</v>
      </c>
      <c r="R84" s="20">
        <v>0</v>
      </c>
      <c r="S84" s="20">
        <v>0</v>
      </c>
      <c r="T84" s="20">
        <v>0</v>
      </c>
      <c r="U84" s="20">
        <v>0</v>
      </c>
      <c r="V84" s="20">
        <v>0</v>
      </c>
      <c r="W84" s="20">
        <v>0</v>
      </c>
      <c r="X84" s="20">
        <v>0</v>
      </c>
      <c r="Y84" s="20">
        <v>0</v>
      </c>
      <c r="Z84" s="20">
        <v>0</v>
      </c>
      <c r="AA84" s="25">
        <v>0</v>
      </c>
    </row>
    <row r="85" spans="1:27" x14ac:dyDescent="0.25">
      <c r="A85" s="21" t="s">
        <v>28</v>
      </c>
      <c r="B85" s="22" t="s">
        <v>5</v>
      </c>
      <c r="C85" s="23">
        <v>0</v>
      </c>
      <c r="D85" s="23">
        <v>0</v>
      </c>
      <c r="E85" s="23">
        <v>0</v>
      </c>
      <c r="F85" s="23">
        <v>0</v>
      </c>
      <c r="G85" s="23">
        <v>0</v>
      </c>
      <c r="H85" s="23">
        <v>0</v>
      </c>
      <c r="I85" s="23">
        <v>0</v>
      </c>
      <c r="J85" s="23">
        <v>0</v>
      </c>
      <c r="K85" s="23">
        <v>0</v>
      </c>
      <c r="L85" s="23">
        <v>0</v>
      </c>
      <c r="M85" s="23">
        <v>0</v>
      </c>
      <c r="N85" s="23">
        <v>0</v>
      </c>
      <c r="O85" s="23">
        <v>0</v>
      </c>
      <c r="P85" s="23">
        <v>0</v>
      </c>
      <c r="Q85" s="23">
        <v>0</v>
      </c>
      <c r="R85" s="23">
        <v>0</v>
      </c>
      <c r="S85" s="23">
        <v>0</v>
      </c>
      <c r="T85" s="23">
        <v>0</v>
      </c>
      <c r="U85" s="23">
        <v>0</v>
      </c>
      <c r="V85" s="23">
        <v>0</v>
      </c>
      <c r="W85" s="23">
        <v>0</v>
      </c>
      <c r="X85" s="23">
        <v>0</v>
      </c>
      <c r="Y85" s="23">
        <v>0</v>
      </c>
      <c r="Z85" s="23">
        <v>0</v>
      </c>
      <c r="AA85" s="26">
        <v>0</v>
      </c>
    </row>
    <row r="86" spans="1:27" x14ac:dyDescent="0.25">
      <c r="A86" s="18" t="s">
        <v>29</v>
      </c>
      <c r="B86" s="19" t="s">
        <v>7</v>
      </c>
      <c r="C86" s="20">
        <v>144127393.363646</v>
      </c>
      <c r="D86" s="20">
        <v>0</v>
      </c>
      <c r="E86" s="20">
        <v>0</v>
      </c>
      <c r="F86" s="20">
        <v>119696059.95536049</v>
      </c>
      <c r="G86" s="20">
        <v>-3.8219461006779234E-5</v>
      </c>
      <c r="H86" s="20">
        <v>119696059.95536049</v>
      </c>
      <c r="I86" s="20">
        <v>1.5269552101694742E-6</v>
      </c>
      <c r="J86" s="20">
        <v>119696059.95536049</v>
      </c>
      <c r="K86" s="20">
        <v>127676929.51726264</v>
      </c>
      <c r="L86" s="20">
        <v>103612533.28543063</v>
      </c>
      <c r="M86" s="20">
        <v>1.5598735456343986E-6</v>
      </c>
      <c r="N86" s="20">
        <v>104225684.00933418</v>
      </c>
      <c r="O86" s="20">
        <v>2.7348451525423419E-7</v>
      </c>
      <c r="P86" s="20">
        <v>119696059.95536049</v>
      </c>
      <c r="Q86" s="20">
        <v>4.1907050479730119E-7</v>
      </c>
      <c r="R86" s="20">
        <v>121035757.44933249</v>
      </c>
      <c r="S86" s="20">
        <v>3.617025558004163E-7</v>
      </c>
      <c r="T86" s="20">
        <v>119696059.95536049</v>
      </c>
      <c r="U86" s="20">
        <v>-3.9043402030281887E-5</v>
      </c>
      <c r="V86" s="20">
        <v>131391394.81142686</v>
      </c>
      <c r="W86" s="20">
        <v>-4.0414232234766509E-5</v>
      </c>
      <c r="X86" s="20">
        <v>119696059.95536049</v>
      </c>
      <c r="Y86" s="20">
        <v>1.6156047492418593E-6</v>
      </c>
      <c r="Z86" s="20">
        <v>131083726.94305871</v>
      </c>
      <c r="AA86" s="25">
        <v>19569081.595180228</v>
      </c>
    </row>
    <row r="87" spans="1:27" x14ac:dyDescent="0.25">
      <c r="A87" s="21" t="s">
        <v>30</v>
      </c>
      <c r="B87" s="22" t="s">
        <v>7</v>
      </c>
      <c r="C87" s="23">
        <v>28405633.148816001</v>
      </c>
      <c r="D87" s="23">
        <v>0</v>
      </c>
      <c r="E87" s="23">
        <v>0</v>
      </c>
      <c r="F87" s="23">
        <v>23590535.35279065</v>
      </c>
      <c r="G87" s="23">
        <v>-7.5325582678433933E-6</v>
      </c>
      <c r="H87" s="23">
        <v>23590535.35279065</v>
      </c>
      <c r="I87" s="23">
        <v>3.0094299579338538E-7</v>
      </c>
      <c r="J87" s="23">
        <v>23590535.35279065</v>
      </c>
      <c r="K87" s="23">
        <v>25163460.857742757</v>
      </c>
      <c r="L87" s="23">
        <v>20420681.602834031</v>
      </c>
      <c r="M87" s="23">
        <v>3.0743077122083E-7</v>
      </c>
      <c r="N87" s="23">
        <v>20541525.629230808</v>
      </c>
      <c r="O87" s="23">
        <v>5.3900238052546644E-8</v>
      </c>
      <c r="P87" s="23">
        <v>23590535.35279065</v>
      </c>
      <c r="Q87" s="23">
        <v>8.2593341522014041E-8</v>
      </c>
      <c r="R87" s="23">
        <v>23854572.290225167</v>
      </c>
      <c r="S87" s="23">
        <v>7.1286865524117209E-8</v>
      </c>
      <c r="T87" s="23">
        <v>23590535.35279065</v>
      </c>
      <c r="U87" s="23">
        <v>-7.6949463184676396E-6</v>
      </c>
      <c r="V87" s="23">
        <v>25895533.61662367</v>
      </c>
      <c r="W87" s="23">
        <v>-7.9651191078946923E-6</v>
      </c>
      <c r="X87" s="23">
        <v>23590535.35279065</v>
      </c>
      <c r="Y87" s="23">
        <v>3.1841466600772345E-7</v>
      </c>
      <c r="Z87" s="23">
        <v>25834896.284631591</v>
      </c>
      <c r="AA87" s="26">
        <v>3856811.2548141535</v>
      </c>
    </row>
    <row r="88" spans="1:27" x14ac:dyDescent="0.25">
      <c r="A88" s="18" t="s">
        <v>31</v>
      </c>
      <c r="B88" s="19" t="s">
        <v>7</v>
      </c>
      <c r="C88" s="20">
        <v>10393824.331660001</v>
      </c>
      <c r="D88" s="20">
        <v>0</v>
      </c>
      <c r="E88" s="20">
        <v>0</v>
      </c>
      <c r="F88" s="20">
        <v>8631945.6095961407</v>
      </c>
      <c r="G88" s="20">
        <v>-2.7562169444978813E-6</v>
      </c>
      <c r="H88" s="20">
        <v>8631945.6095961407</v>
      </c>
      <c r="I88" s="20">
        <v>1.1011719456252715E-7</v>
      </c>
      <c r="J88" s="20">
        <v>8631945.6095961407</v>
      </c>
      <c r="K88" s="20">
        <v>9207490.3017214518</v>
      </c>
      <c r="L88" s="20">
        <v>7472073.4510881687</v>
      </c>
      <c r="M88" s="20">
        <v>1.1249111799323688E-7</v>
      </c>
      <c r="N88" s="20">
        <v>7516291.1446462842</v>
      </c>
      <c r="O88" s="20">
        <v>1.9722482608213819E-8</v>
      </c>
      <c r="P88" s="20">
        <v>8631945.6095961407</v>
      </c>
      <c r="Q88" s="20">
        <v>3.0221494386242744E-8</v>
      </c>
      <c r="R88" s="20">
        <v>8728558.6134459861</v>
      </c>
      <c r="S88" s="20">
        <v>2.6084373952538624E-8</v>
      </c>
      <c r="T88" s="20">
        <v>8631945.6095961407</v>
      </c>
      <c r="U88" s="20">
        <v>-2.8156358936516159E-6</v>
      </c>
      <c r="V88" s="20">
        <v>9475360.9601200297</v>
      </c>
      <c r="W88" s="20">
        <v>-2.9144940496303155E-6</v>
      </c>
      <c r="X88" s="20">
        <v>8631945.6095961407</v>
      </c>
      <c r="Y88" s="20">
        <v>1.1651020365467252E-7</v>
      </c>
      <c r="Z88" s="20">
        <v>9453173.3266543597</v>
      </c>
      <c r="AA88" s="25">
        <v>1411234.8227864932</v>
      </c>
    </row>
    <row r="89" spans="1:27" x14ac:dyDescent="0.25">
      <c r="A89" s="21" t="s">
        <v>32</v>
      </c>
      <c r="B89" s="22" t="s">
        <v>9</v>
      </c>
      <c r="C89" s="23">
        <v>6305.9766</v>
      </c>
      <c r="D89" s="23">
        <v>0</v>
      </c>
      <c r="E89" s="23">
        <v>0</v>
      </c>
      <c r="F89" s="23">
        <v>5237.0374262321711</v>
      </c>
      <c r="G89" s="23">
        <v>-1.6722083231275154E-9</v>
      </c>
      <c r="H89" s="23">
        <v>5237.0374262321711</v>
      </c>
      <c r="I89" s="23">
        <v>6.6808561508374183E-11</v>
      </c>
      <c r="J89" s="23">
        <v>5237.0374262321711</v>
      </c>
      <c r="K89" s="23">
        <v>5586.2227929447099</v>
      </c>
      <c r="L89" s="23">
        <v>4533.3381470107925</v>
      </c>
      <c r="M89" s="23">
        <v>6.8248830761208157E-11</v>
      </c>
      <c r="N89" s="23">
        <v>4560.1652062323055</v>
      </c>
      <c r="O89" s="23">
        <v>1.1965712508962542E-11</v>
      </c>
      <c r="P89" s="23">
        <v>5237.0374262321711</v>
      </c>
      <c r="Q89" s="23">
        <v>1.8335506771667864E-11</v>
      </c>
      <c r="R89" s="23">
        <v>5295.6529388762583</v>
      </c>
      <c r="S89" s="23">
        <v>1.5825498538523767E-11</v>
      </c>
      <c r="T89" s="23">
        <v>5237.0374262321711</v>
      </c>
      <c r="U89" s="23">
        <v>-1.708258047560389E-9</v>
      </c>
      <c r="V89" s="23">
        <v>5748.7410393367254</v>
      </c>
      <c r="W89" s="23">
        <v>-1.768235703371055E-9</v>
      </c>
      <c r="X89" s="23">
        <v>5237.0374262321711</v>
      </c>
      <c r="Y89" s="23">
        <v>7.0687226805406135E-11</v>
      </c>
      <c r="Z89" s="23">
        <v>5735.2797095143887</v>
      </c>
      <c r="AA89" s="26">
        <v>856.20205668566234</v>
      </c>
    </row>
    <row r="93" spans="1:27" ht="45" x14ac:dyDescent="0.25">
      <c r="B93" s="17"/>
      <c r="C93" s="17" t="s">
        <v>447</v>
      </c>
      <c r="D93" s="17" t="s">
        <v>448</v>
      </c>
      <c r="E93" s="17" t="s">
        <v>449</v>
      </c>
      <c r="F93" s="17" t="s">
        <v>450</v>
      </c>
      <c r="G93" s="17" t="s">
        <v>451</v>
      </c>
      <c r="H93" s="17" t="s">
        <v>452</v>
      </c>
      <c r="I93" s="17" t="s">
        <v>453</v>
      </c>
      <c r="J93" s="17" t="s">
        <v>454</v>
      </c>
      <c r="K93" s="17" t="s">
        <v>455</v>
      </c>
      <c r="L93" s="17" t="s">
        <v>456</v>
      </c>
      <c r="M93" s="17" t="s">
        <v>457</v>
      </c>
      <c r="N93" s="17" t="s">
        <v>458</v>
      </c>
      <c r="O93" s="17" t="s">
        <v>459</v>
      </c>
      <c r="P93" s="17" t="s">
        <v>460</v>
      </c>
      <c r="Q93" s="17" t="s">
        <v>461</v>
      </c>
      <c r="R93" s="17" t="s">
        <v>462</v>
      </c>
      <c r="S93" s="17" t="s">
        <v>463</v>
      </c>
      <c r="T93" s="17" t="s">
        <v>464</v>
      </c>
      <c r="U93" s="17" t="s">
        <v>465</v>
      </c>
      <c r="V93" s="17" t="s">
        <v>466</v>
      </c>
      <c r="W93" s="17" t="s">
        <v>467</v>
      </c>
      <c r="X93" s="17" t="s">
        <v>468</v>
      </c>
      <c r="Y93" s="17" t="s">
        <v>469</v>
      </c>
      <c r="Z93" s="17" t="s">
        <v>470</v>
      </c>
      <c r="AA93" s="24" t="s">
        <v>471</v>
      </c>
    </row>
    <row r="94" spans="1:27" x14ac:dyDescent="0.25">
      <c r="B94" s="3" t="s">
        <v>442</v>
      </c>
      <c r="C94" s="5">
        <f>SUM(C2:C27)</f>
        <v>445215636.20115489</v>
      </c>
      <c r="D94" s="5">
        <f t="shared" ref="D94:AA94" si="0">SUM(D2:D27)</f>
        <v>110645496.83621807</v>
      </c>
      <c r="E94" s="5">
        <f t="shared" si="0"/>
        <v>416222001.60674304</v>
      </c>
      <c r="F94" s="5">
        <f t="shared" si="0"/>
        <v>428246277.4576875</v>
      </c>
      <c r="G94" s="5">
        <f t="shared" si="0"/>
        <v>377492200.1020484</v>
      </c>
      <c r="H94" s="5">
        <f t="shared" si="0"/>
        <v>428246277.4576875</v>
      </c>
      <c r="I94" s="5">
        <f t="shared" si="0"/>
        <v>377492200.10206145</v>
      </c>
      <c r="J94" s="5">
        <f t="shared" si="0"/>
        <v>428246277.4576875</v>
      </c>
      <c r="K94" s="5">
        <f t="shared" si="0"/>
        <v>471886620.74750584</v>
      </c>
      <c r="L94" s="5">
        <f t="shared" si="0"/>
        <v>385894011.37342376</v>
      </c>
      <c r="M94" s="5">
        <f t="shared" si="0"/>
        <v>377492200.10206157</v>
      </c>
      <c r="N94" s="5">
        <f t="shared" si="0"/>
        <v>375865792.51293057</v>
      </c>
      <c r="O94" s="5">
        <f t="shared" si="0"/>
        <v>377492200.10206103</v>
      </c>
      <c r="P94" s="5">
        <f t="shared" si="0"/>
        <v>428246277.4576875</v>
      </c>
      <c r="Q94" s="5">
        <f t="shared" si="0"/>
        <v>377492200.10206115</v>
      </c>
      <c r="R94" s="5">
        <f t="shared" si="0"/>
        <v>429234116.47509396</v>
      </c>
      <c r="S94" s="5">
        <f t="shared" si="0"/>
        <v>377492200.10206103</v>
      </c>
      <c r="T94" s="5">
        <f t="shared" si="0"/>
        <v>429108406.34532917</v>
      </c>
      <c r="U94" s="5">
        <f t="shared" si="0"/>
        <v>377492200.10204619</v>
      </c>
      <c r="V94" s="5">
        <f t="shared" si="0"/>
        <v>436870108.67790848</v>
      </c>
      <c r="W94" s="5">
        <f t="shared" si="0"/>
        <v>377492200.10204762</v>
      </c>
      <c r="X94" s="5">
        <f t="shared" si="0"/>
        <v>428246277.4576875</v>
      </c>
      <c r="Y94" s="5">
        <f t="shared" si="0"/>
        <v>377492200.10206145</v>
      </c>
      <c r="Z94" s="5">
        <f t="shared" si="0"/>
        <v>436643084.81031454</v>
      </c>
      <c r="AA94" s="5">
        <f t="shared" si="0"/>
        <v>377492200.10206097</v>
      </c>
    </row>
    <row r="95" spans="1:27" x14ac:dyDescent="0.25">
      <c r="B95" s="3" t="s">
        <v>443</v>
      </c>
      <c r="C95" s="5">
        <f>SUM(C33:C58)</f>
        <v>34216434.718592793</v>
      </c>
      <c r="D95" s="5">
        <f t="shared" ref="D95:AA95" si="1">SUM(D33:D58)</f>
        <v>110645496.83621807</v>
      </c>
      <c r="E95" s="5">
        <f t="shared" si="1"/>
        <v>416222001.60674304</v>
      </c>
      <c r="F95" s="5">
        <f t="shared" si="1"/>
        <v>86793019.031021968</v>
      </c>
      <c r="G95" s="5">
        <f t="shared" si="1"/>
        <v>377492200.10216093</v>
      </c>
      <c r="H95" s="5">
        <f t="shared" si="1"/>
        <v>86793019.031021968</v>
      </c>
      <c r="I95" s="5">
        <f t="shared" si="1"/>
        <v>377492200.10205698</v>
      </c>
      <c r="J95" s="5">
        <f t="shared" si="1"/>
        <v>86793019.031021968</v>
      </c>
      <c r="K95" s="5">
        <f t="shared" si="1"/>
        <v>102272175.38987847</v>
      </c>
      <c r="L95" s="5">
        <f t="shared" si="1"/>
        <v>86793019.031021968</v>
      </c>
      <c r="M95" s="5">
        <f t="shared" si="1"/>
        <v>377492200.10205698</v>
      </c>
      <c r="N95" s="5">
        <f t="shared" si="1"/>
        <v>74090300.628525242</v>
      </c>
      <c r="O95" s="5">
        <f t="shared" si="1"/>
        <v>377492200.10206026</v>
      </c>
      <c r="P95" s="5">
        <f t="shared" si="1"/>
        <v>86793019.031021968</v>
      </c>
      <c r="Q95" s="5">
        <f t="shared" si="1"/>
        <v>377492200.1020599</v>
      </c>
      <c r="R95" s="5">
        <f t="shared" si="1"/>
        <v>83968521.835669979</v>
      </c>
      <c r="S95" s="5">
        <f t="shared" si="1"/>
        <v>377492200.10206008</v>
      </c>
      <c r="T95" s="5">
        <f t="shared" si="1"/>
        <v>86793019.031021968</v>
      </c>
      <c r="U95" s="5">
        <f t="shared" si="1"/>
        <v>377492200.10216093</v>
      </c>
      <c r="V95" s="5">
        <f t="shared" si="1"/>
        <v>62135681.728229158</v>
      </c>
      <c r="W95" s="5">
        <f t="shared" si="1"/>
        <v>377492200.10216087</v>
      </c>
      <c r="X95" s="5">
        <f t="shared" si="1"/>
        <v>86793019.031021968</v>
      </c>
      <c r="Y95" s="5">
        <f t="shared" si="1"/>
        <v>377492200.10205698</v>
      </c>
      <c r="Z95" s="5">
        <f t="shared" si="1"/>
        <v>62784290.483659692</v>
      </c>
      <c r="AA95" s="5">
        <f t="shared" si="1"/>
        <v>298758070.75007695</v>
      </c>
    </row>
    <row r="96" spans="1:27" x14ac:dyDescent="0.25">
      <c r="B96" s="3" t="s">
        <v>446</v>
      </c>
      <c r="C96" s="5">
        <f>SUM(C64:C89)</f>
        <v>410999201.48256201</v>
      </c>
      <c r="D96" s="5">
        <f t="shared" ref="D96:AA96" si="2">SUM(D64:D89)</f>
        <v>0</v>
      </c>
      <c r="E96" s="5">
        <f t="shared" si="2"/>
        <v>0</v>
      </c>
      <c r="F96" s="5">
        <f t="shared" si="2"/>
        <v>341453258.42666548</v>
      </c>
      <c r="G96" s="5">
        <f t="shared" si="2"/>
        <v>-1.1261716053676882E-4</v>
      </c>
      <c r="H96" s="5">
        <f t="shared" si="2"/>
        <v>341453258.42666548</v>
      </c>
      <c r="I96" s="5">
        <f t="shared" si="2"/>
        <v>4.4993141061201605E-6</v>
      </c>
      <c r="J96" s="5">
        <f t="shared" si="2"/>
        <v>341453258.42666548</v>
      </c>
      <c r="K96" s="5">
        <f t="shared" si="2"/>
        <v>369614445.35762733</v>
      </c>
      <c r="L96" s="5">
        <f t="shared" si="2"/>
        <v>299100992.3424018</v>
      </c>
      <c r="M96" s="5">
        <f t="shared" si="2"/>
        <v>4.5859971548395912E-6</v>
      </c>
      <c r="N96" s="5">
        <f t="shared" si="2"/>
        <v>301775491.88440537</v>
      </c>
      <c r="O96" s="5">
        <f t="shared" si="2"/>
        <v>8.0584730258868571E-7</v>
      </c>
      <c r="P96" s="5">
        <f t="shared" si="2"/>
        <v>341453258.42666548</v>
      </c>
      <c r="Q96" s="5">
        <f t="shared" si="2"/>
        <v>1.2320589371210847E-6</v>
      </c>
      <c r="R96" s="5">
        <f t="shared" si="2"/>
        <v>345265594.63942397</v>
      </c>
      <c r="S96" s="5">
        <f t="shared" si="2"/>
        <v>1.0138834046560057E-6</v>
      </c>
      <c r="T96" s="5">
        <f t="shared" si="2"/>
        <v>342315387.31430715</v>
      </c>
      <c r="U96" s="5">
        <f t="shared" si="2"/>
        <v>-1.1478682430844772E-4</v>
      </c>
      <c r="V96" s="5">
        <f t="shared" si="2"/>
        <v>374734426.94967937</v>
      </c>
      <c r="W96" s="5">
        <f t="shared" si="2"/>
        <v>-1.1328457241356435E-4</v>
      </c>
      <c r="X96" s="5">
        <f t="shared" si="2"/>
        <v>341453258.42666548</v>
      </c>
      <c r="Y96" s="5">
        <f t="shared" si="2"/>
        <v>4.5286792074634905E-6</v>
      </c>
      <c r="Z96" s="5">
        <f t="shared" si="2"/>
        <v>373858794.32665479</v>
      </c>
      <c r="AA96" s="5">
        <f t="shared" si="2"/>
        <v>78734129.351984024</v>
      </c>
    </row>
    <row r="97" spans="2:27" x14ac:dyDescent="0.25">
      <c r="B97" s="3" t="s">
        <v>444</v>
      </c>
      <c r="C97" s="5">
        <f>C95+C96</f>
        <v>445215636.20115483</v>
      </c>
      <c r="D97" s="5">
        <f t="shared" ref="D97:AA97" si="3">D95+D96</f>
        <v>110645496.83621807</v>
      </c>
      <c r="E97" s="5">
        <f t="shared" si="3"/>
        <v>416222001.60674304</v>
      </c>
      <c r="F97" s="5">
        <f t="shared" si="3"/>
        <v>428246277.45768744</v>
      </c>
      <c r="G97" s="5">
        <f t="shared" si="3"/>
        <v>377492200.10204834</v>
      </c>
      <c r="H97" s="5">
        <f t="shared" si="3"/>
        <v>428246277.45768744</v>
      </c>
      <c r="I97" s="5">
        <f t="shared" si="3"/>
        <v>377492200.10206145</v>
      </c>
      <c r="J97" s="5">
        <f t="shared" si="3"/>
        <v>428246277.45768744</v>
      </c>
      <c r="K97" s="5">
        <f t="shared" si="3"/>
        <v>471886620.74750578</v>
      </c>
      <c r="L97" s="5">
        <f t="shared" si="3"/>
        <v>385894011.37342376</v>
      </c>
      <c r="M97" s="5">
        <f t="shared" si="3"/>
        <v>377492200.10206157</v>
      </c>
      <c r="N97" s="5">
        <f t="shared" si="3"/>
        <v>375865792.51293063</v>
      </c>
      <c r="O97" s="5">
        <f t="shared" si="3"/>
        <v>377492200.10206109</v>
      </c>
      <c r="P97" s="5">
        <f t="shared" si="3"/>
        <v>428246277.45768744</v>
      </c>
      <c r="Q97" s="5">
        <f t="shared" si="3"/>
        <v>377492200.10206115</v>
      </c>
      <c r="R97" s="5">
        <f t="shared" si="3"/>
        <v>429234116.47509396</v>
      </c>
      <c r="S97" s="5">
        <f t="shared" si="3"/>
        <v>377492200.10206109</v>
      </c>
      <c r="T97" s="5">
        <f t="shared" si="3"/>
        <v>429108406.34532911</v>
      </c>
      <c r="U97" s="5">
        <f t="shared" si="3"/>
        <v>377492200.10204613</v>
      </c>
      <c r="V97" s="5">
        <f t="shared" si="3"/>
        <v>436870108.67790854</v>
      </c>
      <c r="W97" s="5">
        <f t="shared" si="3"/>
        <v>377492200.10204756</v>
      </c>
      <c r="X97" s="5">
        <f t="shared" si="3"/>
        <v>428246277.45768744</v>
      </c>
      <c r="Y97" s="5">
        <f t="shared" si="3"/>
        <v>377492200.10206151</v>
      </c>
      <c r="Z97" s="5">
        <f t="shared" si="3"/>
        <v>436643084.81031448</v>
      </c>
      <c r="AA97" s="5">
        <f t="shared" si="3"/>
        <v>377492200.10206097</v>
      </c>
    </row>
    <row r="98" spans="2:27" x14ac:dyDescent="0.25">
      <c r="B98" s="3" t="s">
        <v>445</v>
      </c>
      <c r="C98" s="5">
        <f>C94-C97</f>
        <v>0</v>
      </c>
      <c r="D98" s="5">
        <f t="shared" ref="D98:AA98" si="4">D94-D97</f>
        <v>0</v>
      </c>
      <c r="E98" s="5">
        <f t="shared" si="4"/>
        <v>0</v>
      </c>
      <c r="F98" s="5">
        <f t="shared" si="4"/>
        <v>0</v>
      </c>
      <c r="G98" s="5">
        <f t="shared" si="4"/>
        <v>0</v>
      </c>
      <c r="H98" s="5">
        <f t="shared" si="4"/>
        <v>0</v>
      </c>
      <c r="I98" s="5">
        <f t="shared" si="4"/>
        <v>0</v>
      </c>
      <c r="J98" s="5">
        <f t="shared" si="4"/>
        <v>0</v>
      </c>
      <c r="K98" s="5">
        <f t="shared" si="4"/>
        <v>0</v>
      </c>
      <c r="L98" s="5">
        <f t="shared" si="4"/>
        <v>0</v>
      </c>
      <c r="M98" s="5">
        <f t="shared" si="4"/>
        <v>0</v>
      </c>
      <c r="N98" s="5">
        <f t="shared" si="4"/>
        <v>0</v>
      </c>
      <c r="O98" s="5">
        <f t="shared" si="4"/>
        <v>0</v>
      </c>
      <c r="P98" s="5">
        <f t="shared" si="4"/>
        <v>0</v>
      </c>
      <c r="Q98" s="5">
        <f t="shared" si="4"/>
        <v>0</v>
      </c>
      <c r="R98" s="5">
        <f t="shared" si="4"/>
        <v>0</v>
      </c>
      <c r="S98" s="5">
        <f t="shared" si="4"/>
        <v>0</v>
      </c>
      <c r="T98" s="5">
        <f t="shared" si="4"/>
        <v>0</v>
      </c>
      <c r="U98" s="5">
        <f t="shared" si="4"/>
        <v>0</v>
      </c>
      <c r="V98" s="5">
        <f t="shared" si="4"/>
        <v>0</v>
      </c>
      <c r="W98" s="5">
        <f t="shared" si="4"/>
        <v>0</v>
      </c>
      <c r="X98" s="5">
        <f t="shared" si="4"/>
        <v>0</v>
      </c>
      <c r="Y98" s="5">
        <f t="shared" si="4"/>
        <v>0</v>
      </c>
      <c r="Z98" s="5">
        <f t="shared" si="4"/>
        <v>0</v>
      </c>
      <c r="AA98" s="5">
        <f t="shared" si="4"/>
        <v>0</v>
      </c>
    </row>
    <row r="100" spans="2:27" ht="45" x14ac:dyDescent="0.25">
      <c r="B100" s="17" t="s">
        <v>443</v>
      </c>
      <c r="C100" s="17" t="s">
        <v>319</v>
      </c>
      <c r="D100" s="17" t="s">
        <v>330</v>
      </c>
      <c r="E100" s="17" t="s">
        <v>320</v>
      </c>
      <c r="F100" s="17" t="s">
        <v>321</v>
      </c>
      <c r="G100" s="17" t="s">
        <v>322</v>
      </c>
      <c r="H100" s="17" t="s">
        <v>323</v>
      </c>
      <c r="I100" s="17" t="s">
        <v>324</v>
      </c>
      <c r="J100" s="17" t="s">
        <v>325</v>
      </c>
      <c r="K100" s="17" t="s">
        <v>326</v>
      </c>
      <c r="L100" s="17" t="s">
        <v>327</v>
      </c>
      <c r="M100" s="17" t="s">
        <v>328</v>
      </c>
      <c r="N100" s="17" t="s">
        <v>329</v>
      </c>
      <c r="O100" s="17"/>
      <c r="P100" s="17"/>
      <c r="Q100" s="17"/>
      <c r="R100" s="17"/>
      <c r="S100" s="17"/>
      <c r="T100" s="17"/>
      <c r="U100" s="17"/>
      <c r="V100" s="17"/>
      <c r="W100" s="17"/>
      <c r="X100" s="17"/>
      <c r="Y100" s="17"/>
      <c r="Z100" s="17"/>
      <c r="AA100" s="24"/>
    </row>
    <row r="101" spans="2:27" x14ac:dyDescent="0.25">
      <c r="B101" s="1" t="s">
        <v>317</v>
      </c>
      <c r="C101" s="9">
        <f>C95</f>
        <v>34216434.718592793</v>
      </c>
      <c r="D101" s="9">
        <f>F95</f>
        <v>86793019.031021968</v>
      </c>
      <c r="E101" s="9">
        <f>H95</f>
        <v>86793019.031021968</v>
      </c>
      <c r="F101" s="9">
        <f>J95</f>
        <v>86793019.031021968</v>
      </c>
      <c r="G101" s="9">
        <f>L95</f>
        <v>86793019.031021968</v>
      </c>
      <c r="H101" s="9">
        <f>N95</f>
        <v>74090300.628525242</v>
      </c>
      <c r="I101" s="9">
        <f>P95</f>
        <v>86793019.031021968</v>
      </c>
      <c r="J101" s="9">
        <f>R95</f>
        <v>83968521.835669979</v>
      </c>
      <c r="K101" s="9">
        <f>T95</f>
        <v>86793019.031021968</v>
      </c>
      <c r="L101" s="9">
        <f>V95</f>
        <v>62135681.728229158</v>
      </c>
      <c r="M101" s="9">
        <f>X95</f>
        <v>86793019.031021968</v>
      </c>
      <c r="N101" s="9">
        <f>Z95</f>
        <v>62784290.483659692</v>
      </c>
    </row>
    <row r="102" spans="2:27" x14ac:dyDescent="0.25">
      <c r="B102" s="1" t="s">
        <v>318</v>
      </c>
      <c r="C102" s="9">
        <f>C95</f>
        <v>34216434.718592793</v>
      </c>
      <c r="D102" s="9">
        <f>G95</f>
        <v>377492200.10216093</v>
      </c>
      <c r="E102" s="9">
        <f>I95</f>
        <v>377492200.10205698</v>
      </c>
      <c r="F102" s="9">
        <f>K95</f>
        <v>102272175.38987847</v>
      </c>
      <c r="G102" s="9">
        <f>M95</f>
        <v>377492200.10205698</v>
      </c>
      <c r="H102" s="9">
        <f>O95</f>
        <v>377492200.10206026</v>
      </c>
      <c r="I102" s="9">
        <f>Q95</f>
        <v>377492200.1020599</v>
      </c>
      <c r="J102" s="9">
        <f>S95</f>
        <v>377492200.10206008</v>
      </c>
      <c r="K102" s="9">
        <f>U95</f>
        <v>377492200.10216093</v>
      </c>
      <c r="L102" s="9">
        <f>W95</f>
        <v>377492200.10216087</v>
      </c>
      <c r="M102" s="9">
        <f>Y95</f>
        <v>377492200.10205698</v>
      </c>
      <c r="N102" s="9">
        <f>AA95</f>
        <v>298758070.75007695</v>
      </c>
    </row>
    <row r="104" spans="2:27" ht="45" x14ac:dyDescent="0.25">
      <c r="B104" s="17" t="s">
        <v>446</v>
      </c>
      <c r="C104" s="17" t="s">
        <v>319</v>
      </c>
      <c r="D104" s="17" t="s">
        <v>330</v>
      </c>
      <c r="E104" s="17" t="s">
        <v>320</v>
      </c>
      <c r="F104" s="17" t="s">
        <v>321</v>
      </c>
      <c r="G104" s="17" t="s">
        <v>322</v>
      </c>
      <c r="H104" s="17" t="s">
        <v>323</v>
      </c>
      <c r="I104" s="17" t="s">
        <v>324</v>
      </c>
      <c r="J104" s="17" t="s">
        <v>325</v>
      </c>
      <c r="K104" s="17" t="s">
        <v>326</v>
      </c>
      <c r="L104" s="17" t="s">
        <v>327</v>
      </c>
      <c r="M104" s="17" t="s">
        <v>328</v>
      </c>
      <c r="N104" s="17" t="s">
        <v>329</v>
      </c>
      <c r="O104" s="17"/>
      <c r="P104" s="17"/>
      <c r="Q104" s="17"/>
      <c r="R104" s="17"/>
      <c r="S104" s="17"/>
      <c r="T104" s="17"/>
      <c r="U104" s="17"/>
      <c r="V104" s="17"/>
      <c r="W104" s="17"/>
      <c r="X104" s="17"/>
      <c r="Y104" s="17"/>
      <c r="Z104" s="17"/>
      <c r="AA104" s="24"/>
    </row>
    <row r="105" spans="2:27" x14ac:dyDescent="0.25">
      <c r="B105" s="1" t="s">
        <v>317</v>
      </c>
      <c r="C105" s="9">
        <f>C96</f>
        <v>410999201.48256201</v>
      </c>
      <c r="D105" s="9">
        <f>F96</f>
        <v>341453258.42666548</v>
      </c>
      <c r="E105" s="9">
        <f>H96</f>
        <v>341453258.42666548</v>
      </c>
      <c r="F105" s="9">
        <f>J96</f>
        <v>341453258.42666548</v>
      </c>
      <c r="G105" s="9">
        <f>L96</f>
        <v>299100992.3424018</v>
      </c>
      <c r="H105" s="9">
        <f>N96</f>
        <v>301775491.88440537</v>
      </c>
      <c r="I105" s="9">
        <f>P96</f>
        <v>341453258.42666548</v>
      </c>
      <c r="J105" s="9">
        <f>R96</f>
        <v>345265594.63942397</v>
      </c>
      <c r="K105" s="9">
        <f>T96</f>
        <v>342315387.31430715</v>
      </c>
      <c r="L105" s="9">
        <f>V96</f>
        <v>374734426.94967937</v>
      </c>
      <c r="M105" s="9">
        <f>X96</f>
        <v>341453258.42666548</v>
      </c>
      <c r="N105" s="9">
        <f>Z96</f>
        <v>373858794.32665479</v>
      </c>
    </row>
    <row r="106" spans="2:27" x14ac:dyDescent="0.25">
      <c r="B106" s="1" t="s">
        <v>318</v>
      </c>
      <c r="C106" s="9">
        <f>C96</f>
        <v>410999201.48256201</v>
      </c>
      <c r="D106" s="9">
        <f>G96</f>
        <v>-1.1261716053676882E-4</v>
      </c>
      <c r="E106" s="9">
        <f>I96</f>
        <v>4.4993141061201605E-6</v>
      </c>
      <c r="F106" s="9">
        <f>K96</f>
        <v>369614445.35762733</v>
      </c>
      <c r="G106" s="9">
        <f>M96</f>
        <v>4.5859971548395912E-6</v>
      </c>
      <c r="H106" s="9">
        <f>O96</f>
        <v>8.0584730258868571E-7</v>
      </c>
      <c r="I106" s="9">
        <f>Q96</f>
        <v>1.2320589371210847E-6</v>
      </c>
      <c r="J106" s="9">
        <f>S96</f>
        <v>1.0138834046560057E-6</v>
      </c>
      <c r="K106" s="9">
        <f>U96</f>
        <v>-1.1478682430844772E-4</v>
      </c>
      <c r="L106" s="9">
        <f>W96</f>
        <v>-1.1328457241356435E-4</v>
      </c>
      <c r="M106" s="9">
        <f>Y96</f>
        <v>4.5286792074634905E-6</v>
      </c>
      <c r="N106" s="9">
        <f>AA96</f>
        <v>78734129.351984024</v>
      </c>
    </row>
  </sheetData>
  <pageMargins left="0.7" right="0.7" top="0.75" bottom="0.75" header="0.3" footer="0.3"/>
  <drawing r:id="rId1"/>
  <tableParts count="2">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3:M26"/>
  <sheetViews>
    <sheetView zoomScale="85" zoomScaleNormal="85" workbookViewId="0"/>
  </sheetViews>
  <sheetFormatPr defaultColWidth="15.7109375" defaultRowHeight="15" x14ac:dyDescent="0.25"/>
  <cols>
    <col min="1" max="1" width="13.5703125" customWidth="1"/>
    <col min="2" max="2" width="17" bestFit="1" customWidth="1"/>
    <col min="3" max="13" width="17.28515625" bestFit="1" customWidth="1"/>
  </cols>
  <sheetData>
    <row r="3" spans="1:13" ht="45" x14ac:dyDescent="0.25">
      <c r="A3" s="6" t="s">
        <v>60</v>
      </c>
      <c r="B3" s="2" t="s">
        <v>62</v>
      </c>
      <c r="C3" s="2" t="s">
        <v>63</v>
      </c>
      <c r="D3" s="2" t="s">
        <v>64</v>
      </c>
      <c r="E3" s="2" t="s">
        <v>65</v>
      </c>
      <c r="F3" s="2" t="s">
        <v>66</v>
      </c>
      <c r="G3" s="2" t="s">
        <v>67</v>
      </c>
      <c r="H3" s="2" t="s">
        <v>68</v>
      </c>
      <c r="I3" s="2" t="s">
        <v>69</v>
      </c>
      <c r="J3" s="2" t="s">
        <v>70</v>
      </c>
      <c r="K3" s="2" t="s">
        <v>84</v>
      </c>
      <c r="L3" s="2" t="s">
        <v>71</v>
      </c>
      <c r="M3" s="2" t="s">
        <v>72</v>
      </c>
    </row>
    <row r="4" spans="1:13" x14ac:dyDescent="0.25">
      <c r="A4" s="7" t="s">
        <v>3</v>
      </c>
      <c r="B4" s="9">
        <v>0</v>
      </c>
      <c r="C4" s="9">
        <v>0</v>
      </c>
      <c r="D4" s="9">
        <v>0</v>
      </c>
      <c r="E4" s="9">
        <v>0</v>
      </c>
      <c r="F4" s="9">
        <v>0</v>
      </c>
      <c r="G4" s="9">
        <v>0</v>
      </c>
      <c r="H4" s="9">
        <v>0</v>
      </c>
      <c r="I4" s="9">
        <v>0</v>
      </c>
      <c r="J4" s="9">
        <v>0</v>
      </c>
      <c r="K4" s="9">
        <v>0</v>
      </c>
      <c r="L4" s="9">
        <v>0</v>
      </c>
      <c r="M4" s="9">
        <v>0</v>
      </c>
    </row>
    <row r="9" spans="1:13" x14ac:dyDescent="0.25">
      <c r="A9" s="7"/>
      <c r="B9" s="9"/>
      <c r="C9" s="9"/>
      <c r="D9" s="9"/>
      <c r="E9" s="9"/>
      <c r="F9" s="9"/>
      <c r="G9" s="9"/>
      <c r="H9" s="9"/>
      <c r="I9" s="9"/>
      <c r="J9" s="9"/>
      <c r="K9" s="9"/>
      <c r="L9" s="9"/>
      <c r="M9" s="9"/>
    </row>
    <row r="10" spans="1:13" ht="45" x14ac:dyDescent="0.25">
      <c r="A10" s="6" t="s">
        <v>60</v>
      </c>
      <c r="B10" s="2" t="s">
        <v>62</v>
      </c>
      <c r="C10" s="2" t="s">
        <v>63</v>
      </c>
      <c r="D10" s="2" t="s">
        <v>64</v>
      </c>
      <c r="E10" s="2" t="s">
        <v>65</v>
      </c>
      <c r="F10" s="2" t="s">
        <v>66</v>
      </c>
      <c r="G10" s="2" t="s">
        <v>67</v>
      </c>
      <c r="H10" s="2" t="s">
        <v>68</v>
      </c>
      <c r="I10" s="2" t="s">
        <v>69</v>
      </c>
      <c r="J10" s="2" t="s">
        <v>70</v>
      </c>
      <c r="K10" s="2" t="s">
        <v>84</v>
      </c>
      <c r="L10" s="2" t="s">
        <v>71</v>
      </c>
      <c r="M10" s="2" t="s">
        <v>72</v>
      </c>
    </row>
    <row r="11" spans="1:13" x14ac:dyDescent="0.25">
      <c r="A11" s="7" t="s">
        <v>3</v>
      </c>
      <c r="B11" s="10" t="e">
        <v>#DIV/0!</v>
      </c>
      <c r="C11" s="10" t="e">
        <v>#DIV/0!</v>
      </c>
      <c r="D11" s="10" t="e">
        <v>#DIV/0!</v>
      </c>
      <c r="E11" s="10" t="e">
        <v>#DIV/0!</v>
      </c>
      <c r="F11" s="10" t="e">
        <v>#DIV/0!</v>
      </c>
      <c r="G11" s="10" t="e">
        <v>#DIV/0!</v>
      </c>
      <c r="H11" s="10" t="e">
        <v>#DIV/0!</v>
      </c>
      <c r="I11" s="10" t="e">
        <v>#DIV/0!</v>
      </c>
      <c r="J11" s="10" t="e">
        <v>#DIV/0!</v>
      </c>
      <c r="K11" s="10" t="e">
        <v>#DIV/0!</v>
      </c>
      <c r="L11" s="10" t="e">
        <v>#DIV/0!</v>
      </c>
      <c r="M11" s="10" t="e">
        <v>#DIV/0!</v>
      </c>
    </row>
    <row r="16" spans="1:13" x14ac:dyDescent="0.25">
      <c r="A16" s="7"/>
      <c r="B16" s="9"/>
      <c r="C16" s="9"/>
      <c r="D16" s="9"/>
      <c r="E16" s="9"/>
      <c r="F16" s="9"/>
      <c r="G16" s="9"/>
      <c r="H16" s="9"/>
      <c r="I16" s="9"/>
      <c r="J16" s="9"/>
      <c r="K16" s="9"/>
      <c r="L16" s="9"/>
      <c r="M16" s="9"/>
    </row>
    <row r="18" spans="1:13" ht="45" x14ac:dyDescent="0.25">
      <c r="A18" s="6" t="s">
        <v>60</v>
      </c>
      <c r="B18" s="2" t="s">
        <v>62</v>
      </c>
      <c r="C18" s="2" t="s">
        <v>73</v>
      </c>
      <c r="D18" s="2" t="s">
        <v>74</v>
      </c>
      <c r="E18" s="2" t="s">
        <v>75</v>
      </c>
      <c r="F18" s="2" t="s">
        <v>76</v>
      </c>
      <c r="G18" s="2" t="s">
        <v>77</v>
      </c>
      <c r="H18" s="2" t="s">
        <v>78</v>
      </c>
      <c r="I18" s="2" t="s">
        <v>79</v>
      </c>
      <c r="J18" s="2" t="s">
        <v>80</v>
      </c>
      <c r="K18" s="2" t="s">
        <v>81</v>
      </c>
      <c r="L18" s="2" t="s">
        <v>82</v>
      </c>
      <c r="M18" s="2" t="s">
        <v>83</v>
      </c>
    </row>
    <row r="19" spans="1:13" x14ac:dyDescent="0.25">
      <c r="A19" s="7" t="s">
        <v>3</v>
      </c>
      <c r="B19" s="9">
        <v>0</v>
      </c>
      <c r="C19" s="9">
        <v>779186.95243328554</v>
      </c>
      <c r="D19" s="9">
        <v>218497.0687466368</v>
      </c>
      <c r="E19" s="9">
        <v>63668.900111028488</v>
      </c>
      <c r="F19" s="9">
        <v>218497.0687466368</v>
      </c>
      <c r="G19" s="9">
        <v>264035.10266072891</v>
      </c>
      <c r="H19" s="9">
        <v>837963.55490505346</v>
      </c>
      <c r="I19" s="9">
        <v>805190.61636225181</v>
      </c>
      <c r="J19" s="9">
        <v>779186.95243328554</v>
      </c>
      <c r="K19" s="9">
        <v>314476.02086979547</v>
      </c>
      <c r="L19" s="9">
        <v>218497.0687466368</v>
      </c>
      <c r="M19" s="9">
        <v>838343.20571808424</v>
      </c>
    </row>
    <row r="25" spans="1:13" ht="45" x14ac:dyDescent="0.25">
      <c r="A25" s="6" t="s">
        <v>60</v>
      </c>
      <c r="B25" s="2" t="s">
        <v>62</v>
      </c>
      <c r="C25" s="2" t="s">
        <v>73</v>
      </c>
      <c r="D25" s="2" t="s">
        <v>74</v>
      </c>
      <c r="E25" s="2" t="s">
        <v>75</v>
      </c>
      <c r="F25" s="2" t="s">
        <v>76</v>
      </c>
      <c r="G25" s="2" t="s">
        <v>77</v>
      </c>
      <c r="H25" s="2" t="s">
        <v>78</v>
      </c>
      <c r="I25" s="2" t="s">
        <v>79</v>
      </c>
      <c r="J25" s="2" t="s">
        <v>80</v>
      </c>
      <c r="K25" s="2" t="s">
        <v>81</v>
      </c>
      <c r="L25" s="2" t="s">
        <v>82</v>
      </c>
      <c r="M25" s="2" t="s">
        <v>83</v>
      </c>
    </row>
    <row r="26" spans="1:13" x14ac:dyDescent="0.25">
      <c r="A26" s="7" t="s">
        <v>3</v>
      </c>
      <c r="B26" s="10" t="e">
        <v>#DIV/0!</v>
      </c>
      <c r="C26" s="10">
        <v>1</v>
      </c>
      <c r="D26" s="10">
        <v>1</v>
      </c>
      <c r="E26" s="10">
        <v>1</v>
      </c>
      <c r="F26" s="10">
        <v>1</v>
      </c>
      <c r="G26" s="10">
        <v>1</v>
      </c>
      <c r="H26" s="10">
        <v>1</v>
      </c>
      <c r="I26" s="10">
        <v>1</v>
      </c>
      <c r="J26" s="10">
        <v>1</v>
      </c>
      <c r="K26" s="10">
        <v>1</v>
      </c>
      <c r="L26" s="10">
        <v>1</v>
      </c>
      <c r="M26" s="10">
        <v>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E1:R4"/>
  <sheetViews>
    <sheetView workbookViewId="0">
      <selection activeCell="E12" sqref="E12"/>
    </sheetView>
  </sheetViews>
  <sheetFormatPr defaultRowHeight="15" x14ac:dyDescent="0.25"/>
  <cols>
    <col min="6" max="6" width="9.85546875" style="1" bestFit="1" customWidth="1"/>
    <col min="7" max="18" width="12.140625" style="1" bestFit="1" customWidth="1"/>
  </cols>
  <sheetData>
    <row r="1" spans="5:18" x14ac:dyDescent="0.25">
      <c r="E1" t="str">
        <f>"Entry Combined Revenue - "&amp;'Entry Pivots'!A4</f>
        <v>Entry Combined Revenue - STORAGE SITE</v>
      </c>
    </row>
    <row r="2" spans="5:18" x14ac:dyDescent="0.25">
      <c r="G2" s="12" t="s">
        <v>319</v>
      </c>
      <c r="H2" s="12" t="s">
        <v>330</v>
      </c>
      <c r="I2" s="12" t="s">
        <v>320</v>
      </c>
      <c r="J2" s="12" t="s">
        <v>321</v>
      </c>
      <c r="K2" s="12" t="s">
        <v>322</v>
      </c>
      <c r="L2" s="12" t="s">
        <v>323</v>
      </c>
      <c r="M2" s="12" t="s">
        <v>324</v>
      </c>
      <c r="N2" s="12" t="s">
        <v>325</v>
      </c>
      <c r="O2" s="12" t="s">
        <v>326</v>
      </c>
      <c r="P2" s="12" t="s">
        <v>327</v>
      </c>
      <c r="Q2" s="12" t="s">
        <v>328</v>
      </c>
      <c r="R2" s="12" t="s">
        <v>329</v>
      </c>
    </row>
    <row r="3" spans="5:18" x14ac:dyDescent="0.25">
      <c r="F3" s="1" t="s">
        <v>317</v>
      </c>
      <c r="G3" s="9">
        <f>'Entry Pivots'!B4</f>
        <v>0</v>
      </c>
      <c r="H3" s="9">
        <f>'Entry Pivots'!C4</f>
        <v>0</v>
      </c>
      <c r="I3" s="9">
        <f>'Entry Pivots'!D4</f>
        <v>0</v>
      </c>
      <c r="J3" s="9">
        <f>'Entry Pivots'!E4</f>
        <v>0</v>
      </c>
      <c r="K3" s="9">
        <f>'Entry Pivots'!F4</f>
        <v>0</v>
      </c>
      <c r="L3" s="9">
        <f>'Entry Pivots'!G4</f>
        <v>0</v>
      </c>
      <c r="M3" s="9">
        <f>'Entry Pivots'!H4</f>
        <v>0</v>
      </c>
      <c r="N3" s="9">
        <f>'Entry Pivots'!I4</f>
        <v>0</v>
      </c>
      <c r="O3" s="9">
        <f>'Entry Pivots'!J4</f>
        <v>0</v>
      </c>
      <c r="P3" s="9">
        <f>'Entry Pivots'!K4</f>
        <v>0</v>
      </c>
      <c r="Q3" s="9">
        <f>'Entry Pivots'!L4</f>
        <v>0</v>
      </c>
      <c r="R3" s="9">
        <f>'Entry Pivots'!M4</f>
        <v>0</v>
      </c>
    </row>
    <row r="4" spans="5:18" x14ac:dyDescent="0.25">
      <c r="F4" s="1" t="s">
        <v>318</v>
      </c>
      <c r="G4" s="9">
        <f>'Entry Pivots'!B19</f>
        <v>0</v>
      </c>
      <c r="H4" s="9">
        <f>'Entry Pivots'!C19</f>
        <v>779186.95243328554</v>
      </c>
      <c r="I4" s="9">
        <f>'Entry Pivots'!D19</f>
        <v>218497.0687466368</v>
      </c>
      <c r="J4" s="9">
        <f>'Entry Pivots'!E19</f>
        <v>63668.900111028488</v>
      </c>
      <c r="K4" s="9">
        <f>'Entry Pivots'!F19</f>
        <v>218497.0687466368</v>
      </c>
      <c r="L4" s="9">
        <f>'Entry Pivots'!G19</f>
        <v>264035.10266072891</v>
      </c>
      <c r="M4" s="9">
        <f>'Entry Pivots'!H19</f>
        <v>837963.55490505346</v>
      </c>
      <c r="N4" s="9">
        <f>'Entry Pivots'!I19</f>
        <v>805190.61636225181</v>
      </c>
      <c r="O4" s="9">
        <f>'Entry Pivots'!J19</f>
        <v>779186.95243328554</v>
      </c>
      <c r="P4" s="9">
        <f>'Entry Pivots'!K19</f>
        <v>314476.02086979547</v>
      </c>
      <c r="Q4" s="9">
        <f>'Entry Pivots'!L19</f>
        <v>218497.0687466368</v>
      </c>
      <c r="R4" s="9">
        <f>'Entry Pivots'!M19</f>
        <v>838343.20571808424</v>
      </c>
    </row>
  </sheetData>
  <pageMargins left="0.7" right="0.7" top="0.75" bottom="0.75" header="0.3" footer="0.3"/>
  <ignoredErrors>
    <ignoredError sqref="H2" numberStoredAsText="1"/>
  </ignoredErrors>
  <drawing r:id="rId1"/>
  <extLst>
    <ext xmlns:x14="http://schemas.microsoft.com/office/spreadsheetml/2009/9/main" uri="{A8765BA9-456A-4dab-B4F3-ACF838C121DE}">
      <x14:slicerList>
        <x14:slicer r:id="rId2"/>
      </x14:slicerList>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M35"/>
  <sheetViews>
    <sheetView topLeftCell="K16" workbookViewId="0">
      <selection activeCell="B35" sqref="B35:M35"/>
    </sheetView>
  </sheetViews>
  <sheetFormatPr defaultRowHeight="15" x14ac:dyDescent="0.25"/>
  <cols>
    <col min="1" max="1" width="13.140625" customWidth="1"/>
    <col min="2" max="2" width="35.140625" bestFit="1" customWidth="1"/>
    <col min="3" max="3" width="39.7109375" customWidth="1"/>
    <col min="4" max="4" width="41" customWidth="1"/>
    <col min="5" max="6" width="40.85546875" customWidth="1"/>
    <col min="7" max="7" width="41" customWidth="1"/>
    <col min="8" max="9" width="40.7109375" customWidth="1"/>
    <col min="10" max="10" width="41" customWidth="1"/>
    <col min="11" max="11" width="40.42578125" customWidth="1"/>
    <col min="12" max="12" width="40.85546875" customWidth="1"/>
    <col min="13" max="13" width="40.5703125" customWidth="1"/>
  </cols>
  <sheetData>
    <row r="3" spans="1:13" x14ac:dyDescent="0.25">
      <c r="A3" s="6" t="s">
        <v>60</v>
      </c>
      <c r="B3" t="s">
        <v>483</v>
      </c>
      <c r="C3" t="s">
        <v>484</v>
      </c>
      <c r="D3" t="s">
        <v>486</v>
      </c>
      <c r="E3" t="s">
        <v>488</v>
      </c>
      <c r="F3" t="s">
        <v>490</v>
      </c>
      <c r="G3" t="s">
        <v>491</v>
      </c>
      <c r="H3" t="s">
        <v>492</v>
      </c>
      <c r="I3" t="s">
        <v>493</v>
      </c>
      <c r="J3" t="s">
        <v>494</v>
      </c>
      <c r="K3" t="s">
        <v>495</v>
      </c>
      <c r="L3" t="s">
        <v>496</v>
      </c>
      <c r="M3" t="s">
        <v>497</v>
      </c>
    </row>
    <row r="4" spans="1:13" x14ac:dyDescent="0.25">
      <c r="A4" s="7" t="s">
        <v>106</v>
      </c>
      <c r="B4" s="15">
        <v>8415022.9598335475</v>
      </c>
      <c r="C4" s="15">
        <v>12866865.652603373</v>
      </c>
      <c r="D4" s="15">
        <v>12866865.652603373</v>
      </c>
      <c r="E4" s="15">
        <v>12866865.652603373</v>
      </c>
      <c r="F4" s="15">
        <v>12866865.652603373</v>
      </c>
      <c r="G4" s="15">
        <v>13170309.358268268</v>
      </c>
      <c r="H4" s="15">
        <v>12866865.652603373</v>
      </c>
      <c r="I4" s="15">
        <v>12866865.652603373</v>
      </c>
      <c r="J4" s="15">
        <v>12866865.652603373</v>
      </c>
      <c r="K4" s="15">
        <v>13527956.112690819</v>
      </c>
      <c r="L4" s="15">
        <v>12866865.652603373</v>
      </c>
      <c r="M4" s="15">
        <v>12866865.652603373</v>
      </c>
    </row>
    <row r="5" spans="1:13" x14ac:dyDescent="0.25">
      <c r="A5" s="7" t="s">
        <v>90</v>
      </c>
      <c r="B5" s="15">
        <v>13773073.986935491</v>
      </c>
      <c r="C5" s="15">
        <v>13094078.349532356</v>
      </c>
      <c r="D5" s="15">
        <v>13094078.349532356</v>
      </c>
      <c r="E5" s="15">
        <v>13094078.349532356</v>
      </c>
      <c r="F5" s="15">
        <v>13094078.349532356</v>
      </c>
      <c r="G5" s="15">
        <v>14706034.425665554</v>
      </c>
      <c r="H5" s="15">
        <v>13094078.349532356</v>
      </c>
      <c r="I5" s="15">
        <v>13094078.349532356</v>
      </c>
      <c r="J5" s="15">
        <v>13094078.349532356</v>
      </c>
      <c r="K5" s="15">
        <v>16520579.014775572</v>
      </c>
      <c r="L5" s="15">
        <v>13094078.349532356</v>
      </c>
      <c r="M5" s="15">
        <v>13094078.349532356</v>
      </c>
    </row>
    <row r="6" spans="1:13" x14ac:dyDescent="0.25">
      <c r="A6" s="7" t="s">
        <v>97</v>
      </c>
      <c r="B6" s="15">
        <v>4023897.252087085</v>
      </c>
      <c r="C6" s="15">
        <v>9242930.8631696813</v>
      </c>
      <c r="D6" s="15">
        <v>9242930.8631696813</v>
      </c>
      <c r="E6" s="15">
        <v>9242930.8631696813</v>
      </c>
      <c r="F6" s="15">
        <v>9242930.8631696813</v>
      </c>
      <c r="G6" s="15">
        <v>10541399.685523938</v>
      </c>
      <c r="H6" s="15">
        <v>9242930.8631696813</v>
      </c>
      <c r="I6" s="15">
        <v>9242930.8631696813</v>
      </c>
      <c r="J6" s="15">
        <v>9242930.8631696813</v>
      </c>
      <c r="K6" s="15">
        <v>12020207.925874386</v>
      </c>
      <c r="L6" s="15">
        <v>9242930.8631696813</v>
      </c>
      <c r="M6" s="15">
        <v>9242930.8631696813</v>
      </c>
    </row>
    <row r="7" spans="1:13" x14ac:dyDescent="0.25">
      <c r="A7" s="7" t="s">
        <v>123</v>
      </c>
      <c r="B7" s="15">
        <v>732791.80287978158</v>
      </c>
      <c r="C7" s="15">
        <v>9964762.7559936643</v>
      </c>
      <c r="D7" s="15">
        <v>9964762.7559936643</v>
      </c>
      <c r="E7" s="15">
        <v>9964762.7559936643</v>
      </c>
      <c r="F7" s="15">
        <v>9964762.7559936643</v>
      </c>
      <c r="G7" s="15">
        <v>10358168.203007216</v>
      </c>
      <c r="H7" s="15">
        <v>9964762.7559936643</v>
      </c>
      <c r="I7" s="15">
        <v>9964762.7559936643</v>
      </c>
      <c r="J7" s="15">
        <v>9964762.7559936643</v>
      </c>
      <c r="K7" s="15">
        <v>10420764.26039164</v>
      </c>
      <c r="L7" s="15">
        <v>9964762.7559936643</v>
      </c>
      <c r="M7" s="15">
        <v>9964762.7559936643</v>
      </c>
    </row>
    <row r="8" spans="1:13" x14ac:dyDescent="0.25">
      <c r="A8" s="7" t="s">
        <v>197</v>
      </c>
      <c r="B8" s="15">
        <v>17740991.822627597</v>
      </c>
      <c r="C8" s="15">
        <v>17427207.055937566</v>
      </c>
      <c r="D8" s="15">
        <v>17427207.055937566</v>
      </c>
      <c r="E8" s="15">
        <v>17427207.055937566</v>
      </c>
      <c r="F8" s="15">
        <v>17427207.055937566</v>
      </c>
      <c r="G8" s="15">
        <v>17587730.295668252</v>
      </c>
      <c r="H8" s="15">
        <v>17427207.055937566</v>
      </c>
      <c r="I8" s="15">
        <v>17427207.055937566</v>
      </c>
      <c r="J8" s="15">
        <v>17427207.055937566</v>
      </c>
      <c r="K8" s="15">
        <v>17416830.461118218</v>
      </c>
      <c r="L8" s="15">
        <v>17427207.055937566</v>
      </c>
      <c r="M8" s="15">
        <v>17427207.055937566</v>
      </c>
    </row>
    <row r="9" spans="1:13" x14ac:dyDescent="0.25">
      <c r="A9" s="7" t="s">
        <v>99</v>
      </c>
      <c r="B9" s="15">
        <v>35363469.723101363</v>
      </c>
      <c r="C9" s="15">
        <v>19233045.628302723</v>
      </c>
      <c r="D9" s="15">
        <v>19233045.628302723</v>
      </c>
      <c r="E9" s="15">
        <v>19233045.628302723</v>
      </c>
      <c r="F9" s="15">
        <v>19233045.628302723</v>
      </c>
      <c r="G9" s="15">
        <v>19890553.283152454</v>
      </c>
      <c r="H9" s="15">
        <v>19233045.628302723</v>
      </c>
      <c r="I9" s="15">
        <v>19233045.628302723</v>
      </c>
      <c r="J9" s="15">
        <v>19233045.628302723</v>
      </c>
      <c r="K9" s="15">
        <v>20059510.221784394</v>
      </c>
      <c r="L9" s="15">
        <v>19233045.628302723</v>
      </c>
      <c r="M9" s="15">
        <v>19233045.628302723</v>
      </c>
    </row>
    <row r="10" spans="1:13" x14ac:dyDescent="0.25">
      <c r="A10" s="7" t="s">
        <v>86</v>
      </c>
      <c r="B10" s="15">
        <v>169430.53056199482</v>
      </c>
      <c r="C10" s="15">
        <v>19852585.908699665</v>
      </c>
      <c r="D10" s="15">
        <v>19852585.908699665</v>
      </c>
      <c r="E10" s="15">
        <v>19852585.908699665</v>
      </c>
      <c r="F10" s="15">
        <v>19852585.908699665</v>
      </c>
      <c r="G10" s="15">
        <v>18008847.887365405</v>
      </c>
      <c r="H10" s="15">
        <v>19852585.908699665</v>
      </c>
      <c r="I10" s="15">
        <v>19852585.908699665</v>
      </c>
      <c r="J10" s="15">
        <v>19852585.908699665</v>
      </c>
      <c r="K10" s="15">
        <v>15619307.656009782</v>
      </c>
      <c r="L10" s="15">
        <v>19852585.908699665</v>
      </c>
      <c r="M10" s="15">
        <v>19852585.908699665</v>
      </c>
    </row>
    <row r="11" spans="1:13" x14ac:dyDescent="0.25">
      <c r="A11" s="7" t="s">
        <v>173</v>
      </c>
      <c r="B11" s="15">
        <v>29470363.809109285</v>
      </c>
      <c r="C11" s="15">
        <v>27064991.040951781</v>
      </c>
      <c r="D11" s="15">
        <v>27064991.040951781</v>
      </c>
      <c r="E11" s="15">
        <v>27064991.040951781</v>
      </c>
      <c r="F11" s="15">
        <v>27064991.040951781</v>
      </c>
      <c r="G11" s="15">
        <v>25270982.7368485</v>
      </c>
      <c r="H11" s="15">
        <v>27064991.040951781</v>
      </c>
      <c r="I11" s="15">
        <v>27064991.040951781</v>
      </c>
      <c r="J11" s="15">
        <v>27064991.040951781</v>
      </c>
      <c r="K11" s="15">
        <v>23126432.60829265</v>
      </c>
      <c r="L11" s="15">
        <v>27064991.040951781</v>
      </c>
      <c r="M11" s="15">
        <v>27064991.040951781</v>
      </c>
    </row>
    <row r="12" spans="1:13" x14ac:dyDescent="0.25">
      <c r="A12" s="7" t="s">
        <v>132</v>
      </c>
      <c r="B12" s="15">
        <v>29400270.750588965</v>
      </c>
      <c r="C12" s="15">
        <v>17303692.854421541</v>
      </c>
      <c r="D12" s="15">
        <v>17303692.854421541</v>
      </c>
      <c r="E12" s="15">
        <v>17303692.854421541</v>
      </c>
      <c r="F12" s="15">
        <v>17303692.854421541</v>
      </c>
      <c r="G12" s="15">
        <v>16367877.13998876</v>
      </c>
      <c r="H12" s="15">
        <v>17303692.854421541</v>
      </c>
      <c r="I12" s="15">
        <v>17303692.854421541</v>
      </c>
      <c r="J12" s="15">
        <v>17303692.854421541</v>
      </c>
      <c r="K12" s="15">
        <v>14807605.494321063</v>
      </c>
      <c r="L12" s="15">
        <v>17303692.854421541</v>
      </c>
      <c r="M12" s="15">
        <v>17303692.854421541</v>
      </c>
    </row>
    <row r="13" spans="1:13" x14ac:dyDescent="0.25">
      <c r="A13" s="7" t="s">
        <v>104</v>
      </c>
      <c r="B13" s="15">
        <v>26261644.089487672</v>
      </c>
      <c r="C13" s="15">
        <v>13244327.367756566</v>
      </c>
      <c r="D13" s="15">
        <v>13244327.367756566</v>
      </c>
      <c r="E13" s="15">
        <v>13244327.367756566</v>
      </c>
      <c r="F13" s="15">
        <v>13244327.367756566</v>
      </c>
      <c r="G13" s="15">
        <v>12140980.679926958</v>
      </c>
      <c r="H13" s="15">
        <v>13244327.367756566</v>
      </c>
      <c r="I13" s="15">
        <v>13244327.367756566</v>
      </c>
      <c r="J13" s="15">
        <v>13244327.367756566</v>
      </c>
      <c r="K13" s="15">
        <v>10618184.153625313</v>
      </c>
      <c r="L13" s="15">
        <v>13244327.367756566</v>
      </c>
      <c r="M13" s="15">
        <v>13244327.367756566</v>
      </c>
    </row>
    <row r="14" spans="1:13" x14ac:dyDescent="0.25">
      <c r="A14" s="7" t="s">
        <v>92</v>
      </c>
      <c r="B14" s="15">
        <v>20396312.068121348</v>
      </c>
      <c r="C14" s="15">
        <v>12163013.638339695</v>
      </c>
      <c r="D14" s="15">
        <v>12163013.638339695</v>
      </c>
      <c r="E14" s="15">
        <v>12163013.638339695</v>
      </c>
      <c r="F14" s="15">
        <v>12163013.638339695</v>
      </c>
      <c r="G14" s="15">
        <v>13314694.838082753</v>
      </c>
      <c r="H14" s="15">
        <v>12163013.638339695</v>
      </c>
      <c r="I14" s="15">
        <v>12163013.638339695</v>
      </c>
      <c r="J14" s="15">
        <v>12163013.638339695</v>
      </c>
      <c r="K14" s="15">
        <v>14222206.567282988</v>
      </c>
      <c r="L14" s="15">
        <v>12163013.638339695</v>
      </c>
      <c r="M14" s="15">
        <v>12163013.638339695</v>
      </c>
    </row>
    <row r="15" spans="1:13" x14ac:dyDescent="0.25">
      <c r="A15" s="7" t="s">
        <v>220</v>
      </c>
      <c r="B15" s="15">
        <v>4535840.2099152999</v>
      </c>
      <c r="C15" s="15">
        <v>2022839.8684885395</v>
      </c>
      <c r="D15" s="15">
        <v>2022839.8684885395</v>
      </c>
      <c r="E15" s="15">
        <v>2022839.8684885395</v>
      </c>
      <c r="F15" s="15">
        <v>2022839.8684885395</v>
      </c>
      <c r="G15" s="15">
        <v>2082928.9633538295</v>
      </c>
      <c r="H15" s="15">
        <v>2022839.8684885395</v>
      </c>
      <c r="I15" s="15">
        <v>2022839.8684885395</v>
      </c>
      <c r="J15" s="15">
        <v>2022839.8684885395</v>
      </c>
      <c r="K15" s="15">
        <v>2078993.5840198938</v>
      </c>
      <c r="L15" s="15">
        <v>2022839.8684885395</v>
      </c>
      <c r="M15" s="15">
        <v>2022839.8684885395</v>
      </c>
    </row>
    <row r="16" spans="1:13" x14ac:dyDescent="0.25">
      <c r="A16" s="7" t="s">
        <v>158</v>
      </c>
      <c r="B16" s="15">
        <v>7160652.0222514793</v>
      </c>
      <c r="C16" s="15">
        <v>10556270.095175836</v>
      </c>
      <c r="D16" s="15">
        <v>10556270.095175836</v>
      </c>
      <c r="E16" s="15">
        <v>10556270.095175836</v>
      </c>
      <c r="F16" s="15">
        <v>10556270.095175836</v>
      </c>
      <c r="G16" s="15">
        <v>9950660.4163971879</v>
      </c>
      <c r="H16" s="15">
        <v>10556270.095175836</v>
      </c>
      <c r="I16" s="15">
        <v>10556270.095175836</v>
      </c>
      <c r="J16" s="15">
        <v>10556270.095175836</v>
      </c>
      <c r="K16" s="15">
        <v>8996661.6806879025</v>
      </c>
      <c r="L16" s="15">
        <v>10556270.095175836</v>
      </c>
      <c r="M16" s="15">
        <v>10556270.095175836</v>
      </c>
    </row>
    <row r="17" spans="1:13" x14ac:dyDescent="0.25">
      <c r="A17" s="7" t="s">
        <v>481</v>
      </c>
      <c r="B17" s="15">
        <v>197443761.02750093</v>
      </c>
      <c r="C17" s="15">
        <v>184036611.079373</v>
      </c>
      <c r="D17" s="15">
        <v>184036611.079373</v>
      </c>
      <c r="E17" s="15">
        <v>184036611.079373</v>
      </c>
      <c r="F17" s="15">
        <v>184036611.079373</v>
      </c>
      <c r="G17" s="15">
        <v>183391167.91324908</v>
      </c>
      <c r="H17" s="15">
        <v>184036611.079373</v>
      </c>
      <c r="I17" s="15">
        <v>184036611.079373</v>
      </c>
      <c r="J17" s="15">
        <v>184036611.079373</v>
      </c>
      <c r="K17" s="15">
        <v>179435239.74087462</v>
      </c>
      <c r="L17" s="15">
        <v>184036611.079373</v>
      </c>
      <c r="M17" s="15">
        <v>184036611.079373</v>
      </c>
    </row>
    <row r="21" spans="1:13" x14ac:dyDescent="0.25">
      <c r="A21" s="6" t="s">
        <v>60</v>
      </c>
      <c r="B21" t="s">
        <v>483</v>
      </c>
      <c r="C21" t="s">
        <v>485</v>
      </c>
      <c r="D21" t="s">
        <v>487</v>
      </c>
      <c r="E21" t="s">
        <v>489</v>
      </c>
      <c r="F21" t="s">
        <v>499</v>
      </c>
      <c r="G21" t="s">
        <v>500</v>
      </c>
      <c r="H21" t="s">
        <v>501</v>
      </c>
      <c r="I21" t="s">
        <v>502</v>
      </c>
      <c r="J21" t="s">
        <v>503</v>
      </c>
      <c r="K21" t="s">
        <v>504</v>
      </c>
      <c r="L21" t="s">
        <v>505</v>
      </c>
      <c r="M21" t="s">
        <v>506</v>
      </c>
    </row>
    <row r="22" spans="1:13" x14ac:dyDescent="0.25">
      <c r="A22" s="7" t="s">
        <v>106</v>
      </c>
      <c r="B22" s="15">
        <v>8415022.9598335475</v>
      </c>
      <c r="C22" s="15">
        <v>24814343.917572971</v>
      </c>
      <c r="D22" s="15">
        <v>25005975.655788865</v>
      </c>
      <c r="E22" s="15">
        <v>13735318.870512204</v>
      </c>
      <c r="F22" s="15">
        <v>25005975.655788865</v>
      </c>
      <c r="G22" s="15">
        <v>24955895.463535316</v>
      </c>
      <c r="H22" s="15">
        <v>14560255.584989356</v>
      </c>
      <c r="I22" s="15">
        <v>25501511.784182571</v>
      </c>
      <c r="J22" s="15">
        <v>24814343.917572971</v>
      </c>
      <c r="K22" s="15">
        <v>25613458.043811612</v>
      </c>
      <c r="L22" s="15">
        <v>25044681.486132875</v>
      </c>
      <c r="M22" s="15">
        <v>24255083.428095609</v>
      </c>
    </row>
    <row r="23" spans="1:13" x14ac:dyDescent="0.25">
      <c r="A23" s="7" t="s">
        <v>90</v>
      </c>
      <c r="B23" s="15">
        <v>13773073.986935491</v>
      </c>
      <c r="C23" s="15">
        <v>25237473.455767937</v>
      </c>
      <c r="D23" s="15">
        <v>25432372.862440597</v>
      </c>
      <c r="E23" s="15">
        <v>13977867.361186557</v>
      </c>
      <c r="F23" s="15">
        <v>25432372.862440597</v>
      </c>
      <c r="G23" s="15">
        <v>27842677.632212121</v>
      </c>
      <c r="H23" s="15">
        <v>14808534.332239017</v>
      </c>
      <c r="I23" s="15">
        <v>25936358.779950727</v>
      </c>
      <c r="J23" s="15">
        <v>25237473.455767937</v>
      </c>
      <c r="K23" s="15">
        <v>31279607.497947529</v>
      </c>
      <c r="L23" s="15">
        <v>25471738.6973438</v>
      </c>
      <c r="M23" s="15">
        <v>24668676.561321367</v>
      </c>
    </row>
    <row r="24" spans="1:13" x14ac:dyDescent="0.25">
      <c r="A24" s="7" t="s">
        <v>97</v>
      </c>
      <c r="B24" s="15">
        <v>4023897.252087085</v>
      </c>
      <c r="C24" s="15">
        <v>15752988.881055407</v>
      </c>
      <c r="D24" s="15">
        <v>15874643.221440144</v>
      </c>
      <c r="E24" s="15">
        <v>9866785.4418801107</v>
      </c>
      <c r="F24" s="15">
        <v>15874643.221440144</v>
      </c>
      <c r="G24" s="15">
        <v>18781569.251274683</v>
      </c>
      <c r="H24" s="15">
        <v>9243345.1030405499</v>
      </c>
      <c r="I24" s="15">
        <v>16189226.397472417</v>
      </c>
      <c r="J24" s="15">
        <v>15752988.881055407</v>
      </c>
      <c r="K24" s="15">
        <v>22758729.317464929</v>
      </c>
      <c r="L24" s="15">
        <v>15899214.998033011</v>
      </c>
      <c r="M24" s="15">
        <v>15397951.314814882</v>
      </c>
    </row>
    <row r="25" spans="1:13" x14ac:dyDescent="0.25">
      <c r="A25" s="7" t="s">
        <v>123</v>
      </c>
      <c r="B25" s="15">
        <v>732791.80287978158</v>
      </c>
      <c r="C25" s="15">
        <v>15186462.806933416</v>
      </c>
      <c r="D25" s="15">
        <v>15303742.081965256</v>
      </c>
      <c r="E25" s="15">
        <v>10637337.609480988</v>
      </c>
      <c r="F25" s="15">
        <v>15303742.081965256</v>
      </c>
      <c r="G25" s="15">
        <v>17610500.657253157</v>
      </c>
      <c r="H25" s="15">
        <v>8910925.8997693658</v>
      </c>
      <c r="I25" s="15">
        <v>15607011.876578417</v>
      </c>
      <c r="J25" s="15">
        <v>15186462.806933416</v>
      </c>
      <c r="K25" s="15">
        <v>19730386.907272574</v>
      </c>
      <c r="L25" s="15">
        <v>15327430.181674171</v>
      </c>
      <c r="M25" s="15">
        <v>14844193.486775383</v>
      </c>
    </row>
    <row r="26" spans="1:13" x14ac:dyDescent="0.25">
      <c r="A26" s="7" t="s">
        <v>197</v>
      </c>
      <c r="B26" s="15">
        <v>17740991.822627597</v>
      </c>
      <c r="C26" s="15">
        <v>33816715.855193853</v>
      </c>
      <c r="D26" s="15">
        <v>34077869.487206444</v>
      </c>
      <c r="E26" s="15">
        <v>18603461.977339514</v>
      </c>
      <c r="F26" s="15">
        <v>34077869.487206444</v>
      </c>
      <c r="G26" s="15">
        <v>33623417.49929335</v>
      </c>
      <c r="H26" s="15">
        <v>19842556.689475544</v>
      </c>
      <c r="I26" s="15">
        <v>34753180.690498233</v>
      </c>
      <c r="J26" s="15">
        <v>33816715.855193853</v>
      </c>
      <c r="K26" s="15">
        <v>32976545.204307117</v>
      </c>
      <c r="L26" s="15">
        <v>34130617.368473455</v>
      </c>
      <c r="M26" s="15">
        <v>33054561.791217208</v>
      </c>
    </row>
    <row r="27" spans="1:13" x14ac:dyDescent="0.25">
      <c r="A27" s="7" t="s">
        <v>99</v>
      </c>
      <c r="B27" s="15">
        <v>35363469.723101363</v>
      </c>
      <c r="C27" s="15">
        <v>35860957.307159208</v>
      </c>
      <c r="D27" s="15">
        <v>36137897.838236094</v>
      </c>
      <c r="E27" s="15">
        <v>20531186.20247646</v>
      </c>
      <c r="F27" s="15">
        <v>36137897.838236094</v>
      </c>
      <c r="G27" s="15">
        <v>38187972.936702497</v>
      </c>
      <c r="H27" s="15">
        <v>21042051.550871693</v>
      </c>
      <c r="I27" s="15">
        <v>36854032.022702552</v>
      </c>
      <c r="J27" s="15">
        <v>35860957.307159208</v>
      </c>
      <c r="K27" s="15">
        <v>37980121.990718611</v>
      </c>
      <c r="L27" s="15">
        <v>36193834.361648336</v>
      </c>
      <c r="M27" s="15">
        <v>35052730.557205699</v>
      </c>
    </row>
    <row r="28" spans="1:13" x14ac:dyDescent="0.25">
      <c r="A28" s="7" t="s">
        <v>86</v>
      </c>
      <c r="B28" s="15">
        <v>169430.53056199482</v>
      </c>
      <c r="C28" s="15">
        <v>28047572.557483029</v>
      </c>
      <c r="D28" s="15">
        <v>28264173.290501822</v>
      </c>
      <c r="E28" s="15">
        <v>21192542.552510072</v>
      </c>
      <c r="F28" s="15">
        <v>28264173.290501822</v>
      </c>
      <c r="G28" s="15">
        <v>29413253.380127404</v>
      </c>
      <c r="H28" s="15">
        <v>16457409.727697086</v>
      </c>
      <c r="I28" s="15">
        <v>28824276.171405874</v>
      </c>
      <c r="J28" s="15">
        <v>28047572.557483029</v>
      </c>
      <c r="K28" s="15">
        <v>29573165.228210967</v>
      </c>
      <c r="L28" s="15">
        <v>28307922.365173209</v>
      </c>
      <c r="M28" s="15">
        <v>27415442.237646468</v>
      </c>
    </row>
    <row r="29" spans="1:13" x14ac:dyDescent="0.25">
      <c r="A29" s="7" t="s">
        <v>173</v>
      </c>
      <c r="B29" s="15">
        <v>29470363.809109285</v>
      </c>
      <c r="C29" s="15">
        <v>51884202.050834902</v>
      </c>
      <c r="D29" s="15">
        <v>52284884.005512938</v>
      </c>
      <c r="E29" s="15">
        <v>28891751.278976999</v>
      </c>
      <c r="F29" s="15">
        <v>52284884.005512938</v>
      </c>
      <c r="G29" s="15">
        <v>48452313.410409175</v>
      </c>
      <c r="H29" s="15">
        <v>30443974.065677144</v>
      </c>
      <c r="I29" s="15">
        <v>53320998.306760274</v>
      </c>
      <c r="J29" s="15">
        <v>51884202.050834902</v>
      </c>
      <c r="K29" s="15">
        <v>43786948.03421548</v>
      </c>
      <c r="L29" s="15">
        <v>52365813.855150908</v>
      </c>
      <c r="M29" s="15">
        <v>50714846.764574714</v>
      </c>
    </row>
    <row r="30" spans="1:13" x14ac:dyDescent="0.25">
      <c r="A30" s="7" t="s">
        <v>132</v>
      </c>
      <c r="B30" s="15">
        <v>29400270.750588965</v>
      </c>
      <c r="C30" s="15">
        <v>33134210.401453875</v>
      </c>
      <c r="D30" s="15">
        <v>33390093.303485595</v>
      </c>
      <c r="E30" s="15">
        <v>18471611.145236049</v>
      </c>
      <c r="F30" s="15">
        <v>33390093.303485595</v>
      </c>
      <c r="G30" s="15">
        <v>31107593.281441607</v>
      </c>
      <c r="H30" s="15">
        <v>19442084.532016419</v>
      </c>
      <c r="I30" s="15">
        <v>34051775.046684586</v>
      </c>
      <c r="J30" s="15">
        <v>33134210.401453875</v>
      </c>
      <c r="K30" s="15">
        <v>28036310.799552578</v>
      </c>
      <c r="L30" s="15">
        <v>33441776.601284705</v>
      </c>
      <c r="M30" s="15">
        <v>32387438.502542622</v>
      </c>
    </row>
    <row r="31" spans="1:13" x14ac:dyDescent="0.25">
      <c r="A31" s="7" t="s">
        <v>104</v>
      </c>
      <c r="B31" s="15">
        <v>26261644.089487672</v>
      </c>
      <c r="C31" s="15">
        <v>25976246.398882095</v>
      </c>
      <c r="D31" s="15">
        <v>26176851.067950815</v>
      </c>
      <c r="E31" s="15">
        <v>14138257.485013906</v>
      </c>
      <c r="F31" s="15">
        <v>26176851.067950815</v>
      </c>
      <c r="G31" s="15">
        <v>23429441.582141735</v>
      </c>
      <c r="H31" s="15">
        <v>15242022.435198663</v>
      </c>
      <c r="I31" s="15">
        <v>26695590.092986539</v>
      </c>
      <c r="J31" s="15">
        <v>25976246.398882095</v>
      </c>
      <c r="K31" s="15">
        <v>20104176.274286468</v>
      </c>
      <c r="L31" s="15">
        <v>26217369.253296725</v>
      </c>
      <c r="M31" s="15">
        <v>25390799.194471616</v>
      </c>
    </row>
    <row r="32" spans="1:13" x14ac:dyDescent="0.25">
      <c r="A32" s="7" t="s">
        <v>92</v>
      </c>
      <c r="B32" s="15">
        <v>20396312.068121348</v>
      </c>
      <c r="C32" s="15">
        <v>24996120.76011664</v>
      </c>
      <c r="D32" s="15">
        <v>25189156.291736051</v>
      </c>
      <c r="E32" s="15">
        <v>12983960.139133215</v>
      </c>
      <c r="F32" s="15">
        <v>25189156.291736051</v>
      </c>
      <c r="G32" s="15">
        <v>26366699.777750209</v>
      </c>
      <c r="H32" s="15">
        <v>14666916.365369443</v>
      </c>
      <c r="I32" s="15">
        <v>25688322.457380991</v>
      </c>
      <c r="J32" s="15">
        <v>24996120.76011664</v>
      </c>
      <c r="K32" s="15">
        <v>26927932.657897018</v>
      </c>
      <c r="L32" s="15">
        <v>25228145.660651606</v>
      </c>
      <c r="M32" s="15">
        <v>24432763.422208626</v>
      </c>
    </row>
    <row r="33" spans="1:13" x14ac:dyDescent="0.25">
      <c r="A33" s="7" t="s">
        <v>220</v>
      </c>
      <c r="B33" s="15">
        <v>4535840.2099152999</v>
      </c>
      <c r="C33" s="15">
        <v>4001078.7040576371</v>
      </c>
      <c r="D33" s="15">
        <v>4031977.5128008407</v>
      </c>
      <c r="E33" s="15">
        <v>2159372.0932380618</v>
      </c>
      <c r="F33" s="15">
        <v>4031977.5128008407</v>
      </c>
      <c r="G33" s="15">
        <v>4096578.6998376437</v>
      </c>
      <c r="H33" s="15">
        <v>2347703.7611895539</v>
      </c>
      <c r="I33" s="15">
        <v>4111878.035538543</v>
      </c>
      <c r="J33" s="15">
        <v>4001078.7040576371</v>
      </c>
      <c r="K33" s="15">
        <v>3936308.9659710005</v>
      </c>
      <c r="L33" s="15">
        <v>4038218.4625525936</v>
      </c>
      <c r="M33" s="15">
        <v>3910903.2296666307</v>
      </c>
    </row>
    <row r="34" spans="1:13" x14ac:dyDescent="0.25">
      <c r="A34" s="7" t="s">
        <v>158</v>
      </c>
      <c r="B34" s="15">
        <v>7160652.0222514793</v>
      </c>
      <c r="C34" s="15">
        <v>21012868.785984755</v>
      </c>
      <c r="D34" s="15">
        <v>21175143.177914534</v>
      </c>
      <c r="E34" s="15">
        <v>11268768.925954822</v>
      </c>
      <c r="F34" s="15">
        <v>21175143.177914534</v>
      </c>
      <c r="G34" s="15">
        <v>19325302.271663025</v>
      </c>
      <c r="H34" s="15">
        <v>12329672.75355259</v>
      </c>
      <c r="I34" s="15">
        <v>21594764.816078328</v>
      </c>
      <c r="J34" s="15">
        <v>21012868.785984755</v>
      </c>
      <c r="K34" s="15">
        <v>17034030.460558005</v>
      </c>
      <c r="L34" s="15">
        <v>21207919.403511032</v>
      </c>
      <c r="M34" s="15">
        <v>20539285.14735987</v>
      </c>
    </row>
    <row r="35" spans="1:13" x14ac:dyDescent="0.25">
      <c r="A35" s="7" t="s">
        <v>481</v>
      </c>
      <c r="B35" s="15">
        <v>197443761.02750093</v>
      </c>
      <c r="C35" s="15">
        <v>339721241.8824957</v>
      </c>
      <c r="D35" s="15">
        <v>342344779.79698002</v>
      </c>
      <c r="E35" s="15">
        <v>196458221.08293894</v>
      </c>
      <c r="F35" s="15">
        <v>342344779.79698002</v>
      </c>
      <c r="G35" s="15">
        <v>343193215.84364188</v>
      </c>
      <c r="H35" s="15">
        <v>199337452.80108643</v>
      </c>
      <c r="I35" s="15">
        <v>349128926.47822005</v>
      </c>
      <c r="J35" s="15">
        <v>339721241.8824957</v>
      </c>
      <c r="K35" s="15">
        <v>339737721.38221383</v>
      </c>
      <c r="L35" s="15">
        <v>342874682.6949265</v>
      </c>
      <c r="M35" s="15">
        <v>332064675.63790065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A684"/>
  <sheetViews>
    <sheetView topLeftCell="C682" workbookViewId="0">
      <selection activeCell="A673" sqref="A673"/>
    </sheetView>
  </sheetViews>
  <sheetFormatPr defaultColWidth="15.7109375" defaultRowHeight="15" x14ac:dyDescent="0.25"/>
  <cols>
    <col min="1" max="1" width="57" bestFit="1" customWidth="1"/>
    <col min="2" max="2" width="18.5703125" bestFit="1" customWidth="1"/>
    <col min="3" max="27" width="15.7109375" customWidth="1"/>
  </cols>
  <sheetData>
    <row r="1" spans="1:27" ht="45" x14ac:dyDescent="0.25">
      <c r="A1" s="3" t="s">
        <v>61</v>
      </c>
      <c r="B1" s="3" t="s">
        <v>482</v>
      </c>
      <c r="C1" s="4" t="s">
        <v>33</v>
      </c>
      <c r="D1" s="4" t="s">
        <v>34</v>
      </c>
      <c r="E1" s="4" t="s">
        <v>35</v>
      </c>
      <c r="F1" s="4" t="s">
        <v>36</v>
      </c>
      <c r="G1" s="4" t="s">
        <v>37</v>
      </c>
      <c r="H1" s="4" t="s">
        <v>38</v>
      </c>
      <c r="I1" s="4" t="s">
        <v>39</v>
      </c>
      <c r="J1" s="4" t="s">
        <v>40</v>
      </c>
      <c r="K1" s="4" t="s">
        <v>41</v>
      </c>
      <c r="L1" s="4" t="s">
        <v>42</v>
      </c>
      <c r="M1" s="4" t="s">
        <v>43</v>
      </c>
      <c r="N1" s="4" t="s">
        <v>44</v>
      </c>
      <c r="O1" s="4" t="s">
        <v>45</v>
      </c>
      <c r="P1" s="4" t="s">
        <v>46</v>
      </c>
      <c r="Q1" s="4" t="s">
        <v>47</v>
      </c>
      <c r="R1" s="4" t="s">
        <v>48</v>
      </c>
      <c r="S1" s="4" t="s">
        <v>49</v>
      </c>
      <c r="T1" s="4" t="s">
        <v>50</v>
      </c>
      <c r="U1" s="4" t="s">
        <v>51</v>
      </c>
      <c r="V1" s="4" t="s">
        <v>52</v>
      </c>
      <c r="W1" s="4" t="s">
        <v>53</v>
      </c>
      <c r="X1" s="4" t="s">
        <v>54</v>
      </c>
      <c r="Y1" s="4" t="s">
        <v>55</v>
      </c>
      <c r="Z1" s="4" t="s">
        <v>56</v>
      </c>
      <c r="AA1" s="4" t="s">
        <v>57</v>
      </c>
    </row>
    <row r="2" spans="1:27" x14ac:dyDescent="0.25">
      <c r="A2" s="1" t="s">
        <v>85</v>
      </c>
      <c r="B2" s="1" t="s">
        <v>86</v>
      </c>
      <c r="C2" s="9">
        <v>647819.94123800599</v>
      </c>
      <c r="D2" s="9">
        <v>1407300.7663028073</v>
      </c>
      <c r="E2" s="9">
        <v>1743436.1657586696</v>
      </c>
      <c r="F2" s="9">
        <v>2070187.3150044265</v>
      </c>
      <c r="G2" s="9">
        <v>1778337.9692848271</v>
      </c>
      <c r="H2" s="9">
        <v>2077500.3049759166</v>
      </c>
      <c r="I2" s="9">
        <v>1792071.3969072311</v>
      </c>
      <c r="J2" s="9">
        <v>2077500.3049759166</v>
      </c>
      <c r="K2" s="9">
        <v>2224320.3458103379</v>
      </c>
      <c r="L2" s="9">
        <v>2017256.8820028708</v>
      </c>
      <c r="M2" s="9">
        <v>1792071.3969072311</v>
      </c>
      <c r="N2" s="9">
        <v>1786379.4399428954</v>
      </c>
      <c r="O2" s="9">
        <v>1739536.4258097988</v>
      </c>
      <c r="P2" s="9">
        <v>2070187.3150044265</v>
      </c>
      <c r="Q2" s="9">
        <v>1682444.6749174157</v>
      </c>
      <c r="R2" s="9">
        <v>2097319.0129526174</v>
      </c>
      <c r="S2" s="9">
        <v>1827584.353252247</v>
      </c>
      <c r="T2" s="9">
        <v>2070187.3150044265</v>
      </c>
      <c r="U2" s="9">
        <v>1778337.9692848271</v>
      </c>
      <c r="V2" s="9">
        <v>1659291.0841952646</v>
      </c>
      <c r="W2" s="9">
        <v>1830247.9182032619</v>
      </c>
      <c r="X2" s="9">
        <v>2078963.7998711437</v>
      </c>
      <c r="Y2" s="9">
        <v>1794845.2783352931</v>
      </c>
      <c r="Z2" s="9">
        <v>2070187.3150044265</v>
      </c>
      <c r="AA2" s="9">
        <v>1778245.3585074875</v>
      </c>
    </row>
    <row r="3" spans="1:27" x14ac:dyDescent="0.25">
      <c r="A3" s="1" t="s">
        <v>87</v>
      </c>
      <c r="B3" s="1" t="s">
        <v>88</v>
      </c>
      <c r="C3" s="9">
        <v>3018237.6673142752</v>
      </c>
      <c r="D3" s="9">
        <v>1171274.2052400322</v>
      </c>
      <c r="E3" s="9">
        <v>2286374.0136631751</v>
      </c>
      <c r="F3" s="9">
        <v>3020772.0401012097</v>
      </c>
      <c r="G3" s="9">
        <v>2234932.213276729</v>
      </c>
      <c r="H3" s="9">
        <v>3041619.7174418811</v>
      </c>
      <c r="I3" s="9">
        <v>2252191.7445481461</v>
      </c>
      <c r="J3" s="9">
        <v>3041619.7174418811</v>
      </c>
      <c r="K3" s="9">
        <v>3265725.6210843837</v>
      </c>
      <c r="L3" s="9">
        <v>2869879.3692483343</v>
      </c>
      <c r="M3" s="9">
        <v>2252191.7445481461</v>
      </c>
      <c r="N3" s="9">
        <v>2845879.8975860365</v>
      </c>
      <c r="O3" s="9">
        <v>2107804.0055757617</v>
      </c>
      <c r="P3" s="9">
        <v>3020772.0401012097</v>
      </c>
      <c r="Q3" s="9">
        <v>3132954.3878058479</v>
      </c>
      <c r="R3" s="9">
        <v>3098118.3631145824</v>
      </c>
      <c r="S3" s="9">
        <v>2296822.7716616779</v>
      </c>
      <c r="T3" s="9">
        <v>3020772.0401012097</v>
      </c>
      <c r="U3" s="9">
        <v>2234932.213276729</v>
      </c>
      <c r="V3" s="9">
        <v>2975578.2528704582</v>
      </c>
      <c r="W3" s="9">
        <v>1895350.7054894648</v>
      </c>
      <c r="X3" s="9">
        <v>3045791.8097713334</v>
      </c>
      <c r="Y3" s="9">
        <v>2255677.8293461408</v>
      </c>
      <c r="Z3" s="9">
        <v>3020772.0401012097</v>
      </c>
      <c r="AA3" s="9">
        <v>2227772.5289195413</v>
      </c>
    </row>
    <row r="4" spans="1:27" x14ac:dyDescent="0.25">
      <c r="A4" s="1" t="s">
        <v>89</v>
      </c>
      <c r="B4" s="1" t="s">
        <v>90</v>
      </c>
      <c r="C4" s="9">
        <v>5635190.2756541949</v>
      </c>
      <c r="D4" s="9">
        <v>2498655.1253039907</v>
      </c>
      <c r="E4" s="9">
        <v>5030171.078682825</v>
      </c>
      <c r="F4" s="9">
        <v>3965420.571624944</v>
      </c>
      <c r="G4" s="9">
        <v>5130869.9434532374</v>
      </c>
      <c r="H4" s="9">
        <v>3981581.9514446631</v>
      </c>
      <c r="I4" s="9">
        <v>5170493.7001437154</v>
      </c>
      <c r="J4" s="9">
        <v>3981581.9514446631</v>
      </c>
      <c r="K4" s="9">
        <v>4264902.4726580624</v>
      </c>
      <c r="L4" s="9">
        <v>3848446.6888362016</v>
      </c>
      <c r="M4" s="9">
        <v>5170493.7001437154</v>
      </c>
      <c r="N4" s="9">
        <v>4124928.7861028202</v>
      </c>
      <c r="O4" s="9">
        <v>5468380.4312489862</v>
      </c>
      <c r="P4" s="9">
        <v>3965420.571624944</v>
      </c>
      <c r="Q4" s="9">
        <v>4422731.3015534757</v>
      </c>
      <c r="R4" s="9">
        <v>4025380.4071237007</v>
      </c>
      <c r="S4" s="9">
        <v>5272955.8662004219</v>
      </c>
      <c r="T4" s="9">
        <v>3965420.571624944</v>
      </c>
      <c r="U4" s="9">
        <v>5130869.9434532374</v>
      </c>
      <c r="V4" s="9">
        <v>4502812.392343631</v>
      </c>
      <c r="W4" s="9">
        <v>5627347.7520466065</v>
      </c>
      <c r="X4" s="9">
        <v>3984816.2095194305</v>
      </c>
      <c r="Y4" s="9">
        <v>5178496.9172438001</v>
      </c>
      <c r="Z4" s="9">
        <v>3965420.571624944</v>
      </c>
      <c r="AA4" s="9">
        <v>5138177.5848430078</v>
      </c>
    </row>
    <row r="5" spans="1:27" x14ac:dyDescent="0.25">
      <c r="A5" s="1" t="s">
        <v>91</v>
      </c>
      <c r="B5" s="1" t="s">
        <v>92</v>
      </c>
      <c r="C5" s="9">
        <v>5503169.5907825595</v>
      </c>
      <c r="D5" s="9">
        <v>2640151.1718540243</v>
      </c>
      <c r="E5" s="9">
        <v>5315024.0437423196</v>
      </c>
      <c r="F5" s="9">
        <v>3727278.5438911626</v>
      </c>
      <c r="G5" s="9">
        <v>5421425.3726557093</v>
      </c>
      <c r="H5" s="9">
        <v>3739282.5911067734</v>
      </c>
      <c r="I5" s="9">
        <v>5463292.9783929763</v>
      </c>
      <c r="J5" s="9">
        <v>3739282.5911067734</v>
      </c>
      <c r="K5" s="9">
        <v>4002497.8886663062</v>
      </c>
      <c r="L5" s="9">
        <v>3640394.8725924985</v>
      </c>
      <c r="M5" s="9">
        <v>5463292.9783929763</v>
      </c>
      <c r="N5" s="9">
        <v>3929503.6820832686</v>
      </c>
      <c r="O5" s="9">
        <v>5778048.7020789422</v>
      </c>
      <c r="P5" s="9">
        <v>3727278.5438911626</v>
      </c>
      <c r="Q5" s="9">
        <v>4229972.400828735</v>
      </c>
      <c r="R5" s="9">
        <v>3771814.3882557079</v>
      </c>
      <c r="S5" s="9">
        <v>5571557.4623730965</v>
      </c>
      <c r="T5" s="9">
        <v>3727278.5438911626</v>
      </c>
      <c r="U5" s="9">
        <v>5421425.3726557093</v>
      </c>
      <c r="V5" s="9">
        <v>4277369.8504692214</v>
      </c>
      <c r="W5" s="9">
        <v>5946018.1645469368</v>
      </c>
      <c r="X5" s="9">
        <v>3741684.8727850746</v>
      </c>
      <c r="Y5" s="9">
        <v>5471749.4087305525</v>
      </c>
      <c r="Z5" s="9">
        <v>3727278.5438911626</v>
      </c>
      <c r="AA5" s="9">
        <v>5429146.8376080683</v>
      </c>
    </row>
    <row r="6" spans="1:27" x14ac:dyDescent="0.25">
      <c r="A6" s="1" t="s">
        <v>93</v>
      </c>
      <c r="B6" s="1" t="s">
        <v>88</v>
      </c>
      <c r="C6" s="9">
        <v>0</v>
      </c>
      <c r="D6" s="9">
        <v>0</v>
      </c>
      <c r="E6" s="9">
        <v>0</v>
      </c>
      <c r="F6" s="9">
        <v>0</v>
      </c>
      <c r="G6" s="9">
        <v>0</v>
      </c>
      <c r="H6" s="9">
        <v>0</v>
      </c>
      <c r="I6" s="9">
        <v>0</v>
      </c>
      <c r="J6" s="9">
        <v>0</v>
      </c>
      <c r="K6" s="9">
        <v>0</v>
      </c>
      <c r="L6" s="9">
        <v>0</v>
      </c>
      <c r="M6" s="9">
        <v>0</v>
      </c>
      <c r="N6" s="9">
        <v>0</v>
      </c>
      <c r="O6" s="9">
        <v>0</v>
      </c>
      <c r="P6" s="9">
        <v>0</v>
      </c>
      <c r="Q6" s="9">
        <v>0</v>
      </c>
      <c r="R6" s="9">
        <v>0</v>
      </c>
      <c r="S6" s="9">
        <v>0</v>
      </c>
      <c r="T6" s="9">
        <v>0</v>
      </c>
      <c r="U6" s="9">
        <v>0</v>
      </c>
      <c r="V6" s="9">
        <v>0</v>
      </c>
      <c r="W6" s="9">
        <v>0</v>
      </c>
      <c r="X6" s="9">
        <v>0</v>
      </c>
      <c r="Y6" s="9">
        <v>0</v>
      </c>
      <c r="Z6" s="9">
        <v>0</v>
      </c>
      <c r="AA6" s="9">
        <v>0</v>
      </c>
    </row>
    <row r="7" spans="1:27" x14ac:dyDescent="0.25">
      <c r="A7" s="1" t="s">
        <v>94</v>
      </c>
      <c r="B7" s="1" t="s">
        <v>86</v>
      </c>
      <c r="C7" s="9">
        <v>139481.42801423749</v>
      </c>
      <c r="D7" s="9">
        <v>383410.35381826706</v>
      </c>
      <c r="E7" s="9">
        <v>543679.59131466318</v>
      </c>
      <c r="F7" s="9">
        <v>524850.3050130842</v>
      </c>
      <c r="G7" s="9">
        <v>554563.49899650866</v>
      </c>
      <c r="H7" s="9">
        <v>526413.38287043548</v>
      </c>
      <c r="I7" s="9">
        <v>558846.18193250778</v>
      </c>
      <c r="J7" s="9">
        <v>526413.38287043548</v>
      </c>
      <c r="K7" s="9">
        <v>563354.18394508085</v>
      </c>
      <c r="L7" s="9">
        <v>513536.95874469151</v>
      </c>
      <c r="M7" s="9">
        <v>558846.18193250778</v>
      </c>
      <c r="N7" s="9">
        <v>490297.07234049425</v>
      </c>
      <c r="O7" s="9">
        <v>596754.31552084116</v>
      </c>
      <c r="P7" s="9">
        <v>524850.3050130842</v>
      </c>
      <c r="Q7" s="9">
        <v>461974.06867287302</v>
      </c>
      <c r="R7" s="9">
        <v>530649.43183542299</v>
      </c>
      <c r="S7" s="9">
        <v>569920.67377295473</v>
      </c>
      <c r="T7" s="9">
        <v>524850.3050130842</v>
      </c>
      <c r="U7" s="9">
        <v>554563.49899650866</v>
      </c>
      <c r="V7" s="9">
        <v>465407.12799983053</v>
      </c>
      <c r="W7" s="9">
        <v>600888.7652252689</v>
      </c>
      <c r="X7" s="9">
        <v>526726.19014543446</v>
      </c>
      <c r="Y7" s="9">
        <v>559711.19939097366</v>
      </c>
      <c r="Z7" s="9">
        <v>524850.3050130842</v>
      </c>
      <c r="AA7" s="9">
        <v>555193.06151231087</v>
      </c>
    </row>
    <row r="8" spans="1:27" x14ac:dyDescent="0.25">
      <c r="A8" s="1" t="s">
        <v>95</v>
      </c>
      <c r="B8" s="1" t="s">
        <v>92</v>
      </c>
      <c r="C8" s="9">
        <v>6687138.0446834862</v>
      </c>
      <c r="D8" s="9">
        <v>2142799.7435702677</v>
      </c>
      <c r="E8" s="9">
        <v>4259205.0102287913</v>
      </c>
      <c r="F8" s="9">
        <v>4919963.9745974988</v>
      </c>
      <c r="G8" s="9">
        <v>4344469.9252071073</v>
      </c>
      <c r="H8" s="9">
        <v>4950479.5574673638</v>
      </c>
      <c r="I8" s="9">
        <v>4378020.6137185507</v>
      </c>
      <c r="J8" s="9">
        <v>4950479.5574673638</v>
      </c>
      <c r="K8" s="9">
        <v>5312147.8941265438</v>
      </c>
      <c r="L8" s="9">
        <v>4699096.3102230486</v>
      </c>
      <c r="M8" s="9">
        <v>4378020.6137185507</v>
      </c>
      <c r="N8" s="9">
        <v>4902341.2108775042</v>
      </c>
      <c r="O8" s="9">
        <v>4626808.0799550042</v>
      </c>
      <c r="P8" s="9">
        <v>4919963.9745974988</v>
      </c>
      <c r="Q8" s="9">
        <v>5215497.4086165577</v>
      </c>
      <c r="R8" s="9">
        <v>5033178.8949468909</v>
      </c>
      <c r="S8" s="9">
        <v>4464778.5716888066</v>
      </c>
      <c r="T8" s="9">
        <v>4919963.9745974988</v>
      </c>
      <c r="U8" s="9">
        <v>4344469.9252071073</v>
      </c>
      <c r="V8" s="9">
        <v>5364373.701282097</v>
      </c>
      <c r="W8" s="9">
        <v>4684524.8467436917</v>
      </c>
      <c r="X8" s="9">
        <v>4956586.4166219682</v>
      </c>
      <c r="Y8" s="9">
        <v>4384797.1908650622</v>
      </c>
      <c r="Z8" s="9">
        <v>4919963.9745974988</v>
      </c>
      <c r="AA8" s="9">
        <v>4348902.5208382681</v>
      </c>
    </row>
    <row r="9" spans="1:27" x14ac:dyDescent="0.25">
      <c r="A9" s="1" t="s">
        <v>96</v>
      </c>
      <c r="B9" s="1" t="s">
        <v>97</v>
      </c>
      <c r="C9" s="9">
        <v>134687.81330750999</v>
      </c>
      <c r="D9" s="9">
        <v>144973.42620884892</v>
      </c>
      <c r="E9" s="9">
        <v>245076.58633093553</v>
      </c>
      <c r="F9" s="9">
        <v>261203.10663490157</v>
      </c>
      <c r="G9" s="9">
        <v>249982.76817627993</v>
      </c>
      <c r="H9" s="9">
        <v>262482.0429809608</v>
      </c>
      <c r="I9" s="9">
        <v>251913.28999659393</v>
      </c>
      <c r="J9" s="9">
        <v>262482.0429809608</v>
      </c>
      <c r="K9" s="9">
        <v>281352.33357480465</v>
      </c>
      <c r="L9" s="9">
        <v>251946.33822112659</v>
      </c>
      <c r="M9" s="9">
        <v>251913.28999659393</v>
      </c>
      <c r="N9" s="9">
        <v>275079.95466263453</v>
      </c>
      <c r="O9" s="9">
        <v>298559.65517430071</v>
      </c>
      <c r="P9" s="9">
        <v>261203.10663490157</v>
      </c>
      <c r="Q9" s="9">
        <v>258429.03368354676</v>
      </c>
      <c r="R9" s="9">
        <v>265948.04882291495</v>
      </c>
      <c r="S9" s="9">
        <v>256905.38221223775</v>
      </c>
      <c r="T9" s="9">
        <v>261203.10663490157</v>
      </c>
      <c r="U9" s="9">
        <v>249982.76817627993</v>
      </c>
      <c r="V9" s="9">
        <v>314704.75331752095</v>
      </c>
      <c r="W9" s="9">
        <v>366506.96620368503</v>
      </c>
      <c r="X9" s="9">
        <v>262737.9871051939</v>
      </c>
      <c r="Y9" s="9">
        <v>252303.21731636027</v>
      </c>
      <c r="Z9" s="9">
        <v>261203.10663490157</v>
      </c>
      <c r="AA9" s="9">
        <v>252356.14138141085</v>
      </c>
    </row>
    <row r="10" spans="1:27" x14ac:dyDescent="0.25">
      <c r="A10" s="1" t="s">
        <v>98</v>
      </c>
      <c r="B10" s="1" t="s">
        <v>99</v>
      </c>
      <c r="C10" s="9">
        <v>892221.5335040841</v>
      </c>
      <c r="D10" s="9">
        <v>298018.58083268651</v>
      </c>
      <c r="E10" s="9">
        <v>588154.97881216696</v>
      </c>
      <c r="F10" s="9">
        <v>550573.33050164604</v>
      </c>
      <c r="G10" s="9">
        <v>599929.23812637245</v>
      </c>
      <c r="H10" s="9">
        <v>553351.77003464242</v>
      </c>
      <c r="I10" s="9">
        <v>604562.26340766135</v>
      </c>
      <c r="J10" s="9">
        <v>553351.77003464242</v>
      </c>
      <c r="K10" s="9">
        <v>593207.40395471943</v>
      </c>
      <c r="L10" s="9">
        <v>530463.36069128488</v>
      </c>
      <c r="M10" s="9">
        <v>604562.26340766135</v>
      </c>
      <c r="N10" s="9">
        <v>553296.77120259404</v>
      </c>
      <c r="O10" s="9">
        <v>637885.86077543942</v>
      </c>
      <c r="P10" s="9">
        <v>550573.33050164604</v>
      </c>
      <c r="Q10" s="9">
        <v>594785.59363393253</v>
      </c>
      <c r="R10" s="9">
        <v>560881.5330932613</v>
      </c>
      <c r="S10" s="9">
        <v>616542.69750492647</v>
      </c>
      <c r="T10" s="9">
        <v>550573.33050164604</v>
      </c>
      <c r="U10" s="9">
        <v>599929.23812637245</v>
      </c>
      <c r="V10" s="9">
        <v>602381.38465071027</v>
      </c>
      <c r="W10" s="9">
        <v>642286.30349215027</v>
      </c>
      <c r="X10" s="9">
        <v>553907.79870268248</v>
      </c>
      <c r="Y10" s="9">
        <v>605498.04310789867</v>
      </c>
      <c r="Z10" s="9">
        <v>550573.33050164604</v>
      </c>
      <c r="AA10" s="9">
        <v>600440.80920507899</v>
      </c>
    </row>
    <row r="11" spans="1:27" x14ac:dyDescent="0.25">
      <c r="A11" s="1" t="s">
        <v>100</v>
      </c>
      <c r="B11" s="1" t="s">
        <v>92</v>
      </c>
      <c r="C11" s="9">
        <v>1240322.9678257403</v>
      </c>
      <c r="D11" s="9">
        <v>568441.43278830464</v>
      </c>
      <c r="E11" s="9">
        <v>1121848.3690628125</v>
      </c>
      <c r="F11" s="9">
        <v>569231.95936443622</v>
      </c>
      <c r="G11" s="9">
        <v>1144306.6225581663</v>
      </c>
      <c r="H11" s="9">
        <v>569259.1342105784</v>
      </c>
      <c r="I11" s="9">
        <v>1153143.6672876661</v>
      </c>
      <c r="J11" s="9">
        <v>569259.1342105784</v>
      </c>
      <c r="K11" s="9">
        <v>607705.98157775274</v>
      </c>
      <c r="L11" s="9">
        <v>569035.27150096837</v>
      </c>
      <c r="M11" s="9">
        <v>1153143.6672876661</v>
      </c>
      <c r="N11" s="9">
        <v>609438.20921392797</v>
      </c>
      <c r="O11" s="9">
        <v>1216705.1854332597</v>
      </c>
      <c r="P11" s="9">
        <v>569231.95936443622</v>
      </c>
      <c r="Q11" s="9">
        <v>673816.5740764644</v>
      </c>
      <c r="R11" s="9">
        <v>569332.77992076019</v>
      </c>
      <c r="S11" s="9">
        <v>1175995.1791116875</v>
      </c>
      <c r="T11" s="9">
        <v>569231.95936443622</v>
      </c>
      <c r="U11" s="9">
        <v>1144306.6225581663</v>
      </c>
      <c r="V11" s="9">
        <v>649619.58157092612</v>
      </c>
      <c r="W11" s="9">
        <v>1225098.6015611598</v>
      </c>
      <c r="X11" s="9">
        <v>569264.57251266309</v>
      </c>
      <c r="Y11" s="9">
        <v>1154928.5759736029</v>
      </c>
      <c r="Z11" s="9">
        <v>569231.95936443622</v>
      </c>
      <c r="AA11" s="9">
        <v>1145282.3945924551</v>
      </c>
    </row>
    <row r="12" spans="1:27" x14ac:dyDescent="0.25">
      <c r="A12" s="1" t="s">
        <v>101</v>
      </c>
      <c r="B12" s="1" t="s">
        <v>92</v>
      </c>
      <c r="C12" s="9">
        <v>4763839.4023804925</v>
      </c>
      <c r="D12" s="9">
        <v>2147128.5606612805</v>
      </c>
      <c r="E12" s="9">
        <v>4332687.504592062</v>
      </c>
      <c r="F12" s="9">
        <v>3475647.2121778298</v>
      </c>
      <c r="G12" s="9">
        <v>4419423.4637259683</v>
      </c>
      <c r="H12" s="9">
        <v>3490281.5585718062</v>
      </c>
      <c r="I12" s="9">
        <v>4453552.9899016032</v>
      </c>
      <c r="J12" s="9">
        <v>3490281.5585718062</v>
      </c>
      <c r="K12" s="9">
        <v>3739063.7640153714</v>
      </c>
      <c r="L12" s="9">
        <v>3369725.7909332039</v>
      </c>
      <c r="M12" s="9">
        <v>4453552.9899016032</v>
      </c>
      <c r="N12" s="9">
        <v>3611425.4628550261</v>
      </c>
      <c r="O12" s="9">
        <v>4696531.8923839536</v>
      </c>
      <c r="P12" s="9">
        <v>3475647.2121778298</v>
      </c>
      <c r="Q12" s="9">
        <v>3871852.753219476</v>
      </c>
      <c r="R12" s="9">
        <v>3529941.6481853309</v>
      </c>
      <c r="S12" s="9">
        <v>4541807.7509471402</v>
      </c>
      <c r="T12" s="9">
        <v>3475647.2121778298</v>
      </c>
      <c r="U12" s="9">
        <v>4419423.4637259683</v>
      </c>
      <c r="V12" s="9">
        <v>3945402.055887728</v>
      </c>
      <c r="W12" s="9">
        <v>4845798.9585649427</v>
      </c>
      <c r="X12" s="9">
        <v>3493210.2226785626</v>
      </c>
      <c r="Y12" s="9">
        <v>4460446.480835381</v>
      </c>
      <c r="Z12" s="9">
        <v>3475647.2121778298</v>
      </c>
      <c r="AA12" s="9">
        <v>4425690.2838462768</v>
      </c>
    </row>
    <row r="13" spans="1:27" x14ac:dyDescent="0.25">
      <c r="A13" s="1" t="s">
        <v>102</v>
      </c>
      <c r="B13" s="1" t="s">
        <v>3</v>
      </c>
      <c r="C13" s="9">
        <v>0</v>
      </c>
      <c r="D13" s="9">
        <v>0</v>
      </c>
      <c r="E13" s="9">
        <v>0</v>
      </c>
      <c r="F13" s="9">
        <v>0</v>
      </c>
      <c r="G13" s="9">
        <v>0</v>
      </c>
      <c r="H13" s="9">
        <v>0</v>
      </c>
      <c r="I13" s="9">
        <v>0</v>
      </c>
      <c r="J13" s="9">
        <v>0</v>
      </c>
      <c r="K13" s="9">
        <v>0</v>
      </c>
      <c r="L13" s="9">
        <v>0</v>
      </c>
      <c r="M13" s="9">
        <v>0</v>
      </c>
      <c r="N13" s="9">
        <v>0</v>
      </c>
      <c r="O13" s="9">
        <v>0</v>
      </c>
      <c r="P13" s="9">
        <v>0</v>
      </c>
      <c r="Q13" s="9">
        <v>0</v>
      </c>
      <c r="R13" s="9">
        <v>0</v>
      </c>
      <c r="S13" s="9">
        <v>0</v>
      </c>
      <c r="T13" s="9">
        <v>0</v>
      </c>
      <c r="U13" s="9">
        <v>0</v>
      </c>
      <c r="V13" s="9">
        <v>0</v>
      </c>
      <c r="W13" s="9">
        <v>0</v>
      </c>
      <c r="X13" s="9">
        <v>0</v>
      </c>
      <c r="Y13" s="9">
        <v>0</v>
      </c>
      <c r="Z13" s="9">
        <v>0</v>
      </c>
      <c r="AA13" s="9">
        <v>0</v>
      </c>
    </row>
    <row r="14" spans="1:27" x14ac:dyDescent="0.25">
      <c r="A14" s="1" t="s">
        <v>103</v>
      </c>
      <c r="B14" s="1" t="s">
        <v>104</v>
      </c>
      <c r="C14" s="9">
        <v>2865768.8618480652</v>
      </c>
      <c r="D14" s="9">
        <v>1142582.9270322723</v>
      </c>
      <c r="E14" s="9">
        <v>2154280.2065873942</v>
      </c>
      <c r="F14" s="9">
        <v>1619348.6500443371</v>
      </c>
      <c r="G14" s="9">
        <v>2197406.6863448061</v>
      </c>
      <c r="H14" s="9">
        <v>1624612.594169142</v>
      </c>
      <c r="I14" s="9">
        <v>2214376.4222471653</v>
      </c>
      <c r="J14" s="9">
        <v>1624612.594169142</v>
      </c>
      <c r="K14" s="9">
        <v>1739015.9850199735</v>
      </c>
      <c r="L14" s="9">
        <v>1581248.9339353135</v>
      </c>
      <c r="M14" s="9">
        <v>2214376.4222471653</v>
      </c>
      <c r="N14" s="9">
        <v>1435776.7074480983</v>
      </c>
      <c r="O14" s="9">
        <v>1893464.8907598672</v>
      </c>
      <c r="P14" s="9">
        <v>1619348.6500443371</v>
      </c>
      <c r="Q14" s="9">
        <v>1749305.0330981102</v>
      </c>
      <c r="R14" s="9">
        <v>1638878.2463609111</v>
      </c>
      <c r="S14" s="9">
        <v>2258258.0741447462</v>
      </c>
      <c r="T14" s="9">
        <v>1619348.6500443371</v>
      </c>
      <c r="U14" s="9">
        <v>2197406.6863448061</v>
      </c>
      <c r="V14" s="9">
        <v>1305901.816807993</v>
      </c>
      <c r="W14" s="9">
        <v>1528597.2821434669</v>
      </c>
      <c r="X14" s="9">
        <v>1625666.0285900077</v>
      </c>
      <c r="Y14" s="9">
        <v>2217803.9740973166</v>
      </c>
      <c r="Z14" s="9">
        <v>1619348.6500443371</v>
      </c>
      <c r="AA14" s="9">
        <v>2181278.7390561723</v>
      </c>
    </row>
    <row r="15" spans="1:27" x14ac:dyDescent="0.25">
      <c r="A15" s="1" t="s">
        <v>105</v>
      </c>
      <c r="B15" s="1" t="s">
        <v>106</v>
      </c>
      <c r="C15" s="9">
        <v>68411.095595477993</v>
      </c>
      <c r="D15" s="9">
        <v>93914.464288104165</v>
      </c>
      <c r="E15" s="9">
        <v>172578.59987505683</v>
      </c>
      <c r="F15" s="9">
        <v>164014.28776617991</v>
      </c>
      <c r="G15" s="9">
        <v>176033.44640397085</v>
      </c>
      <c r="H15" s="9">
        <v>164785.8439687973</v>
      </c>
      <c r="I15" s="9">
        <v>177392.88574399884</v>
      </c>
      <c r="J15" s="9">
        <v>164785.8439687973</v>
      </c>
      <c r="K15" s="9">
        <v>176604.2904979809</v>
      </c>
      <c r="L15" s="9">
        <v>158429.86825394409</v>
      </c>
      <c r="M15" s="9">
        <v>177392.88574399884</v>
      </c>
      <c r="N15" s="9">
        <v>157795.99131087991</v>
      </c>
      <c r="O15" s="9">
        <v>169495.06868730398</v>
      </c>
      <c r="P15" s="9">
        <v>164014.28776617991</v>
      </c>
      <c r="Q15" s="9">
        <v>170705.55817982164</v>
      </c>
      <c r="R15" s="9">
        <v>166876.81457410369</v>
      </c>
      <c r="S15" s="9">
        <v>180908.22883703365</v>
      </c>
      <c r="T15" s="9">
        <v>164014.28776617991</v>
      </c>
      <c r="U15" s="9">
        <v>176033.44640397085</v>
      </c>
      <c r="V15" s="9">
        <v>177910.63003423449</v>
      </c>
      <c r="W15" s="9">
        <v>198491.11707382544</v>
      </c>
      <c r="X15" s="9">
        <v>164940.24983675467</v>
      </c>
      <c r="Y15" s="9">
        <v>177667.46566982605</v>
      </c>
      <c r="Z15" s="9">
        <v>164014.28776617991</v>
      </c>
      <c r="AA15" s="9">
        <v>176402.6690305488</v>
      </c>
    </row>
    <row r="16" spans="1:27" x14ac:dyDescent="0.25">
      <c r="A16" s="1" t="s">
        <v>107</v>
      </c>
      <c r="B16" s="1" t="s">
        <v>3</v>
      </c>
      <c r="C16" s="9">
        <v>0</v>
      </c>
      <c r="D16" s="9">
        <v>0</v>
      </c>
      <c r="E16" s="9">
        <v>0</v>
      </c>
      <c r="F16" s="9">
        <v>0</v>
      </c>
      <c r="G16" s="9">
        <v>0</v>
      </c>
      <c r="H16" s="9">
        <v>0</v>
      </c>
      <c r="I16" s="9">
        <v>0</v>
      </c>
      <c r="J16" s="9">
        <v>0</v>
      </c>
      <c r="K16" s="9">
        <v>0</v>
      </c>
      <c r="L16" s="9">
        <v>0</v>
      </c>
      <c r="M16" s="9">
        <v>0</v>
      </c>
      <c r="N16" s="9">
        <v>0</v>
      </c>
      <c r="O16" s="9">
        <v>0</v>
      </c>
      <c r="P16" s="9">
        <v>0</v>
      </c>
      <c r="Q16" s="9">
        <v>0</v>
      </c>
      <c r="R16" s="9">
        <v>0</v>
      </c>
      <c r="S16" s="9">
        <v>0</v>
      </c>
      <c r="T16" s="9">
        <v>0</v>
      </c>
      <c r="U16" s="9">
        <v>0</v>
      </c>
      <c r="V16" s="9">
        <v>0</v>
      </c>
      <c r="W16" s="9">
        <v>0</v>
      </c>
      <c r="X16" s="9">
        <v>0</v>
      </c>
      <c r="Y16" s="9">
        <v>0</v>
      </c>
      <c r="Z16" s="9">
        <v>0</v>
      </c>
      <c r="AA16" s="9">
        <v>0</v>
      </c>
    </row>
    <row r="17" spans="1:27" x14ac:dyDescent="0.25">
      <c r="A17" s="1" t="s">
        <v>108</v>
      </c>
      <c r="B17" s="1" t="s">
        <v>109</v>
      </c>
      <c r="C17" s="9">
        <v>21984.427871559998</v>
      </c>
      <c r="D17" s="9">
        <v>0</v>
      </c>
      <c r="E17" s="9">
        <v>20669.396412532751</v>
      </c>
      <c r="F17" s="9">
        <v>39371.746473079664</v>
      </c>
      <c r="G17" s="9">
        <v>20036.551027554189</v>
      </c>
      <c r="H17" s="9">
        <v>39675.395809430163</v>
      </c>
      <c r="I17" s="9">
        <v>20191.285688845968</v>
      </c>
      <c r="J17" s="9">
        <v>39675.395809430163</v>
      </c>
      <c r="K17" s="9">
        <v>47736.448764282468</v>
      </c>
      <c r="L17" s="9">
        <v>27969.831662334276</v>
      </c>
      <c r="M17" s="9">
        <v>20191.285688845968</v>
      </c>
      <c r="N17" s="9">
        <v>27968.366865011973</v>
      </c>
      <c r="O17" s="9">
        <v>19292.337121433902</v>
      </c>
      <c r="P17" s="9">
        <v>39371.746473079664</v>
      </c>
      <c r="Q17" s="9">
        <v>32736.378996832962</v>
      </c>
      <c r="R17" s="9">
        <v>35169.395190769043</v>
      </c>
      <c r="S17" s="9">
        <v>10295.705255004821</v>
      </c>
      <c r="T17" s="9">
        <v>39371.746473079664</v>
      </c>
      <c r="U17" s="9">
        <v>20036.551027554189</v>
      </c>
      <c r="V17" s="9">
        <v>41707.950082185969</v>
      </c>
      <c r="W17" s="9">
        <v>22592.737215636098</v>
      </c>
      <c r="X17" s="9">
        <v>39736.162917742993</v>
      </c>
      <c r="Y17" s="9">
        <v>20222.539037619768</v>
      </c>
      <c r="Z17" s="9">
        <v>39371.746473079664</v>
      </c>
      <c r="AA17" s="9">
        <v>20104.412659317306</v>
      </c>
    </row>
    <row r="18" spans="1:27" x14ac:dyDescent="0.25">
      <c r="A18" s="1" t="s">
        <v>110</v>
      </c>
      <c r="B18" s="1" t="s">
        <v>88</v>
      </c>
      <c r="C18" s="9">
        <v>861911.85645636043</v>
      </c>
      <c r="D18" s="9">
        <v>440856.19046068331</v>
      </c>
      <c r="E18" s="9">
        <v>810123.81503403012</v>
      </c>
      <c r="F18" s="9">
        <v>1317118.4711842458</v>
      </c>
      <c r="G18" s="9">
        <v>791896.60140558518</v>
      </c>
      <c r="H18" s="9">
        <v>1326940.0760693373</v>
      </c>
      <c r="I18" s="9">
        <v>798012.11760535918</v>
      </c>
      <c r="J18" s="9">
        <v>1326940.0760693373</v>
      </c>
      <c r="K18" s="9">
        <v>1425364.3307961328</v>
      </c>
      <c r="L18" s="9">
        <v>1246031.0224984405</v>
      </c>
      <c r="M18" s="9">
        <v>798012.11760535918</v>
      </c>
      <c r="N18" s="9">
        <v>1246973.1927237129</v>
      </c>
      <c r="O18" s="9">
        <v>762483.33251691039</v>
      </c>
      <c r="P18" s="9">
        <v>1317118.4711842458</v>
      </c>
      <c r="Q18" s="9">
        <v>1322823.2727876827</v>
      </c>
      <c r="R18" s="9">
        <v>1353557.3037476237</v>
      </c>
      <c r="S18" s="9">
        <v>813826.09105765913</v>
      </c>
      <c r="T18" s="9">
        <v>1317118.4711842458</v>
      </c>
      <c r="U18" s="9">
        <v>791896.60140558518</v>
      </c>
      <c r="V18" s="9">
        <v>1401832.6083429891</v>
      </c>
      <c r="W18" s="9">
        <v>892923.72688835184</v>
      </c>
      <c r="X18" s="9">
        <v>1328905.601616112</v>
      </c>
      <c r="Y18" s="9">
        <v>799247.33122285316</v>
      </c>
      <c r="Z18" s="9">
        <v>1317118.4711842458</v>
      </c>
      <c r="AA18" s="9">
        <v>794406.13329172472</v>
      </c>
    </row>
    <row r="19" spans="1:27" x14ac:dyDescent="0.25">
      <c r="A19" s="1" t="s">
        <v>111</v>
      </c>
      <c r="B19" s="1" t="s">
        <v>109</v>
      </c>
      <c r="C19" s="9">
        <v>17851313.290570233</v>
      </c>
      <c r="D19" s="9">
        <v>9133313.0336000919</v>
      </c>
      <c r="E19" s="9">
        <v>16783510.266575262</v>
      </c>
      <c r="F19" s="9">
        <v>31969782.665896405</v>
      </c>
      <c r="G19" s="9">
        <v>16269641.027050577</v>
      </c>
      <c r="H19" s="9">
        <v>32216345.344958834</v>
      </c>
      <c r="I19" s="9">
        <v>16395285.275414355</v>
      </c>
      <c r="J19" s="9">
        <v>32216345.344958834</v>
      </c>
      <c r="K19" s="9">
        <v>38761904.892364711</v>
      </c>
      <c r="L19" s="9">
        <v>22711449.695479847</v>
      </c>
      <c r="M19" s="9">
        <v>16395285.275414355</v>
      </c>
      <c r="N19" s="9">
        <v>22710260.282861952</v>
      </c>
      <c r="O19" s="9">
        <v>15665340.761837013</v>
      </c>
      <c r="P19" s="9">
        <v>31969782.665896405</v>
      </c>
      <c r="Q19" s="9">
        <v>26581876.994274531</v>
      </c>
      <c r="R19" s="9">
        <v>28557481.47999189</v>
      </c>
      <c r="S19" s="9">
        <v>8360092.9316073954</v>
      </c>
      <c r="T19" s="9">
        <v>31969782.665896405</v>
      </c>
      <c r="U19" s="9">
        <v>16269641.027050577</v>
      </c>
      <c r="V19" s="9">
        <v>33866775.518308446</v>
      </c>
      <c r="W19" s="9">
        <v>18345259.311914343</v>
      </c>
      <c r="X19" s="9">
        <v>32265688.120426629</v>
      </c>
      <c r="Y19" s="9">
        <v>16420662.934710294</v>
      </c>
      <c r="Z19" s="9">
        <v>31969782.665896405</v>
      </c>
      <c r="AA19" s="9">
        <v>16324744.541960778</v>
      </c>
    </row>
    <row r="20" spans="1:27" x14ac:dyDescent="0.25">
      <c r="A20" s="1" t="s">
        <v>112</v>
      </c>
      <c r="B20" s="1" t="s">
        <v>97</v>
      </c>
      <c r="C20" s="9">
        <v>47057.826349369003</v>
      </c>
      <c r="D20" s="9">
        <v>39421.995702802211</v>
      </c>
      <c r="E20" s="9">
        <v>62645.737340742722</v>
      </c>
      <c r="F20" s="9">
        <v>75453.863116945038</v>
      </c>
      <c r="G20" s="9">
        <v>63899.840736868406</v>
      </c>
      <c r="H20" s="9">
        <v>75850.160968011362</v>
      </c>
      <c r="I20" s="9">
        <v>64393.314898135905</v>
      </c>
      <c r="J20" s="9">
        <v>75850.160968011362</v>
      </c>
      <c r="K20" s="9">
        <v>81327.270426137198</v>
      </c>
      <c r="L20" s="9">
        <v>72585.512833914108</v>
      </c>
      <c r="M20" s="9">
        <v>64393.314898135905</v>
      </c>
      <c r="N20" s="9">
        <v>77475.292851247985</v>
      </c>
      <c r="O20" s="9">
        <v>76828.325957554698</v>
      </c>
      <c r="P20" s="9">
        <v>75453.863116945038</v>
      </c>
      <c r="Q20" s="9">
        <v>72120.9357755206</v>
      </c>
      <c r="R20" s="9">
        <v>76924.155519172607</v>
      </c>
      <c r="S20" s="9">
        <v>65669.37844383785</v>
      </c>
      <c r="T20" s="9">
        <v>75453.863116945038</v>
      </c>
      <c r="U20" s="9">
        <v>63899.840736868406</v>
      </c>
      <c r="V20" s="9">
        <v>85084.652293716004</v>
      </c>
      <c r="W20" s="9">
        <v>90030.489988521891</v>
      </c>
      <c r="X20" s="9">
        <v>75929.469142135233</v>
      </c>
      <c r="Y20" s="9">
        <v>64492.986942791904</v>
      </c>
      <c r="Z20" s="9">
        <v>75453.863116945038</v>
      </c>
      <c r="AA20" s="9">
        <v>64426.662775569974</v>
      </c>
    </row>
    <row r="21" spans="1:27" x14ac:dyDescent="0.25">
      <c r="A21" s="1" t="s">
        <v>113</v>
      </c>
      <c r="B21" s="1" t="s">
        <v>86</v>
      </c>
      <c r="C21" s="9">
        <v>384305.16207196953</v>
      </c>
      <c r="D21" s="9">
        <v>878569.15366398951</v>
      </c>
      <c r="E21" s="9">
        <v>1162653.4755916672</v>
      </c>
      <c r="F21" s="9">
        <v>1270924.5406956053</v>
      </c>
      <c r="G21" s="9">
        <v>1185928.6054594095</v>
      </c>
      <c r="H21" s="9">
        <v>1275254.5052858791</v>
      </c>
      <c r="I21" s="9">
        <v>1195087.0809290446</v>
      </c>
      <c r="J21" s="9">
        <v>1275254.5052858791</v>
      </c>
      <c r="K21" s="9">
        <v>1365235.1326637242</v>
      </c>
      <c r="L21" s="9">
        <v>1239584.8422223295</v>
      </c>
      <c r="M21" s="9">
        <v>1195087.0809290446</v>
      </c>
      <c r="N21" s="9">
        <v>1124596.7988625765</v>
      </c>
      <c r="O21" s="9">
        <v>1198491.9163224443</v>
      </c>
      <c r="P21" s="9">
        <v>1270924.5406956053</v>
      </c>
      <c r="Q21" s="9">
        <v>1074195.7872529449</v>
      </c>
      <c r="R21" s="9">
        <v>1286989.0084232604</v>
      </c>
      <c r="S21" s="9">
        <v>1218769.7731514473</v>
      </c>
      <c r="T21" s="9">
        <v>1270924.5406956053</v>
      </c>
      <c r="U21" s="9">
        <v>1185928.6054594095</v>
      </c>
      <c r="V21" s="9">
        <v>1041408.3262973062</v>
      </c>
      <c r="W21" s="9">
        <v>1195299.2686842759</v>
      </c>
      <c r="X21" s="9">
        <v>1276121.0292520113</v>
      </c>
      <c r="Y21" s="9">
        <v>1196936.9122830732</v>
      </c>
      <c r="Z21" s="9">
        <v>1270924.5406956053</v>
      </c>
      <c r="AA21" s="9">
        <v>1185315.2550803486</v>
      </c>
    </row>
    <row r="22" spans="1:27" x14ac:dyDescent="0.25">
      <c r="A22" s="1" t="s">
        <v>114</v>
      </c>
      <c r="B22" s="1" t="s">
        <v>88</v>
      </c>
      <c r="C22" s="9">
        <v>491.67681750000003</v>
      </c>
      <c r="D22" s="9">
        <v>231.13266025445031</v>
      </c>
      <c r="E22" s="9">
        <v>438.54259190204016</v>
      </c>
      <c r="F22" s="9">
        <v>608.46360501873312</v>
      </c>
      <c r="G22" s="9">
        <v>428.67569333741562</v>
      </c>
      <c r="H22" s="9">
        <v>612.71308586337977</v>
      </c>
      <c r="I22" s="9">
        <v>431.98619264048239</v>
      </c>
      <c r="J22" s="9">
        <v>612.71308586337977</v>
      </c>
      <c r="K22" s="9">
        <v>657.90264767385372</v>
      </c>
      <c r="L22" s="9">
        <v>577.70643701825009</v>
      </c>
      <c r="M22" s="9">
        <v>431.98619264048239</v>
      </c>
      <c r="N22" s="9">
        <v>571.99439676109421</v>
      </c>
      <c r="O22" s="9">
        <v>410.90110037197542</v>
      </c>
      <c r="P22" s="9">
        <v>608.46360501873312</v>
      </c>
      <c r="Q22" s="9">
        <v>622.83195824966185</v>
      </c>
      <c r="R22" s="9">
        <v>624.22947249059632</v>
      </c>
      <c r="S22" s="9">
        <v>440.54673706263458</v>
      </c>
      <c r="T22" s="9">
        <v>608.46360501873312</v>
      </c>
      <c r="U22" s="9">
        <v>428.67569333741562</v>
      </c>
      <c r="V22" s="9">
        <v>606.52621300179078</v>
      </c>
      <c r="W22" s="9">
        <v>386.33831410813326</v>
      </c>
      <c r="X22" s="9">
        <v>613.56350320946558</v>
      </c>
      <c r="Y22" s="9">
        <v>432.65484818581115</v>
      </c>
      <c r="Z22" s="9">
        <v>608.46360501873312</v>
      </c>
      <c r="AA22" s="9">
        <v>427.82214219867291</v>
      </c>
    </row>
    <row r="23" spans="1:27" x14ac:dyDescent="0.25">
      <c r="A23" s="1" t="s">
        <v>115</v>
      </c>
      <c r="B23" s="1" t="s">
        <v>3</v>
      </c>
      <c r="C23" s="9">
        <v>0</v>
      </c>
      <c r="D23" s="9">
        <v>0</v>
      </c>
      <c r="E23" s="9">
        <v>0</v>
      </c>
      <c r="F23" s="9">
        <v>0</v>
      </c>
      <c r="G23" s="9">
        <v>0</v>
      </c>
      <c r="H23" s="9">
        <v>0</v>
      </c>
      <c r="I23" s="9">
        <v>0</v>
      </c>
      <c r="J23" s="9">
        <v>0</v>
      </c>
      <c r="K23" s="9">
        <v>0</v>
      </c>
      <c r="L23" s="9">
        <v>0</v>
      </c>
      <c r="M23" s="9">
        <v>0</v>
      </c>
      <c r="N23" s="9">
        <v>0</v>
      </c>
      <c r="O23" s="9">
        <v>0</v>
      </c>
      <c r="P23" s="9">
        <v>0</v>
      </c>
      <c r="Q23" s="9">
        <v>0</v>
      </c>
      <c r="R23" s="9">
        <v>0</v>
      </c>
      <c r="S23" s="9">
        <v>0</v>
      </c>
      <c r="T23" s="9">
        <v>0</v>
      </c>
      <c r="U23" s="9">
        <v>0</v>
      </c>
      <c r="V23" s="9">
        <v>0</v>
      </c>
      <c r="W23" s="9">
        <v>0</v>
      </c>
      <c r="X23" s="9">
        <v>0</v>
      </c>
      <c r="Y23" s="9">
        <v>0</v>
      </c>
      <c r="Z23" s="9">
        <v>0</v>
      </c>
      <c r="AA23" s="9">
        <v>0</v>
      </c>
    </row>
    <row r="24" spans="1:27" x14ac:dyDescent="0.25">
      <c r="A24" s="1" t="s">
        <v>116</v>
      </c>
      <c r="B24" s="1" t="s">
        <v>117</v>
      </c>
      <c r="C24" s="9">
        <v>0</v>
      </c>
      <c r="D24" s="9">
        <v>0</v>
      </c>
      <c r="E24" s="9">
        <v>0</v>
      </c>
      <c r="F24" s="9">
        <v>0</v>
      </c>
      <c r="G24" s="9">
        <v>0</v>
      </c>
      <c r="H24" s="9">
        <v>0</v>
      </c>
      <c r="I24" s="9">
        <v>0</v>
      </c>
      <c r="J24" s="9">
        <v>0</v>
      </c>
      <c r="K24" s="9">
        <v>0</v>
      </c>
      <c r="L24" s="9">
        <v>0</v>
      </c>
      <c r="M24" s="9">
        <v>0</v>
      </c>
      <c r="N24" s="9">
        <v>0</v>
      </c>
      <c r="O24" s="9">
        <v>0</v>
      </c>
      <c r="P24" s="9">
        <v>0</v>
      </c>
      <c r="Q24" s="9">
        <v>0</v>
      </c>
      <c r="R24" s="9">
        <v>0</v>
      </c>
      <c r="S24" s="9">
        <v>0</v>
      </c>
      <c r="T24" s="9">
        <v>0</v>
      </c>
      <c r="U24" s="9">
        <v>0</v>
      </c>
      <c r="V24" s="9">
        <v>0</v>
      </c>
      <c r="W24" s="9">
        <v>0</v>
      </c>
      <c r="X24" s="9">
        <v>0</v>
      </c>
      <c r="Y24" s="9">
        <v>0</v>
      </c>
      <c r="Z24" s="9">
        <v>0</v>
      </c>
      <c r="AA24" s="9">
        <v>0</v>
      </c>
    </row>
    <row r="25" spans="1:27" x14ac:dyDescent="0.25">
      <c r="A25" s="1" t="s">
        <v>118</v>
      </c>
      <c r="B25" s="1" t="s">
        <v>3</v>
      </c>
      <c r="C25" s="9">
        <v>0</v>
      </c>
      <c r="D25" s="9">
        <v>0</v>
      </c>
      <c r="E25" s="9">
        <v>0</v>
      </c>
      <c r="F25" s="9">
        <v>0</v>
      </c>
      <c r="G25" s="9">
        <v>0</v>
      </c>
      <c r="H25" s="9">
        <v>0</v>
      </c>
      <c r="I25" s="9">
        <v>0</v>
      </c>
      <c r="J25" s="9">
        <v>0</v>
      </c>
      <c r="K25" s="9">
        <v>0</v>
      </c>
      <c r="L25" s="9">
        <v>0</v>
      </c>
      <c r="M25" s="9">
        <v>0</v>
      </c>
      <c r="N25" s="9">
        <v>0</v>
      </c>
      <c r="O25" s="9">
        <v>0</v>
      </c>
      <c r="P25" s="9">
        <v>0</v>
      </c>
      <c r="Q25" s="9">
        <v>0</v>
      </c>
      <c r="R25" s="9">
        <v>0</v>
      </c>
      <c r="S25" s="9">
        <v>0</v>
      </c>
      <c r="T25" s="9">
        <v>0</v>
      </c>
      <c r="U25" s="9">
        <v>0</v>
      </c>
      <c r="V25" s="9">
        <v>0</v>
      </c>
      <c r="W25" s="9">
        <v>0</v>
      </c>
      <c r="X25" s="9">
        <v>0</v>
      </c>
      <c r="Y25" s="9">
        <v>0</v>
      </c>
      <c r="Z25" s="9">
        <v>0</v>
      </c>
      <c r="AA25" s="9">
        <v>0</v>
      </c>
    </row>
    <row r="26" spans="1:27" x14ac:dyDescent="0.25">
      <c r="A26" s="1" t="s">
        <v>119</v>
      </c>
      <c r="B26" s="1" t="s">
        <v>3</v>
      </c>
      <c r="C26" s="9">
        <v>395757.285200816</v>
      </c>
      <c r="D26" s="9">
        <v>247928.60799394443</v>
      </c>
      <c r="E26" s="9">
        <v>461623.91936130106</v>
      </c>
      <c r="F26" s="9">
        <v>234519.28794162668</v>
      </c>
      <c r="G26" s="9">
        <v>446724.99553861743</v>
      </c>
      <c r="H26" s="9">
        <v>65665.400623655471</v>
      </c>
      <c r="I26" s="9">
        <v>126048.96716615753</v>
      </c>
      <c r="J26" s="9">
        <v>65665.400623655471</v>
      </c>
      <c r="K26" s="9">
        <v>70097.507868464367</v>
      </c>
      <c r="L26" s="9">
        <v>65665.400623655471</v>
      </c>
      <c r="M26" s="9">
        <v>126048.96716615753</v>
      </c>
      <c r="N26" s="9">
        <v>60807.920746381424</v>
      </c>
      <c r="O26" s="9">
        <v>115713.2760664318</v>
      </c>
      <c r="P26" s="9">
        <v>234519.28794162668</v>
      </c>
      <c r="Q26" s="9">
        <v>262123.79955930274</v>
      </c>
      <c r="R26" s="9">
        <v>234519.28794162668</v>
      </c>
      <c r="S26" s="9">
        <v>459095.86712664511</v>
      </c>
      <c r="T26" s="9">
        <v>234519.28794162668</v>
      </c>
      <c r="U26" s="9">
        <v>446724.99553861743</v>
      </c>
      <c r="V26" s="9">
        <v>53943.309191620807</v>
      </c>
      <c r="W26" s="9">
        <v>102134.77004318216</v>
      </c>
      <c r="X26" s="9">
        <v>31873.914091814746</v>
      </c>
      <c r="Y26" s="9">
        <v>61278.73617450452</v>
      </c>
      <c r="Z26" s="9">
        <v>234519.28794162668</v>
      </c>
      <c r="AA26" s="9">
        <v>453458.62257069751</v>
      </c>
    </row>
    <row r="27" spans="1:27" x14ac:dyDescent="0.25">
      <c r="A27" s="1" t="s">
        <v>120</v>
      </c>
      <c r="B27" s="1" t="s">
        <v>86</v>
      </c>
      <c r="C27" s="9">
        <v>540323.68330567691</v>
      </c>
      <c r="D27" s="9">
        <v>1061942.5261443947</v>
      </c>
      <c r="E27" s="9">
        <v>1503846.5793378337</v>
      </c>
      <c r="F27" s="9">
        <v>1614080.4431131852</v>
      </c>
      <c r="G27" s="9">
        <v>1533952.0451279809</v>
      </c>
      <c r="H27" s="9">
        <v>1620168.0605054107</v>
      </c>
      <c r="I27" s="9">
        <v>1545798.1732272841</v>
      </c>
      <c r="J27" s="9">
        <v>1620168.0605054107</v>
      </c>
      <c r="K27" s="9">
        <v>1735014.664446346</v>
      </c>
      <c r="L27" s="9">
        <v>1570019.0912209379</v>
      </c>
      <c r="M27" s="9">
        <v>1545798.1732272841</v>
      </c>
      <c r="N27" s="9">
        <v>1512067.1288074288</v>
      </c>
      <c r="O27" s="9">
        <v>1661002.2481665665</v>
      </c>
      <c r="P27" s="9">
        <v>1614080.4431131852</v>
      </c>
      <c r="Q27" s="9">
        <v>1431979.8291903557</v>
      </c>
      <c r="R27" s="9">
        <v>1636665.9241481556</v>
      </c>
      <c r="S27" s="9">
        <v>1576430.8049063378</v>
      </c>
      <c r="T27" s="9">
        <v>1614080.4431131852</v>
      </c>
      <c r="U27" s="9">
        <v>1533952.0451279809</v>
      </c>
      <c r="V27" s="9">
        <v>1466336.3983249466</v>
      </c>
      <c r="W27" s="9">
        <v>1684653.7966837257</v>
      </c>
      <c r="X27" s="9">
        <v>1621386.3305990868</v>
      </c>
      <c r="Y27" s="9">
        <v>1548190.8573868705</v>
      </c>
      <c r="Z27" s="9">
        <v>1614080.4431131852</v>
      </c>
      <c r="AA27" s="9">
        <v>1536186.4174334984</v>
      </c>
    </row>
    <row r="28" spans="1:27" x14ac:dyDescent="0.25">
      <c r="A28" s="1" t="s">
        <v>121</v>
      </c>
      <c r="B28" s="1" t="s">
        <v>117</v>
      </c>
      <c r="C28" s="9">
        <v>1395655.004090138</v>
      </c>
      <c r="D28" s="9">
        <v>712096.71070682537</v>
      </c>
      <c r="E28" s="9">
        <v>1083370.5867351214</v>
      </c>
      <c r="F28" s="9">
        <v>2146916.4323649285</v>
      </c>
      <c r="G28" s="9">
        <v>1086846.2077518054</v>
      </c>
      <c r="H28" s="9">
        <v>2162797.7023492679</v>
      </c>
      <c r="I28" s="9">
        <v>1095239.5075568208</v>
      </c>
      <c r="J28" s="9">
        <v>2162797.7023492679</v>
      </c>
      <c r="K28" s="9">
        <v>2323106.0557956044</v>
      </c>
      <c r="L28" s="9">
        <v>2031969.9467054643</v>
      </c>
      <c r="M28" s="9">
        <v>1095239.5075568208</v>
      </c>
      <c r="N28" s="9">
        <v>2091241.3210438206</v>
      </c>
      <c r="O28" s="9">
        <v>1276537.9584421392</v>
      </c>
      <c r="P28" s="9">
        <v>2146916.4323649285</v>
      </c>
      <c r="Q28" s="9">
        <v>2025354.1518088384</v>
      </c>
      <c r="R28" s="9">
        <v>2205837.0410254882</v>
      </c>
      <c r="S28" s="9">
        <v>1116943.5495310049</v>
      </c>
      <c r="T28" s="9">
        <v>2146916.4323649285</v>
      </c>
      <c r="U28" s="9">
        <v>1086846.2077518054</v>
      </c>
      <c r="V28" s="9">
        <v>2286702.2408508845</v>
      </c>
      <c r="W28" s="9">
        <v>1481656.9951667651</v>
      </c>
      <c r="X28" s="9">
        <v>2165975.9041029168</v>
      </c>
      <c r="Y28" s="9">
        <v>1096934.7885236146</v>
      </c>
      <c r="Z28" s="9">
        <v>2146916.4323649285</v>
      </c>
      <c r="AA28" s="9">
        <v>1095268.0279281582</v>
      </c>
    </row>
    <row r="29" spans="1:27" x14ac:dyDescent="0.25">
      <c r="A29" s="1" t="s">
        <v>122</v>
      </c>
      <c r="B29" s="1" t="s">
        <v>123</v>
      </c>
      <c r="C29" s="9">
        <v>2094381.3875037518</v>
      </c>
      <c r="D29" s="9">
        <v>1962988.6767863056</v>
      </c>
      <c r="E29" s="9">
        <v>2953896.609274901</v>
      </c>
      <c r="F29" s="9">
        <v>3973209.2884875638</v>
      </c>
      <c r="G29" s="9">
        <v>3013030.5891231336</v>
      </c>
      <c r="H29" s="9">
        <v>3995311.0795198781</v>
      </c>
      <c r="I29" s="9">
        <v>3036299.0781474425</v>
      </c>
      <c r="J29" s="9">
        <v>3995311.0795198781</v>
      </c>
      <c r="K29" s="9">
        <v>4284918.2706938526</v>
      </c>
      <c r="L29" s="9">
        <v>3813239.5122385807</v>
      </c>
      <c r="M29" s="9">
        <v>3036299.0781474425</v>
      </c>
      <c r="N29" s="9">
        <v>3989570.9695570786</v>
      </c>
      <c r="O29" s="9">
        <v>3614813.6897206479</v>
      </c>
      <c r="P29" s="9">
        <v>3973209.2884875638</v>
      </c>
      <c r="Q29" s="9">
        <v>3699095.7211324368</v>
      </c>
      <c r="R29" s="9">
        <v>4055208.4599264124</v>
      </c>
      <c r="S29" s="9">
        <v>3096468.5316629447</v>
      </c>
      <c r="T29" s="9">
        <v>3973209.2884875638</v>
      </c>
      <c r="U29" s="9">
        <v>3013030.5891231336</v>
      </c>
      <c r="V29" s="9">
        <v>4311990.9847544692</v>
      </c>
      <c r="W29" s="9">
        <v>4200782.6500947094</v>
      </c>
      <c r="X29" s="9">
        <v>3999734.148398309</v>
      </c>
      <c r="Y29" s="9">
        <v>3040998.8538585673</v>
      </c>
      <c r="Z29" s="9">
        <v>3973209.2884875638</v>
      </c>
      <c r="AA29" s="9">
        <v>3036902.1017465033</v>
      </c>
    </row>
    <row r="30" spans="1:27" x14ac:dyDescent="0.25">
      <c r="A30" s="1" t="s">
        <v>124</v>
      </c>
      <c r="B30" s="1" t="s">
        <v>117</v>
      </c>
      <c r="C30" s="9">
        <v>87112.586246399995</v>
      </c>
      <c r="D30" s="9">
        <v>0</v>
      </c>
      <c r="E30" s="9">
        <v>64330.555402729027</v>
      </c>
      <c r="F30" s="9">
        <v>129893.34659570064</v>
      </c>
      <c r="G30" s="9">
        <v>64536.937810659561</v>
      </c>
      <c r="H30" s="9">
        <v>130857.78074295164</v>
      </c>
      <c r="I30" s="9">
        <v>65035.332030264013</v>
      </c>
      <c r="J30" s="9">
        <v>130857.78074295164</v>
      </c>
      <c r="K30" s="9">
        <v>140560.27506234671</v>
      </c>
      <c r="L30" s="9">
        <v>122912.90258928279</v>
      </c>
      <c r="M30" s="9">
        <v>65035.332030264013</v>
      </c>
      <c r="N30" s="9">
        <v>126983.11953866185</v>
      </c>
      <c r="O30" s="9">
        <v>77426.696938581212</v>
      </c>
      <c r="P30" s="9">
        <v>129893.34659570064</v>
      </c>
      <c r="Q30" s="9">
        <v>122135.74182669417</v>
      </c>
      <c r="R30" s="9">
        <v>133471.46390150129</v>
      </c>
      <c r="S30" s="9">
        <v>66324.118242275843</v>
      </c>
      <c r="T30" s="9">
        <v>129893.34659570064</v>
      </c>
      <c r="U30" s="9">
        <v>64536.937810659561</v>
      </c>
      <c r="V30" s="9">
        <v>138866.33297253461</v>
      </c>
      <c r="W30" s="9">
        <v>89977.72861120406</v>
      </c>
      <c r="X30" s="9">
        <v>131050.78585533213</v>
      </c>
      <c r="Y30" s="9">
        <v>65135.997829662658</v>
      </c>
      <c r="Z30" s="9">
        <v>129893.34659570064</v>
      </c>
      <c r="AA30" s="9">
        <v>65081.389796940086</v>
      </c>
    </row>
    <row r="31" spans="1:27" x14ac:dyDescent="0.25">
      <c r="A31" s="1" t="s">
        <v>125</v>
      </c>
      <c r="B31" s="1" t="s">
        <v>90</v>
      </c>
      <c r="C31" s="9">
        <v>939617.12947399996</v>
      </c>
      <c r="D31" s="9">
        <v>357023.62024563557</v>
      </c>
      <c r="E31" s="9">
        <v>714150.89992726862</v>
      </c>
      <c r="F31" s="9">
        <v>848024.61946727266</v>
      </c>
      <c r="G31" s="9">
        <v>728447.4683285763</v>
      </c>
      <c r="H31" s="9">
        <v>853419.04600838292</v>
      </c>
      <c r="I31" s="9">
        <v>734072.99101088068</v>
      </c>
      <c r="J31" s="9">
        <v>853419.04600838292</v>
      </c>
      <c r="K31" s="9">
        <v>915888.21530236804</v>
      </c>
      <c r="L31" s="9">
        <v>808980.48926482443</v>
      </c>
      <c r="M31" s="9">
        <v>734072.99101088068</v>
      </c>
      <c r="N31" s="9">
        <v>850667.78707240336</v>
      </c>
      <c r="O31" s="9">
        <v>771774.9450321357</v>
      </c>
      <c r="P31" s="9">
        <v>848024.61946727266</v>
      </c>
      <c r="Q31" s="9">
        <v>898768.12377743085</v>
      </c>
      <c r="R31" s="9">
        <v>868038.31456157728</v>
      </c>
      <c r="S31" s="9">
        <v>748619.90143466007</v>
      </c>
      <c r="T31" s="9">
        <v>848024.61946727266</v>
      </c>
      <c r="U31" s="9">
        <v>728447.4683285763</v>
      </c>
      <c r="V31" s="9">
        <v>940456.7044882942</v>
      </c>
      <c r="W31" s="9">
        <v>813274.74476486782</v>
      </c>
      <c r="X31" s="9">
        <v>854498.59291551285</v>
      </c>
      <c r="Y31" s="9">
        <v>735209.23560489435</v>
      </c>
      <c r="Z31" s="9">
        <v>848024.61946727266</v>
      </c>
      <c r="AA31" s="9">
        <v>729798.27244758443</v>
      </c>
    </row>
    <row r="32" spans="1:27" x14ac:dyDescent="0.25">
      <c r="A32" s="1" t="s">
        <v>126</v>
      </c>
      <c r="B32" s="1" t="s">
        <v>117</v>
      </c>
      <c r="C32" s="9">
        <v>1226581.5680981171</v>
      </c>
      <c r="D32" s="9">
        <v>858404.98118363519</v>
      </c>
      <c r="E32" s="9">
        <v>1200094.1124339614</v>
      </c>
      <c r="F32" s="9">
        <v>2114894.3675813861</v>
      </c>
      <c r="G32" s="9">
        <v>1203944.2006405646</v>
      </c>
      <c r="H32" s="9">
        <v>2128851.7374068038</v>
      </c>
      <c r="I32" s="9">
        <v>1213241.8036983032</v>
      </c>
      <c r="J32" s="9">
        <v>2128851.7374068038</v>
      </c>
      <c r="K32" s="9">
        <v>2285132.9668137603</v>
      </c>
      <c r="L32" s="9">
        <v>2013872.8112409143</v>
      </c>
      <c r="M32" s="9">
        <v>1213241.8036983032</v>
      </c>
      <c r="N32" s="9">
        <v>1962007.314424</v>
      </c>
      <c r="O32" s="9">
        <v>1289959.3157314211</v>
      </c>
      <c r="P32" s="9">
        <v>2114894.3675813861</v>
      </c>
      <c r="Q32" s="9">
        <v>1925962.4614656265</v>
      </c>
      <c r="R32" s="9">
        <v>2166677.1737565268</v>
      </c>
      <c r="S32" s="9">
        <v>1237284.2627683212</v>
      </c>
      <c r="T32" s="9">
        <v>2114894.3675813861</v>
      </c>
      <c r="U32" s="9">
        <v>1203944.2006405646</v>
      </c>
      <c r="V32" s="9">
        <v>2009684.923664134</v>
      </c>
      <c r="W32" s="9">
        <v>1302165.0445053824</v>
      </c>
      <c r="X32" s="9">
        <v>2131644.9231721237</v>
      </c>
      <c r="Y32" s="9">
        <v>1215119.7360807077</v>
      </c>
      <c r="Z32" s="9">
        <v>2114894.3675813861</v>
      </c>
      <c r="AA32" s="9">
        <v>1205739.2441962189</v>
      </c>
    </row>
    <row r="33" spans="1:27" x14ac:dyDescent="0.25">
      <c r="A33" s="1" t="s">
        <v>127</v>
      </c>
      <c r="B33" s="1" t="s">
        <v>99</v>
      </c>
      <c r="C33" s="9">
        <v>12094259.795830781</v>
      </c>
      <c r="D33" s="9">
        <v>5537825.6313334983</v>
      </c>
      <c r="E33" s="9">
        <v>9500743.7193178721</v>
      </c>
      <c r="F33" s="9">
        <v>9250824.3791990746</v>
      </c>
      <c r="G33" s="9">
        <v>9690938.8621951677</v>
      </c>
      <c r="H33" s="9">
        <v>9291709.9772819821</v>
      </c>
      <c r="I33" s="9">
        <v>9765778.2964061052</v>
      </c>
      <c r="J33" s="9">
        <v>9291709.9772819821</v>
      </c>
      <c r="K33" s="9">
        <v>9955747.8900191896</v>
      </c>
      <c r="L33" s="9">
        <v>8954899.946307363</v>
      </c>
      <c r="M33" s="9">
        <v>9765778.2964061052</v>
      </c>
      <c r="N33" s="9">
        <v>9029871.5017516427</v>
      </c>
      <c r="O33" s="9">
        <v>10289208.321870673</v>
      </c>
      <c r="P33" s="9">
        <v>9250824.3791990746</v>
      </c>
      <c r="Q33" s="9">
        <v>9258714.0486442875</v>
      </c>
      <c r="R33" s="9">
        <v>9402512.7723106798</v>
      </c>
      <c r="S33" s="9">
        <v>9959303.8774258699</v>
      </c>
      <c r="T33" s="9">
        <v>9250824.3791990746</v>
      </c>
      <c r="U33" s="9">
        <v>9690938.8621951677</v>
      </c>
      <c r="V33" s="9">
        <v>9226431.7187810838</v>
      </c>
      <c r="W33" s="9">
        <v>10137227.202927779</v>
      </c>
      <c r="X33" s="9">
        <v>9299892.1113086827</v>
      </c>
      <c r="Y33" s="9">
        <v>9780894.3855830319</v>
      </c>
      <c r="Z33" s="9">
        <v>9250824.3791990746</v>
      </c>
      <c r="AA33" s="9">
        <v>9694004.3271848317</v>
      </c>
    </row>
    <row r="34" spans="1:27" x14ac:dyDescent="0.25">
      <c r="A34" s="1" t="s">
        <v>128</v>
      </c>
      <c r="B34" s="1" t="s">
        <v>90</v>
      </c>
      <c r="C34" s="9">
        <v>1462549.0620878767</v>
      </c>
      <c r="D34" s="9">
        <v>2010891.1850266454</v>
      </c>
      <c r="E34" s="9">
        <v>3510267.540805948</v>
      </c>
      <c r="F34" s="9">
        <v>2799097.1180632547</v>
      </c>
      <c r="G34" s="9">
        <v>3580539.4959484325</v>
      </c>
      <c r="H34" s="9">
        <v>2807803.6265293565</v>
      </c>
      <c r="I34" s="9">
        <v>3608190.6403687135</v>
      </c>
      <c r="J34" s="9">
        <v>2807803.6265293565</v>
      </c>
      <c r="K34" s="9">
        <v>3005173.0921611111</v>
      </c>
      <c r="L34" s="9">
        <v>2736080.5865434408</v>
      </c>
      <c r="M34" s="9">
        <v>3608190.6403687135</v>
      </c>
      <c r="N34" s="9">
        <v>3052281.5981755676</v>
      </c>
      <c r="O34" s="9">
        <v>4209262.4727200484</v>
      </c>
      <c r="P34" s="9">
        <v>2799097.1180632547</v>
      </c>
      <c r="Q34" s="9">
        <v>2861677.1734443312</v>
      </c>
      <c r="R34" s="9">
        <v>2831398.8658854952</v>
      </c>
      <c r="S34" s="9">
        <v>3679693.1022221013</v>
      </c>
      <c r="T34" s="9">
        <v>2799097.1180632547</v>
      </c>
      <c r="U34" s="9">
        <v>3580539.4959484325</v>
      </c>
      <c r="V34" s="9">
        <v>3491476.1594025125</v>
      </c>
      <c r="W34" s="9">
        <v>5049362.6281948555</v>
      </c>
      <c r="X34" s="9">
        <v>2809545.9960314436</v>
      </c>
      <c r="Y34" s="9">
        <v>3613775.6260020775</v>
      </c>
      <c r="Z34" s="9">
        <v>2799097.1180632547</v>
      </c>
      <c r="AA34" s="9">
        <v>3610160.3599162409</v>
      </c>
    </row>
    <row r="35" spans="1:27" x14ac:dyDescent="0.25">
      <c r="A35" s="1" t="s">
        <v>129</v>
      </c>
      <c r="B35" s="1" t="s">
        <v>88</v>
      </c>
      <c r="C35" s="9">
        <v>25174.221874966999</v>
      </c>
      <c r="D35" s="9">
        <v>9692.9666003575312</v>
      </c>
      <c r="E35" s="9">
        <v>16920.311891913923</v>
      </c>
      <c r="F35" s="9">
        <v>32663.480834879643</v>
      </c>
      <c r="G35" s="9">
        <v>16539.616825564157</v>
      </c>
      <c r="H35" s="9">
        <v>32920.036513799772</v>
      </c>
      <c r="I35" s="9">
        <v>16667.345994315823</v>
      </c>
      <c r="J35" s="9">
        <v>32920.036513799772</v>
      </c>
      <c r="K35" s="9">
        <v>35373.474463566803</v>
      </c>
      <c r="L35" s="9">
        <v>30806.565506513089</v>
      </c>
      <c r="M35" s="9">
        <v>16667.345994315823</v>
      </c>
      <c r="N35" s="9">
        <v>32396.428333692354</v>
      </c>
      <c r="O35" s="9">
        <v>19443.882268535326</v>
      </c>
      <c r="P35" s="9">
        <v>32663.480834879643</v>
      </c>
      <c r="Q35" s="9">
        <v>32121.496663229962</v>
      </c>
      <c r="R35" s="9">
        <v>33615.320125578932</v>
      </c>
      <c r="S35" s="9">
        <v>16997.637930064062</v>
      </c>
      <c r="T35" s="9">
        <v>32663.480834879643</v>
      </c>
      <c r="U35" s="9">
        <v>16539.616825564157</v>
      </c>
      <c r="V35" s="9">
        <v>36618.059957973281</v>
      </c>
      <c r="W35" s="9">
        <v>23324.56412734164</v>
      </c>
      <c r="X35" s="9">
        <v>32971.379114829579</v>
      </c>
      <c r="Y35" s="9">
        <v>16693.144766398993</v>
      </c>
      <c r="Z35" s="9">
        <v>32663.480834879643</v>
      </c>
      <c r="AA35" s="9">
        <v>16698.610519541842</v>
      </c>
    </row>
    <row r="36" spans="1:27" x14ac:dyDescent="0.25">
      <c r="A36" s="1" t="s">
        <v>130</v>
      </c>
      <c r="B36" s="1" t="s">
        <v>88</v>
      </c>
      <c r="C36" s="9">
        <v>1054313.7029117001</v>
      </c>
      <c r="D36" s="9">
        <v>417453.83450185484</v>
      </c>
      <c r="E36" s="9">
        <v>728719.01570219593</v>
      </c>
      <c r="F36" s="9">
        <v>1406741.185118228</v>
      </c>
      <c r="G36" s="9">
        <v>712323.35256045056</v>
      </c>
      <c r="H36" s="9">
        <v>1417790.4496359131</v>
      </c>
      <c r="I36" s="9">
        <v>717824.35483060731</v>
      </c>
      <c r="J36" s="9">
        <v>1417790.4496359131</v>
      </c>
      <c r="K36" s="9">
        <v>1523454.3936140998</v>
      </c>
      <c r="L36" s="9">
        <v>1326768.1019402361</v>
      </c>
      <c r="M36" s="9">
        <v>717824.35483060731</v>
      </c>
      <c r="N36" s="9">
        <v>1395239.8465466253</v>
      </c>
      <c r="O36" s="9">
        <v>837403.40241173387</v>
      </c>
      <c r="P36" s="9">
        <v>1406741.185118228</v>
      </c>
      <c r="Q36" s="9">
        <v>1383399.170230224</v>
      </c>
      <c r="R36" s="9">
        <v>1447734.719720657</v>
      </c>
      <c r="S36" s="9">
        <v>732049.27076893905</v>
      </c>
      <c r="T36" s="9">
        <v>1406741.185118228</v>
      </c>
      <c r="U36" s="9">
        <v>712323.35256045056</v>
      </c>
      <c r="V36" s="9">
        <v>1577055.8356108367</v>
      </c>
      <c r="W36" s="9">
        <v>1004535.4672618002</v>
      </c>
      <c r="X36" s="9">
        <v>1420001.6576753999</v>
      </c>
      <c r="Y36" s="9">
        <v>718935.44875835918</v>
      </c>
      <c r="Z36" s="9">
        <v>1406741.185118228</v>
      </c>
      <c r="AA36" s="9">
        <v>719170.84620704525</v>
      </c>
    </row>
    <row r="37" spans="1:27" x14ac:dyDescent="0.25">
      <c r="A37" s="1" t="s">
        <v>131</v>
      </c>
      <c r="B37" s="1" t="s">
        <v>132</v>
      </c>
      <c r="C37" s="9">
        <v>10180614.872511864</v>
      </c>
      <c r="D37" s="9">
        <v>3858508.4957743404</v>
      </c>
      <c r="E37" s="9">
        <v>7168749.6062964872</v>
      </c>
      <c r="F37" s="9">
        <v>6878167.8541606702</v>
      </c>
      <c r="G37" s="9">
        <v>7312260.6193183092</v>
      </c>
      <c r="H37" s="9">
        <v>6911397.7535730079</v>
      </c>
      <c r="I37" s="9">
        <v>7368730.4263550155</v>
      </c>
      <c r="J37" s="9">
        <v>6911397.7535730079</v>
      </c>
      <c r="K37" s="9">
        <v>7407868.0128482953</v>
      </c>
      <c r="L37" s="9">
        <v>6637654.3335145041</v>
      </c>
      <c r="M37" s="9">
        <v>7368730.4263550155</v>
      </c>
      <c r="N37" s="9">
        <v>6324087.8359716274</v>
      </c>
      <c r="O37" s="9">
        <v>6666629.7306818524</v>
      </c>
      <c r="P37" s="9">
        <v>6878167.8541606702</v>
      </c>
      <c r="Q37" s="9">
        <v>7194064.8759838082</v>
      </c>
      <c r="R37" s="9">
        <v>7001453.0763774607</v>
      </c>
      <c r="S37" s="9">
        <v>7514754.4086589357</v>
      </c>
      <c r="T37" s="9">
        <v>6878167.8541606702</v>
      </c>
      <c r="U37" s="9">
        <v>7312260.6193183092</v>
      </c>
      <c r="V37" s="9">
        <v>6195404.3861907218</v>
      </c>
      <c r="W37" s="9">
        <v>5771228.3209894095</v>
      </c>
      <c r="X37" s="9">
        <v>6918047.808933191</v>
      </c>
      <c r="Y37" s="9">
        <v>7380136.2132637426</v>
      </c>
      <c r="Z37" s="9">
        <v>6878167.8541606702</v>
      </c>
      <c r="AA37" s="9">
        <v>7273548.0323124155</v>
      </c>
    </row>
    <row r="38" spans="1:27" x14ac:dyDescent="0.25">
      <c r="A38" s="1" t="s">
        <v>133</v>
      </c>
      <c r="B38" s="1" t="s">
        <v>132</v>
      </c>
      <c r="C38" s="9">
        <v>6558193.5227260888</v>
      </c>
      <c r="D38" s="9">
        <v>3052740.2303511477</v>
      </c>
      <c r="E38" s="9">
        <v>5671707.1760816239</v>
      </c>
      <c r="F38" s="9">
        <v>4268460.1213519219</v>
      </c>
      <c r="G38" s="9">
        <v>5785248.9353993544</v>
      </c>
      <c r="H38" s="9">
        <v>4281887.3511800403</v>
      </c>
      <c r="I38" s="9">
        <v>5829926.2121061236</v>
      </c>
      <c r="J38" s="9">
        <v>4281887.3511800403</v>
      </c>
      <c r="K38" s="9">
        <v>4583010.0648770882</v>
      </c>
      <c r="L38" s="9">
        <v>4171275.6466590222</v>
      </c>
      <c r="M38" s="9">
        <v>5829926.2121061236</v>
      </c>
      <c r="N38" s="9">
        <v>3915506.8075609142</v>
      </c>
      <c r="O38" s="9">
        <v>5274444.4652630659</v>
      </c>
      <c r="P38" s="9">
        <v>4268460.1213519219</v>
      </c>
      <c r="Q38" s="9">
        <v>4567803.0711588422</v>
      </c>
      <c r="R38" s="9">
        <v>4318276.0715169981</v>
      </c>
      <c r="S38" s="9">
        <v>5945456.1599767786</v>
      </c>
      <c r="T38" s="9">
        <v>4268460.1213519219</v>
      </c>
      <c r="U38" s="9">
        <v>5785248.9353993544</v>
      </c>
      <c r="V38" s="9">
        <v>3683310.2699830295</v>
      </c>
      <c r="W38" s="9">
        <v>4566028.7889271863</v>
      </c>
      <c r="X38" s="9">
        <v>4284574.4439269342</v>
      </c>
      <c r="Y38" s="9">
        <v>5838950.1405465379</v>
      </c>
      <c r="Z38" s="9">
        <v>4268460.1213519219</v>
      </c>
      <c r="AA38" s="9">
        <v>5754620.6571654854</v>
      </c>
    </row>
    <row r="39" spans="1:27" x14ac:dyDescent="0.25">
      <c r="A39" s="1" t="s">
        <v>134</v>
      </c>
      <c r="B39" s="1" t="s">
        <v>88</v>
      </c>
      <c r="C39" s="9">
        <v>0</v>
      </c>
      <c r="D39" s="9">
        <v>0</v>
      </c>
      <c r="E39" s="9">
        <v>0</v>
      </c>
      <c r="F39" s="9">
        <v>0</v>
      </c>
      <c r="G39" s="9">
        <v>0</v>
      </c>
      <c r="H39" s="9">
        <v>0</v>
      </c>
      <c r="I39" s="9">
        <v>0</v>
      </c>
      <c r="J39" s="9">
        <v>0</v>
      </c>
      <c r="K39" s="9">
        <v>0</v>
      </c>
      <c r="L39" s="9">
        <v>0</v>
      </c>
      <c r="M39" s="9">
        <v>0</v>
      </c>
      <c r="N39" s="9">
        <v>0</v>
      </c>
      <c r="O39" s="9">
        <v>0</v>
      </c>
      <c r="P39" s="9">
        <v>0</v>
      </c>
      <c r="Q39" s="9">
        <v>0</v>
      </c>
      <c r="R39" s="9">
        <v>0</v>
      </c>
      <c r="S39" s="9">
        <v>0</v>
      </c>
      <c r="T39" s="9">
        <v>0</v>
      </c>
      <c r="U39" s="9">
        <v>0</v>
      </c>
      <c r="V39" s="9">
        <v>0</v>
      </c>
      <c r="W39" s="9">
        <v>0</v>
      </c>
      <c r="X39" s="9">
        <v>0</v>
      </c>
      <c r="Y39" s="9">
        <v>0</v>
      </c>
      <c r="Z39" s="9">
        <v>0</v>
      </c>
      <c r="AA39" s="9">
        <v>0</v>
      </c>
    </row>
    <row r="40" spans="1:27" x14ac:dyDescent="0.25">
      <c r="A40" s="1" t="s">
        <v>135</v>
      </c>
      <c r="B40" s="1" t="s">
        <v>106</v>
      </c>
      <c r="C40" s="9">
        <v>71881.822883347995</v>
      </c>
      <c r="D40" s="9">
        <v>81721.228895232562</v>
      </c>
      <c r="E40" s="9">
        <v>150932.34345667996</v>
      </c>
      <c r="F40" s="9">
        <v>149609.05124609772</v>
      </c>
      <c r="G40" s="9">
        <v>153953.8541380105</v>
      </c>
      <c r="H40" s="9">
        <v>150355.96045981615</v>
      </c>
      <c r="I40" s="9">
        <v>155142.78118647521</v>
      </c>
      <c r="J40" s="9">
        <v>150355.96045981615</v>
      </c>
      <c r="K40" s="9">
        <v>161178.21846434867</v>
      </c>
      <c r="L40" s="9">
        <v>144203.02330826467</v>
      </c>
      <c r="M40" s="9">
        <v>155142.78118647521</v>
      </c>
      <c r="N40" s="9">
        <v>150519.75101947394</v>
      </c>
      <c r="O40" s="9">
        <v>161744.90981385921</v>
      </c>
      <c r="P40" s="9">
        <v>149609.05124609772</v>
      </c>
      <c r="Q40" s="9">
        <v>155596.43288359937</v>
      </c>
      <c r="R40" s="9">
        <v>152380.13602268469</v>
      </c>
      <c r="S40" s="9">
        <v>158217.20044512089</v>
      </c>
      <c r="T40" s="9">
        <v>149609.05124609772</v>
      </c>
      <c r="U40" s="9">
        <v>153953.8541380105</v>
      </c>
      <c r="V40" s="9">
        <v>168016.08131115261</v>
      </c>
      <c r="W40" s="9">
        <v>184176.89366486715</v>
      </c>
      <c r="X40" s="9">
        <v>150505.43390716624</v>
      </c>
      <c r="Y40" s="9">
        <v>155382.9209935074</v>
      </c>
      <c r="Z40" s="9">
        <v>149609.05124609772</v>
      </c>
      <c r="AA40" s="9">
        <v>154507.96529709155</v>
      </c>
    </row>
    <row r="41" spans="1:27" x14ac:dyDescent="0.25">
      <c r="A41" s="1" t="s">
        <v>136</v>
      </c>
      <c r="B41" s="1" t="s">
        <v>86</v>
      </c>
      <c r="C41" s="9">
        <v>1443234.8780793629</v>
      </c>
      <c r="D41" s="9">
        <v>2937647.8299013637</v>
      </c>
      <c r="E41" s="9">
        <v>4173129.8786263182</v>
      </c>
      <c r="F41" s="9">
        <v>4412160.9577930579</v>
      </c>
      <c r="G41" s="9">
        <v>4256671.6577712297</v>
      </c>
      <c r="H41" s="9">
        <v>4428421.5683213891</v>
      </c>
      <c r="I41" s="9">
        <v>4289544.3136634324</v>
      </c>
      <c r="J41" s="9">
        <v>4428421.5683213891</v>
      </c>
      <c r="K41" s="9">
        <v>4741991.2081970647</v>
      </c>
      <c r="L41" s="9">
        <v>4294468.856547243</v>
      </c>
      <c r="M41" s="9">
        <v>4289544.3136634324</v>
      </c>
      <c r="N41" s="9">
        <v>4090871.2157977</v>
      </c>
      <c r="O41" s="9">
        <v>4528149.7995704086</v>
      </c>
      <c r="P41" s="9">
        <v>4412160.9577930579</v>
      </c>
      <c r="Q41" s="9">
        <v>3918450.2766397414</v>
      </c>
      <c r="R41" s="9">
        <v>4472488.9460752523</v>
      </c>
      <c r="S41" s="9">
        <v>4374548.9625931792</v>
      </c>
      <c r="T41" s="9">
        <v>4412160.9577930579</v>
      </c>
      <c r="U41" s="9">
        <v>4256671.6577712297</v>
      </c>
      <c r="V41" s="9">
        <v>3914156.3872072091</v>
      </c>
      <c r="W41" s="9">
        <v>4495008.1203663368</v>
      </c>
      <c r="X41" s="9">
        <v>4431675.6847080197</v>
      </c>
      <c r="Y41" s="9">
        <v>4296183.9415973108</v>
      </c>
      <c r="Z41" s="9">
        <v>4412160.9577930579</v>
      </c>
      <c r="AA41" s="9">
        <v>4258942.4769813325</v>
      </c>
    </row>
    <row r="42" spans="1:27" x14ac:dyDescent="0.25">
      <c r="A42" s="1" t="s">
        <v>137</v>
      </c>
      <c r="B42" s="1" t="s">
        <v>97</v>
      </c>
      <c r="C42" s="9">
        <v>909046.32780777756</v>
      </c>
      <c r="D42" s="9">
        <v>483844.48947685468</v>
      </c>
      <c r="E42" s="9">
        <v>802607.31995429506</v>
      </c>
      <c r="F42" s="9">
        <v>1119251.8228468341</v>
      </c>
      <c r="G42" s="9">
        <v>818674.69514104153</v>
      </c>
      <c r="H42" s="9">
        <v>1126233.4929309878</v>
      </c>
      <c r="I42" s="9">
        <v>824997.00837182545</v>
      </c>
      <c r="J42" s="9">
        <v>1126233.4929309878</v>
      </c>
      <c r="K42" s="9">
        <v>1208548.5265386188</v>
      </c>
      <c r="L42" s="9">
        <v>1068719.4384091489</v>
      </c>
      <c r="M42" s="9">
        <v>824997.00837182545</v>
      </c>
      <c r="N42" s="9">
        <v>1139787.3846800106</v>
      </c>
      <c r="O42" s="9">
        <v>983765.78017889056</v>
      </c>
      <c r="P42" s="9">
        <v>1119251.8228468341</v>
      </c>
      <c r="Q42" s="9">
        <v>1090396.1442748765</v>
      </c>
      <c r="R42" s="9">
        <v>1145154.3011266706</v>
      </c>
      <c r="S42" s="9">
        <v>841345.73353625985</v>
      </c>
      <c r="T42" s="9">
        <v>1119251.8228468341</v>
      </c>
      <c r="U42" s="9">
        <v>818674.69514104153</v>
      </c>
      <c r="V42" s="9">
        <v>1271250.8225135054</v>
      </c>
      <c r="W42" s="9">
        <v>1154957.4276160458</v>
      </c>
      <c r="X42" s="9">
        <v>1127630.6832140533</v>
      </c>
      <c r="Y42" s="9">
        <v>826273.99090946442</v>
      </c>
      <c r="Z42" s="9">
        <v>1119251.8228468341</v>
      </c>
      <c r="AA42" s="9">
        <v>825457.04926782264</v>
      </c>
    </row>
    <row r="43" spans="1:27" x14ac:dyDescent="0.25">
      <c r="A43" s="1" t="s">
        <v>138</v>
      </c>
      <c r="B43" s="1" t="s">
        <v>86</v>
      </c>
      <c r="C43" s="9">
        <v>13824.184827382502</v>
      </c>
      <c r="D43" s="9">
        <v>1303022.3280845319</v>
      </c>
      <c r="E43" s="9">
        <v>1610014.1036884689</v>
      </c>
      <c r="F43" s="9">
        <v>1305628.1845324966</v>
      </c>
      <c r="G43" s="9">
        <v>1642244.9344039741</v>
      </c>
      <c r="H43" s="9">
        <v>1305699.1785324595</v>
      </c>
      <c r="I43" s="9">
        <v>1654927.3672904312</v>
      </c>
      <c r="J43" s="9">
        <v>1305699.1785324595</v>
      </c>
      <c r="K43" s="9">
        <v>1393891.8204522668</v>
      </c>
      <c r="L43" s="9">
        <v>1305114.3395562007</v>
      </c>
      <c r="M43" s="9">
        <v>1654927.3672904312</v>
      </c>
      <c r="N43" s="9">
        <v>1070565.1757969128</v>
      </c>
      <c r="O43" s="9">
        <v>1577986.9575632815</v>
      </c>
      <c r="P43" s="9">
        <v>1305628.1845324966</v>
      </c>
      <c r="Q43" s="9">
        <v>969819.39751580462</v>
      </c>
      <c r="R43" s="9">
        <v>1305891.5771763588</v>
      </c>
      <c r="S43" s="9">
        <v>1687722.5803886268</v>
      </c>
      <c r="T43" s="9">
        <v>1305628.1845324966</v>
      </c>
      <c r="U43" s="9">
        <v>1642244.9344039741</v>
      </c>
      <c r="V43" s="9">
        <v>877185.78991299123</v>
      </c>
      <c r="W43" s="9">
        <v>1648108.2622397689</v>
      </c>
      <c r="X43" s="9">
        <v>1305713.3860395041</v>
      </c>
      <c r="Y43" s="9">
        <v>1657488.9685169472</v>
      </c>
      <c r="Z43" s="9">
        <v>1305628.1845324966</v>
      </c>
      <c r="AA43" s="9">
        <v>1641240.1785655031</v>
      </c>
    </row>
    <row r="44" spans="1:27" x14ac:dyDescent="0.25">
      <c r="A44" s="1" t="s">
        <v>139</v>
      </c>
      <c r="B44" s="1" t="s">
        <v>88</v>
      </c>
      <c r="C44" s="9">
        <v>2475160.5434073429</v>
      </c>
      <c r="D44" s="9">
        <v>833309.10900044697</v>
      </c>
      <c r="E44" s="9">
        <v>1598182.2627777192</v>
      </c>
      <c r="F44" s="9">
        <v>2297270.6293895151</v>
      </c>
      <c r="G44" s="9">
        <v>1562224.2906997104</v>
      </c>
      <c r="H44" s="9">
        <v>2313726.7178136637</v>
      </c>
      <c r="I44" s="9">
        <v>1574288.7545962548</v>
      </c>
      <c r="J44" s="9">
        <v>2313726.7178136637</v>
      </c>
      <c r="K44" s="9">
        <v>2484740.7307240479</v>
      </c>
      <c r="L44" s="9">
        <v>2178163.6855542581</v>
      </c>
      <c r="M44" s="9">
        <v>1574288.7545962548</v>
      </c>
      <c r="N44" s="9">
        <v>2195995.2437005518</v>
      </c>
      <c r="O44" s="9">
        <v>1577772.1918022542</v>
      </c>
      <c r="P44" s="9">
        <v>2297270.6293895151</v>
      </c>
      <c r="Q44" s="9">
        <v>2354515.48883207</v>
      </c>
      <c r="R44" s="9">
        <v>2358323.8541680723</v>
      </c>
      <c r="S44" s="9">
        <v>1605485.9758190915</v>
      </c>
      <c r="T44" s="9">
        <v>2297270.6293895151</v>
      </c>
      <c r="U44" s="9">
        <v>1562224.2906997104</v>
      </c>
      <c r="V44" s="9">
        <v>2348769.0279378491</v>
      </c>
      <c r="W44" s="9">
        <v>1496092.7442722553</v>
      </c>
      <c r="X44" s="9">
        <v>2317019.9537538248</v>
      </c>
      <c r="Y44" s="9">
        <v>1576725.5382797709</v>
      </c>
      <c r="Z44" s="9">
        <v>2297270.6293895151</v>
      </c>
      <c r="AA44" s="9">
        <v>1561123.5589592401</v>
      </c>
    </row>
    <row r="45" spans="1:27" x14ac:dyDescent="0.25">
      <c r="A45" s="1" t="s">
        <v>140</v>
      </c>
      <c r="B45" s="1" t="s">
        <v>90</v>
      </c>
      <c r="C45" s="9">
        <v>563797.21973586758</v>
      </c>
      <c r="D45" s="9">
        <v>300371.31255470752</v>
      </c>
      <c r="E45" s="9">
        <v>595945.84545966715</v>
      </c>
      <c r="F45" s="9">
        <v>543595.04432291142</v>
      </c>
      <c r="G45" s="9">
        <v>607876.06993186451</v>
      </c>
      <c r="H45" s="9">
        <v>546271.26531040506</v>
      </c>
      <c r="I45" s="9">
        <v>612570.46557205764</v>
      </c>
      <c r="J45" s="9">
        <v>546271.26531040506</v>
      </c>
      <c r="K45" s="9">
        <v>585556.76676058327</v>
      </c>
      <c r="L45" s="9">
        <v>524224.91852920211</v>
      </c>
      <c r="M45" s="9">
        <v>612570.46557205764</v>
      </c>
      <c r="N45" s="9">
        <v>567240.81187762879</v>
      </c>
      <c r="O45" s="9">
        <v>660593.76105841855</v>
      </c>
      <c r="P45" s="9">
        <v>543595.04432291142</v>
      </c>
      <c r="Q45" s="9">
        <v>590517.18001847633</v>
      </c>
      <c r="R45" s="9">
        <v>553524.00904983759</v>
      </c>
      <c r="S45" s="9">
        <v>624709.59587660374</v>
      </c>
      <c r="T45" s="9">
        <v>543595.04432291142</v>
      </c>
      <c r="U45" s="9">
        <v>607876.06993186451</v>
      </c>
      <c r="V45" s="9">
        <v>637435.58909663779</v>
      </c>
      <c r="W45" s="9">
        <v>726987.38963177998</v>
      </c>
      <c r="X45" s="9">
        <v>546806.83773276128</v>
      </c>
      <c r="Y45" s="9">
        <v>613518.64087398932</v>
      </c>
      <c r="Z45" s="9">
        <v>543595.04432291142</v>
      </c>
      <c r="AA45" s="9">
        <v>610059.08360799798</v>
      </c>
    </row>
    <row r="46" spans="1:27" x14ac:dyDescent="0.25">
      <c r="A46" s="1" t="s">
        <v>141</v>
      </c>
      <c r="B46" s="1" t="s">
        <v>88</v>
      </c>
      <c r="C46" s="9">
        <v>5015.778931152</v>
      </c>
      <c r="D46" s="9">
        <v>1760.9598207884142</v>
      </c>
      <c r="E46" s="9">
        <v>3493.7979938717308</v>
      </c>
      <c r="F46" s="9">
        <v>5780.5142905677003</v>
      </c>
      <c r="G46" s="9">
        <v>3415.1900067625488</v>
      </c>
      <c r="H46" s="9">
        <v>5825.4399848306748</v>
      </c>
      <c r="I46" s="9">
        <v>3441.5642199800222</v>
      </c>
      <c r="J46" s="9">
        <v>5825.4399848306748</v>
      </c>
      <c r="K46" s="9">
        <v>6259.1662629350494</v>
      </c>
      <c r="L46" s="9">
        <v>5455.3481875776488</v>
      </c>
      <c r="M46" s="9">
        <v>3441.5642199800222</v>
      </c>
      <c r="N46" s="9">
        <v>5714.8768519568584</v>
      </c>
      <c r="O46" s="9">
        <v>3711.3703317030872</v>
      </c>
      <c r="P46" s="9">
        <v>5780.5142905677003</v>
      </c>
      <c r="Q46" s="9">
        <v>5929.3112030927477</v>
      </c>
      <c r="R46" s="9">
        <v>5947.1917195820652</v>
      </c>
      <c r="S46" s="9">
        <v>3509.7646946450759</v>
      </c>
      <c r="T46" s="9">
        <v>5780.5142905677003</v>
      </c>
      <c r="U46" s="9">
        <v>3415.1900067625488</v>
      </c>
      <c r="V46" s="9">
        <v>6412.2212110038781</v>
      </c>
      <c r="W46" s="9">
        <v>4084.3852734528668</v>
      </c>
      <c r="X46" s="9">
        <v>5834.430633590584</v>
      </c>
      <c r="Y46" s="9">
        <v>3446.8912907052854</v>
      </c>
      <c r="Z46" s="9">
        <v>5780.5142905677003</v>
      </c>
      <c r="AA46" s="9">
        <v>3431.3361584720942</v>
      </c>
    </row>
    <row r="47" spans="1:27" x14ac:dyDescent="0.25">
      <c r="A47" s="1" t="s">
        <v>142</v>
      </c>
      <c r="B47" s="1" t="s">
        <v>106</v>
      </c>
      <c r="C47" s="9">
        <v>0</v>
      </c>
      <c r="D47" s="9">
        <v>0</v>
      </c>
      <c r="E47" s="9">
        <v>0</v>
      </c>
      <c r="F47" s="9">
        <v>0</v>
      </c>
      <c r="G47" s="9">
        <v>0</v>
      </c>
      <c r="H47" s="9">
        <v>0</v>
      </c>
      <c r="I47" s="9">
        <v>0</v>
      </c>
      <c r="J47" s="9">
        <v>0</v>
      </c>
      <c r="K47" s="9">
        <v>0</v>
      </c>
      <c r="L47" s="9">
        <v>0</v>
      </c>
      <c r="M47" s="9">
        <v>0</v>
      </c>
      <c r="N47" s="9">
        <v>0</v>
      </c>
      <c r="O47" s="9">
        <v>0</v>
      </c>
      <c r="P47" s="9">
        <v>0</v>
      </c>
      <c r="Q47" s="9">
        <v>0</v>
      </c>
      <c r="R47" s="9">
        <v>0</v>
      </c>
      <c r="S47" s="9">
        <v>0</v>
      </c>
      <c r="T47" s="9">
        <v>0</v>
      </c>
      <c r="U47" s="9">
        <v>0</v>
      </c>
      <c r="V47" s="9">
        <v>0</v>
      </c>
      <c r="W47" s="9">
        <v>0</v>
      </c>
      <c r="X47" s="9">
        <v>0</v>
      </c>
      <c r="Y47" s="9">
        <v>0</v>
      </c>
      <c r="Z47" s="9">
        <v>0</v>
      </c>
      <c r="AA47" s="9">
        <v>0</v>
      </c>
    </row>
    <row r="48" spans="1:27" x14ac:dyDescent="0.25">
      <c r="A48" s="1" t="s">
        <v>143</v>
      </c>
      <c r="B48" s="1" t="s">
        <v>86</v>
      </c>
      <c r="C48" s="9">
        <v>119378.526736728</v>
      </c>
      <c r="D48" s="9">
        <v>218320.04496868723</v>
      </c>
      <c r="E48" s="9">
        <v>284518.92566322448</v>
      </c>
      <c r="F48" s="9">
        <v>340750.61720515025</v>
      </c>
      <c r="G48" s="9">
        <v>290214.70267989347</v>
      </c>
      <c r="H48" s="9">
        <v>342099.92155238136</v>
      </c>
      <c r="I48" s="9">
        <v>292455.92042536772</v>
      </c>
      <c r="J48" s="9">
        <v>342099.92155238136</v>
      </c>
      <c r="K48" s="9">
        <v>366407.53922857298</v>
      </c>
      <c r="L48" s="9">
        <v>330984.53470972041</v>
      </c>
      <c r="M48" s="9">
        <v>292455.92042536772</v>
      </c>
      <c r="N48" s="9">
        <v>298214.39081744035</v>
      </c>
      <c r="O48" s="9">
        <v>286656.9828987408</v>
      </c>
      <c r="P48" s="9">
        <v>340750.61720515025</v>
      </c>
      <c r="Q48" s="9">
        <v>288184.24615590682</v>
      </c>
      <c r="R48" s="9">
        <v>345756.62953826925</v>
      </c>
      <c r="S48" s="9">
        <v>298251.43412690429</v>
      </c>
      <c r="T48" s="9">
        <v>340750.61720515025</v>
      </c>
      <c r="U48" s="9">
        <v>290214.70267989347</v>
      </c>
      <c r="V48" s="9">
        <v>278752.77787493682</v>
      </c>
      <c r="W48" s="9">
        <v>285817.69033438043</v>
      </c>
      <c r="X48" s="9">
        <v>342369.94790712529</v>
      </c>
      <c r="Y48" s="9">
        <v>292908.60219218174</v>
      </c>
      <c r="Z48" s="9">
        <v>340750.61720515025</v>
      </c>
      <c r="AA48" s="9">
        <v>289918.44023939408</v>
      </c>
    </row>
    <row r="49" spans="1:27" x14ac:dyDescent="0.25">
      <c r="A49" s="1" t="s">
        <v>144</v>
      </c>
      <c r="B49" s="1" t="s">
        <v>88</v>
      </c>
      <c r="C49" s="9">
        <v>3257698.8612657283</v>
      </c>
      <c r="D49" s="9">
        <v>1067881.17159857</v>
      </c>
      <c r="E49" s="9">
        <v>2067240.5825529853</v>
      </c>
      <c r="F49" s="9">
        <v>3159435.0541335111</v>
      </c>
      <c r="G49" s="9">
        <v>2020729.129587075</v>
      </c>
      <c r="H49" s="9">
        <v>3182885.8969304143</v>
      </c>
      <c r="I49" s="9">
        <v>2036334.4519301816</v>
      </c>
      <c r="J49" s="9">
        <v>3182885.8969304143</v>
      </c>
      <c r="K49" s="9">
        <v>3418875.4362286618</v>
      </c>
      <c r="L49" s="9">
        <v>2989701.0235481281</v>
      </c>
      <c r="M49" s="9">
        <v>2036334.4519301816</v>
      </c>
      <c r="N49" s="9">
        <v>3053807.0866984655</v>
      </c>
      <c r="O49" s="9">
        <v>2144948.9948697286</v>
      </c>
      <c r="P49" s="9">
        <v>3159435.0541335111</v>
      </c>
      <c r="Q49" s="9">
        <v>3234718.8351290962</v>
      </c>
      <c r="R49" s="9">
        <v>3246439.3008064264</v>
      </c>
      <c r="S49" s="9">
        <v>2076687.8980150095</v>
      </c>
      <c r="T49" s="9">
        <v>3159435.0541335111</v>
      </c>
      <c r="U49" s="9">
        <v>2020729.129587075</v>
      </c>
      <c r="V49" s="9">
        <v>3347126.7181317112</v>
      </c>
      <c r="W49" s="9">
        <v>2132015.510078995</v>
      </c>
      <c r="X49" s="9">
        <v>3187578.9416160816</v>
      </c>
      <c r="Y49" s="9">
        <v>2039486.4191613055</v>
      </c>
      <c r="Z49" s="9">
        <v>3159435.0541335111</v>
      </c>
      <c r="AA49" s="9">
        <v>2023792.6617263439</v>
      </c>
    </row>
    <row r="50" spans="1:27" x14ac:dyDescent="0.25">
      <c r="A50" s="1" t="s">
        <v>14</v>
      </c>
      <c r="B50" s="1" t="s">
        <v>3</v>
      </c>
      <c r="C50" s="9">
        <v>0</v>
      </c>
      <c r="D50" s="9">
        <v>0</v>
      </c>
      <c r="E50" s="9">
        <v>0</v>
      </c>
      <c r="F50" s="9">
        <v>0</v>
      </c>
      <c r="G50" s="9">
        <v>0</v>
      </c>
      <c r="H50" s="9">
        <v>0</v>
      </c>
      <c r="I50" s="9">
        <v>0</v>
      </c>
      <c r="J50" s="9">
        <v>0</v>
      </c>
      <c r="K50" s="9">
        <v>0</v>
      </c>
      <c r="L50" s="9">
        <v>0</v>
      </c>
      <c r="M50" s="9">
        <v>0</v>
      </c>
      <c r="N50" s="9">
        <v>0</v>
      </c>
      <c r="O50" s="9">
        <v>0</v>
      </c>
      <c r="P50" s="9">
        <v>0</v>
      </c>
      <c r="Q50" s="9">
        <v>0</v>
      </c>
      <c r="R50" s="9">
        <v>0</v>
      </c>
      <c r="S50" s="9">
        <v>0</v>
      </c>
      <c r="T50" s="9">
        <v>0</v>
      </c>
      <c r="U50" s="9">
        <v>0</v>
      </c>
      <c r="V50" s="9">
        <v>0</v>
      </c>
      <c r="W50" s="9">
        <v>0</v>
      </c>
      <c r="X50" s="9">
        <v>0</v>
      </c>
      <c r="Y50" s="9">
        <v>0</v>
      </c>
      <c r="Z50" s="9">
        <v>0</v>
      </c>
      <c r="AA50" s="9">
        <v>0</v>
      </c>
    </row>
    <row r="51" spans="1:27" x14ac:dyDescent="0.25">
      <c r="A51" s="1" t="s">
        <v>145</v>
      </c>
      <c r="B51" s="1" t="s">
        <v>117</v>
      </c>
      <c r="C51" s="9">
        <v>3970.9728864960007</v>
      </c>
      <c r="D51" s="9">
        <v>1350.6665796543375</v>
      </c>
      <c r="E51" s="9">
        <v>2521.4421730033382</v>
      </c>
      <c r="F51" s="9">
        <v>2958.8002673399528</v>
      </c>
      <c r="G51" s="9">
        <v>2529.5313509053153</v>
      </c>
      <c r="H51" s="9">
        <v>2976.7173884567992</v>
      </c>
      <c r="I51" s="9">
        <v>2549.0659592453894</v>
      </c>
      <c r="J51" s="9">
        <v>2976.7173884567992</v>
      </c>
      <c r="K51" s="9">
        <v>3193.7984551248323</v>
      </c>
      <c r="L51" s="9">
        <v>2829.1185663458018</v>
      </c>
      <c r="M51" s="9">
        <v>2549.0659592453894</v>
      </c>
      <c r="N51" s="9">
        <v>2634.5347094194785</v>
      </c>
      <c r="O51" s="9">
        <v>2128.276411251501</v>
      </c>
      <c r="P51" s="9">
        <v>2958.8002673399528</v>
      </c>
      <c r="Q51" s="9">
        <v>3049.7579402056863</v>
      </c>
      <c r="R51" s="9">
        <v>3025.2740243310868</v>
      </c>
      <c r="S51" s="9">
        <v>2599.5800561097676</v>
      </c>
      <c r="T51" s="9">
        <v>2958.8002673399528</v>
      </c>
      <c r="U51" s="9">
        <v>2529.5313509053153</v>
      </c>
      <c r="V51" s="9">
        <v>2579.8390838951532</v>
      </c>
      <c r="W51" s="9">
        <v>1671.5935099777305</v>
      </c>
      <c r="X51" s="9">
        <v>2980.3030101237096</v>
      </c>
      <c r="Y51" s="9">
        <v>2553.0115647252446</v>
      </c>
      <c r="Z51" s="9">
        <v>2958.8002673399528</v>
      </c>
      <c r="AA51" s="9">
        <v>2509.6579213947084</v>
      </c>
    </row>
    <row r="52" spans="1:27" x14ac:dyDescent="0.25">
      <c r="A52" s="1" t="s">
        <v>146</v>
      </c>
      <c r="B52" s="1" t="s">
        <v>104</v>
      </c>
      <c r="C52" s="9">
        <v>794467.85029603401</v>
      </c>
      <c r="D52" s="9">
        <v>342905.61671925336</v>
      </c>
      <c r="E52" s="9">
        <v>675350.97410478722</v>
      </c>
      <c r="F52" s="9">
        <v>518211.9701746853</v>
      </c>
      <c r="G52" s="9">
        <v>688870.80779438198</v>
      </c>
      <c r="H52" s="9">
        <v>520145.00367120036</v>
      </c>
      <c r="I52" s="9">
        <v>694190.69498311239</v>
      </c>
      <c r="J52" s="9">
        <v>520145.00367120036</v>
      </c>
      <c r="K52" s="9">
        <v>556996.52852505294</v>
      </c>
      <c r="L52" s="9">
        <v>504220.93499264098</v>
      </c>
      <c r="M52" s="9">
        <v>694190.69498311239</v>
      </c>
      <c r="N52" s="9">
        <v>505303.4692759898</v>
      </c>
      <c r="O52" s="9">
        <v>666483.2254897583</v>
      </c>
      <c r="P52" s="9">
        <v>518211.9701746853</v>
      </c>
      <c r="Q52" s="9">
        <v>573106.17879233591</v>
      </c>
      <c r="R52" s="9">
        <v>525383.65797347168</v>
      </c>
      <c r="S52" s="9">
        <v>707947.26957528351</v>
      </c>
      <c r="T52" s="9">
        <v>518211.9701746853</v>
      </c>
      <c r="U52" s="9">
        <v>688870.80779438198</v>
      </c>
      <c r="V52" s="9">
        <v>509895.19472422579</v>
      </c>
      <c r="W52" s="9">
        <v>618778.64143767161</v>
      </c>
      <c r="X52" s="9">
        <v>520531.84744720475</v>
      </c>
      <c r="Y52" s="9">
        <v>695265.20723725006</v>
      </c>
      <c r="Z52" s="9">
        <v>518211.9701746853</v>
      </c>
      <c r="AA52" s="9">
        <v>686864.23774063436</v>
      </c>
    </row>
    <row r="53" spans="1:27" x14ac:dyDescent="0.25">
      <c r="A53" s="1" t="s">
        <v>147</v>
      </c>
      <c r="B53" s="1" t="s">
        <v>88</v>
      </c>
      <c r="C53" s="9">
        <v>0</v>
      </c>
      <c r="D53" s="9">
        <v>0</v>
      </c>
      <c r="E53" s="9">
        <v>0</v>
      </c>
      <c r="F53" s="9">
        <v>0</v>
      </c>
      <c r="G53" s="9">
        <v>0</v>
      </c>
      <c r="H53" s="9">
        <v>0</v>
      </c>
      <c r="I53" s="9">
        <v>0</v>
      </c>
      <c r="J53" s="9">
        <v>0</v>
      </c>
      <c r="K53" s="9">
        <v>0</v>
      </c>
      <c r="L53" s="9">
        <v>0</v>
      </c>
      <c r="M53" s="9">
        <v>0</v>
      </c>
      <c r="N53" s="9">
        <v>0</v>
      </c>
      <c r="O53" s="9">
        <v>0</v>
      </c>
      <c r="P53" s="9">
        <v>0</v>
      </c>
      <c r="Q53" s="9">
        <v>0</v>
      </c>
      <c r="R53" s="9">
        <v>0</v>
      </c>
      <c r="S53" s="9">
        <v>0</v>
      </c>
      <c r="T53" s="9">
        <v>0</v>
      </c>
      <c r="U53" s="9">
        <v>0</v>
      </c>
      <c r="V53" s="9">
        <v>0</v>
      </c>
      <c r="W53" s="9">
        <v>0</v>
      </c>
      <c r="X53" s="9">
        <v>0</v>
      </c>
      <c r="Y53" s="9">
        <v>0</v>
      </c>
      <c r="Z53" s="9">
        <v>0</v>
      </c>
      <c r="AA53" s="9">
        <v>0</v>
      </c>
    </row>
    <row r="54" spans="1:27" x14ac:dyDescent="0.25">
      <c r="A54" s="1" t="s">
        <v>148</v>
      </c>
      <c r="B54" s="1" t="s">
        <v>104</v>
      </c>
      <c r="C54" s="9">
        <v>788743.10848875716</v>
      </c>
      <c r="D54" s="9">
        <v>308237.85957810376</v>
      </c>
      <c r="E54" s="9">
        <v>574987.36790458788</v>
      </c>
      <c r="F54" s="9">
        <v>441104.52537193592</v>
      </c>
      <c r="G54" s="9">
        <v>586498.02515654278</v>
      </c>
      <c r="H54" s="9">
        <v>442571.16743011918</v>
      </c>
      <c r="I54" s="9">
        <v>591027.32628956006</v>
      </c>
      <c r="J54" s="9">
        <v>442571.16743011918</v>
      </c>
      <c r="K54" s="9">
        <v>473765.99754415476</v>
      </c>
      <c r="L54" s="9">
        <v>430489.16838381224</v>
      </c>
      <c r="M54" s="9">
        <v>591027.32628956006</v>
      </c>
      <c r="N54" s="9">
        <v>383146.87226199033</v>
      </c>
      <c r="O54" s="9">
        <v>492533.14732538984</v>
      </c>
      <c r="P54" s="9">
        <v>441104.52537193592</v>
      </c>
      <c r="Q54" s="9">
        <v>472286.12754220457</v>
      </c>
      <c r="R54" s="9">
        <v>446545.86871793732</v>
      </c>
      <c r="S54" s="9">
        <v>602739.54248443677</v>
      </c>
      <c r="T54" s="9">
        <v>441104.52537193592</v>
      </c>
      <c r="U54" s="9">
        <v>586498.02515654278</v>
      </c>
      <c r="V54" s="9">
        <v>342785.18158097484</v>
      </c>
      <c r="W54" s="9">
        <v>386013.1914612996</v>
      </c>
      <c r="X54" s="9">
        <v>442864.67571792554</v>
      </c>
      <c r="Y54" s="9">
        <v>591942.15575819439</v>
      </c>
      <c r="Z54" s="9">
        <v>441104.52537193592</v>
      </c>
      <c r="AA54" s="9">
        <v>581713.25932127947</v>
      </c>
    </row>
    <row r="55" spans="1:27" x14ac:dyDescent="0.25">
      <c r="A55" s="1" t="s">
        <v>149</v>
      </c>
      <c r="B55" s="1" t="s">
        <v>123</v>
      </c>
      <c r="C55" s="9">
        <v>68226.029961856504</v>
      </c>
      <c r="D55" s="9">
        <v>139203.79384008513</v>
      </c>
      <c r="E55" s="9">
        <v>188565.38101400118</v>
      </c>
      <c r="F55" s="9">
        <v>208837.40529036836</v>
      </c>
      <c r="G55" s="9">
        <v>192340.26650120446</v>
      </c>
      <c r="H55" s="9">
        <v>209605.32506448519</v>
      </c>
      <c r="I55" s="9">
        <v>193825.63720941159</v>
      </c>
      <c r="J55" s="9">
        <v>209605.32506448519</v>
      </c>
      <c r="K55" s="9">
        <v>224445.59568364368</v>
      </c>
      <c r="L55" s="9">
        <v>203279.30575612577</v>
      </c>
      <c r="M55" s="9">
        <v>193825.63720941159</v>
      </c>
      <c r="N55" s="9">
        <v>198268.43917184617</v>
      </c>
      <c r="O55" s="9">
        <v>216616.47675690457</v>
      </c>
      <c r="P55" s="9">
        <v>208837.40529036836</v>
      </c>
      <c r="Q55" s="9">
        <v>179956.14017042902</v>
      </c>
      <c r="R55" s="9">
        <v>211686.44069736416</v>
      </c>
      <c r="S55" s="9">
        <v>197666.62334681768</v>
      </c>
      <c r="T55" s="9">
        <v>208837.40529036836</v>
      </c>
      <c r="U55" s="9">
        <v>192340.26650120446</v>
      </c>
      <c r="V55" s="9">
        <v>192971.51784160483</v>
      </c>
      <c r="W55" s="9">
        <v>227659.09113234459</v>
      </c>
      <c r="X55" s="9">
        <v>209759.00320075301</v>
      </c>
      <c r="Y55" s="9">
        <v>194125.65278706283</v>
      </c>
      <c r="Z55" s="9">
        <v>208837.40529036836</v>
      </c>
      <c r="AA55" s="9">
        <v>192979.23039674686</v>
      </c>
    </row>
    <row r="56" spans="1:27" x14ac:dyDescent="0.25">
      <c r="A56" s="1" t="s">
        <v>150</v>
      </c>
      <c r="B56" s="1" t="s">
        <v>123</v>
      </c>
      <c r="C56" s="9">
        <v>2655.1563506100001</v>
      </c>
      <c r="D56" s="9">
        <v>7010.4264061116537</v>
      </c>
      <c r="E56" s="9">
        <v>9979.0586221261219</v>
      </c>
      <c r="F56" s="9">
        <v>8833.7336243778591</v>
      </c>
      <c r="G56" s="9">
        <v>10178.82913867714</v>
      </c>
      <c r="H56" s="9">
        <v>8853.9506437296222</v>
      </c>
      <c r="I56" s="9">
        <v>10257.436363890378</v>
      </c>
      <c r="J56" s="9">
        <v>8853.9506437296222</v>
      </c>
      <c r="K56" s="9">
        <v>9469.7926435598929</v>
      </c>
      <c r="L56" s="9">
        <v>8687.4055708099695</v>
      </c>
      <c r="M56" s="9">
        <v>10257.436363890378</v>
      </c>
      <c r="N56" s="9">
        <v>8924.1349688503797</v>
      </c>
      <c r="O56" s="9">
        <v>12016.985305771039</v>
      </c>
      <c r="P56" s="9">
        <v>8833.7336243778591</v>
      </c>
      <c r="Q56" s="9">
        <v>7739.0727219797145</v>
      </c>
      <c r="R56" s="9">
        <v>8908.7401626888914</v>
      </c>
      <c r="S56" s="9">
        <v>10460.704989477097</v>
      </c>
      <c r="T56" s="9">
        <v>8833.7336243778591</v>
      </c>
      <c r="U56" s="9">
        <v>10178.82913867714</v>
      </c>
      <c r="V56" s="9">
        <v>8950.0987127368826</v>
      </c>
      <c r="W56" s="9">
        <v>13320.435805842715</v>
      </c>
      <c r="X56" s="9">
        <v>8857.9965271143064</v>
      </c>
      <c r="Y56" s="9">
        <v>10273.313472512556</v>
      </c>
      <c r="Z56" s="9">
        <v>8833.7336243778591</v>
      </c>
      <c r="AA56" s="9">
        <v>10240.445274794534</v>
      </c>
    </row>
    <row r="57" spans="1:27" x14ac:dyDescent="0.25">
      <c r="A57" s="1" t="s">
        <v>151</v>
      </c>
      <c r="B57" s="1" t="s">
        <v>88</v>
      </c>
      <c r="C57" s="9">
        <v>0</v>
      </c>
      <c r="D57" s="9">
        <v>0</v>
      </c>
      <c r="E57" s="9">
        <v>0</v>
      </c>
      <c r="F57" s="9">
        <v>0</v>
      </c>
      <c r="G57" s="9">
        <v>0</v>
      </c>
      <c r="H57" s="9">
        <v>0</v>
      </c>
      <c r="I57" s="9">
        <v>0</v>
      </c>
      <c r="J57" s="9">
        <v>0</v>
      </c>
      <c r="K57" s="9">
        <v>0</v>
      </c>
      <c r="L57" s="9">
        <v>0</v>
      </c>
      <c r="M57" s="9">
        <v>0</v>
      </c>
      <c r="N57" s="9">
        <v>0</v>
      </c>
      <c r="O57" s="9">
        <v>0</v>
      </c>
      <c r="P57" s="9">
        <v>0</v>
      </c>
      <c r="Q57" s="9">
        <v>0</v>
      </c>
      <c r="R57" s="9">
        <v>0</v>
      </c>
      <c r="S57" s="9">
        <v>0</v>
      </c>
      <c r="T57" s="9">
        <v>0</v>
      </c>
      <c r="U57" s="9">
        <v>0</v>
      </c>
      <c r="V57" s="9">
        <v>0</v>
      </c>
      <c r="W57" s="9">
        <v>0</v>
      </c>
      <c r="X57" s="9">
        <v>0</v>
      </c>
      <c r="Y57" s="9">
        <v>0</v>
      </c>
      <c r="Z57" s="9">
        <v>0</v>
      </c>
      <c r="AA57" s="9">
        <v>0</v>
      </c>
    </row>
    <row r="58" spans="1:27" x14ac:dyDescent="0.25">
      <c r="A58" s="1" t="s">
        <v>152</v>
      </c>
      <c r="B58" s="1" t="s">
        <v>123</v>
      </c>
      <c r="C58" s="9">
        <v>1188702.9145922482</v>
      </c>
      <c r="D58" s="9">
        <v>1334649.3068224133</v>
      </c>
      <c r="E58" s="9">
        <v>2029934.474245124</v>
      </c>
      <c r="F58" s="9">
        <v>2554816.3953023301</v>
      </c>
      <c r="G58" s="9">
        <v>2070571.6800012772</v>
      </c>
      <c r="H58" s="9">
        <v>2568236.4385830946</v>
      </c>
      <c r="I58" s="9">
        <v>2086561.9174001531</v>
      </c>
      <c r="J58" s="9">
        <v>2568236.4385830946</v>
      </c>
      <c r="K58" s="9">
        <v>2753689.2507244674</v>
      </c>
      <c r="L58" s="9">
        <v>2457683.9358678586</v>
      </c>
      <c r="M58" s="9">
        <v>2086561.9174001531</v>
      </c>
      <c r="N58" s="9">
        <v>2564522.1873761141</v>
      </c>
      <c r="O58" s="9">
        <v>2437394.8363816277</v>
      </c>
      <c r="P58" s="9">
        <v>2554816.3953023301</v>
      </c>
      <c r="Q58" s="9">
        <v>2387522.5047197863</v>
      </c>
      <c r="R58" s="9">
        <v>2604605.682880301</v>
      </c>
      <c r="S58" s="9">
        <v>2127910.7065230031</v>
      </c>
      <c r="T58" s="9">
        <v>2554816.3953023301</v>
      </c>
      <c r="U58" s="9">
        <v>2070571.6800012772</v>
      </c>
      <c r="V58" s="9">
        <v>2775066.2830711091</v>
      </c>
      <c r="W58" s="9">
        <v>2847673.4713715436</v>
      </c>
      <c r="X58" s="9">
        <v>2570922.0931391232</v>
      </c>
      <c r="Y58" s="9">
        <v>2089791.6298779072</v>
      </c>
      <c r="Z58" s="9">
        <v>2554816.3953023301</v>
      </c>
      <c r="AA58" s="9">
        <v>2086121.4480636725</v>
      </c>
    </row>
    <row r="59" spans="1:27" x14ac:dyDescent="0.25">
      <c r="A59" s="1" t="s">
        <v>153</v>
      </c>
      <c r="B59" s="1" t="s">
        <v>132</v>
      </c>
      <c r="C59" s="9">
        <v>0</v>
      </c>
      <c r="D59" s="9">
        <v>0</v>
      </c>
      <c r="E59" s="9">
        <v>0</v>
      </c>
      <c r="F59" s="9">
        <v>0</v>
      </c>
      <c r="G59" s="9">
        <v>0</v>
      </c>
      <c r="H59" s="9">
        <v>0</v>
      </c>
      <c r="I59" s="9">
        <v>0</v>
      </c>
      <c r="J59" s="9">
        <v>0</v>
      </c>
      <c r="K59" s="9">
        <v>0</v>
      </c>
      <c r="L59" s="9">
        <v>0</v>
      </c>
      <c r="M59" s="9">
        <v>0</v>
      </c>
      <c r="N59" s="9">
        <v>0</v>
      </c>
      <c r="O59" s="9">
        <v>0</v>
      </c>
      <c r="P59" s="9">
        <v>0</v>
      </c>
      <c r="Q59" s="9">
        <v>0</v>
      </c>
      <c r="R59" s="9">
        <v>0</v>
      </c>
      <c r="S59" s="9">
        <v>0</v>
      </c>
      <c r="T59" s="9">
        <v>0</v>
      </c>
      <c r="U59" s="9">
        <v>0</v>
      </c>
      <c r="V59" s="9">
        <v>0</v>
      </c>
      <c r="W59" s="9">
        <v>0</v>
      </c>
      <c r="X59" s="9">
        <v>0</v>
      </c>
      <c r="Y59" s="9">
        <v>0</v>
      </c>
      <c r="Z59" s="9">
        <v>0</v>
      </c>
      <c r="AA59" s="9">
        <v>0</v>
      </c>
    </row>
    <row r="60" spans="1:27" x14ac:dyDescent="0.25">
      <c r="A60" s="1" t="s">
        <v>154</v>
      </c>
      <c r="B60" s="1" t="s">
        <v>3</v>
      </c>
      <c r="C60" s="9">
        <v>0</v>
      </c>
      <c r="D60" s="9">
        <v>0</v>
      </c>
      <c r="E60" s="9">
        <v>0</v>
      </c>
      <c r="F60" s="9">
        <v>0</v>
      </c>
      <c r="G60" s="9">
        <v>0</v>
      </c>
      <c r="H60" s="9">
        <v>0</v>
      </c>
      <c r="I60" s="9">
        <v>0</v>
      </c>
      <c r="J60" s="9">
        <v>0</v>
      </c>
      <c r="K60" s="9">
        <v>0</v>
      </c>
      <c r="L60" s="9">
        <v>0</v>
      </c>
      <c r="M60" s="9">
        <v>0</v>
      </c>
      <c r="N60" s="9">
        <v>0</v>
      </c>
      <c r="O60" s="9">
        <v>0</v>
      </c>
      <c r="P60" s="9">
        <v>0</v>
      </c>
      <c r="Q60" s="9">
        <v>0</v>
      </c>
      <c r="R60" s="9">
        <v>0</v>
      </c>
      <c r="S60" s="9">
        <v>0</v>
      </c>
      <c r="T60" s="9">
        <v>0</v>
      </c>
      <c r="U60" s="9">
        <v>0</v>
      </c>
      <c r="V60" s="9">
        <v>0</v>
      </c>
      <c r="W60" s="9">
        <v>0</v>
      </c>
      <c r="X60" s="9">
        <v>0</v>
      </c>
      <c r="Y60" s="9">
        <v>0</v>
      </c>
      <c r="Z60" s="9">
        <v>0</v>
      </c>
      <c r="AA60" s="9">
        <v>0</v>
      </c>
    </row>
    <row r="61" spans="1:27" x14ac:dyDescent="0.25">
      <c r="A61" s="1" t="s">
        <v>155</v>
      </c>
      <c r="B61" s="1" t="s">
        <v>88</v>
      </c>
      <c r="C61" s="9">
        <v>391188.65633100003</v>
      </c>
      <c r="D61" s="9">
        <v>131514.89168670337</v>
      </c>
      <c r="E61" s="9">
        <v>252225.38907515554</v>
      </c>
      <c r="F61" s="9">
        <v>362541.16485554195</v>
      </c>
      <c r="G61" s="9">
        <v>246550.49597381052</v>
      </c>
      <c r="H61" s="9">
        <v>365138.08885505208</v>
      </c>
      <c r="I61" s="9">
        <v>248454.51166160844</v>
      </c>
      <c r="J61" s="9">
        <v>365138.08885505208</v>
      </c>
      <c r="K61" s="9">
        <v>392126.39907906437</v>
      </c>
      <c r="L61" s="9">
        <v>343744.97994320386</v>
      </c>
      <c r="M61" s="9">
        <v>248454.51166160844</v>
      </c>
      <c r="N61" s="9">
        <v>346587.23841512739</v>
      </c>
      <c r="O61" s="9">
        <v>249057.22306112462</v>
      </c>
      <c r="P61" s="9">
        <v>362541.16485554195</v>
      </c>
      <c r="Q61" s="9">
        <v>371574.41892638849</v>
      </c>
      <c r="R61" s="9">
        <v>372175.93227950978</v>
      </c>
      <c r="S61" s="9">
        <v>253378.06227548976</v>
      </c>
      <c r="T61" s="9">
        <v>362541.16485554195</v>
      </c>
      <c r="U61" s="9">
        <v>246550.49597381052</v>
      </c>
      <c r="V61" s="9">
        <v>370657.62535688741</v>
      </c>
      <c r="W61" s="9">
        <v>236097.36730583999</v>
      </c>
      <c r="X61" s="9">
        <v>365657.79215444025</v>
      </c>
      <c r="Y61" s="9">
        <v>248839.08526562178</v>
      </c>
      <c r="Z61" s="9">
        <v>362541.16485554195</v>
      </c>
      <c r="AA61" s="9">
        <v>246376.40813102637</v>
      </c>
    </row>
    <row r="62" spans="1:27" x14ac:dyDescent="0.25">
      <c r="A62" s="1" t="s">
        <v>156</v>
      </c>
      <c r="B62" s="1" t="s">
        <v>88</v>
      </c>
      <c r="C62" s="9">
        <v>4228709.1944085117</v>
      </c>
      <c r="D62" s="9">
        <v>1774064.8269680184</v>
      </c>
      <c r="E62" s="9">
        <v>3304795.7261050558</v>
      </c>
      <c r="F62" s="9">
        <v>4584263.507589981</v>
      </c>
      <c r="G62" s="9">
        <v>3230440.1565243471</v>
      </c>
      <c r="H62" s="9">
        <v>4615937.5354927685</v>
      </c>
      <c r="I62" s="9">
        <v>3255387.6169308675</v>
      </c>
      <c r="J62" s="9">
        <v>4615937.5354927685</v>
      </c>
      <c r="K62" s="9">
        <v>4956071.1132731484</v>
      </c>
      <c r="L62" s="9">
        <v>4355011.1746408092</v>
      </c>
      <c r="M62" s="9">
        <v>3255387.6169308675</v>
      </c>
      <c r="N62" s="9">
        <v>4321578.2356548086</v>
      </c>
      <c r="O62" s="9">
        <v>3108964.2858001124</v>
      </c>
      <c r="P62" s="9">
        <v>4584263.507589981</v>
      </c>
      <c r="Q62" s="9">
        <v>4663039.9958598614</v>
      </c>
      <c r="R62" s="9">
        <v>4701776.339032568</v>
      </c>
      <c r="S62" s="9">
        <v>3319898.6841381802</v>
      </c>
      <c r="T62" s="9">
        <v>4584263.507589981</v>
      </c>
      <c r="U62" s="9">
        <v>3230440.1565243471</v>
      </c>
      <c r="V62" s="9">
        <v>4520817.6943762526</v>
      </c>
      <c r="W62" s="9">
        <v>2879620.1202772791</v>
      </c>
      <c r="X62" s="9">
        <v>4622276.2257313356</v>
      </c>
      <c r="Y62" s="9">
        <v>3260426.5117366086</v>
      </c>
      <c r="Z62" s="9">
        <v>4584263.507589981</v>
      </c>
      <c r="AA62" s="9">
        <v>3223283.579491931</v>
      </c>
    </row>
    <row r="63" spans="1:27" x14ac:dyDescent="0.25">
      <c r="A63" s="1" t="s">
        <v>157</v>
      </c>
      <c r="B63" s="1" t="s">
        <v>158</v>
      </c>
      <c r="C63" s="9">
        <v>5609100.9043565728</v>
      </c>
      <c r="D63" s="9">
        <v>4689066.5160085391</v>
      </c>
      <c r="E63" s="9">
        <v>9129424.3513551299</v>
      </c>
      <c r="F63" s="9">
        <v>7198536.9898157092</v>
      </c>
      <c r="G63" s="9">
        <v>9312186.0614061467</v>
      </c>
      <c r="H63" s="9">
        <v>7226200.7750298483</v>
      </c>
      <c r="I63" s="9">
        <v>9384100.5318215191</v>
      </c>
      <c r="J63" s="9">
        <v>7226200.7750298483</v>
      </c>
      <c r="K63" s="9">
        <v>7738896.4742441764</v>
      </c>
      <c r="L63" s="9">
        <v>6998310.2514289655</v>
      </c>
      <c r="M63" s="9">
        <v>9384100.5318215191</v>
      </c>
      <c r="N63" s="9">
        <v>6754687.5025748322</v>
      </c>
      <c r="O63" s="9">
        <v>8578059.9601095226</v>
      </c>
      <c r="P63" s="9">
        <v>7198536.9898157092</v>
      </c>
      <c r="Q63" s="9">
        <v>7881216.6281656865</v>
      </c>
      <c r="R63" s="9">
        <v>7301171.543870857</v>
      </c>
      <c r="S63" s="9">
        <v>9570062.5158691145</v>
      </c>
      <c r="T63" s="9">
        <v>7198536.9898157092</v>
      </c>
      <c r="U63" s="9">
        <v>9312186.0614061467</v>
      </c>
      <c r="V63" s="9">
        <v>6618778.2037897417</v>
      </c>
      <c r="W63" s="9">
        <v>7570980.6059014928</v>
      </c>
      <c r="X63" s="9">
        <v>7231736.9248948675</v>
      </c>
      <c r="Y63" s="9">
        <v>9398625.83601881</v>
      </c>
      <c r="Z63" s="9">
        <v>7198536.9898157092</v>
      </c>
      <c r="AA63" s="9">
        <v>9267720.5039155371</v>
      </c>
    </row>
    <row r="64" spans="1:27" x14ac:dyDescent="0.25">
      <c r="A64" s="1" t="s">
        <v>159</v>
      </c>
      <c r="B64" s="1" t="s">
        <v>88</v>
      </c>
      <c r="C64" s="9">
        <v>0</v>
      </c>
      <c r="D64" s="9">
        <v>0</v>
      </c>
      <c r="E64" s="9">
        <v>0</v>
      </c>
      <c r="F64" s="9">
        <v>0</v>
      </c>
      <c r="G64" s="9">
        <v>0</v>
      </c>
      <c r="H64" s="9">
        <v>0</v>
      </c>
      <c r="I64" s="9">
        <v>0</v>
      </c>
      <c r="J64" s="9">
        <v>0</v>
      </c>
      <c r="K64" s="9">
        <v>0</v>
      </c>
      <c r="L64" s="9">
        <v>0</v>
      </c>
      <c r="M64" s="9">
        <v>0</v>
      </c>
      <c r="N64" s="9">
        <v>0</v>
      </c>
      <c r="O64" s="9">
        <v>0</v>
      </c>
      <c r="P64" s="9">
        <v>0</v>
      </c>
      <c r="Q64" s="9">
        <v>0</v>
      </c>
      <c r="R64" s="9">
        <v>0</v>
      </c>
      <c r="S64" s="9">
        <v>0</v>
      </c>
      <c r="T64" s="9">
        <v>0</v>
      </c>
      <c r="U64" s="9">
        <v>0</v>
      </c>
      <c r="V64" s="9">
        <v>0</v>
      </c>
      <c r="W64" s="9">
        <v>0</v>
      </c>
      <c r="X64" s="9">
        <v>0</v>
      </c>
      <c r="Y64" s="9">
        <v>0</v>
      </c>
      <c r="Z64" s="9">
        <v>0</v>
      </c>
      <c r="AA64" s="9">
        <v>0</v>
      </c>
    </row>
    <row r="65" spans="1:27" x14ac:dyDescent="0.25">
      <c r="A65" s="1" t="s">
        <v>160</v>
      </c>
      <c r="B65" s="1" t="s">
        <v>90</v>
      </c>
      <c r="C65" s="9">
        <v>7346697.3957120534</v>
      </c>
      <c r="D65" s="9">
        <v>2238297.1303813439</v>
      </c>
      <c r="E65" s="9">
        <v>4486627.9034072505</v>
      </c>
      <c r="F65" s="9">
        <v>5305425.3704116959</v>
      </c>
      <c r="G65" s="9">
        <v>4576445.5914040264</v>
      </c>
      <c r="H65" s="9">
        <v>5339122.9132599477</v>
      </c>
      <c r="I65" s="9">
        <v>4611787.7397374492</v>
      </c>
      <c r="J65" s="9">
        <v>5339122.9132599477</v>
      </c>
      <c r="K65" s="9">
        <v>5729893.9321519407</v>
      </c>
      <c r="L65" s="9">
        <v>5061527.109782327</v>
      </c>
      <c r="M65" s="9">
        <v>4611787.7397374492</v>
      </c>
      <c r="N65" s="9">
        <v>5303499.8709323481</v>
      </c>
      <c r="O65" s="9">
        <v>4873224.9661444006</v>
      </c>
      <c r="P65" s="9">
        <v>5305425.3704116959</v>
      </c>
      <c r="Q65" s="9">
        <v>5629637.378049111</v>
      </c>
      <c r="R65" s="9">
        <v>5430445.5820787856</v>
      </c>
      <c r="S65" s="9">
        <v>4703178.1926828157</v>
      </c>
      <c r="T65" s="9">
        <v>5305425.3704116959</v>
      </c>
      <c r="U65" s="9">
        <v>4576445.5914040264</v>
      </c>
      <c r="V65" s="9">
        <v>5819554.8003138471</v>
      </c>
      <c r="W65" s="9">
        <v>4975744.5639985651</v>
      </c>
      <c r="X65" s="9">
        <v>5345866.5546613969</v>
      </c>
      <c r="Y65" s="9">
        <v>4618926.1564237671</v>
      </c>
      <c r="Z65" s="9">
        <v>5305425.3704116959</v>
      </c>
      <c r="AA65" s="9">
        <v>4582012.5271212962</v>
      </c>
    </row>
    <row r="66" spans="1:27" x14ac:dyDescent="0.25">
      <c r="A66" s="1" t="s">
        <v>161</v>
      </c>
      <c r="B66" s="1" t="s">
        <v>86</v>
      </c>
      <c r="C66" s="9">
        <v>1184957.3169686464</v>
      </c>
      <c r="D66" s="9">
        <v>3570426.0991226351</v>
      </c>
      <c r="E66" s="9">
        <v>4927398.0045385882</v>
      </c>
      <c r="F66" s="9">
        <v>4769829.4571304014</v>
      </c>
      <c r="G66" s="9">
        <v>5026039.4577950044</v>
      </c>
      <c r="H66" s="9">
        <v>4783094.6659818711</v>
      </c>
      <c r="I66" s="9">
        <v>5064853.6485242983</v>
      </c>
      <c r="J66" s="9">
        <v>4783094.6659818711</v>
      </c>
      <c r="K66" s="9">
        <v>5117900.3367870841</v>
      </c>
      <c r="L66" s="9">
        <v>4673817.6683679856</v>
      </c>
      <c r="M66" s="9">
        <v>5064853.6485242983</v>
      </c>
      <c r="N66" s="9">
        <v>4377303.2198988432</v>
      </c>
      <c r="O66" s="9">
        <v>5322700.903400288</v>
      </c>
      <c r="P66" s="9">
        <v>4769829.4571304014</v>
      </c>
      <c r="Q66" s="9">
        <v>4108166.8672316824</v>
      </c>
      <c r="R66" s="9">
        <v>4819044.298280309</v>
      </c>
      <c r="S66" s="9">
        <v>5165222.376480313</v>
      </c>
      <c r="T66" s="9">
        <v>4769829.4571304014</v>
      </c>
      <c r="U66" s="9">
        <v>5026039.4577950044</v>
      </c>
      <c r="V66" s="9">
        <v>4082314.9357948685</v>
      </c>
      <c r="W66" s="9">
        <v>5350547.7352025192</v>
      </c>
      <c r="X66" s="9">
        <v>4785749.3346623881</v>
      </c>
      <c r="Y66" s="9">
        <v>5072693.3492723154</v>
      </c>
      <c r="Z66" s="9">
        <v>4769829.4571304014</v>
      </c>
      <c r="AA66" s="9">
        <v>5029662.2287864862</v>
      </c>
    </row>
    <row r="67" spans="1:27" x14ac:dyDescent="0.25">
      <c r="A67" s="1" t="s">
        <v>162</v>
      </c>
      <c r="B67" s="1" t="s">
        <v>158</v>
      </c>
      <c r="C67" s="9">
        <v>1980640.1781221512</v>
      </c>
      <c r="D67" s="9">
        <v>2142202.5320749208</v>
      </c>
      <c r="E67" s="9">
        <v>4129954.5137479543</v>
      </c>
      <c r="F67" s="9">
        <v>3205024.9166570618</v>
      </c>
      <c r="G67" s="9">
        <v>4212631.9663798716</v>
      </c>
      <c r="H67" s="9">
        <v>3216746.2972409325</v>
      </c>
      <c r="I67" s="9">
        <v>4245164.5204890138</v>
      </c>
      <c r="J67" s="9">
        <v>3216746.2972409325</v>
      </c>
      <c r="K67" s="9">
        <v>3444437.7909114351</v>
      </c>
      <c r="L67" s="9">
        <v>3120187.1482341574</v>
      </c>
      <c r="M67" s="9">
        <v>4245164.5204890138</v>
      </c>
      <c r="N67" s="9">
        <v>2934966.1624198002</v>
      </c>
      <c r="O67" s="9">
        <v>3762127.0511676031</v>
      </c>
      <c r="P67" s="9">
        <v>3205024.9166570618</v>
      </c>
      <c r="Q67" s="9">
        <v>3495993.4389091763</v>
      </c>
      <c r="R67" s="9">
        <v>3248512.0482922997</v>
      </c>
      <c r="S67" s="9">
        <v>4329289.7079975661</v>
      </c>
      <c r="T67" s="9">
        <v>3205024.9166570618</v>
      </c>
      <c r="U67" s="9">
        <v>4212631.9663798716</v>
      </c>
      <c r="V67" s="9">
        <v>2808165.0724204322</v>
      </c>
      <c r="W67" s="9">
        <v>3214955.8887609779</v>
      </c>
      <c r="X67" s="9">
        <v>3219092.010925265</v>
      </c>
      <c r="Y67" s="9">
        <v>4251735.4545724876</v>
      </c>
      <c r="Z67" s="9">
        <v>3205024.9166570618</v>
      </c>
      <c r="AA67" s="9">
        <v>4187928.8025938403</v>
      </c>
    </row>
    <row r="68" spans="1:27" x14ac:dyDescent="0.25">
      <c r="A68" s="1" t="s">
        <v>163</v>
      </c>
      <c r="B68" s="1" t="s">
        <v>3</v>
      </c>
      <c r="C68" s="9">
        <v>0</v>
      </c>
      <c r="D68" s="9">
        <v>0</v>
      </c>
      <c r="E68" s="9">
        <v>0</v>
      </c>
      <c r="F68" s="9">
        <v>0</v>
      </c>
      <c r="G68" s="9">
        <v>0</v>
      </c>
      <c r="H68" s="9">
        <v>0</v>
      </c>
      <c r="I68" s="9">
        <v>0</v>
      </c>
      <c r="J68" s="9">
        <v>0</v>
      </c>
      <c r="K68" s="9">
        <v>0</v>
      </c>
      <c r="L68" s="9">
        <v>0</v>
      </c>
      <c r="M68" s="9">
        <v>0</v>
      </c>
      <c r="N68" s="9">
        <v>0</v>
      </c>
      <c r="O68" s="9">
        <v>0</v>
      </c>
      <c r="P68" s="9">
        <v>0</v>
      </c>
      <c r="Q68" s="9">
        <v>0</v>
      </c>
      <c r="R68" s="9">
        <v>0</v>
      </c>
      <c r="S68" s="9">
        <v>0</v>
      </c>
      <c r="T68" s="9">
        <v>0</v>
      </c>
      <c r="U68" s="9">
        <v>0</v>
      </c>
      <c r="V68" s="9">
        <v>0</v>
      </c>
      <c r="W68" s="9">
        <v>0</v>
      </c>
      <c r="X68" s="9">
        <v>0</v>
      </c>
      <c r="Y68" s="9">
        <v>0</v>
      </c>
      <c r="Z68" s="9">
        <v>0</v>
      </c>
      <c r="AA68" s="9">
        <v>0</v>
      </c>
    </row>
    <row r="69" spans="1:27" x14ac:dyDescent="0.25">
      <c r="A69" s="1" t="s">
        <v>164</v>
      </c>
      <c r="B69" s="1" t="s">
        <v>88</v>
      </c>
      <c r="C69" s="9">
        <v>0</v>
      </c>
      <c r="D69" s="9">
        <v>0</v>
      </c>
      <c r="E69" s="9">
        <v>0</v>
      </c>
      <c r="F69" s="9">
        <v>0</v>
      </c>
      <c r="G69" s="9">
        <v>0</v>
      </c>
      <c r="H69" s="9">
        <v>0</v>
      </c>
      <c r="I69" s="9">
        <v>0</v>
      </c>
      <c r="J69" s="9">
        <v>0</v>
      </c>
      <c r="K69" s="9">
        <v>0</v>
      </c>
      <c r="L69" s="9">
        <v>0</v>
      </c>
      <c r="M69" s="9">
        <v>0</v>
      </c>
      <c r="N69" s="9">
        <v>0</v>
      </c>
      <c r="O69" s="9">
        <v>0</v>
      </c>
      <c r="P69" s="9">
        <v>0</v>
      </c>
      <c r="Q69" s="9">
        <v>0</v>
      </c>
      <c r="R69" s="9">
        <v>0</v>
      </c>
      <c r="S69" s="9">
        <v>0</v>
      </c>
      <c r="T69" s="9">
        <v>0</v>
      </c>
      <c r="U69" s="9">
        <v>0</v>
      </c>
      <c r="V69" s="9">
        <v>0</v>
      </c>
      <c r="W69" s="9">
        <v>0</v>
      </c>
      <c r="X69" s="9">
        <v>0</v>
      </c>
      <c r="Y69" s="9">
        <v>0</v>
      </c>
      <c r="Z69" s="9">
        <v>0</v>
      </c>
      <c r="AA69" s="9">
        <v>0</v>
      </c>
    </row>
    <row r="70" spans="1:27" x14ac:dyDescent="0.25">
      <c r="A70" s="1" t="s">
        <v>165</v>
      </c>
      <c r="B70" s="1" t="s">
        <v>88</v>
      </c>
      <c r="C70" s="9">
        <v>1065169.09271619</v>
      </c>
      <c r="D70" s="9">
        <v>425065.80395298859</v>
      </c>
      <c r="E70" s="9">
        <v>728839.88724210788</v>
      </c>
      <c r="F70" s="9">
        <v>1426802.1727753771</v>
      </c>
      <c r="G70" s="9">
        <v>712441.50457608257</v>
      </c>
      <c r="H70" s="9">
        <v>1437991.6308138906</v>
      </c>
      <c r="I70" s="9">
        <v>717943.41928930825</v>
      </c>
      <c r="J70" s="9">
        <v>1437991.6308138906</v>
      </c>
      <c r="K70" s="9">
        <v>1545145.5562457126</v>
      </c>
      <c r="L70" s="9">
        <v>1345814.3878419623</v>
      </c>
      <c r="M70" s="9">
        <v>717943.41928930825</v>
      </c>
      <c r="N70" s="9">
        <v>1414576.5464090833</v>
      </c>
      <c r="O70" s="9">
        <v>844583.0912551902</v>
      </c>
      <c r="P70" s="9">
        <v>1426802.1727753771</v>
      </c>
      <c r="Q70" s="9">
        <v>1395717.9239716544</v>
      </c>
      <c r="R70" s="9">
        <v>1468315.8350241231</v>
      </c>
      <c r="S70" s="9">
        <v>732170.69469330169</v>
      </c>
      <c r="T70" s="9">
        <v>1426802.1727753771</v>
      </c>
      <c r="U70" s="9">
        <v>712441.50457608257</v>
      </c>
      <c r="V70" s="9">
        <v>1597065.584656442</v>
      </c>
      <c r="W70" s="9">
        <v>1017281.0544207565</v>
      </c>
      <c r="X70" s="9">
        <v>1440230.8947515637</v>
      </c>
      <c r="Y70" s="9">
        <v>719054.69751256541</v>
      </c>
      <c r="Z70" s="9">
        <v>1426802.1727753771</v>
      </c>
      <c r="AA70" s="9">
        <v>719576.91289626353</v>
      </c>
    </row>
    <row r="71" spans="1:27" x14ac:dyDescent="0.25">
      <c r="A71" s="1" t="s">
        <v>166</v>
      </c>
      <c r="B71" s="1" t="s">
        <v>104</v>
      </c>
      <c r="C71" s="9">
        <v>2615255.869682312</v>
      </c>
      <c r="D71" s="9">
        <v>1231825.1959713805</v>
      </c>
      <c r="E71" s="9">
        <v>2422884.8208629047</v>
      </c>
      <c r="F71" s="9">
        <v>1577804.033392102</v>
      </c>
      <c r="G71" s="9">
        <v>2471388.489448912</v>
      </c>
      <c r="H71" s="9">
        <v>1581637.0778065685</v>
      </c>
      <c r="I71" s="9">
        <v>2490474.0825886312</v>
      </c>
      <c r="J71" s="9">
        <v>1581637.0778065685</v>
      </c>
      <c r="K71" s="9">
        <v>1691848.7252153035</v>
      </c>
      <c r="L71" s="9">
        <v>1550060.9759883783</v>
      </c>
      <c r="M71" s="9">
        <v>2490474.0825886312</v>
      </c>
      <c r="N71" s="9">
        <v>1542264.3651493394</v>
      </c>
      <c r="O71" s="9">
        <v>2376215.6657013893</v>
      </c>
      <c r="P71" s="9">
        <v>1577804.033392102</v>
      </c>
      <c r="Q71" s="9">
        <v>1785043.6699625924</v>
      </c>
      <c r="R71" s="9">
        <v>1592024.8929421273</v>
      </c>
      <c r="S71" s="9">
        <v>2539827.0813173633</v>
      </c>
      <c r="T71" s="9">
        <v>1577804.033392102</v>
      </c>
      <c r="U71" s="9">
        <v>2471388.489448912</v>
      </c>
      <c r="V71" s="9">
        <v>1519114.5148630522</v>
      </c>
      <c r="W71" s="9">
        <v>2188885.5762351993</v>
      </c>
      <c r="X71" s="9">
        <v>1582404.1567928134</v>
      </c>
      <c r="Y71" s="9">
        <v>2494328.9958561044</v>
      </c>
      <c r="Z71" s="9">
        <v>1577804.033392102</v>
      </c>
      <c r="AA71" s="9">
        <v>2463511.5552239115</v>
      </c>
    </row>
    <row r="72" spans="1:27" x14ac:dyDescent="0.25">
      <c r="A72" s="1" t="s">
        <v>167</v>
      </c>
      <c r="B72" s="1" t="s">
        <v>99</v>
      </c>
      <c r="C72" s="9">
        <v>1835243.9530452257</v>
      </c>
      <c r="D72" s="9">
        <v>682121.15884062031</v>
      </c>
      <c r="E72" s="9">
        <v>1316504.2772115916</v>
      </c>
      <c r="F72" s="9">
        <v>979390.4487070539</v>
      </c>
      <c r="G72" s="9">
        <v>1342859.3422992683</v>
      </c>
      <c r="H72" s="9">
        <v>982671.59623923013</v>
      </c>
      <c r="I72" s="9">
        <v>1353229.7341500092</v>
      </c>
      <c r="J72" s="9">
        <v>982671.59623923013</v>
      </c>
      <c r="K72" s="9">
        <v>1051957.9014816675</v>
      </c>
      <c r="L72" s="9">
        <v>955641.9463438422</v>
      </c>
      <c r="M72" s="9">
        <v>1353229.7341500092</v>
      </c>
      <c r="N72" s="9">
        <v>974774.11367529933</v>
      </c>
      <c r="O72" s="9">
        <v>1373403.7686120763</v>
      </c>
      <c r="P72" s="9">
        <v>979390.4487070539</v>
      </c>
      <c r="Q72" s="9">
        <v>1074637.1570856459</v>
      </c>
      <c r="R72" s="9">
        <v>991563.73270081251</v>
      </c>
      <c r="S72" s="9">
        <v>1380046.2932204704</v>
      </c>
      <c r="T72" s="9">
        <v>979390.4487070539</v>
      </c>
      <c r="U72" s="9">
        <v>1342859.3422992683</v>
      </c>
      <c r="V72" s="9">
        <v>1006997.1107447802</v>
      </c>
      <c r="W72" s="9">
        <v>1318226.0059910915</v>
      </c>
      <c r="X72" s="9">
        <v>983328.22816167865</v>
      </c>
      <c r="Y72" s="9">
        <v>1355324.3487026095</v>
      </c>
      <c r="Z72" s="9">
        <v>979390.4487070539</v>
      </c>
      <c r="AA72" s="9">
        <v>1341394.8192567343</v>
      </c>
    </row>
    <row r="73" spans="1:27" x14ac:dyDescent="0.25">
      <c r="A73" s="1" t="s">
        <v>168</v>
      </c>
      <c r="B73" s="1" t="s">
        <v>123</v>
      </c>
      <c r="C73" s="9">
        <v>1565902.8440735075</v>
      </c>
      <c r="D73" s="9">
        <v>2169019.9959206623</v>
      </c>
      <c r="E73" s="9">
        <v>3319523.7352144988</v>
      </c>
      <c r="F73" s="9">
        <v>3772186.3947535399</v>
      </c>
      <c r="G73" s="9">
        <v>3385977.1950440048</v>
      </c>
      <c r="H73" s="9">
        <v>3789832.393661608</v>
      </c>
      <c r="I73" s="9">
        <v>3412125.8088296908</v>
      </c>
      <c r="J73" s="9">
        <v>3789832.393661608</v>
      </c>
      <c r="K73" s="9">
        <v>4061550.2851249948</v>
      </c>
      <c r="L73" s="9">
        <v>3644467.0396620808</v>
      </c>
      <c r="M73" s="9">
        <v>3412125.8088296908</v>
      </c>
      <c r="N73" s="9">
        <v>3865491.5166845163</v>
      </c>
      <c r="O73" s="9">
        <v>4069413.1248266497</v>
      </c>
      <c r="P73" s="9">
        <v>3772186.3947535399</v>
      </c>
      <c r="Q73" s="9">
        <v>3528603.3650109796</v>
      </c>
      <c r="R73" s="9">
        <v>3837654.269621999</v>
      </c>
      <c r="S73" s="9">
        <v>3479742.9110845434</v>
      </c>
      <c r="T73" s="9">
        <v>3772186.3947535399</v>
      </c>
      <c r="U73" s="9">
        <v>3385977.1950440048</v>
      </c>
      <c r="V73" s="9">
        <v>4212571.9099690057</v>
      </c>
      <c r="W73" s="9">
        <v>4811583.909378035</v>
      </c>
      <c r="X73" s="9">
        <v>3793363.7576350067</v>
      </c>
      <c r="Y73" s="9">
        <v>3417407.3129193108</v>
      </c>
      <c r="Z73" s="9">
        <v>3772186.3947535399</v>
      </c>
      <c r="AA73" s="9">
        <v>3414788.0815600441</v>
      </c>
    </row>
    <row r="74" spans="1:27" x14ac:dyDescent="0.25">
      <c r="A74" s="1" t="s">
        <v>169</v>
      </c>
      <c r="B74" s="1" t="s">
        <v>88</v>
      </c>
      <c r="C74" s="9">
        <v>0</v>
      </c>
      <c r="D74" s="9">
        <v>0</v>
      </c>
      <c r="E74" s="9">
        <v>0</v>
      </c>
      <c r="F74" s="9">
        <v>0</v>
      </c>
      <c r="G74" s="9">
        <v>0</v>
      </c>
      <c r="H74" s="9">
        <v>0</v>
      </c>
      <c r="I74" s="9">
        <v>0</v>
      </c>
      <c r="J74" s="9">
        <v>0</v>
      </c>
      <c r="K74" s="9">
        <v>0</v>
      </c>
      <c r="L74" s="9">
        <v>0</v>
      </c>
      <c r="M74" s="9">
        <v>0</v>
      </c>
      <c r="N74" s="9">
        <v>0</v>
      </c>
      <c r="O74" s="9">
        <v>0</v>
      </c>
      <c r="P74" s="9">
        <v>0</v>
      </c>
      <c r="Q74" s="9">
        <v>0</v>
      </c>
      <c r="R74" s="9">
        <v>0</v>
      </c>
      <c r="S74" s="9">
        <v>0</v>
      </c>
      <c r="T74" s="9">
        <v>0</v>
      </c>
      <c r="U74" s="9">
        <v>0</v>
      </c>
      <c r="V74" s="9">
        <v>0</v>
      </c>
      <c r="W74" s="9">
        <v>0</v>
      </c>
      <c r="X74" s="9">
        <v>0</v>
      </c>
      <c r="Y74" s="9">
        <v>0</v>
      </c>
      <c r="Z74" s="9">
        <v>0</v>
      </c>
      <c r="AA74" s="9">
        <v>0</v>
      </c>
    </row>
    <row r="75" spans="1:27" x14ac:dyDescent="0.25">
      <c r="A75" s="1" t="s">
        <v>170</v>
      </c>
      <c r="B75" s="1" t="s">
        <v>88</v>
      </c>
      <c r="C75" s="9">
        <v>761480.13784698898</v>
      </c>
      <c r="D75" s="9">
        <v>341213.16862738592</v>
      </c>
      <c r="E75" s="9">
        <v>646845.43544504326</v>
      </c>
      <c r="F75" s="9">
        <v>919412.04767009767</v>
      </c>
      <c r="G75" s="9">
        <v>632291.87002999347</v>
      </c>
      <c r="H75" s="9">
        <v>925917.36542112508</v>
      </c>
      <c r="I75" s="9">
        <v>637174.81960609986</v>
      </c>
      <c r="J75" s="9">
        <v>925917.36542112508</v>
      </c>
      <c r="K75" s="9">
        <v>994282.18634057394</v>
      </c>
      <c r="L75" s="9">
        <v>872327.43703655829</v>
      </c>
      <c r="M75" s="9">
        <v>637174.81960609986</v>
      </c>
      <c r="N75" s="9">
        <v>872304.70883331192</v>
      </c>
      <c r="O75" s="9">
        <v>617511.1590327149</v>
      </c>
      <c r="P75" s="9">
        <v>919412.04767009767</v>
      </c>
      <c r="Q75" s="9">
        <v>939411.378967889</v>
      </c>
      <c r="R75" s="9">
        <v>943547.22588939953</v>
      </c>
      <c r="S75" s="9">
        <v>649801.52722046687</v>
      </c>
      <c r="T75" s="9">
        <v>919412.04767009767</v>
      </c>
      <c r="U75" s="9">
        <v>632291.87002999347</v>
      </c>
      <c r="V75" s="9">
        <v>928500.65317379148</v>
      </c>
      <c r="W75" s="9">
        <v>591426.00815243588</v>
      </c>
      <c r="X75" s="9">
        <v>927219.22681538039</v>
      </c>
      <c r="Y75" s="9">
        <v>638161.07908322429</v>
      </c>
      <c r="Z75" s="9">
        <v>919412.04767009767</v>
      </c>
      <c r="AA75" s="9">
        <v>631524.9083072691</v>
      </c>
    </row>
    <row r="76" spans="1:27" x14ac:dyDescent="0.25">
      <c r="A76" s="1" t="s">
        <v>171</v>
      </c>
      <c r="B76" s="1" t="s">
        <v>104</v>
      </c>
      <c r="C76" s="9">
        <v>530901.74540444301</v>
      </c>
      <c r="D76" s="9">
        <v>219062.64459187954</v>
      </c>
      <c r="E76" s="9">
        <v>440149.58974779863</v>
      </c>
      <c r="F76" s="9">
        <v>388317.9646288394</v>
      </c>
      <c r="G76" s="9">
        <v>448960.93300498661</v>
      </c>
      <c r="H76" s="9">
        <v>390180.62885492312</v>
      </c>
      <c r="I76" s="9">
        <v>452428.08749710512</v>
      </c>
      <c r="J76" s="9">
        <v>390180.62885492312</v>
      </c>
      <c r="K76" s="9">
        <v>418196.67259338195</v>
      </c>
      <c r="L76" s="9">
        <v>374836.25271517871</v>
      </c>
      <c r="M76" s="9">
        <v>452428.08749710512</v>
      </c>
      <c r="N76" s="9">
        <v>388439.39372199855</v>
      </c>
      <c r="O76" s="9">
        <v>453812.07353578653</v>
      </c>
      <c r="P76" s="9">
        <v>388317.9646288394</v>
      </c>
      <c r="Q76" s="9">
        <v>426186.28903268604</v>
      </c>
      <c r="R76" s="9">
        <v>395228.57757347968</v>
      </c>
      <c r="S76" s="9">
        <v>461393.72298923595</v>
      </c>
      <c r="T76" s="9">
        <v>388317.9646288394</v>
      </c>
      <c r="U76" s="9">
        <v>448960.93300498661</v>
      </c>
      <c r="V76" s="9">
        <v>412106.01845847175</v>
      </c>
      <c r="W76" s="9">
        <v>446246.34633460426</v>
      </c>
      <c r="X76" s="9">
        <v>390553.39014640899</v>
      </c>
      <c r="Y76" s="9">
        <v>453128.38429979351</v>
      </c>
      <c r="Z76" s="9">
        <v>388317.9646288394</v>
      </c>
      <c r="AA76" s="9">
        <v>448591.92141280876</v>
      </c>
    </row>
    <row r="77" spans="1:27" x14ac:dyDescent="0.25">
      <c r="A77" s="1" t="s">
        <v>172</v>
      </c>
      <c r="B77" s="1" t="s">
        <v>173</v>
      </c>
      <c r="C77" s="9">
        <v>11367457.421218393</v>
      </c>
      <c r="D77" s="9">
        <v>6896886.7172936006</v>
      </c>
      <c r="E77" s="9">
        <v>12998637.772107182</v>
      </c>
      <c r="F77" s="9">
        <v>11778074.421894889</v>
      </c>
      <c r="G77" s="9">
        <v>13258857.16559007</v>
      </c>
      <c r="H77" s="9">
        <v>11831811.02629583</v>
      </c>
      <c r="I77" s="9">
        <v>13361250.275552541</v>
      </c>
      <c r="J77" s="9">
        <v>11831811.02629583</v>
      </c>
      <c r="K77" s="9">
        <v>12678889.303427702</v>
      </c>
      <c r="L77" s="9">
        <v>11389136.142194849</v>
      </c>
      <c r="M77" s="9">
        <v>13361250.275552541</v>
      </c>
      <c r="N77" s="9">
        <v>10997912.784861341</v>
      </c>
      <c r="O77" s="9">
        <v>12443813.861369848</v>
      </c>
      <c r="P77" s="9">
        <v>11778074.421894889</v>
      </c>
      <c r="Q77" s="9">
        <v>12475111.51843602</v>
      </c>
      <c r="R77" s="9">
        <v>11977440.936145782</v>
      </c>
      <c r="S77" s="9">
        <v>13626026.27642473</v>
      </c>
      <c r="T77" s="9">
        <v>11778074.421894889</v>
      </c>
      <c r="U77" s="9">
        <v>13258857.16559007</v>
      </c>
      <c r="V77" s="9">
        <v>11085868.812503673</v>
      </c>
      <c r="W77" s="9">
        <v>11353316.706377219</v>
      </c>
      <c r="X77" s="9">
        <v>11842564.937696531</v>
      </c>
      <c r="Y77" s="9">
        <v>13381931.663614951</v>
      </c>
      <c r="Z77" s="9">
        <v>11778074.421894889</v>
      </c>
      <c r="AA77" s="9">
        <v>13208078.719334817</v>
      </c>
    </row>
    <row r="78" spans="1:27" x14ac:dyDescent="0.25">
      <c r="A78" s="1" t="s">
        <v>174</v>
      </c>
      <c r="B78" s="1" t="s">
        <v>173</v>
      </c>
      <c r="C78" s="9">
        <v>3737125.3490911466</v>
      </c>
      <c r="D78" s="9">
        <v>3610497.8509092461</v>
      </c>
      <c r="E78" s="9">
        <v>6804744.7587129716</v>
      </c>
      <c r="F78" s="9">
        <v>4317445.0542845186</v>
      </c>
      <c r="G78" s="9">
        <v>6940968.768103471</v>
      </c>
      <c r="H78" s="9">
        <v>4325312.8132187221</v>
      </c>
      <c r="I78" s="9">
        <v>6994571.2294198871</v>
      </c>
      <c r="J78" s="9">
        <v>4325312.8132187221</v>
      </c>
      <c r="K78" s="9">
        <v>4624350.2458083965</v>
      </c>
      <c r="L78" s="9">
        <v>4260499.2785125375</v>
      </c>
      <c r="M78" s="9">
        <v>6994571.2294198871</v>
      </c>
      <c r="N78" s="9">
        <v>4043590.5807439405</v>
      </c>
      <c r="O78" s="9">
        <v>6514296.2390457699</v>
      </c>
      <c r="P78" s="9">
        <v>4317445.0542845186</v>
      </c>
      <c r="Q78" s="9">
        <v>4760182.696480833</v>
      </c>
      <c r="R78" s="9">
        <v>4346634.9834057372</v>
      </c>
      <c r="S78" s="9">
        <v>7133180.6080144942</v>
      </c>
      <c r="T78" s="9">
        <v>4317445.0542845186</v>
      </c>
      <c r="U78" s="9">
        <v>6940968.768103471</v>
      </c>
      <c r="V78" s="9">
        <v>3884242.2385364869</v>
      </c>
      <c r="W78" s="9">
        <v>5943424.5115672769</v>
      </c>
      <c r="X78" s="9">
        <v>4326887.3299460765</v>
      </c>
      <c r="Y78" s="9">
        <v>7005397.8690628074</v>
      </c>
      <c r="Z78" s="9">
        <v>4317445.0542845186</v>
      </c>
      <c r="AA78" s="9">
        <v>6914386.4160076557</v>
      </c>
    </row>
    <row r="79" spans="1:27" x14ac:dyDescent="0.25">
      <c r="A79" s="1" t="s">
        <v>175</v>
      </c>
      <c r="B79" s="1" t="s">
        <v>117</v>
      </c>
      <c r="C79" s="9">
        <v>39.595203999999995</v>
      </c>
      <c r="D79" s="9">
        <v>11.453843971186945</v>
      </c>
      <c r="E79" s="9">
        <v>21.566048655019049</v>
      </c>
      <c r="F79" s="9">
        <v>34.387129847235371</v>
      </c>
      <c r="G79" s="9">
        <v>21.635235886861345</v>
      </c>
      <c r="H79" s="9">
        <v>34.640981749544011</v>
      </c>
      <c r="I79" s="9">
        <v>21.80231658315072</v>
      </c>
      <c r="J79" s="9">
        <v>34.640981749544011</v>
      </c>
      <c r="K79" s="9">
        <v>37.208135838318348</v>
      </c>
      <c r="L79" s="9">
        <v>32.549784088544634</v>
      </c>
      <c r="M79" s="9">
        <v>21.80231658315072</v>
      </c>
      <c r="N79" s="9">
        <v>33.398099092828701</v>
      </c>
      <c r="O79" s="9">
        <v>23.464462892899142</v>
      </c>
      <c r="P79" s="9">
        <v>34.387129847235371</v>
      </c>
      <c r="Q79" s="9">
        <v>34.875198545127056</v>
      </c>
      <c r="R79" s="9">
        <v>35.328937939939273</v>
      </c>
      <c r="S79" s="9">
        <v>22.234366733816579</v>
      </c>
      <c r="T79" s="9">
        <v>34.387129847235371</v>
      </c>
      <c r="U79" s="9">
        <v>21.635235886861345</v>
      </c>
      <c r="V79" s="9">
        <v>36.551466880536594</v>
      </c>
      <c r="W79" s="9">
        <v>23.683335599916841</v>
      </c>
      <c r="X79" s="9">
        <v>34.69178326364711</v>
      </c>
      <c r="Y79" s="9">
        <v>21.83606358741509</v>
      </c>
      <c r="Z79" s="9">
        <v>34.387129847235371</v>
      </c>
      <c r="AA79" s="9">
        <v>21.673781497110294</v>
      </c>
    </row>
    <row r="80" spans="1:27" x14ac:dyDescent="0.25">
      <c r="A80" s="1" t="s">
        <v>176</v>
      </c>
      <c r="B80" s="1" t="s">
        <v>104</v>
      </c>
      <c r="C80" s="9">
        <v>2017312.6078368239</v>
      </c>
      <c r="D80" s="9">
        <v>906878.46576585004</v>
      </c>
      <c r="E80" s="9">
        <v>1812429.0825178577</v>
      </c>
      <c r="F80" s="9">
        <v>1546050.5222160483</v>
      </c>
      <c r="G80" s="9">
        <v>1848712.0534608485</v>
      </c>
      <c r="H80" s="9">
        <v>1553087.2385621064</v>
      </c>
      <c r="I80" s="9">
        <v>1862988.9533636717</v>
      </c>
      <c r="J80" s="9">
        <v>1553087.2385621064</v>
      </c>
      <c r="K80" s="9">
        <v>1664262.5705368032</v>
      </c>
      <c r="L80" s="9">
        <v>1495119.7203746657</v>
      </c>
      <c r="M80" s="9">
        <v>1862988.9533636717</v>
      </c>
      <c r="N80" s="9">
        <v>1534002.5813008593</v>
      </c>
      <c r="O80" s="9">
        <v>1841054.0137932324</v>
      </c>
      <c r="P80" s="9">
        <v>1546050.5222160483</v>
      </c>
      <c r="Q80" s="9">
        <v>1699598.4729830588</v>
      </c>
      <c r="R80" s="9">
        <v>1572157.2259299392</v>
      </c>
      <c r="S80" s="9">
        <v>1899907.262247029</v>
      </c>
      <c r="T80" s="9">
        <v>1546050.5222160483</v>
      </c>
      <c r="U80" s="9">
        <v>1848712.0534608485</v>
      </c>
      <c r="V80" s="9">
        <v>1604683.7230942941</v>
      </c>
      <c r="W80" s="9">
        <v>1776398.845683184</v>
      </c>
      <c r="X80" s="9">
        <v>1554495.4448486958</v>
      </c>
      <c r="Y80" s="9">
        <v>1865872.6054699931</v>
      </c>
      <c r="Z80" s="9">
        <v>1546050.5222160483</v>
      </c>
      <c r="AA80" s="9">
        <v>1845856.8734844108</v>
      </c>
    </row>
    <row r="81" spans="1:27" x14ac:dyDescent="0.25">
      <c r="A81" s="1" t="s">
        <v>177</v>
      </c>
      <c r="B81" s="1" t="s">
        <v>97</v>
      </c>
      <c r="C81" s="9">
        <v>663997.89614375436</v>
      </c>
      <c r="D81" s="9">
        <v>531526.58026316285</v>
      </c>
      <c r="E81" s="9">
        <v>877804.71605809149</v>
      </c>
      <c r="F81" s="9">
        <v>1215677.6604438415</v>
      </c>
      <c r="G81" s="9">
        <v>895377.46597321681</v>
      </c>
      <c r="H81" s="9">
        <v>1223195.2565717038</v>
      </c>
      <c r="I81" s="9">
        <v>902292.12552391016</v>
      </c>
      <c r="J81" s="9">
        <v>1223195.2565717038</v>
      </c>
      <c r="K81" s="9">
        <v>1312538.3201872522</v>
      </c>
      <c r="L81" s="9">
        <v>1161266.3157367068</v>
      </c>
      <c r="M81" s="9">
        <v>902292.12552391016</v>
      </c>
      <c r="N81" s="9">
        <v>1232047.3124413395</v>
      </c>
      <c r="O81" s="9">
        <v>1042399.5463630254</v>
      </c>
      <c r="P81" s="9">
        <v>1215677.6604438415</v>
      </c>
      <c r="Q81" s="9">
        <v>1182229.4562711145</v>
      </c>
      <c r="R81" s="9">
        <v>1243568.4613656001</v>
      </c>
      <c r="S81" s="9">
        <v>920172.58548743906</v>
      </c>
      <c r="T81" s="9">
        <v>1215677.6604438415</v>
      </c>
      <c r="U81" s="9">
        <v>895377.46597321681</v>
      </c>
      <c r="V81" s="9">
        <v>1423761.2200719023</v>
      </c>
      <c r="W81" s="9">
        <v>1347611.0188523424</v>
      </c>
      <c r="X81" s="9">
        <v>1224699.6977921072</v>
      </c>
      <c r="Y81" s="9">
        <v>903688.75033157133</v>
      </c>
      <c r="Z81" s="9">
        <v>1215677.6604438415</v>
      </c>
      <c r="AA81" s="9">
        <v>904640.19862393755</v>
      </c>
    </row>
    <row r="82" spans="1:27" x14ac:dyDescent="0.25">
      <c r="A82" s="1" t="s">
        <v>178</v>
      </c>
      <c r="B82" s="1" t="s">
        <v>3</v>
      </c>
      <c r="C82" s="9">
        <v>6870.7571365509993</v>
      </c>
      <c r="D82" s="9">
        <v>666011.5486010164</v>
      </c>
      <c r="E82" s="9">
        <v>1105095.9977252986</v>
      </c>
      <c r="F82" s="9">
        <v>629990.04190200358</v>
      </c>
      <c r="G82" s="9">
        <v>1069428.9960897635</v>
      </c>
      <c r="H82" s="9">
        <v>176397.21173256097</v>
      </c>
      <c r="I82" s="9">
        <v>301752.58103058726</v>
      </c>
      <c r="J82" s="9">
        <v>176397.21173256097</v>
      </c>
      <c r="K82" s="9">
        <v>188303.19803065315</v>
      </c>
      <c r="L82" s="9">
        <v>176397.21173256097</v>
      </c>
      <c r="M82" s="9">
        <v>301752.58103058726</v>
      </c>
      <c r="N82" s="9">
        <v>195874.46250135591</v>
      </c>
      <c r="O82" s="9">
        <v>345266.4201610774</v>
      </c>
      <c r="P82" s="9">
        <v>629990.04190200358</v>
      </c>
      <c r="Q82" s="9">
        <v>627506.39568747114</v>
      </c>
      <c r="R82" s="9">
        <v>629990.04190200358</v>
      </c>
      <c r="S82" s="9">
        <v>1099044.0140880034</v>
      </c>
      <c r="T82" s="9">
        <v>629990.04190200358</v>
      </c>
      <c r="U82" s="9">
        <v>1069428.9960897635</v>
      </c>
      <c r="V82" s="9">
        <v>232254.93208429744</v>
      </c>
      <c r="W82" s="9">
        <v>439745.06635401805</v>
      </c>
      <c r="X82" s="9">
        <v>85623.014851048545</v>
      </c>
      <c r="Y82" s="9">
        <v>146697.09096921294</v>
      </c>
      <c r="Z82" s="9">
        <v>629990.04190200358</v>
      </c>
      <c r="AA82" s="9">
        <v>1117667.2990111548</v>
      </c>
    </row>
    <row r="83" spans="1:27" x14ac:dyDescent="0.25">
      <c r="A83" s="1" t="s">
        <v>179</v>
      </c>
      <c r="B83" s="1" t="s">
        <v>158</v>
      </c>
      <c r="C83" s="9">
        <v>5653252.1114927549</v>
      </c>
      <c r="D83" s="9">
        <v>3756446.562455677</v>
      </c>
      <c r="E83" s="9">
        <v>7341089.6738173785</v>
      </c>
      <c r="F83" s="9">
        <v>6491129.7942739436</v>
      </c>
      <c r="G83" s="9">
        <v>7488050.7581952782</v>
      </c>
      <c r="H83" s="9">
        <v>6521232.2016951647</v>
      </c>
      <c r="I83" s="9">
        <v>7545878.1256005401</v>
      </c>
      <c r="J83" s="9">
        <v>6521232.2016951647</v>
      </c>
      <c r="K83" s="9">
        <v>6988546.1839530021</v>
      </c>
      <c r="L83" s="9">
        <v>6273252.6379526369</v>
      </c>
      <c r="M83" s="9">
        <v>7545878.1256005401</v>
      </c>
      <c r="N83" s="9">
        <v>6137996.2189776674</v>
      </c>
      <c r="O83" s="9">
        <v>6985115.2603859501</v>
      </c>
      <c r="P83" s="9">
        <v>6491129.7942739436</v>
      </c>
      <c r="Q83" s="9">
        <v>7023947.858426759</v>
      </c>
      <c r="R83" s="9">
        <v>6602811.8051682562</v>
      </c>
      <c r="S83" s="9">
        <v>7695412.5922081415</v>
      </c>
      <c r="T83" s="9">
        <v>6491129.7942739436</v>
      </c>
      <c r="U83" s="9">
        <v>7488050.7581952782</v>
      </c>
      <c r="V83" s="9">
        <v>6151052.6093094144</v>
      </c>
      <c r="W83" s="9">
        <v>6248093.9658962479</v>
      </c>
      <c r="X83" s="9">
        <v>6527256.375086179</v>
      </c>
      <c r="Y83" s="9">
        <v>7557558.1129197329</v>
      </c>
      <c r="Z83" s="9">
        <v>6491129.7942739436</v>
      </c>
      <c r="AA83" s="9">
        <v>7455794.7952382704</v>
      </c>
    </row>
    <row r="84" spans="1:27" x14ac:dyDescent="0.25">
      <c r="A84" s="1" t="s">
        <v>18</v>
      </c>
      <c r="B84" s="1" t="s">
        <v>86</v>
      </c>
      <c r="C84" s="9">
        <v>4120971.8565198677</v>
      </c>
      <c r="D84" s="9">
        <v>6704724.56310065</v>
      </c>
      <c r="E84" s="9">
        <v>9539772.5751761328</v>
      </c>
      <c r="F84" s="9">
        <v>10931447.342864048</v>
      </c>
      <c r="G84" s="9">
        <v>9730749.035709504</v>
      </c>
      <c r="H84" s="9">
        <v>10978002.847572453</v>
      </c>
      <c r="I84" s="9">
        <v>9805895.908745924</v>
      </c>
      <c r="J84" s="9">
        <v>10978002.847572453</v>
      </c>
      <c r="K84" s="9">
        <v>11760973.580091901</v>
      </c>
      <c r="L84" s="9">
        <v>10594484.892152559</v>
      </c>
      <c r="M84" s="9">
        <v>9805895.908745924</v>
      </c>
      <c r="N84" s="9">
        <v>10116737.008161262</v>
      </c>
      <c r="O84" s="9">
        <v>10334200.937354481</v>
      </c>
      <c r="P84" s="9">
        <v>10931447.342864048</v>
      </c>
      <c r="Q84" s="9">
        <v>9777482.1545795761</v>
      </c>
      <c r="R84" s="9">
        <v>11104171.481212161</v>
      </c>
      <c r="S84" s="9">
        <v>10000216.488792043</v>
      </c>
      <c r="T84" s="9">
        <v>10931447.342864048</v>
      </c>
      <c r="U84" s="9">
        <v>9730749.035709504</v>
      </c>
      <c r="V84" s="9">
        <v>9822742.031459922</v>
      </c>
      <c r="W84" s="9">
        <v>10249503.992746914</v>
      </c>
      <c r="X84" s="9">
        <v>10987319.658309389</v>
      </c>
      <c r="Y84" s="9">
        <v>9821074.0945003051</v>
      </c>
      <c r="Z84" s="9">
        <v>10931447.342864048</v>
      </c>
      <c r="AA84" s="9">
        <v>9735370.2870653179</v>
      </c>
    </row>
    <row r="85" spans="1:27" x14ac:dyDescent="0.25">
      <c r="A85" s="1" t="s">
        <v>180</v>
      </c>
      <c r="B85" s="1" t="s">
        <v>3</v>
      </c>
      <c r="C85" s="9">
        <v>0</v>
      </c>
      <c r="D85" s="9">
        <v>0</v>
      </c>
      <c r="E85" s="9">
        <v>0</v>
      </c>
      <c r="F85" s="9">
        <v>0</v>
      </c>
      <c r="G85" s="9">
        <v>0</v>
      </c>
      <c r="H85" s="9">
        <v>0</v>
      </c>
      <c r="I85" s="9">
        <v>0</v>
      </c>
      <c r="J85" s="9">
        <v>0</v>
      </c>
      <c r="K85" s="9">
        <v>0</v>
      </c>
      <c r="L85" s="9">
        <v>0</v>
      </c>
      <c r="M85" s="9">
        <v>0</v>
      </c>
      <c r="N85" s="9">
        <v>0</v>
      </c>
      <c r="O85" s="9">
        <v>0</v>
      </c>
      <c r="P85" s="9">
        <v>0</v>
      </c>
      <c r="Q85" s="9">
        <v>0</v>
      </c>
      <c r="R85" s="9">
        <v>0</v>
      </c>
      <c r="S85" s="9">
        <v>0</v>
      </c>
      <c r="T85" s="9">
        <v>0</v>
      </c>
      <c r="U85" s="9">
        <v>0</v>
      </c>
      <c r="V85" s="9">
        <v>0</v>
      </c>
      <c r="W85" s="9">
        <v>0</v>
      </c>
      <c r="X85" s="9">
        <v>0</v>
      </c>
      <c r="Y85" s="9">
        <v>0</v>
      </c>
      <c r="Z85" s="9">
        <v>0</v>
      </c>
      <c r="AA85" s="9">
        <v>0</v>
      </c>
    </row>
    <row r="86" spans="1:27" x14ac:dyDescent="0.25">
      <c r="A86" s="1" t="s">
        <v>181</v>
      </c>
      <c r="B86" s="1" t="s">
        <v>117</v>
      </c>
      <c r="C86" s="9">
        <v>114408.94159331999</v>
      </c>
      <c r="D86" s="9">
        <v>45578.217457939303</v>
      </c>
      <c r="E86" s="9">
        <v>77350.249363962605</v>
      </c>
      <c r="F86" s="9">
        <v>155109.44552016462</v>
      </c>
      <c r="G86" s="9">
        <v>77598.400971199022</v>
      </c>
      <c r="H86" s="9">
        <v>156319.92156209782</v>
      </c>
      <c r="I86" s="9">
        <v>78197.663901957509</v>
      </c>
      <c r="J86" s="9">
        <v>156319.92156209782</v>
      </c>
      <c r="K86" s="9">
        <v>167962.99421189821</v>
      </c>
      <c r="L86" s="9">
        <v>146348.18353466789</v>
      </c>
      <c r="M86" s="9">
        <v>78197.663901957509</v>
      </c>
      <c r="N86" s="9">
        <v>153977.47709345265</v>
      </c>
      <c r="O86" s="9">
        <v>92511.355217100849</v>
      </c>
      <c r="P86" s="9">
        <v>155109.44552016462</v>
      </c>
      <c r="Q86" s="9">
        <v>151297.72707467794</v>
      </c>
      <c r="R86" s="9">
        <v>159600.39525088904</v>
      </c>
      <c r="S86" s="9">
        <v>79747.284206832439</v>
      </c>
      <c r="T86" s="9">
        <v>155109.44552016462</v>
      </c>
      <c r="U86" s="9">
        <v>77598.400971199022</v>
      </c>
      <c r="V86" s="9">
        <v>174293.25742302465</v>
      </c>
      <c r="W86" s="9">
        <v>112932.42270805388</v>
      </c>
      <c r="X86" s="9">
        <v>156562.16522919849</v>
      </c>
      <c r="Y86" s="9">
        <v>78318.703190944289</v>
      </c>
      <c r="Z86" s="9">
        <v>155109.44552016462</v>
      </c>
      <c r="AA86" s="9">
        <v>78358.444746543406</v>
      </c>
    </row>
    <row r="87" spans="1:27" x14ac:dyDescent="0.25">
      <c r="A87" s="1" t="s">
        <v>182</v>
      </c>
      <c r="B87" s="1" t="s">
        <v>90</v>
      </c>
      <c r="C87" s="9">
        <v>596736.3088210976</v>
      </c>
      <c r="D87" s="9">
        <v>393661.07240940735</v>
      </c>
      <c r="E87" s="9">
        <v>718889.37785192626</v>
      </c>
      <c r="F87" s="9">
        <v>794837.45610647579</v>
      </c>
      <c r="G87" s="9">
        <v>733280.80572034523</v>
      </c>
      <c r="H87" s="9">
        <v>799248.3359906103</v>
      </c>
      <c r="I87" s="9">
        <v>738943.65442863025</v>
      </c>
      <c r="J87" s="9">
        <v>799248.3359906103</v>
      </c>
      <c r="K87" s="9">
        <v>857173.78419391159</v>
      </c>
      <c r="L87" s="9">
        <v>762912.10367261712</v>
      </c>
      <c r="M87" s="9">
        <v>738943.65442863025</v>
      </c>
      <c r="N87" s="9">
        <v>823032.00841146242</v>
      </c>
      <c r="O87" s="9">
        <v>831686.07353302557</v>
      </c>
      <c r="P87" s="9">
        <v>794837.45610647579</v>
      </c>
      <c r="Q87" s="9">
        <v>815666.66113154311</v>
      </c>
      <c r="R87" s="9">
        <v>811202.12516368006</v>
      </c>
      <c r="S87" s="9">
        <v>753587.08536918357</v>
      </c>
      <c r="T87" s="9">
        <v>794837.45610647579</v>
      </c>
      <c r="U87" s="9">
        <v>733280.80572034523</v>
      </c>
      <c r="V87" s="9">
        <v>939443.21889528504</v>
      </c>
      <c r="W87" s="9">
        <v>987731.15215051256</v>
      </c>
      <c r="X87" s="9">
        <v>800131.05293936271</v>
      </c>
      <c r="Y87" s="9">
        <v>740087.43814342341</v>
      </c>
      <c r="Z87" s="9">
        <v>794837.45610647579</v>
      </c>
      <c r="AA87" s="9">
        <v>738334.19511898444</v>
      </c>
    </row>
    <row r="88" spans="1:27" x14ac:dyDescent="0.25">
      <c r="A88" s="1" t="s">
        <v>183</v>
      </c>
      <c r="B88" s="1" t="s">
        <v>88</v>
      </c>
      <c r="C88" s="9">
        <v>0</v>
      </c>
      <c r="D88" s="9">
        <v>0</v>
      </c>
      <c r="E88" s="9">
        <v>0</v>
      </c>
      <c r="F88" s="9">
        <v>0</v>
      </c>
      <c r="G88" s="9">
        <v>0</v>
      </c>
      <c r="H88" s="9">
        <v>0</v>
      </c>
      <c r="I88" s="9">
        <v>0</v>
      </c>
      <c r="J88" s="9">
        <v>0</v>
      </c>
      <c r="K88" s="9">
        <v>0</v>
      </c>
      <c r="L88" s="9">
        <v>0</v>
      </c>
      <c r="M88" s="9">
        <v>0</v>
      </c>
      <c r="N88" s="9">
        <v>0</v>
      </c>
      <c r="O88" s="9">
        <v>0</v>
      </c>
      <c r="P88" s="9">
        <v>0</v>
      </c>
      <c r="Q88" s="9">
        <v>0</v>
      </c>
      <c r="R88" s="9">
        <v>0</v>
      </c>
      <c r="S88" s="9">
        <v>0</v>
      </c>
      <c r="T88" s="9">
        <v>0</v>
      </c>
      <c r="U88" s="9">
        <v>0</v>
      </c>
      <c r="V88" s="9">
        <v>0</v>
      </c>
      <c r="W88" s="9">
        <v>0</v>
      </c>
      <c r="X88" s="9">
        <v>0</v>
      </c>
      <c r="Y88" s="9">
        <v>0</v>
      </c>
      <c r="Z88" s="9">
        <v>0</v>
      </c>
      <c r="AA88" s="9">
        <v>0</v>
      </c>
    </row>
    <row r="89" spans="1:27" x14ac:dyDescent="0.25">
      <c r="A89" s="1" t="s">
        <v>184</v>
      </c>
      <c r="B89" s="1" t="s">
        <v>88</v>
      </c>
      <c r="C89" s="9">
        <v>2890325.6897447901</v>
      </c>
      <c r="D89" s="9">
        <v>0</v>
      </c>
      <c r="E89" s="9">
        <v>2849359.1881919838</v>
      </c>
      <c r="F89" s="9">
        <v>3810368.7249814416</v>
      </c>
      <c r="G89" s="9">
        <v>2785250.619028612</v>
      </c>
      <c r="H89" s="9">
        <v>3836361.9458580501</v>
      </c>
      <c r="I89" s="9">
        <v>2806760.0499958177</v>
      </c>
      <c r="J89" s="9">
        <v>3836361.9458580501</v>
      </c>
      <c r="K89" s="9">
        <v>4118752.0416913126</v>
      </c>
      <c r="L89" s="9">
        <v>3622233.3054789277</v>
      </c>
      <c r="M89" s="9">
        <v>2806760.0499958177</v>
      </c>
      <c r="N89" s="9">
        <v>3524790.1336138854</v>
      </c>
      <c r="O89" s="9">
        <v>2603885.3671464152</v>
      </c>
      <c r="P89" s="9">
        <v>3810368.7249814416</v>
      </c>
      <c r="Q89" s="9">
        <v>3905455.9477909468</v>
      </c>
      <c r="R89" s="9">
        <v>3906805.3699480216</v>
      </c>
      <c r="S89" s="9">
        <v>2862380.79551883</v>
      </c>
      <c r="T89" s="9">
        <v>3810368.7249814416</v>
      </c>
      <c r="U89" s="9">
        <v>2785250.619028612</v>
      </c>
      <c r="V89" s="9">
        <v>3709999.0324392361</v>
      </c>
      <c r="W89" s="9">
        <v>2363153.8766340972</v>
      </c>
      <c r="X89" s="9">
        <v>3841563.7779693659</v>
      </c>
      <c r="Y89" s="9">
        <v>2811104.5306847272</v>
      </c>
      <c r="Z89" s="9">
        <v>3810368.7249814416</v>
      </c>
      <c r="AA89" s="9">
        <v>2776353.0847633528</v>
      </c>
    </row>
    <row r="90" spans="1:27" x14ac:dyDescent="0.25">
      <c r="A90" s="1" t="s">
        <v>185</v>
      </c>
      <c r="B90" s="1" t="s">
        <v>106</v>
      </c>
      <c r="C90" s="9">
        <v>1266072.0383642251</v>
      </c>
      <c r="D90" s="9">
        <v>817652.53729826165</v>
      </c>
      <c r="E90" s="9">
        <v>1557310.7815463506</v>
      </c>
      <c r="F90" s="9">
        <v>1505598.541362351</v>
      </c>
      <c r="G90" s="9">
        <v>1588486.5458181426</v>
      </c>
      <c r="H90" s="9">
        <v>1513167.0571355934</v>
      </c>
      <c r="I90" s="9">
        <v>1600753.8231202909</v>
      </c>
      <c r="J90" s="9">
        <v>1513167.0571355934</v>
      </c>
      <c r="K90" s="9">
        <v>1622127.8049629915</v>
      </c>
      <c r="L90" s="9">
        <v>1450818.6471441719</v>
      </c>
      <c r="M90" s="9">
        <v>1600753.8231202909</v>
      </c>
      <c r="N90" s="9">
        <v>1485145.4891681583</v>
      </c>
      <c r="O90" s="9">
        <v>1610796.1646159959</v>
      </c>
      <c r="P90" s="9">
        <v>1505598.541362351</v>
      </c>
      <c r="Q90" s="9">
        <v>1593372.5892804991</v>
      </c>
      <c r="R90" s="9">
        <v>1533678.2576858089</v>
      </c>
      <c r="S90" s="9">
        <v>1632475.4948894493</v>
      </c>
      <c r="T90" s="9">
        <v>1505598.541362351</v>
      </c>
      <c r="U90" s="9">
        <v>1588486.5458181426</v>
      </c>
      <c r="V90" s="9">
        <v>1590028.119750327</v>
      </c>
      <c r="W90" s="9">
        <v>1653284.962000058</v>
      </c>
      <c r="X90" s="9">
        <v>1514681.688530108</v>
      </c>
      <c r="Y90" s="9">
        <v>1603231.5711099126</v>
      </c>
      <c r="Z90" s="9">
        <v>1505598.541362351</v>
      </c>
      <c r="AA90" s="9">
        <v>1588806.4856614538</v>
      </c>
    </row>
    <row r="91" spans="1:27" x14ac:dyDescent="0.25">
      <c r="A91" s="1" t="s">
        <v>186</v>
      </c>
      <c r="B91" s="1" t="s">
        <v>123</v>
      </c>
      <c r="C91" s="9">
        <v>54207.226926586001</v>
      </c>
      <c r="D91" s="9">
        <v>80714.431723577451</v>
      </c>
      <c r="E91" s="9">
        <v>111880.28424440087</v>
      </c>
      <c r="F91" s="9">
        <v>136297.27883405369</v>
      </c>
      <c r="G91" s="9">
        <v>114120.01276204188</v>
      </c>
      <c r="H91" s="9">
        <v>136909.2568768785</v>
      </c>
      <c r="I91" s="9">
        <v>115001.31820712872</v>
      </c>
      <c r="J91" s="9">
        <v>136909.2568768785</v>
      </c>
      <c r="K91" s="9">
        <v>146702.17726129486</v>
      </c>
      <c r="L91" s="9">
        <v>131867.86447406633</v>
      </c>
      <c r="M91" s="9">
        <v>115001.31820712872</v>
      </c>
      <c r="N91" s="9">
        <v>132528.09593657326</v>
      </c>
      <c r="O91" s="9">
        <v>132833.92925863212</v>
      </c>
      <c r="P91" s="9">
        <v>136297.27883405369</v>
      </c>
      <c r="Q91" s="9">
        <v>120433.59378469037</v>
      </c>
      <c r="R91" s="9">
        <v>138567.75964608529</v>
      </c>
      <c r="S91" s="9">
        <v>117280.26579825561</v>
      </c>
      <c r="T91" s="9">
        <v>136297.27883405369</v>
      </c>
      <c r="U91" s="9">
        <v>114120.01276204188</v>
      </c>
      <c r="V91" s="9">
        <v>134226.48925862752</v>
      </c>
      <c r="W91" s="9">
        <v>144397.25755242477</v>
      </c>
      <c r="X91" s="9">
        <v>137031.72754142978</v>
      </c>
      <c r="Y91" s="9">
        <v>115179.32451945574</v>
      </c>
      <c r="Z91" s="9">
        <v>136297.27883405369</v>
      </c>
      <c r="AA91" s="9">
        <v>114702.78647922566</v>
      </c>
    </row>
    <row r="92" spans="1:27" x14ac:dyDescent="0.25">
      <c r="A92" s="1" t="s">
        <v>187</v>
      </c>
      <c r="B92" s="1" t="s">
        <v>132</v>
      </c>
      <c r="C92" s="9">
        <v>8180196.9936063364</v>
      </c>
      <c r="D92" s="9">
        <v>4000938.5568210571</v>
      </c>
      <c r="E92" s="9">
        <v>7564897.530443917</v>
      </c>
      <c r="F92" s="9">
        <v>6825629.2271116767</v>
      </c>
      <c r="G92" s="9">
        <v>7716339.018517117</v>
      </c>
      <c r="H92" s="9">
        <v>6856726.3389963871</v>
      </c>
      <c r="I92" s="9">
        <v>7775929.369311546</v>
      </c>
      <c r="J92" s="9">
        <v>6856726.3389963871</v>
      </c>
      <c r="K92" s="9">
        <v>7347582.1248255158</v>
      </c>
      <c r="L92" s="9">
        <v>6600552.5343263019</v>
      </c>
      <c r="M92" s="9">
        <v>7775929.369311546</v>
      </c>
      <c r="N92" s="9">
        <v>6702289.2913976293</v>
      </c>
      <c r="O92" s="9">
        <v>7751004.6418776466</v>
      </c>
      <c r="P92" s="9">
        <v>6825629.2271116767</v>
      </c>
      <c r="Q92" s="9">
        <v>7244812.4602140728</v>
      </c>
      <c r="R92" s="9">
        <v>6941001.6602759957</v>
      </c>
      <c r="S92" s="9">
        <v>7930022.6943380302</v>
      </c>
      <c r="T92" s="9">
        <v>6825629.2271116767</v>
      </c>
      <c r="U92" s="9">
        <v>7716339.018517117</v>
      </c>
      <c r="V92" s="9">
        <v>6960463.0463417359</v>
      </c>
      <c r="W92" s="9">
        <v>7602233.1106471093</v>
      </c>
      <c r="X92" s="9">
        <v>6862949.5752755301</v>
      </c>
      <c r="Y92" s="9">
        <v>7787965.4444928272</v>
      </c>
      <c r="Z92" s="9">
        <v>6825629.2271116767</v>
      </c>
      <c r="AA92" s="9">
        <v>7708523.1313896552</v>
      </c>
    </row>
    <row r="93" spans="1:27" x14ac:dyDescent="0.25">
      <c r="A93" s="1" t="s">
        <v>188</v>
      </c>
      <c r="B93" s="1" t="s">
        <v>117</v>
      </c>
      <c r="C93" s="9">
        <v>0</v>
      </c>
      <c r="D93" s="9">
        <v>0</v>
      </c>
      <c r="E93" s="9">
        <v>0</v>
      </c>
      <c r="F93" s="9">
        <v>0</v>
      </c>
      <c r="G93" s="9">
        <v>0</v>
      </c>
      <c r="H93" s="9">
        <v>0</v>
      </c>
      <c r="I93" s="9">
        <v>0</v>
      </c>
      <c r="J93" s="9">
        <v>0</v>
      </c>
      <c r="K93" s="9">
        <v>0</v>
      </c>
      <c r="L93" s="9">
        <v>0</v>
      </c>
      <c r="M93" s="9">
        <v>0</v>
      </c>
      <c r="N93" s="9">
        <v>0</v>
      </c>
      <c r="O93" s="9">
        <v>0</v>
      </c>
      <c r="P93" s="9">
        <v>0</v>
      </c>
      <c r="Q93" s="9">
        <v>0</v>
      </c>
      <c r="R93" s="9">
        <v>0</v>
      </c>
      <c r="S93" s="9">
        <v>0</v>
      </c>
      <c r="T93" s="9">
        <v>0</v>
      </c>
      <c r="U93" s="9">
        <v>0</v>
      </c>
      <c r="V93" s="9">
        <v>0</v>
      </c>
      <c r="W93" s="9">
        <v>0</v>
      </c>
      <c r="X93" s="9">
        <v>0</v>
      </c>
      <c r="Y93" s="9">
        <v>0</v>
      </c>
      <c r="Z93" s="9">
        <v>0</v>
      </c>
      <c r="AA93" s="9">
        <v>0</v>
      </c>
    </row>
    <row r="94" spans="1:27" x14ac:dyDescent="0.25">
      <c r="A94" s="1" t="s">
        <v>189</v>
      </c>
      <c r="B94" s="1" t="s">
        <v>3</v>
      </c>
      <c r="C94" s="9">
        <v>11725.177483250001</v>
      </c>
      <c r="D94" s="9">
        <v>45363.689742349612</v>
      </c>
      <c r="E94" s="9">
        <v>78209.081716348242</v>
      </c>
      <c r="F94" s="9">
        <v>42910.176049714079</v>
      </c>
      <c r="G94" s="9">
        <v>75684.88160049179</v>
      </c>
      <c r="H94" s="9">
        <v>12014.849293919946</v>
      </c>
      <c r="I94" s="9">
        <v>21355.42280174519</v>
      </c>
      <c r="J94" s="9">
        <v>12014.849293919946</v>
      </c>
      <c r="K94" s="9">
        <v>12825.795394836387</v>
      </c>
      <c r="L94" s="9">
        <v>12014.849293919946</v>
      </c>
      <c r="M94" s="9">
        <v>21355.42280174519</v>
      </c>
      <c r="N94" s="9">
        <v>13842.431671563798</v>
      </c>
      <c r="O94" s="9">
        <v>25051.224180715697</v>
      </c>
      <c r="P94" s="9">
        <v>42910.176049714079</v>
      </c>
      <c r="Q94" s="9">
        <v>44409.44413776794</v>
      </c>
      <c r="R94" s="9">
        <v>42910.176049714079</v>
      </c>
      <c r="S94" s="9">
        <v>77780.774959460599</v>
      </c>
      <c r="T94" s="9">
        <v>42910.176049714079</v>
      </c>
      <c r="U94" s="9">
        <v>75684.88160049179</v>
      </c>
      <c r="V94" s="9">
        <v>15854.03323637532</v>
      </c>
      <c r="W94" s="9">
        <v>30017.588151705073</v>
      </c>
      <c r="X94" s="9">
        <v>5831.9947884784078</v>
      </c>
      <c r="Y94" s="9">
        <v>10381.94401099775</v>
      </c>
      <c r="Z94" s="9">
        <v>42910.176049714079</v>
      </c>
      <c r="AA94" s="9">
        <v>78917.196398637723</v>
      </c>
    </row>
    <row r="95" spans="1:27" x14ac:dyDescent="0.25">
      <c r="A95" s="1" t="s">
        <v>190</v>
      </c>
      <c r="B95" s="1" t="s">
        <v>88</v>
      </c>
      <c r="C95" s="9">
        <v>0</v>
      </c>
      <c r="D95" s="9">
        <v>0</v>
      </c>
      <c r="E95" s="9">
        <v>0</v>
      </c>
      <c r="F95" s="9">
        <v>0</v>
      </c>
      <c r="G95" s="9">
        <v>0</v>
      </c>
      <c r="H95" s="9">
        <v>0</v>
      </c>
      <c r="I95" s="9">
        <v>0</v>
      </c>
      <c r="J95" s="9">
        <v>0</v>
      </c>
      <c r="K95" s="9">
        <v>0</v>
      </c>
      <c r="L95" s="9">
        <v>0</v>
      </c>
      <c r="M95" s="9">
        <v>0</v>
      </c>
      <c r="N95" s="9">
        <v>0</v>
      </c>
      <c r="O95" s="9">
        <v>0</v>
      </c>
      <c r="P95" s="9">
        <v>0</v>
      </c>
      <c r="Q95" s="9">
        <v>0</v>
      </c>
      <c r="R95" s="9">
        <v>0</v>
      </c>
      <c r="S95" s="9">
        <v>0</v>
      </c>
      <c r="T95" s="9">
        <v>0</v>
      </c>
      <c r="U95" s="9">
        <v>0</v>
      </c>
      <c r="V95" s="9">
        <v>0</v>
      </c>
      <c r="W95" s="9">
        <v>0</v>
      </c>
      <c r="X95" s="9">
        <v>0</v>
      </c>
      <c r="Y95" s="9">
        <v>0</v>
      </c>
      <c r="Z95" s="9">
        <v>0</v>
      </c>
      <c r="AA95" s="9">
        <v>0</v>
      </c>
    </row>
    <row r="96" spans="1:27" x14ac:dyDescent="0.25">
      <c r="A96" s="1" t="s">
        <v>191</v>
      </c>
      <c r="B96" s="1" t="s">
        <v>3</v>
      </c>
      <c r="C96" s="9">
        <v>177988.58623392001</v>
      </c>
      <c r="D96" s="9">
        <v>0</v>
      </c>
      <c r="E96" s="9">
        <v>164816.20299206325</v>
      </c>
      <c r="F96" s="9">
        <v>79312.074558539622</v>
      </c>
      <c r="G96" s="9">
        <v>159496.75581844139</v>
      </c>
      <c r="H96" s="9">
        <v>22207.380876391097</v>
      </c>
      <c r="I96" s="9">
        <v>45003.976804627731</v>
      </c>
      <c r="J96" s="9">
        <v>22207.380876391097</v>
      </c>
      <c r="K96" s="9">
        <v>23706.275160682213</v>
      </c>
      <c r="L96" s="9">
        <v>22207.380876391097</v>
      </c>
      <c r="M96" s="9">
        <v>45003.976804627731</v>
      </c>
      <c r="N96" s="9">
        <v>23431.170041563404</v>
      </c>
      <c r="O96" s="9">
        <v>47292.552471084928</v>
      </c>
      <c r="P96" s="9">
        <v>79312.074558539622</v>
      </c>
      <c r="Q96" s="9">
        <v>93587.545066969673</v>
      </c>
      <c r="R96" s="9">
        <v>79312.074558539622</v>
      </c>
      <c r="S96" s="9">
        <v>163913.59818151081</v>
      </c>
      <c r="T96" s="9">
        <v>79312.074558539622</v>
      </c>
      <c r="U96" s="9">
        <v>159496.75581844139</v>
      </c>
      <c r="V96" s="9">
        <v>25069.245272612057</v>
      </c>
      <c r="W96" s="9">
        <v>47465.41581234851</v>
      </c>
      <c r="X96" s="9">
        <v>10779.438540474037</v>
      </c>
      <c r="Y96" s="9">
        <v>21878.694315511471</v>
      </c>
      <c r="Z96" s="9">
        <v>79312.074558539622</v>
      </c>
      <c r="AA96" s="9">
        <v>163710.41513710021</v>
      </c>
    </row>
    <row r="97" spans="1:27" x14ac:dyDescent="0.25">
      <c r="A97" s="1" t="s">
        <v>192</v>
      </c>
      <c r="B97" s="1" t="s">
        <v>3</v>
      </c>
      <c r="C97" s="9">
        <v>154566.42903239999</v>
      </c>
      <c r="D97" s="9">
        <v>72813.248138506751</v>
      </c>
      <c r="E97" s="9">
        <v>143127.44700203417</v>
      </c>
      <c r="F97" s="9">
        <v>68875.113865749037</v>
      </c>
      <c r="G97" s="9">
        <v>138508.00498358562</v>
      </c>
      <c r="H97" s="9">
        <v>19285.03188240973</v>
      </c>
      <c r="I97" s="9">
        <v>39081.741892181031</v>
      </c>
      <c r="J97" s="9">
        <v>19285.03188240973</v>
      </c>
      <c r="K97" s="9">
        <v>20586.681285453313</v>
      </c>
      <c r="L97" s="9">
        <v>19285.03188240973</v>
      </c>
      <c r="M97" s="9">
        <v>39081.741892181031</v>
      </c>
      <c r="N97" s="9">
        <v>20347.778236833987</v>
      </c>
      <c r="O97" s="9">
        <v>41069.155668645544</v>
      </c>
      <c r="P97" s="9">
        <v>68875.113865749037</v>
      </c>
      <c r="Q97" s="9">
        <v>81272.023948205024</v>
      </c>
      <c r="R97" s="9">
        <v>68875.113865749037</v>
      </c>
      <c r="S97" s="9">
        <v>142343.61919966483</v>
      </c>
      <c r="T97" s="9">
        <v>68875.113865749037</v>
      </c>
      <c r="U97" s="9">
        <v>138508.00498358562</v>
      </c>
      <c r="V97" s="9">
        <v>21770.293266066583</v>
      </c>
      <c r="W97" s="9">
        <v>41219.271302097492</v>
      </c>
      <c r="X97" s="9">
        <v>9360.9335150602728</v>
      </c>
      <c r="Y97" s="9">
        <v>18999.598366356433</v>
      </c>
      <c r="Z97" s="9">
        <v>68875.113865749037</v>
      </c>
      <c r="AA97" s="9">
        <v>142167.17374167801</v>
      </c>
    </row>
    <row r="98" spans="1:27" x14ac:dyDescent="0.25">
      <c r="A98" s="1" t="s">
        <v>193</v>
      </c>
      <c r="B98" s="1" t="s">
        <v>3</v>
      </c>
      <c r="C98" s="9">
        <v>1477724.8293547737</v>
      </c>
      <c r="D98" s="9">
        <v>0</v>
      </c>
      <c r="E98" s="9">
        <v>1407945.2455226262</v>
      </c>
      <c r="F98" s="9">
        <v>680295.80379053357</v>
      </c>
      <c r="G98" s="9">
        <v>1362503.7766564228</v>
      </c>
      <c r="H98" s="9">
        <v>190482.82506134943</v>
      </c>
      <c r="I98" s="9">
        <v>384447.24500016181</v>
      </c>
      <c r="J98" s="9">
        <v>190482.82506134943</v>
      </c>
      <c r="K98" s="9">
        <v>203339.52434206527</v>
      </c>
      <c r="L98" s="9">
        <v>190482.82506134943</v>
      </c>
      <c r="M98" s="9">
        <v>384447.24500016181</v>
      </c>
      <c r="N98" s="9">
        <v>199391.88598346879</v>
      </c>
      <c r="O98" s="9">
        <v>402766.79898153571</v>
      </c>
      <c r="P98" s="9">
        <v>680295.80379053357</v>
      </c>
      <c r="Q98" s="9">
        <v>799473.21152350307</v>
      </c>
      <c r="R98" s="9">
        <v>680295.80379053357</v>
      </c>
      <c r="S98" s="9">
        <v>1400234.7284221658</v>
      </c>
      <c r="T98" s="9">
        <v>680295.80379053357</v>
      </c>
      <c r="U98" s="9">
        <v>1362503.7766564228</v>
      </c>
      <c r="V98" s="9">
        <v>213470.59512172491</v>
      </c>
      <c r="W98" s="9">
        <v>404179.32215262228</v>
      </c>
      <c r="X98" s="9">
        <v>92460.156251364446</v>
      </c>
      <c r="Y98" s="9">
        <v>186899.12205567956</v>
      </c>
      <c r="Z98" s="9">
        <v>680295.80379053357</v>
      </c>
      <c r="AA98" s="9">
        <v>1398286.0296189093</v>
      </c>
    </row>
    <row r="99" spans="1:27" x14ac:dyDescent="0.25">
      <c r="A99" s="1" t="s">
        <v>194</v>
      </c>
      <c r="B99" s="1" t="s">
        <v>117</v>
      </c>
      <c r="C99" s="9">
        <v>80248.093279298992</v>
      </c>
      <c r="D99" s="9">
        <v>20830.054522758626</v>
      </c>
      <c r="E99" s="9">
        <v>40917.40845638403</v>
      </c>
      <c r="F99" s="9">
        <v>63060.095692570409</v>
      </c>
      <c r="G99" s="9">
        <v>41048.677854434573</v>
      </c>
      <c r="H99" s="9">
        <v>63527.490607472013</v>
      </c>
      <c r="I99" s="9">
        <v>41365.681177788298</v>
      </c>
      <c r="J99" s="9">
        <v>63527.490607472013</v>
      </c>
      <c r="K99" s="9">
        <v>68237.028184706811</v>
      </c>
      <c r="L99" s="9">
        <v>59677.15447086568</v>
      </c>
      <c r="M99" s="9">
        <v>41365.681177788298</v>
      </c>
      <c r="N99" s="9">
        <v>61092.64844825559</v>
      </c>
      <c r="O99" s="9">
        <v>43464.094665827535</v>
      </c>
      <c r="P99" s="9">
        <v>63060.095692570409</v>
      </c>
      <c r="Q99" s="9">
        <v>64924.726027858647</v>
      </c>
      <c r="R99" s="9">
        <v>64794.163112745846</v>
      </c>
      <c r="S99" s="9">
        <v>42185.41282039143</v>
      </c>
      <c r="T99" s="9">
        <v>63060.095692570409</v>
      </c>
      <c r="U99" s="9">
        <v>41048.677854434573</v>
      </c>
      <c r="V99" s="9">
        <v>67298.962886579655</v>
      </c>
      <c r="W99" s="9">
        <v>43606.018023258483</v>
      </c>
      <c r="X99" s="9">
        <v>63621.026914055285</v>
      </c>
      <c r="Y99" s="9">
        <v>41429.709594849664</v>
      </c>
      <c r="Z99" s="9">
        <v>63060.095692570409</v>
      </c>
      <c r="AA99" s="9">
        <v>41092.29561167302</v>
      </c>
    </row>
    <row r="100" spans="1:27" x14ac:dyDescent="0.25">
      <c r="A100" s="1" t="s">
        <v>195</v>
      </c>
      <c r="B100" s="1" t="s">
        <v>99</v>
      </c>
      <c r="C100" s="9">
        <v>2209562.456179901</v>
      </c>
      <c r="D100" s="9">
        <v>694864.846127711</v>
      </c>
      <c r="E100" s="9">
        <v>1356434.9403137607</v>
      </c>
      <c r="F100" s="9">
        <v>1346359.8853723509</v>
      </c>
      <c r="G100" s="9">
        <v>1383589.3763134964</v>
      </c>
      <c r="H100" s="9">
        <v>1353524.7943905562</v>
      </c>
      <c r="I100" s="9">
        <v>1394274.3107224328</v>
      </c>
      <c r="J100" s="9">
        <v>1353524.7943905562</v>
      </c>
      <c r="K100" s="9">
        <v>1451346.2632098631</v>
      </c>
      <c r="L100" s="9">
        <v>1294501.2422962871</v>
      </c>
      <c r="M100" s="9">
        <v>1394274.3107224328</v>
      </c>
      <c r="N100" s="9">
        <v>1344338.9209763296</v>
      </c>
      <c r="O100" s="9">
        <v>1471696.6482897752</v>
      </c>
      <c r="P100" s="9">
        <v>1346359.8853723509</v>
      </c>
      <c r="Q100" s="9">
        <v>1437880.3583830576</v>
      </c>
      <c r="R100" s="9">
        <v>1372942.1927549765</v>
      </c>
      <c r="S100" s="9">
        <v>1421904.2381991597</v>
      </c>
      <c r="T100" s="9">
        <v>1346359.8853723509</v>
      </c>
      <c r="U100" s="9">
        <v>1383589.3763134964</v>
      </c>
      <c r="V100" s="9">
        <v>1454640.1589269298</v>
      </c>
      <c r="W100" s="9">
        <v>1469322.2537868274</v>
      </c>
      <c r="X100" s="9">
        <v>1354958.6549337525</v>
      </c>
      <c r="Y100" s="9">
        <v>1396432.4566662516</v>
      </c>
      <c r="Z100" s="9">
        <v>1346359.8853723509</v>
      </c>
      <c r="AA100" s="9">
        <v>1384508.0342937647</v>
      </c>
    </row>
    <row r="101" spans="1:27" x14ac:dyDescent="0.25">
      <c r="A101" s="1" t="s">
        <v>196</v>
      </c>
      <c r="B101" s="1" t="s">
        <v>197</v>
      </c>
      <c r="C101" s="9">
        <v>2636785.0172969373</v>
      </c>
      <c r="D101" s="9">
        <v>2306035.7152460893</v>
      </c>
      <c r="E101" s="9">
        <v>4375387.1844393481</v>
      </c>
      <c r="F101" s="9">
        <v>3104329.4589886689</v>
      </c>
      <c r="G101" s="9">
        <v>4462977.9473604234</v>
      </c>
      <c r="H101" s="9">
        <v>3113156.169122885</v>
      </c>
      <c r="I101" s="9">
        <v>4497443.8282441925</v>
      </c>
      <c r="J101" s="9">
        <v>3113156.169122885</v>
      </c>
      <c r="K101" s="9">
        <v>3331243.9600700364</v>
      </c>
      <c r="L101" s="9">
        <v>3040442.9240413117</v>
      </c>
      <c r="M101" s="9">
        <v>4497443.8282441925</v>
      </c>
      <c r="N101" s="9">
        <v>2959818.6887810347</v>
      </c>
      <c r="O101" s="9">
        <v>4277925.1961507499</v>
      </c>
      <c r="P101" s="9">
        <v>3104329.4589886689</v>
      </c>
      <c r="Q101" s="9">
        <v>3389966.1921148747</v>
      </c>
      <c r="R101" s="9">
        <v>3137077.1633026935</v>
      </c>
      <c r="S101" s="9">
        <v>4586568.3612355851</v>
      </c>
      <c r="T101" s="9">
        <v>3104329.4589886689</v>
      </c>
      <c r="U101" s="9">
        <v>4462977.9473604234</v>
      </c>
      <c r="V101" s="9">
        <v>2960356.4563868195</v>
      </c>
      <c r="W101" s="9">
        <v>4022200.0054643033</v>
      </c>
      <c r="X101" s="9">
        <v>3114922.5937007163</v>
      </c>
      <c r="Y101" s="9">
        <v>4504405.2561926525</v>
      </c>
      <c r="Z101" s="9">
        <v>3104329.4589886689</v>
      </c>
      <c r="AA101" s="9">
        <v>4450269.1819767738</v>
      </c>
    </row>
    <row r="102" spans="1:27" x14ac:dyDescent="0.25">
      <c r="A102" s="1" t="s">
        <v>198</v>
      </c>
      <c r="B102" s="1" t="s">
        <v>3</v>
      </c>
      <c r="C102" s="9">
        <v>3408.7615742180001</v>
      </c>
      <c r="D102" s="9">
        <v>336478.95736898365</v>
      </c>
      <c r="E102" s="9">
        <v>545720.19455260923</v>
      </c>
      <c r="F102" s="9">
        <v>318280.35549428151</v>
      </c>
      <c r="G102" s="9">
        <v>528107.06129385415</v>
      </c>
      <c r="H102" s="9">
        <v>89118.499538398828</v>
      </c>
      <c r="I102" s="9">
        <v>149011.92074328533</v>
      </c>
      <c r="J102" s="9">
        <v>89118.499538398828</v>
      </c>
      <c r="K102" s="9">
        <v>95133.581205445662</v>
      </c>
      <c r="L102" s="9">
        <v>89118.499538398828</v>
      </c>
      <c r="M102" s="9">
        <v>149011.92074328533</v>
      </c>
      <c r="N102" s="9">
        <v>99152.675773734052</v>
      </c>
      <c r="O102" s="9">
        <v>173392.09033403097</v>
      </c>
      <c r="P102" s="9">
        <v>318280.35549428151</v>
      </c>
      <c r="Q102" s="9">
        <v>309876.1673578124</v>
      </c>
      <c r="R102" s="9">
        <v>318280.35549428151</v>
      </c>
      <c r="S102" s="9">
        <v>542731.59474338708</v>
      </c>
      <c r="T102" s="9">
        <v>318280.35549428151</v>
      </c>
      <c r="U102" s="9">
        <v>528107.06129385415</v>
      </c>
      <c r="V102" s="9">
        <v>115227.72122156319</v>
      </c>
      <c r="W102" s="9">
        <v>218168.98121245284</v>
      </c>
      <c r="X102" s="9">
        <v>43258.022814149524</v>
      </c>
      <c r="Y102" s="9">
        <v>72442.181664583914</v>
      </c>
      <c r="Z102" s="9">
        <v>318280.35549428151</v>
      </c>
      <c r="AA102" s="9">
        <v>552094.8846111102</v>
      </c>
    </row>
    <row r="103" spans="1:27" x14ac:dyDescent="0.25">
      <c r="A103" s="1" t="s">
        <v>199</v>
      </c>
      <c r="B103" s="1" t="s">
        <v>123</v>
      </c>
      <c r="C103" s="9">
        <v>3145.2563949999994</v>
      </c>
      <c r="D103" s="9">
        <v>12032.833106041591</v>
      </c>
      <c r="E103" s="9">
        <v>16245.375603705123</v>
      </c>
      <c r="F103" s="9">
        <v>15182.506847921224</v>
      </c>
      <c r="G103" s="9">
        <v>16570.591357896676</v>
      </c>
      <c r="H103" s="9">
        <v>15217.428238714216</v>
      </c>
      <c r="I103" s="9">
        <v>16698.559731178171</v>
      </c>
      <c r="J103" s="9">
        <v>15217.428238714216</v>
      </c>
      <c r="K103" s="9">
        <v>16276.04291404662</v>
      </c>
      <c r="L103" s="9">
        <v>14929.750541281173</v>
      </c>
      <c r="M103" s="9">
        <v>16698.559731178171</v>
      </c>
      <c r="N103" s="9">
        <v>14560.153831295976</v>
      </c>
      <c r="O103" s="9">
        <v>18822.88788272387</v>
      </c>
      <c r="P103" s="9">
        <v>15182.506847921224</v>
      </c>
      <c r="Q103" s="9">
        <v>12774.348603569313</v>
      </c>
      <c r="R103" s="9">
        <v>15312.067620002128</v>
      </c>
      <c r="S103" s="9">
        <v>17029.470220448504</v>
      </c>
      <c r="T103" s="9">
        <v>15182.506847921224</v>
      </c>
      <c r="U103" s="9">
        <v>16570.591357896676</v>
      </c>
      <c r="V103" s="9">
        <v>13858.82932181943</v>
      </c>
      <c r="W103" s="9">
        <v>19977.617110963249</v>
      </c>
      <c r="X103" s="9">
        <v>15224.416799803321</v>
      </c>
      <c r="Y103" s="9">
        <v>16724.406817845957</v>
      </c>
      <c r="Z103" s="9">
        <v>15182.506847921224</v>
      </c>
      <c r="AA103" s="9">
        <v>16633.597179834374</v>
      </c>
    </row>
    <row r="104" spans="1:27" x14ac:dyDescent="0.25">
      <c r="A104" s="1" t="s">
        <v>200</v>
      </c>
      <c r="B104" s="1" t="s">
        <v>86</v>
      </c>
      <c r="C104" s="9">
        <v>42155.362429407491</v>
      </c>
      <c r="D104" s="9">
        <v>83779.306818424491</v>
      </c>
      <c r="E104" s="9">
        <v>115090.92320498673</v>
      </c>
      <c r="F104" s="9">
        <v>126839.02491461422</v>
      </c>
      <c r="G104" s="9">
        <v>117394.92542097686</v>
      </c>
      <c r="H104" s="9">
        <v>127313.81275846675</v>
      </c>
      <c r="I104" s="9">
        <v>118301.52177068808</v>
      </c>
      <c r="J104" s="9">
        <v>127313.81275846675</v>
      </c>
      <c r="K104" s="9">
        <v>136335.29919837124</v>
      </c>
      <c r="L104" s="9">
        <v>123402.57467237912</v>
      </c>
      <c r="M104" s="9">
        <v>118301.52177068808</v>
      </c>
      <c r="N104" s="9">
        <v>119730.09382844734</v>
      </c>
      <c r="O104" s="9">
        <v>130278.31764212015</v>
      </c>
      <c r="P104" s="9">
        <v>126839.02491461422</v>
      </c>
      <c r="Q104" s="9">
        <v>110368.19642181843</v>
      </c>
      <c r="R104" s="9">
        <v>128600.52061187348</v>
      </c>
      <c r="S104" s="9">
        <v>120645.86853356921</v>
      </c>
      <c r="T104" s="9">
        <v>126839.02491461422</v>
      </c>
      <c r="U104" s="9">
        <v>117394.92542097686</v>
      </c>
      <c r="V104" s="9">
        <v>116058.37329661008</v>
      </c>
      <c r="W104" s="9">
        <v>134599.99438980184</v>
      </c>
      <c r="X104" s="9">
        <v>127408.82855754523</v>
      </c>
      <c r="Y104" s="9">
        <v>118484.63634676847</v>
      </c>
      <c r="Z104" s="9">
        <v>126839.02491461422</v>
      </c>
      <c r="AA104" s="9">
        <v>117689.83954889841</v>
      </c>
    </row>
    <row r="105" spans="1:27" x14ac:dyDescent="0.25">
      <c r="A105" s="1" t="s">
        <v>201</v>
      </c>
      <c r="B105" s="1" t="s">
        <v>104</v>
      </c>
      <c r="C105" s="9">
        <v>4060516.9677298404</v>
      </c>
      <c r="D105" s="9">
        <v>1608448.7390928026</v>
      </c>
      <c r="E105" s="9">
        <v>3094731.891903488</v>
      </c>
      <c r="F105" s="9">
        <v>2441967.2677333881</v>
      </c>
      <c r="G105" s="9">
        <v>3156685.2496340689</v>
      </c>
      <c r="H105" s="9">
        <v>2451157.4308364382</v>
      </c>
      <c r="I105" s="9">
        <v>3181063.1289524706</v>
      </c>
      <c r="J105" s="9">
        <v>2451157.4308364382</v>
      </c>
      <c r="K105" s="9">
        <v>2624891.3476318074</v>
      </c>
      <c r="L105" s="9">
        <v>2375450.1093213339</v>
      </c>
      <c r="M105" s="9">
        <v>3181063.1289524706</v>
      </c>
      <c r="N105" s="9">
        <v>2248079.2269605333</v>
      </c>
      <c r="O105" s="9">
        <v>2842264.6178925009</v>
      </c>
      <c r="P105" s="9">
        <v>2441967.2677333881</v>
      </c>
      <c r="Q105" s="9">
        <v>2655232.5736769158</v>
      </c>
      <c r="R105" s="9">
        <v>2476063.4076677579</v>
      </c>
      <c r="S105" s="9">
        <v>3244101.3294528462</v>
      </c>
      <c r="T105" s="9">
        <v>2441967.2677333881</v>
      </c>
      <c r="U105" s="9">
        <v>3156685.2496340689</v>
      </c>
      <c r="V105" s="9">
        <v>2146836.1785165006</v>
      </c>
      <c r="W105" s="9">
        <v>2416726.7034147065</v>
      </c>
      <c r="X105" s="9">
        <v>2452996.59058369</v>
      </c>
      <c r="Y105" s="9">
        <v>3185986.9796147733</v>
      </c>
      <c r="Z105" s="9">
        <v>2441967.2677333881</v>
      </c>
      <c r="AA105" s="9">
        <v>3138341.1061456152</v>
      </c>
    </row>
    <row r="106" spans="1:27" x14ac:dyDescent="0.25">
      <c r="A106" s="1" t="s">
        <v>202</v>
      </c>
      <c r="B106" s="1" t="s">
        <v>132</v>
      </c>
      <c r="C106" s="9">
        <v>830498.57499939995</v>
      </c>
      <c r="D106" s="9">
        <v>418088.8365417028</v>
      </c>
      <c r="E106" s="9">
        <v>781197.04301770718</v>
      </c>
      <c r="F106" s="9">
        <v>465343.55532667355</v>
      </c>
      <c r="G106" s="9">
        <v>796835.80642433418</v>
      </c>
      <c r="H106" s="9">
        <v>465875.21767383075</v>
      </c>
      <c r="I106" s="9">
        <v>802989.46622549556</v>
      </c>
      <c r="J106" s="9">
        <v>465875.21767383075</v>
      </c>
      <c r="K106" s="9">
        <v>497799.33228567848</v>
      </c>
      <c r="L106" s="9">
        <v>461495.45511658688</v>
      </c>
      <c r="M106" s="9">
        <v>802989.46622549556</v>
      </c>
      <c r="N106" s="9">
        <v>450602.09012279328</v>
      </c>
      <c r="O106" s="9">
        <v>769350.57722366764</v>
      </c>
      <c r="P106" s="9">
        <v>465343.55532667355</v>
      </c>
      <c r="Q106" s="9">
        <v>514011.57822742302</v>
      </c>
      <c r="R106" s="9">
        <v>467316.05935987073</v>
      </c>
      <c r="S106" s="9">
        <v>818902.07434411556</v>
      </c>
      <c r="T106" s="9">
        <v>465343.55532667355</v>
      </c>
      <c r="U106" s="9">
        <v>796835.80642433418</v>
      </c>
      <c r="V106" s="9">
        <v>428444.4182758471</v>
      </c>
      <c r="W106" s="9">
        <v>715864.02713274048</v>
      </c>
      <c r="X106" s="9">
        <v>465981.61534893798</v>
      </c>
      <c r="Y106" s="9">
        <v>804232.3840974574</v>
      </c>
      <c r="Z106" s="9">
        <v>465343.55532667355</v>
      </c>
      <c r="AA106" s="9">
        <v>794517.06224007031</v>
      </c>
    </row>
    <row r="107" spans="1:27" x14ac:dyDescent="0.25">
      <c r="A107" s="1" t="s">
        <v>203</v>
      </c>
      <c r="B107" s="1" t="s">
        <v>132</v>
      </c>
      <c r="C107" s="9">
        <v>939927.68437430006</v>
      </c>
      <c r="D107" s="9">
        <v>544517.65076605836</v>
      </c>
      <c r="E107" s="9">
        <v>1017428.6933082552</v>
      </c>
      <c r="F107" s="9">
        <v>661190.36982701521</v>
      </c>
      <c r="G107" s="9">
        <v>1037796.5720143421</v>
      </c>
      <c r="H107" s="9">
        <v>662487.17226995889</v>
      </c>
      <c r="I107" s="9">
        <v>1045811.0801419886</v>
      </c>
      <c r="J107" s="9">
        <v>662487.17226995889</v>
      </c>
      <c r="K107" s="9">
        <v>708372.05770325183</v>
      </c>
      <c r="L107" s="9">
        <v>651804.28901874356</v>
      </c>
      <c r="M107" s="9">
        <v>1045811.0801419886</v>
      </c>
      <c r="N107" s="9">
        <v>637977.83141036355</v>
      </c>
      <c r="O107" s="9">
        <v>1001999.891675071</v>
      </c>
      <c r="P107" s="9">
        <v>661190.36982701521</v>
      </c>
      <c r="Q107" s="9">
        <v>722253.78224021941</v>
      </c>
      <c r="R107" s="9">
        <v>666001.59646859299</v>
      </c>
      <c r="S107" s="9">
        <v>1066535.6133822997</v>
      </c>
      <c r="T107" s="9">
        <v>661190.36982701521</v>
      </c>
      <c r="U107" s="9">
        <v>1037796.5720143421</v>
      </c>
      <c r="V107" s="9">
        <v>615245.77226713672</v>
      </c>
      <c r="W107" s="9">
        <v>932339.16874355753</v>
      </c>
      <c r="X107" s="9">
        <v>662746.69180475455</v>
      </c>
      <c r="Y107" s="9">
        <v>1047429.8526625527</v>
      </c>
      <c r="Z107" s="9">
        <v>661190.36982701521</v>
      </c>
      <c r="AA107" s="9">
        <v>1034776.6465210563</v>
      </c>
    </row>
    <row r="108" spans="1:27" x14ac:dyDescent="0.25">
      <c r="A108" s="1" t="s">
        <v>204</v>
      </c>
      <c r="B108" s="1" t="s">
        <v>123</v>
      </c>
      <c r="C108" s="9">
        <v>98756.242579637503</v>
      </c>
      <c r="D108" s="9">
        <v>55854.733104027284</v>
      </c>
      <c r="E108" s="9">
        <v>93753.331017954843</v>
      </c>
      <c r="F108" s="9">
        <v>108655.64414159431</v>
      </c>
      <c r="G108" s="9">
        <v>95630.176527621879</v>
      </c>
      <c r="H108" s="9">
        <v>109236.3146293074</v>
      </c>
      <c r="I108" s="9">
        <v>96368.692001363932</v>
      </c>
      <c r="J108" s="9">
        <v>109236.3146293074</v>
      </c>
      <c r="K108" s="9">
        <v>117133.19218624142</v>
      </c>
      <c r="L108" s="9">
        <v>104452.82963402629</v>
      </c>
      <c r="M108" s="9">
        <v>96368.692001363932</v>
      </c>
      <c r="N108" s="9">
        <v>108090.4667144847</v>
      </c>
      <c r="O108" s="9">
        <v>108482.26941629704</v>
      </c>
      <c r="P108" s="9">
        <v>108655.64414159431</v>
      </c>
      <c r="Q108" s="9">
        <v>106848.85360592426</v>
      </c>
      <c r="R108" s="9">
        <v>110809.97176155273</v>
      </c>
      <c r="S108" s="9">
        <v>98278.402271823667</v>
      </c>
      <c r="T108" s="9">
        <v>108655.64414159431</v>
      </c>
      <c r="U108" s="9">
        <v>95630.176527621879</v>
      </c>
      <c r="V108" s="9">
        <v>115120.55203589925</v>
      </c>
      <c r="W108" s="9">
        <v>113836.85737403693</v>
      </c>
      <c r="X108" s="9">
        <v>109352.51994312434</v>
      </c>
      <c r="Y108" s="9">
        <v>96517.857556635543</v>
      </c>
      <c r="Z108" s="9">
        <v>108655.64414159431</v>
      </c>
      <c r="AA108" s="9">
        <v>95961.987655155201</v>
      </c>
    </row>
    <row r="109" spans="1:27" x14ac:dyDescent="0.25">
      <c r="A109" s="1" t="s">
        <v>205</v>
      </c>
      <c r="B109" s="1" t="s">
        <v>104</v>
      </c>
      <c r="C109" s="9">
        <v>2467879.9088817295</v>
      </c>
      <c r="D109" s="9">
        <v>859482.96605473803</v>
      </c>
      <c r="E109" s="9">
        <v>1613235.1085156682</v>
      </c>
      <c r="F109" s="9">
        <v>1532310.1499596899</v>
      </c>
      <c r="G109" s="9">
        <v>1645530.4204431667</v>
      </c>
      <c r="H109" s="9">
        <v>1539714.2813950735</v>
      </c>
      <c r="I109" s="9">
        <v>1658238.2258884439</v>
      </c>
      <c r="J109" s="9">
        <v>1539714.2813950735</v>
      </c>
      <c r="K109" s="9">
        <v>1650318.5190520445</v>
      </c>
      <c r="L109" s="9">
        <v>1478720.0473610086</v>
      </c>
      <c r="M109" s="9">
        <v>1658238.2258884439</v>
      </c>
      <c r="N109" s="9">
        <v>1361908.7593220831</v>
      </c>
      <c r="O109" s="9">
        <v>1402972.3932406011</v>
      </c>
      <c r="P109" s="9">
        <v>1532310.1499596899</v>
      </c>
      <c r="Q109" s="9">
        <v>1612480.9910328933</v>
      </c>
      <c r="R109" s="9">
        <v>1559779.9890346366</v>
      </c>
      <c r="S109" s="9">
        <v>1691099.0493061068</v>
      </c>
      <c r="T109" s="9">
        <v>1532310.1499596899</v>
      </c>
      <c r="U109" s="9">
        <v>1645530.4204431667</v>
      </c>
      <c r="V109" s="9">
        <v>1292175.3494499605</v>
      </c>
      <c r="W109" s="9">
        <v>1118817.1191576337</v>
      </c>
      <c r="X109" s="9">
        <v>1541196.0157611151</v>
      </c>
      <c r="Y109" s="9">
        <v>1660804.9518716219</v>
      </c>
      <c r="Z109" s="9">
        <v>1532310.1499596899</v>
      </c>
      <c r="AA109" s="9">
        <v>1632887.6809902699</v>
      </c>
    </row>
    <row r="110" spans="1:27" x14ac:dyDescent="0.25">
      <c r="A110" s="1" t="s">
        <v>206</v>
      </c>
      <c r="B110" s="1" t="s">
        <v>86</v>
      </c>
      <c r="C110" s="9">
        <v>79032.468423774</v>
      </c>
      <c r="D110" s="9">
        <v>199433.20400254632</v>
      </c>
      <c r="E110" s="9">
        <v>241898.73158396303</v>
      </c>
      <c r="F110" s="9">
        <v>280067.2303784758</v>
      </c>
      <c r="G110" s="9">
        <v>246741.29603730916</v>
      </c>
      <c r="H110" s="9">
        <v>280957.707820212</v>
      </c>
      <c r="I110" s="9">
        <v>248646.78520141295</v>
      </c>
      <c r="J110" s="9">
        <v>280957.707820212</v>
      </c>
      <c r="K110" s="9">
        <v>300724.51383905776</v>
      </c>
      <c r="L110" s="9">
        <v>273622.07501070335</v>
      </c>
      <c r="M110" s="9">
        <v>248646.78520141295</v>
      </c>
      <c r="N110" s="9">
        <v>232993.02387467877</v>
      </c>
      <c r="O110" s="9">
        <v>224655.47397632737</v>
      </c>
      <c r="P110" s="9">
        <v>280067.2303784758</v>
      </c>
      <c r="Q110" s="9">
        <v>222585.39845162258</v>
      </c>
      <c r="R110" s="9">
        <v>283370.96319816425</v>
      </c>
      <c r="S110" s="9">
        <v>253574.14604396946</v>
      </c>
      <c r="T110" s="9">
        <v>280067.2303784758</v>
      </c>
      <c r="U110" s="9">
        <v>246741.29603730916</v>
      </c>
      <c r="V110" s="9">
        <v>213841.84770272271</v>
      </c>
      <c r="W110" s="9">
        <v>245196.64208937576</v>
      </c>
      <c r="X110" s="9">
        <v>281135.91252107668</v>
      </c>
      <c r="Y110" s="9">
        <v>249031.65641848426</v>
      </c>
      <c r="Z110" s="9">
        <v>280067.2303784758</v>
      </c>
      <c r="AA110" s="9">
        <v>246537.34076965632</v>
      </c>
    </row>
    <row r="111" spans="1:27" x14ac:dyDescent="0.25">
      <c r="A111" s="1" t="s">
        <v>207</v>
      </c>
      <c r="B111" s="1" t="s">
        <v>90</v>
      </c>
      <c r="C111" s="9">
        <v>23570.4966779555</v>
      </c>
      <c r="D111" s="9">
        <v>27095.758193217665</v>
      </c>
      <c r="E111" s="9">
        <v>48245.341082605846</v>
      </c>
      <c r="F111" s="9">
        <v>44288.948911833424</v>
      </c>
      <c r="G111" s="9">
        <v>49211.163318366322</v>
      </c>
      <c r="H111" s="9">
        <v>44478.31862317714</v>
      </c>
      <c r="I111" s="9">
        <v>49591.20241178952</v>
      </c>
      <c r="J111" s="9">
        <v>44478.31862317714</v>
      </c>
      <c r="K111" s="9">
        <v>47651.264796319854</v>
      </c>
      <c r="L111" s="9">
        <v>42918.316536036509</v>
      </c>
      <c r="M111" s="9">
        <v>49591.20241178952</v>
      </c>
      <c r="N111" s="9">
        <v>46990.375079818594</v>
      </c>
      <c r="O111" s="9">
        <v>56580.781186171254</v>
      </c>
      <c r="P111" s="9">
        <v>44288.948911833424</v>
      </c>
      <c r="Q111" s="9">
        <v>45421.722857619432</v>
      </c>
      <c r="R111" s="9">
        <v>44991.523621869143</v>
      </c>
      <c r="S111" s="9">
        <v>50573.936810310763</v>
      </c>
      <c r="T111" s="9">
        <v>44288.948911833424</v>
      </c>
      <c r="U111" s="9">
        <v>49211.163318366322</v>
      </c>
      <c r="V111" s="9">
        <v>54177.530493718092</v>
      </c>
      <c r="W111" s="9">
        <v>68619.358984142615</v>
      </c>
      <c r="X111" s="9">
        <v>44516.215790675335</v>
      </c>
      <c r="Y111" s="9">
        <v>49667.962810734331</v>
      </c>
      <c r="Z111" s="9">
        <v>44288.948911833424</v>
      </c>
      <c r="AA111" s="9">
        <v>49601.245986810471</v>
      </c>
    </row>
    <row r="112" spans="1:27" x14ac:dyDescent="0.25">
      <c r="A112" s="1" t="s">
        <v>208</v>
      </c>
      <c r="B112" s="1" t="s">
        <v>88</v>
      </c>
      <c r="C112" s="9">
        <v>3035558.4232997317</v>
      </c>
      <c r="D112" s="9">
        <v>1346722.3523451481</v>
      </c>
      <c r="E112" s="9">
        <v>2487824.9876461509</v>
      </c>
      <c r="F112" s="9">
        <v>2808462.4281592043</v>
      </c>
      <c r="G112" s="9">
        <v>2431850.6826350554</v>
      </c>
      <c r="H112" s="9">
        <v>2825144.8004229227</v>
      </c>
      <c r="I112" s="9">
        <v>2450630.9403337068</v>
      </c>
      <c r="J112" s="9">
        <v>2825144.8004229227</v>
      </c>
      <c r="K112" s="9">
        <v>3030881.3159416416</v>
      </c>
      <c r="L112" s="9">
        <v>2687717.6724773049</v>
      </c>
      <c r="M112" s="9">
        <v>2450630.9403337068</v>
      </c>
      <c r="N112" s="9">
        <v>2463728.6736350963</v>
      </c>
      <c r="O112" s="9">
        <v>1991352.5611357463</v>
      </c>
      <c r="P112" s="9">
        <v>2808462.4281592043</v>
      </c>
      <c r="Q112" s="9">
        <v>2884555.747440455</v>
      </c>
      <c r="R112" s="9">
        <v>2870355.1816134057</v>
      </c>
      <c r="S112" s="9">
        <v>2499194.3791297371</v>
      </c>
      <c r="T112" s="9">
        <v>2808462.4281592043</v>
      </c>
      <c r="U112" s="9">
        <v>2431850.6826350554</v>
      </c>
      <c r="V112" s="9">
        <v>2381066.4038515897</v>
      </c>
      <c r="W112" s="9">
        <v>1516665.1671835037</v>
      </c>
      <c r="X112" s="9">
        <v>2828483.3208835572</v>
      </c>
      <c r="Y112" s="9">
        <v>2454424.1818668041</v>
      </c>
      <c r="Z112" s="9">
        <v>2808462.4281592043</v>
      </c>
      <c r="AA112" s="9">
        <v>2411619.509299078</v>
      </c>
    </row>
    <row r="113" spans="1:27" x14ac:dyDescent="0.25">
      <c r="A113" s="1" t="s">
        <v>209</v>
      </c>
      <c r="B113" s="1" t="s">
        <v>86</v>
      </c>
      <c r="C113" s="9">
        <v>4323.7240032735008</v>
      </c>
      <c r="D113" s="9">
        <v>6536.2871309873844</v>
      </c>
      <c r="E113" s="9">
        <v>10068.889028999884</v>
      </c>
      <c r="F113" s="9">
        <v>9474.8984799761565</v>
      </c>
      <c r="G113" s="9">
        <v>10270.457858142972</v>
      </c>
      <c r="H113" s="9">
        <v>9507.3270450884775</v>
      </c>
      <c r="I113" s="9">
        <v>10349.772697099299</v>
      </c>
      <c r="J113" s="9">
        <v>9507.3270450884775</v>
      </c>
      <c r="K113" s="9">
        <v>10178.28734133647</v>
      </c>
      <c r="L113" s="9">
        <v>9240.1849086864513</v>
      </c>
      <c r="M113" s="9">
        <v>10349.772697099299</v>
      </c>
      <c r="N113" s="9">
        <v>9449.3269746450824</v>
      </c>
      <c r="O113" s="9">
        <v>11724.162375296541</v>
      </c>
      <c r="P113" s="9">
        <v>9474.8984799761565</v>
      </c>
      <c r="Q113" s="9">
        <v>8859.8227931429283</v>
      </c>
      <c r="R113" s="9">
        <v>9595.2106965867097</v>
      </c>
      <c r="S113" s="9">
        <v>10554.87112487804</v>
      </c>
      <c r="T113" s="9">
        <v>9474.8984799761565</v>
      </c>
      <c r="U113" s="9">
        <v>10270.457858142972</v>
      </c>
      <c r="V113" s="9">
        <v>9626.6818092658941</v>
      </c>
      <c r="W113" s="9">
        <v>12411.614048230915</v>
      </c>
      <c r="X113" s="9">
        <v>9513.8167353090903</v>
      </c>
      <c r="Y113" s="9">
        <v>10365.792729737408</v>
      </c>
      <c r="Z113" s="9">
        <v>9474.8984799761565</v>
      </c>
      <c r="AA113" s="9">
        <v>10310.152976576526</v>
      </c>
    </row>
    <row r="114" spans="1:27" x14ac:dyDescent="0.25">
      <c r="A114" s="1" t="s">
        <v>210</v>
      </c>
      <c r="B114" s="1" t="s">
        <v>86</v>
      </c>
      <c r="C114" s="9">
        <v>0</v>
      </c>
      <c r="D114" s="9">
        <v>0</v>
      </c>
      <c r="E114" s="9">
        <v>0</v>
      </c>
      <c r="F114" s="9">
        <v>0</v>
      </c>
      <c r="G114" s="9">
        <v>0</v>
      </c>
      <c r="H114" s="9">
        <v>0</v>
      </c>
      <c r="I114" s="9">
        <v>0</v>
      </c>
      <c r="J114" s="9">
        <v>0</v>
      </c>
      <c r="K114" s="9">
        <v>0</v>
      </c>
      <c r="L114" s="9">
        <v>0</v>
      </c>
      <c r="M114" s="9">
        <v>0</v>
      </c>
      <c r="N114" s="9">
        <v>0</v>
      </c>
      <c r="O114" s="9">
        <v>0</v>
      </c>
      <c r="P114" s="9">
        <v>0</v>
      </c>
      <c r="Q114" s="9">
        <v>0</v>
      </c>
      <c r="R114" s="9">
        <v>0</v>
      </c>
      <c r="S114" s="9">
        <v>0</v>
      </c>
      <c r="T114" s="9">
        <v>0</v>
      </c>
      <c r="U114" s="9">
        <v>0</v>
      </c>
      <c r="V114" s="9">
        <v>0</v>
      </c>
      <c r="W114" s="9">
        <v>0</v>
      </c>
      <c r="X114" s="9">
        <v>0</v>
      </c>
      <c r="Y114" s="9">
        <v>0</v>
      </c>
      <c r="Z114" s="9">
        <v>0</v>
      </c>
      <c r="AA114" s="9">
        <v>0</v>
      </c>
    </row>
    <row r="115" spans="1:27" x14ac:dyDescent="0.25">
      <c r="A115" s="1" t="s">
        <v>211</v>
      </c>
      <c r="B115" s="1" t="s">
        <v>92</v>
      </c>
      <c r="C115" s="9">
        <v>149195.5209703375</v>
      </c>
      <c r="D115" s="9">
        <v>93720.753138343513</v>
      </c>
      <c r="E115" s="9">
        <v>189647.8598129781</v>
      </c>
      <c r="F115" s="9">
        <v>100972.59837789458</v>
      </c>
      <c r="G115" s="9">
        <v>193444.41541530515</v>
      </c>
      <c r="H115" s="9">
        <v>101055.15127037725</v>
      </c>
      <c r="I115" s="9">
        <v>194938.31304553594</v>
      </c>
      <c r="J115" s="9">
        <v>101055.15127037725</v>
      </c>
      <c r="K115" s="9">
        <v>107950.38833566644</v>
      </c>
      <c r="L115" s="9">
        <v>100375.09169982259</v>
      </c>
      <c r="M115" s="9">
        <v>194938.31304553594</v>
      </c>
      <c r="N115" s="9">
        <v>109377.67613504366</v>
      </c>
      <c r="O115" s="9">
        <v>201632.7779149636</v>
      </c>
      <c r="P115" s="9">
        <v>100972.59837789458</v>
      </c>
      <c r="Q115" s="9">
        <v>120720.00434862009</v>
      </c>
      <c r="R115" s="9">
        <v>101278.87531144999</v>
      </c>
      <c r="S115" s="9">
        <v>198801.3487555552</v>
      </c>
      <c r="T115" s="9">
        <v>100972.59837789458</v>
      </c>
      <c r="U115" s="9">
        <v>193444.41541530515</v>
      </c>
      <c r="V115" s="9">
        <v>116970.92628061993</v>
      </c>
      <c r="W115" s="9">
        <v>206665.65214651643</v>
      </c>
      <c r="X115" s="9">
        <v>101071.6719735651</v>
      </c>
      <c r="Y115" s="9">
        <v>195240.05089317093</v>
      </c>
      <c r="Z115" s="9">
        <v>100972.59837789458</v>
      </c>
      <c r="AA115" s="9">
        <v>193599.8302480852</v>
      </c>
    </row>
    <row r="116" spans="1:27" x14ac:dyDescent="0.25">
      <c r="A116" s="1" t="s">
        <v>212</v>
      </c>
      <c r="B116" s="1" t="s">
        <v>123</v>
      </c>
      <c r="C116" s="9">
        <v>274675.56053279852</v>
      </c>
      <c r="D116" s="9">
        <v>758051.59069204796</v>
      </c>
      <c r="E116" s="9">
        <v>1160759.1416266933</v>
      </c>
      <c r="F116" s="9">
        <v>1018877.8761169942</v>
      </c>
      <c r="G116" s="9">
        <v>1183996.3488718399</v>
      </c>
      <c r="H116" s="9">
        <v>1021761.9743964733</v>
      </c>
      <c r="I116" s="9">
        <v>1193139.9022589165</v>
      </c>
      <c r="J116" s="9">
        <v>1021761.9743964733</v>
      </c>
      <c r="K116" s="9">
        <v>1093328.4406916029</v>
      </c>
      <c r="L116" s="9">
        <v>998003.16258025914</v>
      </c>
      <c r="M116" s="9">
        <v>1193139.9022589165</v>
      </c>
      <c r="N116" s="9">
        <v>1072149.6114984388</v>
      </c>
      <c r="O116" s="9">
        <v>1422598.7583672139</v>
      </c>
      <c r="P116" s="9">
        <v>1018877.8761169942</v>
      </c>
      <c r="Q116" s="9">
        <v>946729.25651568128</v>
      </c>
      <c r="R116" s="9">
        <v>1029578.0799565709</v>
      </c>
      <c r="S116" s="9">
        <v>1216784.0078093659</v>
      </c>
      <c r="T116" s="9">
        <v>1018877.8761169942</v>
      </c>
      <c r="U116" s="9">
        <v>1183996.3488718399</v>
      </c>
      <c r="V116" s="9">
        <v>1156075.8343028179</v>
      </c>
      <c r="W116" s="9">
        <v>1671688.7227310201</v>
      </c>
      <c r="X116" s="9">
        <v>1022339.1477723162</v>
      </c>
      <c r="Y116" s="9">
        <v>1194986.7196466001</v>
      </c>
      <c r="Z116" s="9">
        <v>1018877.8761169942</v>
      </c>
      <c r="AA116" s="9">
        <v>1193834.6888900218</v>
      </c>
    </row>
    <row r="117" spans="1:27" x14ac:dyDescent="0.25">
      <c r="A117" s="1" t="s">
        <v>213</v>
      </c>
      <c r="B117" s="1" t="s">
        <v>104</v>
      </c>
      <c r="C117" s="9">
        <v>220374.85078903401</v>
      </c>
      <c r="D117" s="9">
        <v>106008.86190419519</v>
      </c>
      <c r="E117" s="9">
        <v>207731.56403232407</v>
      </c>
      <c r="F117" s="9">
        <v>128273.18754570841</v>
      </c>
      <c r="G117" s="9">
        <v>211890.13684186348</v>
      </c>
      <c r="H117" s="9">
        <v>128520.7210741686</v>
      </c>
      <c r="I117" s="9">
        <v>213526.48376156006</v>
      </c>
      <c r="J117" s="9">
        <v>128520.7210741686</v>
      </c>
      <c r="K117" s="9">
        <v>137418.61718137702</v>
      </c>
      <c r="L117" s="9">
        <v>126481.57332295149</v>
      </c>
      <c r="M117" s="9">
        <v>213526.48376156006</v>
      </c>
      <c r="N117" s="9">
        <v>124510.34799097988</v>
      </c>
      <c r="O117" s="9">
        <v>201835.53223565203</v>
      </c>
      <c r="P117" s="9">
        <v>128273.18754570841</v>
      </c>
      <c r="Q117" s="9">
        <v>145958.56110172841</v>
      </c>
      <c r="R117" s="9">
        <v>129191.5540349849</v>
      </c>
      <c r="S117" s="9">
        <v>217757.87583076858</v>
      </c>
      <c r="T117" s="9">
        <v>128273.18754570841</v>
      </c>
      <c r="U117" s="9">
        <v>211890.13684186348</v>
      </c>
      <c r="V117" s="9">
        <v>120494.1643578762</v>
      </c>
      <c r="W117" s="9">
        <v>183751.16549930684</v>
      </c>
      <c r="X117" s="9">
        <v>128570.25813858566</v>
      </c>
      <c r="Y117" s="9">
        <v>213856.99355523911</v>
      </c>
      <c r="Z117" s="9">
        <v>128273.18754570841</v>
      </c>
      <c r="AA117" s="9">
        <v>211129.1908922389</v>
      </c>
    </row>
    <row r="118" spans="1:27" x14ac:dyDescent="0.25">
      <c r="A118" s="1" t="s">
        <v>214</v>
      </c>
      <c r="B118" s="1" t="s">
        <v>86</v>
      </c>
      <c r="C118" s="9">
        <v>229711.33231127204</v>
      </c>
      <c r="D118" s="9">
        <v>291700.480839581</v>
      </c>
      <c r="E118" s="9">
        <v>444309.51268375915</v>
      </c>
      <c r="F118" s="9">
        <v>490315.23666328809</v>
      </c>
      <c r="G118" s="9">
        <v>453204.13333063293</v>
      </c>
      <c r="H118" s="9">
        <v>492502.1309469284</v>
      </c>
      <c r="I118" s="9">
        <v>456704.05644467054</v>
      </c>
      <c r="J118" s="9">
        <v>492502.1309469284</v>
      </c>
      <c r="K118" s="9">
        <v>527716.94920183672</v>
      </c>
      <c r="L118" s="9">
        <v>474486.79141545156</v>
      </c>
      <c r="M118" s="9">
        <v>456704.05644467054</v>
      </c>
      <c r="N118" s="9">
        <v>480851.43041922001</v>
      </c>
      <c r="O118" s="9">
        <v>514027.0548316107</v>
      </c>
      <c r="P118" s="9">
        <v>490315.23666328809</v>
      </c>
      <c r="Q118" s="9">
        <v>457005.70270410791</v>
      </c>
      <c r="R118" s="9">
        <v>498428.76551806164</v>
      </c>
      <c r="S118" s="9">
        <v>465754.42756665935</v>
      </c>
      <c r="T118" s="9">
        <v>490315.23666328809</v>
      </c>
      <c r="U118" s="9">
        <v>453204.13333063293</v>
      </c>
      <c r="V118" s="9">
        <v>492312.31319129409</v>
      </c>
      <c r="W118" s="9">
        <v>539963.90533712483</v>
      </c>
      <c r="X118" s="9">
        <v>492939.77801508881</v>
      </c>
      <c r="Y118" s="9">
        <v>457410.97186249809</v>
      </c>
      <c r="Z118" s="9">
        <v>490315.23666328809</v>
      </c>
      <c r="AA118" s="9">
        <v>454787.02761863777</v>
      </c>
    </row>
    <row r="119" spans="1:27" x14ac:dyDescent="0.25">
      <c r="A119" s="1" t="s">
        <v>215</v>
      </c>
      <c r="B119" s="1" t="s">
        <v>92</v>
      </c>
      <c r="C119" s="9">
        <v>2232443.0673959209</v>
      </c>
      <c r="D119" s="9">
        <v>1024992.144910635</v>
      </c>
      <c r="E119" s="9">
        <v>2061530.2164757522</v>
      </c>
      <c r="F119" s="9">
        <v>1605223.7046857763</v>
      </c>
      <c r="G119" s="9">
        <v>2102799.9365790742</v>
      </c>
      <c r="H119" s="9">
        <v>1611618.10717898</v>
      </c>
      <c r="I119" s="9">
        <v>2119039.0605432419</v>
      </c>
      <c r="J119" s="9">
        <v>1611618.10717898</v>
      </c>
      <c r="K119" s="9">
        <v>1726164.4407053369</v>
      </c>
      <c r="L119" s="9">
        <v>1558941.883697236</v>
      </c>
      <c r="M119" s="9">
        <v>2119039.0605432419</v>
      </c>
      <c r="N119" s="9">
        <v>1631969.0701947836</v>
      </c>
      <c r="O119" s="9">
        <v>2144163.7129786378</v>
      </c>
      <c r="P119" s="9">
        <v>1605223.7046857763</v>
      </c>
      <c r="Q119" s="9">
        <v>1792566.7854398359</v>
      </c>
      <c r="R119" s="9">
        <v>1628947.379636941</v>
      </c>
      <c r="S119" s="9">
        <v>2161031.4397421558</v>
      </c>
      <c r="T119" s="9">
        <v>1605223.7046857763</v>
      </c>
      <c r="U119" s="9">
        <v>2102799.9365790742</v>
      </c>
      <c r="V119" s="9">
        <v>1731845.8082732866</v>
      </c>
      <c r="W119" s="9">
        <v>2132347.4814227689</v>
      </c>
      <c r="X119" s="9">
        <v>1612897.7719184798</v>
      </c>
      <c r="Y119" s="9">
        <v>2122319.043196457</v>
      </c>
      <c r="Z119" s="9">
        <v>1605223.7046857763</v>
      </c>
      <c r="AA119" s="9">
        <v>2101994.9315189919</v>
      </c>
    </row>
    <row r="120" spans="1:27" x14ac:dyDescent="0.25">
      <c r="A120" s="1" t="s">
        <v>216</v>
      </c>
      <c r="B120" s="1" t="s">
        <v>99</v>
      </c>
      <c r="C120" s="9">
        <v>1725841.19538125</v>
      </c>
      <c r="D120" s="9">
        <v>566416.0313934359</v>
      </c>
      <c r="E120" s="9">
        <v>990461.78363758419</v>
      </c>
      <c r="F120" s="9">
        <v>1449050.3071011622</v>
      </c>
      <c r="G120" s="9">
        <v>1010289.8124757744</v>
      </c>
      <c r="H120" s="9">
        <v>1458744.9934983454</v>
      </c>
      <c r="I120" s="9">
        <v>1018091.8963636144</v>
      </c>
      <c r="J120" s="9">
        <v>1458744.9934983454</v>
      </c>
      <c r="K120" s="9">
        <v>1565950.9451065392</v>
      </c>
      <c r="L120" s="9">
        <v>1378881.4772767369</v>
      </c>
      <c r="M120" s="9">
        <v>1018091.8963636144</v>
      </c>
      <c r="N120" s="9">
        <v>1432141.6755312667</v>
      </c>
      <c r="O120" s="9">
        <v>1156410.3694791975</v>
      </c>
      <c r="P120" s="9">
        <v>1449050.3071011622</v>
      </c>
      <c r="Q120" s="9">
        <v>1439879.8372881124</v>
      </c>
      <c r="R120" s="9">
        <v>1485018.263307346</v>
      </c>
      <c r="S120" s="9">
        <v>1038267.1266212794</v>
      </c>
      <c r="T120" s="9">
        <v>1449050.3071011622</v>
      </c>
      <c r="U120" s="9">
        <v>1010289.8124757744</v>
      </c>
      <c r="V120" s="9">
        <v>1570898.1050893783</v>
      </c>
      <c r="W120" s="9">
        <v>1235787.4258203083</v>
      </c>
      <c r="X120" s="9">
        <v>1460685.1197816331</v>
      </c>
      <c r="Y120" s="9">
        <v>1019667.7633791544</v>
      </c>
      <c r="Z120" s="9">
        <v>1449050.3071011622</v>
      </c>
      <c r="AA120" s="9">
        <v>1014519.556417548</v>
      </c>
    </row>
    <row r="121" spans="1:27" x14ac:dyDescent="0.25">
      <c r="A121" s="1" t="s">
        <v>217</v>
      </c>
      <c r="B121" s="1" t="s">
        <v>197</v>
      </c>
      <c r="C121" s="9">
        <v>7269631.8063052036</v>
      </c>
      <c r="D121" s="9">
        <v>3537843.6083833971</v>
      </c>
      <c r="E121" s="9">
        <v>6703675.7724793321</v>
      </c>
      <c r="F121" s="9">
        <v>7479695.0975803416</v>
      </c>
      <c r="G121" s="9">
        <v>6837876.4844457526</v>
      </c>
      <c r="H121" s="9">
        <v>7523024.4695408382</v>
      </c>
      <c r="I121" s="9">
        <v>6890682.8032738026</v>
      </c>
      <c r="J121" s="9">
        <v>7523024.4695408382</v>
      </c>
      <c r="K121" s="9">
        <v>8069889.3985117488</v>
      </c>
      <c r="L121" s="9">
        <v>7166082.9596592393</v>
      </c>
      <c r="M121" s="9">
        <v>6890682.8032738026</v>
      </c>
      <c r="N121" s="9">
        <v>7113377.4232108267</v>
      </c>
      <c r="O121" s="9">
        <v>6623511.0357054863</v>
      </c>
      <c r="P121" s="9">
        <v>7479695.0975803416</v>
      </c>
      <c r="Q121" s="9">
        <v>7798154.2305362783</v>
      </c>
      <c r="R121" s="9">
        <v>7640450.060584547</v>
      </c>
      <c r="S121" s="9">
        <v>7027233.4552190015</v>
      </c>
      <c r="T121" s="9">
        <v>7479695.0975803416</v>
      </c>
      <c r="U121" s="9">
        <v>6837876.4844457526</v>
      </c>
      <c r="V121" s="9">
        <v>7427815.5650782343</v>
      </c>
      <c r="W121" s="9">
        <v>6293545.3508429043</v>
      </c>
      <c r="X121" s="9">
        <v>7531695.658059461</v>
      </c>
      <c r="Y121" s="9">
        <v>6901348.6378432373</v>
      </c>
      <c r="Z121" s="9">
        <v>7479695.0975803416</v>
      </c>
      <c r="AA121" s="9">
        <v>6821267.0335963331</v>
      </c>
    </row>
    <row r="122" spans="1:27" x14ac:dyDescent="0.25">
      <c r="A122" s="1" t="s">
        <v>218</v>
      </c>
      <c r="B122" s="1" t="s">
        <v>104</v>
      </c>
      <c r="C122" s="9">
        <v>6662493.0550701981</v>
      </c>
      <c r="D122" s="9">
        <v>2748552.2952687871</v>
      </c>
      <c r="E122" s="9">
        <v>5077451.2416122705</v>
      </c>
      <c r="F122" s="9">
        <v>3432720.6541382344</v>
      </c>
      <c r="G122" s="9">
        <v>5179096.6067423858</v>
      </c>
      <c r="H122" s="9">
        <v>3440310.6257281122</v>
      </c>
      <c r="I122" s="9">
        <v>5219092.7996070813</v>
      </c>
      <c r="J122" s="9">
        <v>3440310.6257281122</v>
      </c>
      <c r="K122" s="9">
        <v>3679363.9054255402</v>
      </c>
      <c r="L122" s="9">
        <v>3377785.465619185</v>
      </c>
      <c r="M122" s="9">
        <v>5219092.7996070813</v>
      </c>
      <c r="N122" s="9">
        <v>2884068.1134126503</v>
      </c>
      <c r="O122" s="9">
        <v>4240970.6179114133</v>
      </c>
      <c r="P122" s="9">
        <v>3432720.6541382344</v>
      </c>
      <c r="Q122" s="9">
        <v>3702101.3121264284</v>
      </c>
      <c r="R122" s="9">
        <v>3460879.9730234956</v>
      </c>
      <c r="S122" s="9">
        <v>5322518.0398474513</v>
      </c>
      <c r="T122" s="9">
        <v>3432720.6541382344</v>
      </c>
      <c r="U122" s="9">
        <v>5179096.6067423858</v>
      </c>
      <c r="V122" s="9">
        <v>2424831.9966830714</v>
      </c>
      <c r="W122" s="9">
        <v>3230031.9575584885</v>
      </c>
      <c r="X122" s="9">
        <v>3441829.5509174</v>
      </c>
      <c r="Y122" s="9">
        <v>5227171.2414659942</v>
      </c>
      <c r="Z122" s="9">
        <v>3432720.6541382344</v>
      </c>
      <c r="AA122" s="9">
        <v>5132940.8466468016</v>
      </c>
    </row>
    <row r="123" spans="1:27" x14ac:dyDescent="0.25">
      <c r="A123" s="1" t="s">
        <v>219</v>
      </c>
      <c r="B123" s="1" t="s">
        <v>220</v>
      </c>
      <c r="C123" s="9">
        <v>5780056.4869553</v>
      </c>
      <c r="D123" s="9">
        <v>2028865.5993185155</v>
      </c>
      <c r="E123" s="9">
        <v>3922553.212708375</v>
      </c>
      <c r="F123" s="9">
        <v>3319440.4881744529</v>
      </c>
      <c r="G123" s="9">
        <v>4001078.7040569303</v>
      </c>
      <c r="H123" s="9">
        <v>3333655.009723057</v>
      </c>
      <c r="I123" s="9">
        <v>4031977.5128001324</v>
      </c>
      <c r="J123" s="9">
        <v>3333655.009723057</v>
      </c>
      <c r="K123" s="9">
        <v>3571486.8491917294</v>
      </c>
      <c r="L123" s="9">
        <v>3216557.7024177732</v>
      </c>
      <c r="M123" s="9">
        <v>4031977.5128001324</v>
      </c>
      <c r="N123" s="9">
        <v>3285138.0715091024</v>
      </c>
      <c r="O123" s="9">
        <v>4096578.6998376544</v>
      </c>
      <c r="P123" s="9">
        <v>3319440.4881744529</v>
      </c>
      <c r="Q123" s="9">
        <v>3589699.3124864167</v>
      </c>
      <c r="R123" s="9">
        <v>3372177.3450056948</v>
      </c>
      <c r="S123" s="9">
        <v>4111878.0355378259</v>
      </c>
      <c r="T123" s="9">
        <v>3319440.4881744529</v>
      </c>
      <c r="U123" s="9">
        <v>4001078.7040569303</v>
      </c>
      <c r="V123" s="9">
        <v>3425284.9069014192</v>
      </c>
      <c r="W123" s="9">
        <v>3936308.9659711458</v>
      </c>
      <c r="X123" s="9">
        <v>3336499.6573713627</v>
      </c>
      <c r="Y123" s="9">
        <v>4038218.4625525936</v>
      </c>
      <c r="Z123" s="9">
        <v>3319440.4881744529</v>
      </c>
      <c r="AA123" s="9">
        <v>3996903.5824495517</v>
      </c>
    </row>
    <row r="124" spans="1:27" x14ac:dyDescent="0.25">
      <c r="A124" s="1" t="s">
        <v>221</v>
      </c>
      <c r="B124" s="1" t="s">
        <v>99</v>
      </c>
      <c r="C124" s="9">
        <v>78003.216608158997</v>
      </c>
      <c r="D124" s="9">
        <v>27379.959039108911</v>
      </c>
      <c r="E124" s="9">
        <v>53240.890753159161</v>
      </c>
      <c r="F124" s="9">
        <v>45109.282020070692</v>
      </c>
      <c r="G124" s="9">
        <v>54306.718768616323</v>
      </c>
      <c r="H124" s="9">
        <v>45304.538557028951</v>
      </c>
      <c r="I124" s="9">
        <v>54726.108898333317</v>
      </c>
      <c r="J124" s="9">
        <v>45304.538557028951</v>
      </c>
      <c r="K124" s="9">
        <v>48538.562377122827</v>
      </c>
      <c r="L124" s="9">
        <v>43696.041596129748</v>
      </c>
      <c r="M124" s="9">
        <v>54726.108898333317</v>
      </c>
      <c r="N124" s="9">
        <v>44966.880166872434</v>
      </c>
      <c r="O124" s="9">
        <v>56224.181330713072</v>
      </c>
      <c r="P124" s="9">
        <v>45109.282020070692</v>
      </c>
      <c r="Q124" s="9">
        <v>48925.992330236972</v>
      </c>
      <c r="R124" s="9">
        <v>45833.697259776214</v>
      </c>
      <c r="S124" s="9">
        <v>55810.600241475768</v>
      </c>
      <c r="T124" s="9">
        <v>45109.282020070692</v>
      </c>
      <c r="U124" s="9">
        <v>54306.718768616323</v>
      </c>
      <c r="V124" s="9">
        <v>47413.257138652683</v>
      </c>
      <c r="W124" s="9">
        <v>54756.411008034862</v>
      </c>
      <c r="X124" s="9">
        <v>45343.613811639196</v>
      </c>
      <c r="Y124" s="9">
        <v>54810.817430238189</v>
      </c>
      <c r="Z124" s="9">
        <v>45109.282020070692</v>
      </c>
      <c r="AA124" s="9">
        <v>54279.081629467662</v>
      </c>
    </row>
    <row r="125" spans="1:27" x14ac:dyDescent="0.25">
      <c r="A125" s="1" t="s">
        <v>222</v>
      </c>
      <c r="B125" s="1" t="s">
        <v>132</v>
      </c>
      <c r="C125" s="9">
        <v>5061221.8688032748</v>
      </c>
      <c r="D125" s="9">
        <v>2030972.8704506948</v>
      </c>
      <c r="E125" s="9">
        <v>3900824.851924289</v>
      </c>
      <c r="F125" s="9">
        <v>2945735.8197220946</v>
      </c>
      <c r="G125" s="9">
        <v>3978915.3637802899</v>
      </c>
      <c r="H125" s="9">
        <v>2955830.4157752106</v>
      </c>
      <c r="I125" s="9">
        <v>4009643.013477901</v>
      </c>
      <c r="J125" s="9">
        <v>2955830.4157752106</v>
      </c>
      <c r="K125" s="9">
        <v>3164443.4648846146</v>
      </c>
      <c r="L125" s="9">
        <v>2872672.4978591842</v>
      </c>
      <c r="M125" s="9">
        <v>4009643.013477901</v>
      </c>
      <c r="N125" s="9">
        <v>2668783.7014767285</v>
      </c>
      <c r="O125" s="9">
        <v>3506865.3023156757</v>
      </c>
      <c r="P125" s="9">
        <v>2945735.8197220946</v>
      </c>
      <c r="Q125" s="9">
        <v>3216715.5883423286</v>
      </c>
      <c r="R125" s="9">
        <v>2983187.4683760493</v>
      </c>
      <c r="S125" s="9">
        <v>4089100.9399547596</v>
      </c>
      <c r="T125" s="9">
        <v>2945735.8197220946</v>
      </c>
      <c r="U125" s="9">
        <v>3978915.3637802899</v>
      </c>
      <c r="V125" s="9">
        <v>2492657.5044360077</v>
      </c>
      <c r="W125" s="9">
        <v>2909307.0572042894</v>
      </c>
      <c r="X125" s="9">
        <v>2957850.573036565</v>
      </c>
      <c r="Y125" s="9">
        <v>4015849.392479809</v>
      </c>
      <c r="Z125" s="9">
        <v>2945735.8197220946</v>
      </c>
      <c r="AA125" s="9">
        <v>3952801.8499392741</v>
      </c>
    </row>
    <row r="126" spans="1:27" x14ac:dyDescent="0.25">
      <c r="A126" s="1" t="s">
        <v>223</v>
      </c>
      <c r="B126" s="1" t="s">
        <v>88</v>
      </c>
      <c r="C126" s="9">
        <v>3709249.581227663</v>
      </c>
      <c r="D126" s="9">
        <v>1591696.7363800649</v>
      </c>
      <c r="E126" s="9">
        <v>2963666.998190809</v>
      </c>
      <c r="F126" s="9">
        <v>3804522.9756214344</v>
      </c>
      <c r="G126" s="9">
        <v>2896986.5840409193</v>
      </c>
      <c r="H126" s="9">
        <v>3829559.0324154217</v>
      </c>
      <c r="I126" s="9">
        <v>2919358.9093593787</v>
      </c>
      <c r="J126" s="9">
        <v>3829559.0324154217</v>
      </c>
      <c r="K126" s="9">
        <v>4110626.3166879872</v>
      </c>
      <c r="L126" s="9">
        <v>3623315.3803801551</v>
      </c>
      <c r="M126" s="9">
        <v>2919358.9093593787</v>
      </c>
      <c r="N126" s="9">
        <v>3505161.1625867188</v>
      </c>
      <c r="O126" s="9">
        <v>2635865.5659014746</v>
      </c>
      <c r="P126" s="9">
        <v>3804522.9756214344</v>
      </c>
      <c r="Q126" s="9">
        <v>3887386.6750586876</v>
      </c>
      <c r="R126" s="9">
        <v>3897408.4757241807</v>
      </c>
      <c r="S126" s="9">
        <v>2977210.9936471172</v>
      </c>
      <c r="T126" s="9">
        <v>3804522.9756214344</v>
      </c>
      <c r="U126" s="9">
        <v>2896986.5840409193</v>
      </c>
      <c r="V126" s="9">
        <v>3573383.4957473455</v>
      </c>
      <c r="W126" s="9">
        <v>2276134.0331465295</v>
      </c>
      <c r="X126" s="9">
        <v>3834569.3143189196</v>
      </c>
      <c r="Y126" s="9">
        <v>2923877.6776828235</v>
      </c>
      <c r="Z126" s="9">
        <v>3804522.9756214344</v>
      </c>
      <c r="AA126" s="9">
        <v>2883586.8645826424</v>
      </c>
    </row>
    <row r="127" spans="1:27" x14ac:dyDescent="0.25">
      <c r="A127" s="1" t="s">
        <v>224</v>
      </c>
      <c r="B127" s="1" t="s">
        <v>90</v>
      </c>
      <c r="C127" s="9">
        <v>430071.15580879163</v>
      </c>
      <c r="D127" s="9">
        <v>241608.60154587441</v>
      </c>
      <c r="E127" s="9">
        <v>485850.52604408184</v>
      </c>
      <c r="F127" s="9">
        <v>383706.58483957278</v>
      </c>
      <c r="G127" s="9">
        <v>495576.75516342156</v>
      </c>
      <c r="H127" s="9">
        <v>385272.25960188475</v>
      </c>
      <c r="I127" s="9">
        <v>499403.9059165034</v>
      </c>
      <c r="J127" s="9">
        <v>385272.25960188475</v>
      </c>
      <c r="K127" s="9">
        <v>412689.03854107799</v>
      </c>
      <c r="L127" s="9">
        <v>372374.4425240687</v>
      </c>
      <c r="M127" s="9">
        <v>499403.9059165034</v>
      </c>
      <c r="N127" s="9">
        <v>404467.9730954289</v>
      </c>
      <c r="O127" s="9">
        <v>531775.98892251123</v>
      </c>
      <c r="P127" s="9">
        <v>383706.58483957278</v>
      </c>
      <c r="Q127" s="9">
        <v>427589.45736647164</v>
      </c>
      <c r="R127" s="9">
        <v>389515.34635869984</v>
      </c>
      <c r="S127" s="9">
        <v>509300.44750516478</v>
      </c>
      <c r="T127" s="9">
        <v>383706.58483957278</v>
      </c>
      <c r="U127" s="9">
        <v>495576.75516342156</v>
      </c>
      <c r="V127" s="9">
        <v>451095.41926366708</v>
      </c>
      <c r="W127" s="9">
        <v>573325.67951825936</v>
      </c>
      <c r="X127" s="9">
        <v>385585.58657637297</v>
      </c>
      <c r="Y127" s="9">
        <v>500176.91486138798</v>
      </c>
      <c r="Z127" s="9">
        <v>383706.58483957278</v>
      </c>
      <c r="AA127" s="9">
        <v>496933.55114788021</v>
      </c>
    </row>
    <row r="128" spans="1:27" x14ac:dyDescent="0.25">
      <c r="A128" s="1" t="s">
        <v>225</v>
      </c>
      <c r="B128" s="1" t="s">
        <v>106</v>
      </c>
      <c r="C128" s="9">
        <v>4066526.846754652</v>
      </c>
      <c r="D128" s="9">
        <v>2911610.0399903599</v>
      </c>
      <c r="E128" s="9">
        <v>5551502.0409183642</v>
      </c>
      <c r="F128" s="9">
        <v>4574227.8941153884</v>
      </c>
      <c r="G128" s="9">
        <v>5662637.4167428706</v>
      </c>
      <c r="H128" s="9">
        <v>4592549.8328608461</v>
      </c>
      <c r="I128" s="9">
        <v>5706367.8113348633</v>
      </c>
      <c r="J128" s="9">
        <v>4592549.8328608461</v>
      </c>
      <c r="K128" s="9">
        <v>4919057.2937693466</v>
      </c>
      <c r="L128" s="9">
        <v>4441616.1778398529</v>
      </c>
      <c r="M128" s="9">
        <v>5706367.8113348633</v>
      </c>
      <c r="N128" s="9">
        <v>4456346.9580484033</v>
      </c>
      <c r="O128" s="9">
        <v>5592197.6191390716</v>
      </c>
      <c r="P128" s="9">
        <v>4574227.8941153884</v>
      </c>
      <c r="Q128" s="9">
        <v>4923534.3796912711</v>
      </c>
      <c r="R128" s="9">
        <v>4642203.5524719572</v>
      </c>
      <c r="S128" s="9">
        <v>5819449.238404274</v>
      </c>
      <c r="T128" s="9">
        <v>4574227.8941153884</v>
      </c>
      <c r="U128" s="9">
        <v>5662637.4167428706</v>
      </c>
      <c r="V128" s="9">
        <v>4610798.2032295596</v>
      </c>
      <c r="W128" s="9">
        <v>5444361.0945965126</v>
      </c>
      <c r="X128" s="9">
        <v>4596216.4677022966</v>
      </c>
      <c r="Y128" s="9">
        <v>5715200.4882697398</v>
      </c>
      <c r="Z128" s="9">
        <v>4574227.8941153884</v>
      </c>
      <c r="AA128" s="9">
        <v>5653962.3074630992</v>
      </c>
    </row>
    <row r="129" spans="1:27" x14ac:dyDescent="0.25">
      <c r="A129" s="1" t="s">
        <v>226</v>
      </c>
      <c r="B129" s="1" t="s">
        <v>88</v>
      </c>
      <c r="C129" s="9">
        <v>1247253.3398996219</v>
      </c>
      <c r="D129" s="9">
        <v>650564.65432259091</v>
      </c>
      <c r="E129" s="9">
        <v>1229935.7255334514</v>
      </c>
      <c r="F129" s="9">
        <v>1642681.7306450529</v>
      </c>
      <c r="G129" s="9">
        <v>1202263.0404421443</v>
      </c>
      <c r="H129" s="9">
        <v>1653875.8169114492</v>
      </c>
      <c r="I129" s="9">
        <v>1211547.6605392154</v>
      </c>
      <c r="J129" s="9">
        <v>1653875.8169114492</v>
      </c>
      <c r="K129" s="9">
        <v>1775605.0906604088</v>
      </c>
      <c r="L129" s="9">
        <v>1561660.4472237653</v>
      </c>
      <c r="M129" s="9">
        <v>1211547.6605392154</v>
      </c>
      <c r="N129" s="9">
        <v>1520842.4156978801</v>
      </c>
      <c r="O129" s="9">
        <v>1122892.7505259174</v>
      </c>
      <c r="P129" s="9">
        <v>1642681.7306450529</v>
      </c>
      <c r="Q129" s="9">
        <v>1683533.7734862641</v>
      </c>
      <c r="R129" s="9">
        <v>1684212.5639389451</v>
      </c>
      <c r="S129" s="9">
        <v>1235556.547268223</v>
      </c>
      <c r="T129" s="9">
        <v>1642681.7306450529</v>
      </c>
      <c r="U129" s="9">
        <v>1202263.0404421443</v>
      </c>
      <c r="V129" s="9">
        <v>1597726.1692392048</v>
      </c>
      <c r="W129" s="9">
        <v>1017701.8262333502</v>
      </c>
      <c r="X129" s="9">
        <v>1656116.0070623276</v>
      </c>
      <c r="Y129" s="9">
        <v>1213422.9706195735</v>
      </c>
      <c r="Z129" s="9">
        <v>1642681.7306450529</v>
      </c>
      <c r="AA129" s="9">
        <v>1198368.5463852019</v>
      </c>
    </row>
    <row r="130" spans="1:27" x14ac:dyDescent="0.25">
      <c r="A130" s="1" t="s">
        <v>227</v>
      </c>
      <c r="B130" s="1" t="s">
        <v>123</v>
      </c>
      <c r="C130" s="9">
        <v>125686.40259733799</v>
      </c>
      <c r="D130" s="9">
        <v>96796.077836789802</v>
      </c>
      <c r="E130" s="9">
        <v>160740.84527940225</v>
      </c>
      <c r="F130" s="9">
        <v>150265.85281657672</v>
      </c>
      <c r="G130" s="9">
        <v>163958.71210513506</v>
      </c>
      <c r="H130" s="9">
        <v>150855.18904667889</v>
      </c>
      <c r="I130" s="9">
        <v>165224.90286563706</v>
      </c>
      <c r="J130" s="9">
        <v>150855.18904667889</v>
      </c>
      <c r="K130" s="9">
        <v>161568.96493860858</v>
      </c>
      <c r="L130" s="9">
        <v>146000.31683684426</v>
      </c>
      <c r="M130" s="9">
        <v>165224.90286563706</v>
      </c>
      <c r="N130" s="9">
        <v>151478.15053241292</v>
      </c>
      <c r="O130" s="9">
        <v>185715.22896854929</v>
      </c>
      <c r="P130" s="9">
        <v>150265.85281657672</v>
      </c>
      <c r="Q130" s="9">
        <v>147699.0017809479</v>
      </c>
      <c r="R130" s="9">
        <v>152452.33093939576</v>
      </c>
      <c r="S130" s="9">
        <v>168499.11658988</v>
      </c>
      <c r="T130" s="9">
        <v>150265.85281657672</v>
      </c>
      <c r="U130" s="9">
        <v>163958.71210513506</v>
      </c>
      <c r="V130" s="9">
        <v>158499.46346200895</v>
      </c>
      <c r="W130" s="9">
        <v>194415.2974236107</v>
      </c>
      <c r="X130" s="9">
        <v>150973.12857178279</v>
      </c>
      <c r="Y130" s="9">
        <v>165480.64841812779</v>
      </c>
      <c r="Z130" s="9">
        <v>150265.85281657672</v>
      </c>
      <c r="AA130" s="9">
        <v>164511.02418827929</v>
      </c>
    </row>
    <row r="131" spans="1:27" x14ac:dyDescent="0.25">
      <c r="A131" s="1" t="s">
        <v>228</v>
      </c>
      <c r="B131" s="1" t="s">
        <v>99</v>
      </c>
      <c r="C131" s="9">
        <v>3730048.4802503278</v>
      </c>
      <c r="D131" s="9">
        <v>1198138.3274813958</v>
      </c>
      <c r="E131" s="9">
        <v>2316726.9518478746</v>
      </c>
      <c r="F131" s="9">
        <v>2189014.4198544277</v>
      </c>
      <c r="G131" s="9">
        <v>2363105.4487983841</v>
      </c>
      <c r="H131" s="9">
        <v>2199916.320804304</v>
      </c>
      <c r="I131" s="9">
        <v>2381354.813208139</v>
      </c>
      <c r="J131" s="9">
        <v>2199916.320804304</v>
      </c>
      <c r="K131" s="9">
        <v>2358237.1351614231</v>
      </c>
      <c r="L131" s="9">
        <v>2110107.934262814</v>
      </c>
      <c r="M131" s="9">
        <v>2381354.813208139</v>
      </c>
      <c r="N131" s="9">
        <v>2151362.3264328092</v>
      </c>
      <c r="O131" s="9">
        <v>2429057.1112241461</v>
      </c>
      <c r="P131" s="9">
        <v>2189014.4198544277</v>
      </c>
      <c r="Q131" s="9">
        <v>2339148.8795117117</v>
      </c>
      <c r="R131" s="9">
        <v>2229461.2254409613</v>
      </c>
      <c r="S131" s="9">
        <v>2428545.4271922722</v>
      </c>
      <c r="T131" s="9">
        <v>2189014.4198544277</v>
      </c>
      <c r="U131" s="9">
        <v>2363105.4487983841</v>
      </c>
      <c r="V131" s="9">
        <v>2271752.6411997564</v>
      </c>
      <c r="W131" s="9">
        <v>2346281.2829495738</v>
      </c>
      <c r="X131" s="9">
        <v>2202098.0380568388</v>
      </c>
      <c r="Y131" s="9">
        <v>2385040.8247707868</v>
      </c>
      <c r="Z131" s="9">
        <v>2189014.4198544277</v>
      </c>
      <c r="AA131" s="9">
        <v>2361107.7514617317</v>
      </c>
    </row>
    <row r="132" spans="1:27" x14ac:dyDescent="0.25">
      <c r="A132" s="1" t="s">
        <v>229</v>
      </c>
      <c r="B132" s="1" t="s">
        <v>88</v>
      </c>
      <c r="C132" s="9">
        <v>2306689.0646510702</v>
      </c>
      <c r="D132" s="9">
        <v>1191553.2532055792</v>
      </c>
      <c r="E132" s="9">
        <v>2254734.8658957495</v>
      </c>
      <c r="F132" s="9">
        <v>3030733.9568290175</v>
      </c>
      <c r="G132" s="9">
        <v>2204004.9239865695</v>
      </c>
      <c r="H132" s="9">
        <v>3051478.4281402854</v>
      </c>
      <c r="I132" s="9">
        <v>2221025.6155681428</v>
      </c>
      <c r="J132" s="9">
        <v>3051478.4281402854</v>
      </c>
      <c r="K132" s="9">
        <v>3276156.6260784864</v>
      </c>
      <c r="L132" s="9">
        <v>2880588.2772677951</v>
      </c>
      <c r="M132" s="9">
        <v>2221025.6155681428</v>
      </c>
      <c r="N132" s="9">
        <v>2814641.9450362297</v>
      </c>
      <c r="O132" s="9">
        <v>2067881.1659374416</v>
      </c>
      <c r="P132" s="9">
        <v>3030733.9568290175</v>
      </c>
      <c r="Q132" s="9">
        <v>3105789.6139182048</v>
      </c>
      <c r="R132" s="9">
        <v>3107697.3783442201</v>
      </c>
      <c r="S132" s="9">
        <v>2265039.032591016</v>
      </c>
      <c r="T132" s="9">
        <v>3030733.9568290175</v>
      </c>
      <c r="U132" s="9">
        <v>2204004.9239865695</v>
      </c>
      <c r="V132" s="9">
        <v>2960847.7094321069</v>
      </c>
      <c r="W132" s="9">
        <v>1885967.8079396556</v>
      </c>
      <c r="X132" s="9">
        <v>3055629.8666061643</v>
      </c>
      <c r="Y132" s="9">
        <v>2224463.4594609421</v>
      </c>
      <c r="Z132" s="9">
        <v>3030733.9568290175</v>
      </c>
      <c r="AA132" s="9">
        <v>2197328.3584073265</v>
      </c>
    </row>
    <row r="133" spans="1:27" x14ac:dyDescent="0.25">
      <c r="A133" s="1" t="s">
        <v>230</v>
      </c>
      <c r="B133" s="1" t="s">
        <v>92</v>
      </c>
      <c r="C133" s="9">
        <v>1769796.5550182913</v>
      </c>
      <c r="D133" s="9">
        <v>685061.15415479732</v>
      </c>
      <c r="E133" s="9">
        <v>1369274.5350670523</v>
      </c>
      <c r="F133" s="9">
        <v>1165006.8979039427</v>
      </c>
      <c r="G133" s="9">
        <v>1396686.0065822857</v>
      </c>
      <c r="H133" s="9">
        <v>1170290.807480864</v>
      </c>
      <c r="I133" s="9">
        <v>1407472.081284574</v>
      </c>
      <c r="J133" s="9">
        <v>1170290.807480864</v>
      </c>
      <c r="K133" s="9">
        <v>1254047.6186171751</v>
      </c>
      <c r="L133" s="9">
        <v>1126762.674550998</v>
      </c>
      <c r="M133" s="9">
        <v>1407472.081284574</v>
      </c>
      <c r="N133" s="9">
        <v>1195165.9700053195</v>
      </c>
      <c r="O133" s="9">
        <v>1487635.7076052418</v>
      </c>
      <c r="P133" s="9">
        <v>1165006.8979039427</v>
      </c>
      <c r="Q133" s="9">
        <v>1281212.4828017077</v>
      </c>
      <c r="R133" s="9">
        <v>1184610.5674270079</v>
      </c>
      <c r="S133" s="9">
        <v>1435363.545132359</v>
      </c>
      <c r="T133" s="9">
        <v>1165006.8979039427</v>
      </c>
      <c r="U133" s="9">
        <v>1396686.0065822857</v>
      </c>
      <c r="V133" s="9">
        <v>1300242.8438407099</v>
      </c>
      <c r="W133" s="9">
        <v>1514302.4180854203</v>
      </c>
      <c r="X133" s="9">
        <v>1171348.237440814</v>
      </c>
      <c r="Y133" s="9">
        <v>1409650.655572121</v>
      </c>
      <c r="Z133" s="9">
        <v>1165006.8979039427</v>
      </c>
      <c r="AA133" s="9">
        <v>1398292.2206460838</v>
      </c>
    </row>
    <row r="134" spans="1:27" x14ac:dyDescent="0.25">
      <c r="A134" s="1" t="s">
        <v>28</v>
      </c>
      <c r="B134" s="1" t="s">
        <v>109</v>
      </c>
      <c r="C134" s="9">
        <v>7553788.0761398003</v>
      </c>
      <c r="D134" s="9">
        <v>4499680.8461121842</v>
      </c>
      <c r="E134" s="9">
        <v>6767827.8827656899</v>
      </c>
      <c r="F134" s="9">
        <v>14086733.619075796</v>
      </c>
      <c r="G134" s="9">
        <v>6560613.8666203422</v>
      </c>
      <c r="H134" s="9">
        <v>14190613.075174754</v>
      </c>
      <c r="I134" s="9">
        <v>6611278.9917270364</v>
      </c>
      <c r="J134" s="9">
        <v>14190613.075174754</v>
      </c>
      <c r="K134" s="9">
        <v>16990006.511580743</v>
      </c>
      <c r="L134" s="9">
        <v>10186100.331803545</v>
      </c>
      <c r="M134" s="9">
        <v>6611278.9917270364</v>
      </c>
      <c r="N134" s="9">
        <v>10254570.918729365</v>
      </c>
      <c r="O134" s="9">
        <v>7400720.8007982764</v>
      </c>
      <c r="P134" s="9">
        <v>14086733.619075796</v>
      </c>
      <c r="Q134" s="9">
        <v>11026740.298110407</v>
      </c>
      <c r="R134" s="9">
        <v>12340331.58618745</v>
      </c>
      <c r="S134" s="9">
        <v>3371146.389901632</v>
      </c>
      <c r="T134" s="9">
        <v>14086733.619075796</v>
      </c>
      <c r="U134" s="9">
        <v>6560613.8666203422</v>
      </c>
      <c r="V134" s="9">
        <v>14268429.56949163</v>
      </c>
      <c r="W134" s="9">
        <v>7729051.1547107091</v>
      </c>
      <c r="X134" s="9">
        <v>14211401.706680132</v>
      </c>
      <c r="Y134" s="9">
        <v>6621512.3474111194</v>
      </c>
      <c r="Z134" s="9">
        <v>14086733.619075796</v>
      </c>
      <c r="AA134" s="9">
        <v>6590454.7092428422</v>
      </c>
    </row>
    <row r="135" spans="1:27" x14ac:dyDescent="0.25">
      <c r="A135" s="1" t="s">
        <v>231</v>
      </c>
      <c r="B135" s="1" t="s">
        <v>86</v>
      </c>
      <c r="C135" s="9">
        <v>5917.1653248639996</v>
      </c>
      <c r="D135" s="9">
        <v>14495.043931017288</v>
      </c>
      <c r="E135" s="9">
        <v>21631.33163850745</v>
      </c>
      <c r="F135" s="9">
        <v>20499.403117464724</v>
      </c>
      <c r="G135" s="9">
        <v>22064.368707306548</v>
      </c>
      <c r="H135" s="9">
        <v>20565.700349531158</v>
      </c>
      <c r="I135" s="9">
        <v>22234.763433117674</v>
      </c>
      <c r="J135" s="9">
        <v>20565.700349531158</v>
      </c>
      <c r="K135" s="9">
        <v>22013.608706295658</v>
      </c>
      <c r="L135" s="9">
        <v>20019.552712396257</v>
      </c>
      <c r="M135" s="9">
        <v>22234.763433117674</v>
      </c>
      <c r="N135" s="9">
        <v>20027.44013750452</v>
      </c>
      <c r="O135" s="9">
        <v>24766.810545823519</v>
      </c>
      <c r="P135" s="9">
        <v>20499.403117464724</v>
      </c>
      <c r="Q135" s="9">
        <v>18739.387672437981</v>
      </c>
      <c r="R135" s="9">
        <v>20745.370427995738</v>
      </c>
      <c r="S135" s="9">
        <v>22675.383256917539</v>
      </c>
      <c r="T135" s="9">
        <v>20499.403117464724</v>
      </c>
      <c r="U135" s="9">
        <v>22064.368707306548</v>
      </c>
      <c r="V135" s="9">
        <v>19874.023449324352</v>
      </c>
      <c r="W135" s="9">
        <v>25740.120811386598</v>
      </c>
      <c r="X135" s="9">
        <v>20578.967926961894</v>
      </c>
      <c r="Y135" s="9">
        <v>22269.179805952346</v>
      </c>
      <c r="Z135" s="9">
        <v>20499.403117464724</v>
      </c>
      <c r="AA135" s="9">
        <v>22129.455922328019</v>
      </c>
    </row>
    <row r="136" spans="1:27" x14ac:dyDescent="0.25">
      <c r="A136" s="1" t="s">
        <v>232</v>
      </c>
      <c r="B136" s="1" t="s">
        <v>97</v>
      </c>
      <c r="C136" s="9">
        <v>6662448.1990746409</v>
      </c>
      <c r="D136" s="9">
        <v>4219793.3310387069</v>
      </c>
      <c r="E136" s="9">
        <v>7055963.5201039826</v>
      </c>
      <c r="F136" s="9">
        <v>8325492.2542311568</v>
      </c>
      <c r="G136" s="9">
        <v>7197216.6713817604</v>
      </c>
      <c r="H136" s="9">
        <v>8370640.0757626537</v>
      </c>
      <c r="I136" s="9">
        <v>7252798.037773516</v>
      </c>
      <c r="J136" s="9">
        <v>8370640.0757626537</v>
      </c>
      <c r="K136" s="9">
        <v>8976355.8739936948</v>
      </c>
      <c r="L136" s="9">
        <v>7998718.4240939151</v>
      </c>
      <c r="M136" s="9">
        <v>7252798.037773516</v>
      </c>
      <c r="N136" s="9">
        <v>8630220.207584925</v>
      </c>
      <c r="O136" s="9">
        <v>8651125.6038454454</v>
      </c>
      <c r="P136" s="9">
        <v>8325492.2542311568</v>
      </c>
      <c r="Q136" s="9">
        <v>8167890.6993737025</v>
      </c>
      <c r="R136" s="9">
        <v>8492993.7907554582</v>
      </c>
      <c r="S136" s="9">
        <v>7396524.621736181</v>
      </c>
      <c r="T136" s="9">
        <v>8325492.2542311568</v>
      </c>
      <c r="U136" s="9">
        <v>7197216.6713817604</v>
      </c>
      <c r="V136" s="9">
        <v>9659780.7233111262</v>
      </c>
      <c r="W136" s="9">
        <v>10193391.501089372</v>
      </c>
      <c r="X136" s="9">
        <v>8379675.1772190426</v>
      </c>
      <c r="Y136" s="9">
        <v>7264024.3772009388</v>
      </c>
      <c r="Z136" s="9">
        <v>8325492.2542311568</v>
      </c>
      <c r="AA136" s="9">
        <v>7257712.2009580927</v>
      </c>
    </row>
    <row r="137" spans="1:27" x14ac:dyDescent="0.25">
      <c r="A137" s="1" t="s">
        <v>27</v>
      </c>
      <c r="B137" s="1" t="s">
        <v>99</v>
      </c>
      <c r="C137" s="9">
        <v>4995416.5511183264</v>
      </c>
      <c r="D137" s="9">
        <v>2098239.6642574356</v>
      </c>
      <c r="E137" s="9">
        <v>4061843.4908653577</v>
      </c>
      <c r="F137" s="9">
        <v>2651264.4656056906</v>
      </c>
      <c r="G137" s="9">
        <v>4143157.4306914485</v>
      </c>
      <c r="H137" s="9">
        <v>2657395.5475206296</v>
      </c>
      <c r="I137" s="9">
        <v>4175153.4593909332</v>
      </c>
      <c r="J137" s="9">
        <v>2657395.5475206296</v>
      </c>
      <c r="K137" s="9">
        <v>2842289.3708049068</v>
      </c>
      <c r="L137" s="9">
        <v>2606888.5233726404</v>
      </c>
      <c r="M137" s="9">
        <v>4175153.4593909332</v>
      </c>
      <c r="N137" s="9">
        <v>2713266.9664979535</v>
      </c>
      <c r="O137" s="9">
        <v>4397848.8934635753</v>
      </c>
      <c r="P137" s="9">
        <v>2651264.4656056906</v>
      </c>
      <c r="Q137" s="9">
        <v>2966774.9982155417</v>
      </c>
      <c r="R137" s="9">
        <v>2674011.2030222937</v>
      </c>
      <c r="S137" s="9">
        <v>4257891.2581153456</v>
      </c>
      <c r="T137" s="9">
        <v>2651264.4656056906</v>
      </c>
      <c r="U137" s="9">
        <v>4143157.4306914485</v>
      </c>
      <c r="V137" s="9">
        <v>2889443.4400261678</v>
      </c>
      <c r="W137" s="9">
        <v>4371331.0079975566</v>
      </c>
      <c r="X137" s="9">
        <v>2658622.5158495503</v>
      </c>
      <c r="Y137" s="9">
        <v>4181616.0259266896</v>
      </c>
      <c r="Z137" s="9">
        <v>2651264.4656056906</v>
      </c>
      <c r="AA137" s="9">
        <v>4145284.5161843235</v>
      </c>
    </row>
    <row r="138" spans="1:27" x14ac:dyDescent="0.25">
      <c r="A138" s="1" t="s">
        <v>233</v>
      </c>
      <c r="B138" s="1" t="s">
        <v>3</v>
      </c>
      <c r="C138" s="9">
        <v>0</v>
      </c>
      <c r="D138" s="9">
        <v>0</v>
      </c>
      <c r="E138" s="9">
        <v>0</v>
      </c>
      <c r="F138" s="9">
        <v>0</v>
      </c>
      <c r="G138" s="9">
        <v>0</v>
      </c>
      <c r="H138" s="9">
        <v>0</v>
      </c>
      <c r="I138" s="9">
        <v>0</v>
      </c>
      <c r="J138" s="9">
        <v>0</v>
      </c>
      <c r="K138" s="9">
        <v>0</v>
      </c>
      <c r="L138" s="9">
        <v>0</v>
      </c>
      <c r="M138" s="9">
        <v>0</v>
      </c>
      <c r="N138" s="9">
        <v>0</v>
      </c>
      <c r="O138" s="9">
        <v>0</v>
      </c>
      <c r="P138" s="9">
        <v>0</v>
      </c>
      <c r="Q138" s="9">
        <v>0</v>
      </c>
      <c r="R138" s="9">
        <v>0</v>
      </c>
      <c r="S138" s="9">
        <v>0</v>
      </c>
      <c r="T138" s="9">
        <v>0</v>
      </c>
      <c r="U138" s="9">
        <v>0</v>
      </c>
      <c r="V138" s="9">
        <v>0</v>
      </c>
      <c r="W138" s="9">
        <v>0</v>
      </c>
      <c r="X138" s="9">
        <v>0</v>
      </c>
      <c r="Y138" s="9">
        <v>0</v>
      </c>
      <c r="Z138" s="9">
        <v>0</v>
      </c>
      <c r="AA138" s="9">
        <v>0</v>
      </c>
    </row>
    <row r="139" spans="1:27" x14ac:dyDescent="0.25">
      <c r="A139" s="1" t="s">
        <v>234</v>
      </c>
      <c r="B139" s="1" t="s">
        <v>97</v>
      </c>
      <c r="C139" s="9">
        <v>1021266.8606744794</v>
      </c>
      <c r="D139" s="9">
        <v>1461403.9624903149</v>
      </c>
      <c r="E139" s="9">
        <v>2431238.05240897</v>
      </c>
      <c r="F139" s="9">
        <v>2504034.0082759224</v>
      </c>
      <c r="G139" s="9">
        <v>2479908.9441209473</v>
      </c>
      <c r="H139" s="9">
        <v>2515511.8552757576</v>
      </c>
      <c r="I139" s="9">
        <v>2499060.3374907551</v>
      </c>
      <c r="J139" s="9">
        <v>2515511.8552757576</v>
      </c>
      <c r="K139" s="9">
        <v>2695653.5659724837</v>
      </c>
      <c r="L139" s="9">
        <v>2420958.9030186553</v>
      </c>
      <c r="M139" s="9">
        <v>2499060.3374907551</v>
      </c>
      <c r="N139" s="9">
        <v>2611401.9253144274</v>
      </c>
      <c r="O139" s="9">
        <v>2859007.5323484819</v>
      </c>
      <c r="P139" s="9">
        <v>2504034.0082759224</v>
      </c>
      <c r="Q139" s="9">
        <v>2458008.7544303429</v>
      </c>
      <c r="R139" s="9">
        <v>2546617.6134920008</v>
      </c>
      <c r="S139" s="9">
        <v>2548583.4875293276</v>
      </c>
      <c r="T139" s="9">
        <v>2504034.0082759224</v>
      </c>
      <c r="U139" s="9">
        <v>2479908.9441209473</v>
      </c>
      <c r="V139" s="9">
        <v>3064776.9382154969</v>
      </c>
      <c r="W139" s="9">
        <v>3744489.5601149118</v>
      </c>
      <c r="X139" s="9">
        <v>2517808.8323751306</v>
      </c>
      <c r="Y139" s="9">
        <v>2502928.541106889</v>
      </c>
      <c r="Z139" s="9">
        <v>2504034.0082759224</v>
      </c>
      <c r="AA139" s="9">
        <v>2505826.7639130759</v>
      </c>
    </row>
    <row r="140" spans="1:27" x14ac:dyDescent="0.25">
      <c r="A140" s="1" t="s">
        <v>235</v>
      </c>
      <c r="B140" s="1" t="s">
        <v>88</v>
      </c>
      <c r="C140" s="9">
        <v>5553803.8259909712</v>
      </c>
      <c r="D140" s="9">
        <v>4716966.9504107162</v>
      </c>
      <c r="E140" s="9">
        <v>8924468.3998973724</v>
      </c>
      <c r="F140" s="9">
        <v>10279688.595220052</v>
      </c>
      <c r="G140" s="9">
        <v>8723674.1644673273</v>
      </c>
      <c r="H140" s="9">
        <v>10342974.958413221</v>
      </c>
      <c r="I140" s="9">
        <v>8791043.7813840397</v>
      </c>
      <c r="J140" s="9">
        <v>10342974.958413221</v>
      </c>
      <c r="K140" s="9">
        <v>11098180.49162324</v>
      </c>
      <c r="L140" s="9">
        <v>9821630.45211206</v>
      </c>
      <c r="M140" s="9">
        <v>8791043.7813840397</v>
      </c>
      <c r="N140" s="9">
        <v>9056730.2486060262</v>
      </c>
      <c r="O140" s="9">
        <v>7173112.6937571364</v>
      </c>
      <c r="P140" s="9">
        <v>10279688.595220052</v>
      </c>
      <c r="Q140" s="9">
        <v>10648423.943032779</v>
      </c>
      <c r="R140" s="9">
        <v>10514485.37425169</v>
      </c>
      <c r="S140" s="9">
        <v>8965253.3327301666</v>
      </c>
      <c r="T140" s="9">
        <v>10279688.595220052</v>
      </c>
      <c r="U140" s="9">
        <v>8723674.1644673273</v>
      </c>
      <c r="V140" s="9">
        <v>9032830.0339471903</v>
      </c>
      <c r="W140" s="9">
        <v>5753631.5036892993</v>
      </c>
      <c r="X140" s="9">
        <v>10355639.992801586</v>
      </c>
      <c r="Y140" s="9">
        <v>8804651.1148435213</v>
      </c>
      <c r="Z140" s="9">
        <v>10279688.595220052</v>
      </c>
      <c r="AA140" s="9">
        <v>8658234.766595671</v>
      </c>
    </row>
    <row r="141" spans="1:27" x14ac:dyDescent="0.25">
      <c r="A141" s="1" t="s">
        <v>236</v>
      </c>
      <c r="B141" s="1" t="s">
        <v>88</v>
      </c>
      <c r="C141" s="9">
        <v>28936.698041625001</v>
      </c>
      <c r="D141" s="9">
        <v>10831.425090505085</v>
      </c>
      <c r="E141" s="9">
        <v>20839.350801194414</v>
      </c>
      <c r="F141" s="9">
        <v>35623.45959002414</v>
      </c>
      <c r="G141" s="9">
        <v>20370.480127498067</v>
      </c>
      <c r="H141" s="9">
        <v>35900.540210653533</v>
      </c>
      <c r="I141" s="9">
        <v>20527.793596195595</v>
      </c>
      <c r="J141" s="9">
        <v>35900.540210653533</v>
      </c>
      <c r="K141" s="9">
        <v>38573.667815133958</v>
      </c>
      <c r="L141" s="9">
        <v>33617.987507684411</v>
      </c>
      <c r="M141" s="9">
        <v>20527.793596195595</v>
      </c>
      <c r="N141" s="9">
        <v>35175.085423156343</v>
      </c>
      <c r="O141" s="9">
        <v>22334.840909213202</v>
      </c>
      <c r="P141" s="9">
        <v>35623.45959002414</v>
      </c>
      <c r="Q141" s="9">
        <v>36162.692805172192</v>
      </c>
      <c r="R141" s="9">
        <v>36651.447832250909</v>
      </c>
      <c r="S141" s="9">
        <v>20934.586896451059</v>
      </c>
      <c r="T141" s="9">
        <v>35623.45959002414</v>
      </c>
      <c r="U141" s="9">
        <v>20370.480127498067</v>
      </c>
      <c r="V141" s="9">
        <v>39547.574320341671</v>
      </c>
      <c r="W141" s="9">
        <v>25190.573568733449</v>
      </c>
      <c r="X141" s="9">
        <v>35955.990317304633</v>
      </c>
      <c r="Y141" s="9">
        <v>20559.567813188922</v>
      </c>
      <c r="Z141" s="9">
        <v>35623.45959002414</v>
      </c>
      <c r="AA141" s="9">
        <v>20485.676445705631</v>
      </c>
    </row>
    <row r="142" spans="1:27" x14ac:dyDescent="0.25">
      <c r="A142" s="1" t="s">
        <v>237</v>
      </c>
      <c r="B142" s="1" t="s">
        <v>106</v>
      </c>
      <c r="C142" s="9">
        <v>958012.85430990905</v>
      </c>
      <c r="D142" s="9">
        <v>672496.20403314556</v>
      </c>
      <c r="E142" s="9">
        <v>1293863.3828159382</v>
      </c>
      <c r="F142" s="9">
        <v>1133669.3480754944</v>
      </c>
      <c r="G142" s="9">
        <v>1319765.2004239899</v>
      </c>
      <c r="H142" s="9">
        <v>1138747.0461366132</v>
      </c>
      <c r="I142" s="9">
        <v>1329957.24500249</v>
      </c>
      <c r="J142" s="9">
        <v>1138747.0461366132</v>
      </c>
      <c r="K142" s="9">
        <v>1220188.736867974</v>
      </c>
      <c r="L142" s="9">
        <v>1096917.655802707</v>
      </c>
      <c r="M142" s="9">
        <v>1329957.24500249</v>
      </c>
      <c r="N142" s="9">
        <v>1190108.7154056174</v>
      </c>
      <c r="O142" s="9">
        <v>1447032.451099697</v>
      </c>
      <c r="P142" s="9">
        <v>1133669.3480754944</v>
      </c>
      <c r="Q142" s="9">
        <v>1218060.0817450725</v>
      </c>
      <c r="R142" s="9">
        <v>1152507.9586306133</v>
      </c>
      <c r="S142" s="9">
        <v>1356312.619941246</v>
      </c>
      <c r="T142" s="9">
        <v>1133669.3480754944</v>
      </c>
      <c r="U142" s="9">
        <v>1319765.2004239899</v>
      </c>
      <c r="V142" s="9">
        <v>1342901.4081734032</v>
      </c>
      <c r="W142" s="9">
        <v>1632050.0138746228</v>
      </c>
      <c r="X142" s="9">
        <v>1139763.2085026116</v>
      </c>
      <c r="Y142" s="9">
        <v>1332015.8369248679</v>
      </c>
      <c r="Z142" s="9">
        <v>1133669.3480754944</v>
      </c>
      <c r="AA142" s="9">
        <v>1325677.5852356835</v>
      </c>
    </row>
    <row r="143" spans="1:27" x14ac:dyDescent="0.25">
      <c r="A143" s="1" t="s">
        <v>238</v>
      </c>
      <c r="B143" s="1" t="s">
        <v>197</v>
      </c>
      <c r="C143" s="9">
        <v>8223223.5851936284</v>
      </c>
      <c r="D143" s="9">
        <v>4617038.5602860963</v>
      </c>
      <c r="E143" s="9">
        <v>8764373.8870617803</v>
      </c>
      <c r="F143" s="9">
        <v>8172769.5371869002</v>
      </c>
      <c r="G143" s="9">
        <v>8939827.6613057591</v>
      </c>
      <c r="H143" s="9">
        <v>8211901.0414715279</v>
      </c>
      <c r="I143" s="9">
        <v>9008866.54944955</v>
      </c>
      <c r="J143" s="9">
        <v>8211901.0414715279</v>
      </c>
      <c r="K143" s="9">
        <v>8801474.1898583062</v>
      </c>
      <c r="L143" s="9">
        <v>7889540.9981266242</v>
      </c>
      <c r="M143" s="9">
        <v>9008866.54944955</v>
      </c>
      <c r="N143" s="9">
        <v>8050596.7744566947</v>
      </c>
      <c r="O143" s="9">
        <v>9034903.1403202303</v>
      </c>
      <c r="P143" s="9">
        <v>8172769.5371869002</v>
      </c>
      <c r="Q143" s="9">
        <v>8664722.0952779055</v>
      </c>
      <c r="R143" s="9">
        <v>8317950.1211406514</v>
      </c>
      <c r="S143" s="9">
        <v>9187392.6310782265</v>
      </c>
      <c r="T143" s="9">
        <v>8172769.5371869002</v>
      </c>
      <c r="U143" s="9">
        <v>8939827.6613057591</v>
      </c>
      <c r="V143" s="9">
        <v>8474720.8061491307</v>
      </c>
      <c r="W143" s="9">
        <v>9028512.8591032494</v>
      </c>
      <c r="X143" s="9">
        <v>8219732.1416079113</v>
      </c>
      <c r="Y143" s="9">
        <v>9022811.0427620094</v>
      </c>
      <c r="Z143" s="9">
        <v>8172769.5371869002</v>
      </c>
      <c r="AA143" s="9">
        <v>8935598.3576970045</v>
      </c>
    </row>
    <row r="144" spans="1:27" x14ac:dyDescent="0.25">
      <c r="A144" s="1" t="s">
        <v>239</v>
      </c>
      <c r="B144" s="1" t="s">
        <v>197</v>
      </c>
      <c r="C144" s="9">
        <v>11577819.924560478</v>
      </c>
      <c r="D144" s="9">
        <v>6756081.7522769496</v>
      </c>
      <c r="E144" s="9">
        <v>12824849.893573675</v>
      </c>
      <c r="F144" s="9">
        <v>11438333.27149339</v>
      </c>
      <c r="G144" s="9">
        <v>13081590.232009521</v>
      </c>
      <c r="H144" s="9">
        <v>11489884.370942151</v>
      </c>
      <c r="I144" s="9">
        <v>13182614.376879741</v>
      </c>
      <c r="J144" s="9">
        <v>11489884.370942151</v>
      </c>
      <c r="K144" s="9">
        <v>12311912.223357201</v>
      </c>
      <c r="L144" s="9">
        <v>11065213.381247848</v>
      </c>
      <c r="M144" s="9">
        <v>13182614.376879741</v>
      </c>
      <c r="N144" s="9">
        <v>11297474.401917923</v>
      </c>
      <c r="O144" s="9">
        <v>13220713.546764228</v>
      </c>
      <c r="P144" s="9">
        <v>11438333.27149339</v>
      </c>
      <c r="Q144" s="9">
        <v>12180138.245640758</v>
      </c>
      <c r="R144" s="9">
        <v>11629591.411405202</v>
      </c>
      <c r="S144" s="9">
        <v>13443850.402234117</v>
      </c>
      <c r="T144" s="9">
        <v>11438333.27149339</v>
      </c>
      <c r="U144" s="9">
        <v>13081590.232009521</v>
      </c>
      <c r="V144" s="9">
        <v>11860216.50622471</v>
      </c>
      <c r="W144" s="9">
        <v>13211362.69085118</v>
      </c>
      <c r="X144" s="9">
        <v>11500200.913311377</v>
      </c>
      <c r="Y144" s="9">
        <v>13203019.261002239</v>
      </c>
      <c r="Z144" s="9">
        <v>11438333.27149339</v>
      </c>
      <c r="AA144" s="9">
        <v>13075401.520227242</v>
      </c>
    </row>
    <row r="145" spans="1:27" x14ac:dyDescent="0.25">
      <c r="A145" s="1" t="s">
        <v>240</v>
      </c>
      <c r="B145" s="1" t="s">
        <v>117</v>
      </c>
      <c r="C145" s="9">
        <v>13363.616936417</v>
      </c>
      <c r="D145" s="9">
        <v>6860.009895644218</v>
      </c>
      <c r="E145" s="9">
        <v>10430.422311691793</v>
      </c>
      <c r="F145" s="9">
        <v>20597.828616226361</v>
      </c>
      <c r="G145" s="9">
        <v>10463.884725609363</v>
      </c>
      <c r="H145" s="9">
        <v>20749.894282822017</v>
      </c>
      <c r="I145" s="9">
        <v>10544.693326679822</v>
      </c>
      <c r="J145" s="9">
        <v>20749.894282822017</v>
      </c>
      <c r="K145" s="9">
        <v>22287.623510399335</v>
      </c>
      <c r="L145" s="9">
        <v>19497.197874360572</v>
      </c>
      <c r="M145" s="9">
        <v>10544.693326679822</v>
      </c>
      <c r="N145" s="9">
        <v>20004.534447241422</v>
      </c>
      <c r="O145" s="9">
        <v>12137.99322725327</v>
      </c>
      <c r="P145" s="9">
        <v>20597.828616226361</v>
      </c>
      <c r="Q145" s="9">
        <v>19426.625742925731</v>
      </c>
      <c r="R145" s="9">
        <v>21162.002743423054</v>
      </c>
      <c r="S145" s="9">
        <v>10753.654439740554</v>
      </c>
      <c r="T145" s="9">
        <v>20597.828616226361</v>
      </c>
      <c r="U145" s="9">
        <v>10463.884725609363</v>
      </c>
      <c r="V145" s="9">
        <v>21895.534859848478</v>
      </c>
      <c r="W145" s="9">
        <v>14187.099574424985</v>
      </c>
      <c r="X145" s="9">
        <v>20780.326066219732</v>
      </c>
      <c r="Y145" s="9">
        <v>10561.015069799945</v>
      </c>
      <c r="Z145" s="9">
        <v>20597.828616226361</v>
      </c>
      <c r="AA145" s="9">
        <v>10543.236705912945</v>
      </c>
    </row>
    <row r="146" spans="1:27" x14ac:dyDescent="0.25">
      <c r="A146" s="1" t="s">
        <v>241</v>
      </c>
      <c r="B146" s="1" t="s">
        <v>97</v>
      </c>
      <c r="C146" s="9">
        <v>295113.86819724605</v>
      </c>
      <c r="D146" s="9">
        <v>293432.2940603926</v>
      </c>
      <c r="E146" s="9">
        <v>453998.8757300314</v>
      </c>
      <c r="F146" s="9">
        <v>516602.88922324131</v>
      </c>
      <c r="G146" s="9">
        <v>463087.46748520085</v>
      </c>
      <c r="H146" s="9">
        <v>519059.04345810466</v>
      </c>
      <c r="I146" s="9">
        <v>466663.71582910145</v>
      </c>
      <c r="J146" s="9">
        <v>519059.04345810466</v>
      </c>
      <c r="K146" s="9">
        <v>556309.2816032744</v>
      </c>
      <c r="L146" s="9">
        <v>498825.57684119872</v>
      </c>
      <c r="M146" s="9">
        <v>466663.71582910145</v>
      </c>
      <c r="N146" s="9">
        <v>530983.83759216033</v>
      </c>
      <c r="O146" s="9">
        <v>554852.0109481368</v>
      </c>
      <c r="P146" s="9">
        <v>516602.88922324131</v>
      </c>
      <c r="Q146" s="9">
        <v>486331.54501269286</v>
      </c>
      <c r="R146" s="9">
        <v>525715.39109652163</v>
      </c>
      <c r="S146" s="9">
        <v>475911.45461710024</v>
      </c>
      <c r="T146" s="9">
        <v>516602.88922324131</v>
      </c>
      <c r="U146" s="9">
        <v>463087.46748520085</v>
      </c>
      <c r="V146" s="9">
        <v>586270.52720480494</v>
      </c>
      <c r="W146" s="9">
        <v>669576.52757040691</v>
      </c>
      <c r="X146" s="9">
        <v>519550.57553986972</v>
      </c>
      <c r="Y146" s="9">
        <v>467386.04743752524</v>
      </c>
      <c r="Z146" s="9">
        <v>516602.88922324131</v>
      </c>
      <c r="AA146" s="9">
        <v>467279.38569463533</v>
      </c>
    </row>
    <row r="147" spans="1:27" x14ac:dyDescent="0.25">
      <c r="A147" s="1" t="s">
        <v>242</v>
      </c>
      <c r="B147" s="1" t="s">
        <v>117</v>
      </c>
      <c r="C147" s="9">
        <v>777558.24238562817</v>
      </c>
      <c r="D147" s="9">
        <v>207700.89242388139</v>
      </c>
      <c r="E147" s="9">
        <v>404818.34572762018</v>
      </c>
      <c r="F147" s="9">
        <v>622738.58793297235</v>
      </c>
      <c r="G147" s="9">
        <v>406117.06582178705</v>
      </c>
      <c r="H147" s="9">
        <v>627332.78899917426</v>
      </c>
      <c r="I147" s="9">
        <v>409253.35342629184</v>
      </c>
      <c r="J147" s="9">
        <v>627332.78899917426</v>
      </c>
      <c r="K147" s="9">
        <v>673820.15254188236</v>
      </c>
      <c r="L147" s="9">
        <v>589486.38156070921</v>
      </c>
      <c r="M147" s="9">
        <v>409253.35342629184</v>
      </c>
      <c r="N147" s="9">
        <v>602650.95572662447</v>
      </c>
      <c r="O147" s="9">
        <v>429953.21360934933</v>
      </c>
      <c r="P147" s="9">
        <v>622738.58793297235</v>
      </c>
      <c r="Q147" s="9">
        <v>639715.25553378486</v>
      </c>
      <c r="R147" s="9">
        <v>639783.39123878768</v>
      </c>
      <c r="S147" s="9">
        <v>417363.40780211845</v>
      </c>
      <c r="T147" s="9">
        <v>622738.58793297235</v>
      </c>
      <c r="U147" s="9">
        <v>406117.06582178705</v>
      </c>
      <c r="V147" s="9">
        <v>661506.91244234226</v>
      </c>
      <c r="W147" s="9">
        <v>428620.01298719982</v>
      </c>
      <c r="X147" s="9">
        <v>628252.19266774843</v>
      </c>
      <c r="Y147" s="9">
        <v>409886.82164561725</v>
      </c>
      <c r="Z147" s="9">
        <v>622738.58793297235</v>
      </c>
      <c r="AA147" s="9">
        <v>406486.43409630319</v>
      </c>
    </row>
    <row r="148" spans="1:27" x14ac:dyDescent="0.25">
      <c r="A148" s="1" t="s">
        <v>243</v>
      </c>
      <c r="B148" s="1" t="s">
        <v>86</v>
      </c>
      <c r="C148" s="9">
        <v>44279.0499326645</v>
      </c>
      <c r="D148" s="9">
        <v>194273.10339847472</v>
      </c>
      <c r="E148" s="9">
        <v>261719.87738041929</v>
      </c>
      <c r="F148" s="9">
        <v>238569.64339825587</v>
      </c>
      <c r="G148" s="9">
        <v>266959.24083901721</v>
      </c>
      <c r="H148" s="9">
        <v>239061.58807677784</v>
      </c>
      <c r="I148" s="9">
        <v>269020.86549952452</v>
      </c>
      <c r="J148" s="9">
        <v>239061.58807677784</v>
      </c>
      <c r="K148" s="9">
        <v>255641.00696832611</v>
      </c>
      <c r="L148" s="9">
        <v>235009.01430557392</v>
      </c>
      <c r="M148" s="9">
        <v>269020.86549952452</v>
      </c>
      <c r="N148" s="9">
        <v>213055.56658654832</v>
      </c>
      <c r="O148" s="9">
        <v>275112.76088682673</v>
      </c>
      <c r="P148" s="9">
        <v>238569.64339825587</v>
      </c>
      <c r="Q148" s="9">
        <v>199626.78676718319</v>
      </c>
      <c r="R148" s="9">
        <v>240394.79213726861</v>
      </c>
      <c r="S148" s="9">
        <v>274351.97355072747</v>
      </c>
      <c r="T148" s="9">
        <v>238569.64339825587</v>
      </c>
      <c r="U148" s="9">
        <v>266959.24083901721</v>
      </c>
      <c r="V148" s="9">
        <v>191451.74471616227</v>
      </c>
      <c r="W148" s="9">
        <v>274271.05565784033</v>
      </c>
      <c r="X148" s="9">
        <v>239160.03734698851</v>
      </c>
      <c r="Y148" s="9">
        <v>269437.27300639288</v>
      </c>
      <c r="Z148" s="9">
        <v>238569.64339825587</v>
      </c>
      <c r="AA148" s="9">
        <v>266934.83462372993</v>
      </c>
    </row>
    <row r="149" spans="1:27" x14ac:dyDescent="0.25">
      <c r="A149" s="1" t="s">
        <v>244</v>
      </c>
      <c r="B149" s="1" t="s">
        <v>104</v>
      </c>
      <c r="C149" s="9">
        <v>2548678.747306115</v>
      </c>
      <c r="D149" s="9">
        <v>1073471.7969210569</v>
      </c>
      <c r="E149" s="9">
        <v>2095538.7677595918</v>
      </c>
      <c r="F149" s="9">
        <v>1599372.9253713936</v>
      </c>
      <c r="G149" s="9">
        <v>2137489.3041718183</v>
      </c>
      <c r="H149" s="9">
        <v>1605173.2864894858</v>
      </c>
      <c r="I149" s="9">
        <v>2153996.3209253931</v>
      </c>
      <c r="J149" s="9">
        <v>1605173.2864894858</v>
      </c>
      <c r="K149" s="9">
        <v>1718748.6227439339</v>
      </c>
      <c r="L149" s="9">
        <v>1557390.695566223</v>
      </c>
      <c r="M149" s="9">
        <v>2153996.3209253931</v>
      </c>
      <c r="N149" s="9">
        <v>1526091.8851713331</v>
      </c>
      <c r="O149" s="9">
        <v>2016064.7537310261</v>
      </c>
      <c r="P149" s="9">
        <v>1599372.9253713936</v>
      </c>
      <c r="Q149" s="9">
        <v>1761016.9484946132</v>
      </c>
      <c r="R149" s="9">
        <v>1620892.6657867413</v>
      </c>
      <c r="S149" s="9">
        <v>2196681.4379605534</v>
      </c>
      <c r="T149" s="9">
        <v>1599372.9253713936</v>
      </c>
      <c r="U149" s="9">
        <v>2137489.3041718183</v>
      </c>
      <c r="V149" s="9">
        <v>1506936.3426872585</v>
      </c>
      <c r="W149" s="9">
        <v>1813037.0762704618</v>
      </c>
      <c r="X149" s="9">
        <v>1606334.0700978176</v>
      </c>
      <c r="Y149" s="9">
        <v>2157330.4126366801</v>
      </c>
      <c r="Z149" s="9">
        <v>1599372.9253713936</v>
      </c>
      <c r="AA149" s="9">
        <v>2128926.1938546714</v>
      </c>
    </row>
    <row r="150" spans="1:27" x14ac:dyDescent="0.25">
      <c r="A150" s="1" t="s">
        <v>245</v>
      </c>
      <c r="B150" s="1" t="s">
        <v>97</v>
      </c>
      <c r="C150" s="9">
        <v>123882.89756100801</v>
      </c>
      <c r="D150" s="9">
        <v>159770.56349305087</v>
      </c>
      <c r="E150" s="9">
        <v>270596.61695069046</v>
      </c>
      <c r="F150" s="9">
        <v>258596.51594929353</v>
      </c>
      <c r="G150" s="9">
        <v>276013.68362921168</v>
      </c>
      <c r="H150" s="9">
        <v>259685.13850878435</v>
      </c>
      <c r="I150" s="9">
        <v>278145.23230690154</v>
      </c>
      <c r="J150" s="9">
        <v>259685.13850878435</v>
      </c>
      <c r="K150" s="9">
        <v>278194.93148961989</v>
      </c>
      <c r="L150" s="9">
        <v>250717.21300019202</v>
      </c>
      <c r="M150" s="9">
        <v>278145.23230690154</v>
      </c>
      <c r="N150" s="9">
        <v>276007.52934143861</v>
      </c>
      <c r="O150" s="9">
        <v>329374.98720255122</v>
      </c>
      <c r="P150" s="9">
        <v>258596.51594929353</v>
      </c>
      <c r="Q150" s="9">
        <v>257074.4438769508</v>
      </c>
      <c r="R150" s="9">
        <v>262635.38084297441</v>
      </c>
      <c r="S150" s="9">
        <v>283657.15527466754</v>
      </c>
      <c r="T150" s="9">
        <v>258596.51594929353</v>
      </c>
      <c r="U150" s="9">
        <v>276013.68362921168</v>
      </c>
      <c r="V150" s="9">
        <v>316080.8099159085</v>
      </c>
      <c r="W150" s="9">
        <v>403240.52997982653</v>
      </c>
      <c r="X150" s="9">
        <v>259902.99653468828</v>
      </c>
      <c r="Y150" s="9">
        <v>278575.76308571291</v>
      </c>
      <c r="Z150" s="9">
        <v>258596.51594929353</v>
      </c>
      <c r="AA150" s="9">
        <v>278602.93124039017</v>
      </c>
    </row>
    <row r="151" spans="1:27" x14ac:dyDescent="0.25">
      <c r="A151" s="1" t="s">
        <v>246</v>
      </c>
      <c r="B151" s="1" t="s">
        <v>117</v>
      </c>
      <c r="C151" s="9">
        <v>0</v>
      </c>
      <c r="D151" s="9">
        <v>0</v>
      </c>
      <c r="E151" s="9">
        <v>0</v>
      </c>
      <c r="F151" s="9">
        <v>0</v>
      </c>
      <c r="G151" s="9">
        <v>0</v>
      </c>
      <c r="H151" s="9">
        <v>0</v>
      </c>
      <c r="I151" s="9">
        <v>0</v>
      </c>
      <c r="J151" s="9">
        <v>0</v>
      </c>
      <c r="K151" s="9">
        <v>0</v>
      </c>
      <c r="L151" s="9">
        <v>0</v>
      </c>
      <c r="M151" s="9">
        <v>0</v>
      </c>
      <c r="N151" s="9">
        <v>0</v>
      </c>
      <c r="O151" s="9">
        <v>0</v>
      </c>
      <c r="P151" s="9">
        <v>0</v>
      </c>
      <c r="Q151" s="9">
        <v>0</v>
      </c>
      <c r="R151" s="9">
        <v>0</v>
      </c>
      <c r="S151" s="9">
        <v>0</v>
      </c>
      <c r="T151" s="9">
        <v>0</v>
      </c>
      <c r="U151" s="9">
        <v>0</v>
      </c>
      <c r="V151" s="9">
        <v>0</v>
      </c>
      <c r="W151" s="9">
        <v>0</v>
      </c>
      <c r="X151" s="9">
        <v>0</v>
      </c>
      <c r="Y151" s="9">
        <v>0</v>
      </c>
      <c r="Z151" s="9">
        <v>0</v>
      </c>
      <c r="AA151" s="9">
        <v>0</v>
      </c>
    </row>
    <row r="152" spans="1:27" x14ac:dyDescent="0.25">
      <c r="A152" s="1" t="s">
        <v>247</v>
      </c>
      <c r="B152" s="1" t="s">
        <v>88</v>
      </c>
      <c r="C152" s="9">
        <v>0</v>
      </c>
      <c r="D152" s="9">
        <v>0</v>
      </c>
      <c r="E152" s="9">
        <v>0</v>
      </c>
      <c r="F152" s="9">
        <v>0</v>
      </c>
      <c r="G152" s="9">
        <v>0</v>
      </c>
      <c r="H152" s="9">
        <v>0</v>
      </c>
      <c r="I152" s="9">
        <v>0</v>
      </c>
      <c r="J152" s="9">
        <v>0</v>
      </c>
      <c r="K152" s="9">
        <v>0</v>
      </c>
      <c r="L152" s="9">
        <v>0</v>
      </c>
      <c r="M152" s="9">
        <v>0</v>
      </c>
      <c r="N152" s="9">
        <v>0</v>
      </c>
      <c r="O152" s="9">
        <v>0</v>
      </c>
      <c r="P152" s="9">
        <v>0</v>
      </c>
      <c r="Q152" s="9">
        <v>0</v>
      </c>
      <c r="R152" s="9">
        <v>0</v>
      </c>
      <c r="S152" s="9">
        <v>0</v>
      </c>
      <c r="T152" s="9">
        <v>0</v>
      </c>
      <c r="U152" s="9">
        <v>0</v>
      </c>
      <c r="V152" s="9">
        <v>0</v>
      </c>
      <c r="W152" s="9">
        <v>0</v>
      </c>
      <c r="X152" s="9">
        <v>0</v>
      </c>
      <c r="Y152" s="9">
        <v>0</v>
      </c>
      <c r="Z152" s="9">
        <v>0</v>
      </c>
      <c r="AA152" s="9">
        <v>0</v>
      </c>
    </row>
    <row r="153" spans="1:27" x14ac:dyDescent="0.25">
      <c r="A153" s="1" t="s">
        <v>248</v>
      </c>
      <c r="B153" s="1" t="s">
        <v>88</v>
      </c>
      <c r="C153" s="9">
        <v>3127093.900117836</v>
      </c>
      <c r="D153" s="9">
        <v>1320845.3513342398</v>
      </c>
      <c r="E153" s="9">
        <v>2196785.9987814594</v>
      </c>
      <c r="F153" s="9">
        <v>4512410.8613173161</v>
      </c>
      <c r="G153" s="9">
        <v>2147359.8654509052</v>
      </c>
      <c r="H153" s="9">
        <v>4548044.5290705496</v>
      </c>
      <c r="I153" s="9">
        <v>2163943.1087942943</v>
      </c>
      <c r="J153" s="9">
        <v>4548044.5290705496</v>
      </c>
      <c r="K153" s="9">
        <v>4887168.4196961187</v>
      </c>
      <c r="L153" s="9">
        <v>4254499.1903092545</v>
      </c>
      <c r="M153" s="9">
        <v>2163943.1087942943</v>
      </c>
      <c r="N153" s="9">
        <v>4434665.6740951957</v>
      </c>
      <c r="O153" s="9">
        <v>2477553.8665767857</v>
      </c>
      <c r="P153" s="9">
        <v>4512410.8613173161</v>
      </c>
      <c r="Q153" s="9">
        <v>4373497.4752919376</v>
      </c>
      <c r="R153" s="9">
        <v>4644614.2301221453</v>
      </c>
      <c r="S153" s="9">
        <v>2206825.3384244042</v>
      </c>
      <c r="T153" s="9">
        <v>4512410.8613173161</v>
      </c>
      <c r="U153" s="9">
        <v>2147359.8654509052</v>
      </c>
      <c r="V153" s="9">
        <v>5085975.0515075848</v>
      </c>
      <c r="W153" s="9">
        <v>3239607.7611729945</v>
      </c>
      <c r="X153" s="9">
        <v>4555175.6329088407</v>
      </c>
      <c r="Y153" s="9">
        <v>2167292.5967743066</v>
      </c>
      <c r="Z153" s="9">
        <v>4512410.8613173161</v>
      </c>
      <c r="AA153" s="9">
        <v>2172820.6270193211</v>
      </c>
    </row>
    <row r="154" spans="1:27" x14ac:dyDescent="0.25">
      <c r="A154" s="1" t="s">
        <v>249</v>
      </c>
      <c r="B154" s="1" t="s">
        <v>104</v>
      </c>
      <c r="C154" s="9">
        <v>324157.956615576</v>
      </c>
      <c r="D154" s="9">
        <v>178351.73525366219</v>
      </c>
      <c r="E154" s="9">
        <v>352274.32894989412</v>
      </c>
      <c r="F154" s="9">
        <v>301801.87859047402</v>
      </c>
      <c r="G154" s="9">
        <v>359326.49963317136</v>
      </c>
      <c r="H154" s="9">
        <v>303161.05904596439</v>
      </c>
      <c r="I154" s="9">
        <v>362101.44149504276</v>
      </c>
      <c r="J154" s="9">
        <v>303161.05904596439</v>
      </c>
      <c r="K154" s="9">
        <v>324849.39691448445</v>
      </c>
      <c r="L154" s="9">
        <v>291964.31415830227</v>
      </c>
      <c r="M154" s="9">
        <v>362101.44149504276</v>
      </c>
      <c r="N154" s="9">
        <v>292480.74500343984</v>
      </c>
      <c r="O154" s="9">
        <v>346431.19002332288</v>
      </c>
      <c r="P154" s="9">
        <v>301801.87859047402</v>
      </c>
      <c r="Q154" s="9">
        <v>329599.74267463479</v>
      </c>
      <c r="R154" s="9">
        <v>306844.53196743957</v>
      </c>
      <c r="S154" s="9">
        <v>369277.10018055793</v>
      </c>
      <c r="T154" s="9">
        <v>301801.87859047402</v>
      </c>
      <c r="U154" s="9">
        <v>359326.49963317136</v>
      </c>
      <c r="V154" s="9">
        <v>298538.47586731822</v>
      </c>
      <c r="W154" s="9">
        <v>321508.34258686326</v>
      </c>
      <c r="X154" s="9">
        <v>303433.06183361454</v>
      </c>
      <c r="Y154" s="9">
        <v>362661.92500332295</v>
      </c>
      <c r="Z154" s="9">
        <v>301801.87859047402</v>
      </c>
      <c r="AA154" s="9">
        <v>358252.37821075076</v>
      </c>
    </row>
    <row r="155" spans="1:27" x14ac:dyDescent="0.25">
      <c r="A155" s="1" t="s">
        <v>250</v>
      </c>
      <c r="B155" s="1" t="s">
        <v>92</v>
      </c>
      <c r="C155" s="9">
        <v>958379.98481676017</v>
      </c>
      <c r="D155" s="9">
        <v>446162.47583484079</v>
      </c>
      <c r="E155" s="9">
        <v>881245.06640657759</v>
      </c>
      <c r="F155" s="9">
        <v>910836.62425548502</v>
      </c>
      <c r="G155" s="9">
        <v>898886.68860649981</v>
      </c>
      <c r="H155" s="9">
        <v>915945.33413424948</v>
      </c>
      <c r="I155" s="9">
        <v>905828.44854861335</v>
      </c>
      <c r="J155" s="9">
        <v>915945.33413424948</v>
      </c>
      <c r="K155" s="9">
        <v>982376.93384540116</v>
      </c>
      <c r="L155" s="9">
        <v>873860.47263808723</v>
      </c>
      <c r="M155" s="9">
        <v>905828.44854861335</v>
      </c>
      <c r="N155" s="9">
        <v>876173.03002930386</v>
      </c>
      <c r="O155" s="9">
        <v>866627.94296554185</v>
      </c>
      <c r="P155" s="9">
        <v>910836.62425548502</v>
      </c>
      <c r="Q155" s="9">
        <v>973811.8254158661</v>
      </c>
      <c r="R155" s="9">
        <v>929790.29079624917</v>
      </c>
      <c r="S155" s="9">
        <v>923778.98679441004</v>
      </c>
      <c r="T155" s="9">
        <v>910836.62425548502</v>
      </c>
      <c r="U155" s="9">
        <v>898886.68860649981</v>
      </c>
      <c r="V155" s="9">
        <v>908645.81348816538</v>
      </c>
      <c r="W155" s="9">
        <v>804281.25875029166</v>
      </c>
      <c r="X155" s="9">
        <v>916967.7026672184</v>
      </c>
      <c r="Y155" s="9">
        <v>907230.54710054724</v>
      </c>
      <c r="Z155" s="9">
        <v>910836.62425548502</v>
      </c>
      <c r="AA155" s="9">
        <v>896199.67985675239</v>
      </c>
    </row>
    <row r="156" spans="1:27" x14ac:dyDescent="0.25">
      <c r="A156" s="1" t="s">
        <v>251</v>
      </c>
      <c r="B156" s="1" t="s">
        <v>106</v>
      </c>
      <c r="C156" s="9">
        <v>996650.64836485335</v>
      </c>
      <c r="D156" s="9">
        <v>714046.9465368886</v>
      </c>
      <c r="E156" s="9">
        <v>1324027.9003398211</v>
      </c>
      <c r="F156" s="9">
        <v>1532758.8175982861</v>
      </c>
      <c r="G156" s="9">
        <v>1350533.5806440979</v>
      </c>
      <c r="H156" s="9">
        <v>1541757.5349891353</v>
      </c>
      <c r="I156" s="9">
        <v>1360963.2377181482</v>
      </c>
      <c r="J156" s="9">
        <v>1541757.5349891353</v>
      </c>
      <c r="K156" s="9">
        <v>1653938.4735902608</v>
      </c>
      <c r="L156" s="9">
        <v>1467627.3173756432</v>
      </c>
      <c r="M156" s="9">
        <v>1360963.2377181482</v>
      </c>
      <c r="N156" s="9">
        <v>1462148.8735782546</v>
      </c>
      <c r="O156" s="9">
        <v>1311848.6862861181</v>
      </c>
      <c r="P156" s="9">
        <v>1532758.8175982861</v>
      </c>
      <c r="Q156" s="9">
        <v>1578713.5149569742</v>
      </c>
      <c r="R156" s="9">
        <v>1566144.6807160378</v>
      </c>
      <c r="S156" s="9">
        <v>1387933.0493739054</v>
      </c>
      <c r="T156" s="9">
        <v>1532758.8175982861</v>
      </c>
      <c r="U156" s="9">
        <v>1350533.5806440979</v>
      </c>
      <c r="V156" s="9">
        <v>1553394.990302243</v>
      </c>
      <c r="W156" s="9">
        <v>1327452.7265805043</v>
      </c>
      <c r="X156" s="9">
        <v>1543558.3821141066</v>
      </c>
      <c r="Y156" s="9">
        <v>1363069.8226768752</v>
      </c>
      <c r="Z156" s="9">
        <v>1532758.8175982861</v>
      </c>
      <c r="AA156" s="9">
        <v>1349097.6823215238</v>
      </c>
    </row>
    <row r="157" spans="1:27" x14ac:dyDescent="0.25">
      <c r="A157" s="1" t="s">
        <v>252</v>
      </c>
      <c r="B157" s="1" t="s">
        <v>106</v>
      </c>
      <c r="C157" s="9">
        <v>157663.45164463</v>
      </c>
      <c r="D157" s="9">
        <v>94375.738712677325</v>
      </c>
      <c r="E157" s="9">
        <v>180069.32137913938</v>
      </c>
      <c r="F157" s="9">
        <v>177126.27170751599</v>
      </c>
      <c r="G157" s="9">
        <v>183674.12446816725</v>
      </c>
      <c r="H157" s="9">
        <v>178036.5315741472</v>
      </c>
      <c r="I157" s="9">
        <v>185092.56985822238</v>
      </c>
      <c r="J157" s="9">
        <v>178036.5315741472</v>
      </c>
      <c r="K157" s="9">
        <v>190874.48947329831</v>
      </c>
      <c r="L157" s="9">
        <v>170537.93382211454</v>
      </c>
      <c r="M157" s="9">
        <v>185092.56985822238</v>
      </c>
      <c r="N157" s="9">
        <v>174510.32527922798</v>
      </c>
      <c r="O157" s="9">
        <v>186356.82668695805</v>
      </c>
      <c r="P157" s="9">
        <v>177126.27170751599</v>
      </c>
      <c r="Q157" s="9">
        <v>187308.11083183374</v>
      </c>
      <c r="R157" s="9">
        <v>180503.39869006077</v>
      </c>
      <c r="S157" s="9">
        <v>188760.49534629507</v>
      </c>
      <c r="T157" s="9">
        <v>177126.27170751599</v>
      </c>
      <c r="U157" s="9">
        <v>183674.12446816725</v>
      </c>
      <c r="V157" s="9">
        <v>186145.90425478457</v>
      </c>
      <c r="W157" s="9">
        <v>189210.40897199218</v>
      </c>
      <c r="X157" s="9">
        <v>178218.69518620445</v>
      </c>
      <c r="Y157" s="9">
        <v>185379.06784200919</v>
      </c>
      <c r="Z157" s="9">
        <v>177126.27170751599</v>
      </c>
      <c r="AA157" s="9">
        <v>183668.37847706227</v>
      </c>
    </row>
    <row r="158" spans="1:27" x14ac:dyDescent="0.25">
      <c r="A158" s="1" t="s">
        <v>253</v>
      </c>
      <c r="B158" s="1" t="s">
        <v>92</v>
      </c>
      <c r="C158" s="9">
        <v>5589189.612468658</v>
      </c>
      <c r="D158" s="9">
        <v>2240487.2325901007</v>
      </c>
      <c r="E158" s="9">
        <v>4552533.8168841042</v>
      </c>
      <c r="F158" s="9">
        <v>4755756.1384874657</v>
      </c>
      <c r="G158" s="9">
        <v>4643670.8736591041</v>
      </c>
      <c r="H158" s="9">
        <v>4783403.7660280224</v>
      </c>
      <c r="I158" s="9">
        <v>4679532.1772735761</v>
      </c>
      <c r="J158" s="9">
        <v>4783403.7660280224</v>
      </c>
      <c r="K158" s="9">
        <v>5131207.5197720919</v>
      </c>
      <c r="L158" s="9">
        <v>4555646.3471582625</v>
      </c>
      <c r="M158" s="9">
        <v>4679532.1772735761</v>
      </c>
      <c r="N158" s="9">
        <v>4824407.3467043312</v>
      </c>
      <c r="O158" s="9">
        <v>4903769.6716543809</v>
      </c>
      <c r="P158" s="9">
        <v>4755756.1384874657</v>
      </c>
      <c r="Q158" s="9">
        <v>5140470.9157651551</v>
      </c>
      <c r="R158" s="9">
        <v>4858330.7464575125</v>
      </c>
      <c r="S158" s="9">
        <v>4772265.1019848464</v>
      </c>
      <c r="T158" s="9">
        <v>4755756.1384874657</v>
      </c>
      <c r="U158" s="9">
        <v>4643670.8736591041</v>
      </c>
      <c r="V158" s="9">
        <v>5323877.2201292776</v>
      </c>
      <c r="W158" s="9">
        <v>5122148.3766975384</v>
      </c>
      <c r="X158" s="9">
        <v>4788936.6823766697</v>
      </c>
      <c r="Y158" s="9">
        <v>4686775.4530837517</v>
      </c>
      <c r="Z158" s="9">
        <v>4755756.1384874657</v>
      </c>
      <c r="AA158" s="9">
        <v>4650921.3258670205</v>
      </c>
    </row>
    <row r="159" spans="1:27" x14ac:dyDescent="0.25">
      <c r="A159" s="1" t="s">
        <v>254</v>
      </c>
      <c r="B159" s="1" t="s">
        <v>88</v>
      </c>
      <c r="C159" s="9">
        <v>688331.16891263996</v>
      </c>
      <c r="D159" s="9">
        <v>310215.0533595609</v>
      </c>
      <c r="E159" s="9">
        <v>586552.89000672835</v>
      </c>
      <c r="F159" s="9">
        <v>827677.55489250063</v>
      </c>
      <c r="G159" s="9">
        <v>573355.86427797168</v>
      </c>
      <c r="H159" s="9">
        <v>833501.8923227659</v>
      </c>
      <c r="I159" s="9">
        <v>577783.67350205907</v>
      </c>
      <c r="J159" s="9">
        <v>833501.8923227659</v>
      </c>
      <c r="K159" s="9">
        <v>895014.65446185227</v>
      </c>
      <c r="L159" s="9">
        <v>785521.78778042155</v>
      </c>
      <c r="M159" s="9">
        <v>577783.67350205907</v>
      </c>
      <c r="N159" s="9">
        <v>783617.10178779135</v>
      </c>
      <c r="O159" s="9">
        <v>557039.87753455027</v>
      </c>
      <c r="P159" s="9">
        <v>827677.55489250063</v>
      </c>
      <c r="Q159" s="9">
        <v>845328.89578791987</v>
      </c>
      <c r="R159" s="9">
        <v>849286.24908220407</v>
      </c>
      <c r="S159" s="9">
        <v>589233.44409119699</v>
      </c>
      <c r="T159" s="9">
        <v>827677.55489250063</v>
      </c>
      <c r="U159" s="9">
        <v>573355.86427797168</v>
      </c>
      <c r="V159" s="9">
        <v>831304.68261164916</v>
      </c>
      <c r="W159" s="9">
        <v>529515.20100159803</v>
      </c>
      <c r="X159" s="9">
        <v>834667.47413410491</v>
      </c>
      <c r="Y159" s="9">
        <v>578678.00360767916</v>
      </c>
      <c r="Z159" s="9">
        <v>827677.55489250063</v>
      </c>
      <c r="AA159" s="9">
        <v>572505.72954347485</v>
      </c>
    </row>
    <row r="160" spans="1:27" x14ac:dyDescent="0.25">
      <c r="A160" s="1" t="s">
        <v>255</v>
      </c>
      <c r="B160" s="1" t="s">
        <v>88</v>
      </c>
      <c r="C160" s="9">
        <v>2.4222384999999997</v>
      </c>
      <c r="D160" s="9">
        <v>1.0043952154014621</v>
      </c>
      <c r="E160" s="9">
        <v>1.8770299213052268</v>
      </c>
      <c r="F160" s="9">
        <v>3.2752207636365376</v>
      </c>
      <c r="G160" s="9">
        <v>1.8347980738668415</v>
      </c>
      <c r="H160" s="9">
        <v>3.3006059538674015</v>
      </c>
      <c r="I160" s="9">
        <v>1.8489675213984151</v>
      </c>
      <c r="J160" s="9">
        <v>3.3006059538674015</v>
      </c>
      <c r="K160" s="9">
        <v>3.5462864029232621</v>
      </c>
      <c r="L160" s="9">
        <v>3.0914861877674635</v>
      </c>
      <c r="M160" s="9">
        <v>1.8489675213984151</v>
      </c>
      <c r="N160" s="9">
        <v>3.2196547959377861</v>
      </c>
      <c r="O160" s="9">
        <v>2.0029571153571899</v>
      </c>
      <c r="P160" s="9">
        <v>3.2752207636365376</v>
      </c>
      <c r="Q160" s="9">
        <v>3.2946343392246487</v>
      </c>
      <c r="R160" s="9">
        <v>3.3694015729069275</v>
      </c>
      <c r="S160" s="9">
        <v>1.885607971652856</v>
      </c>
      <c r="T160" s="9">
        <v>3.2752207636365376</v>
      </c>
      <c r="U160" s="9">
        <v>1.8347980738668415</v>
      </c>
      <c r="V160" s="9">
        <v>3.6232151314324419</v>
      </c>
      <c r="W160" s="9">
        <v>2.3078752336208677</v>
      </c>
      <c r="X160" s="9">
        <v>3.3056861052777111</v>
      </c>
      <c r="Y160" s="9">
        <v>1.8518294702466269</v>
      </c>
      <c r="Z160" s="9">
        <v>3.2752207636365376</v>
      </c>
      <c r="AA160" s="9">
        <v>1.846061381741229</v>
      </c>
    </row>
    <row r="161" spans="1:27" x14ac:dyDescent="0.25">
      <c r="A161" s="1" t="s">
        <v>256</v>
      </c>
      <c r="B161" s="1" t="s">
        <v>117</v>
      </c>
      <c r="C161" s="9">
        <v>329774.05676730903</v>
      </c>
      <c r="D161" s="9">
        <v>140709.22172497926</v>
      </c>
      <c r="E161" s="9">
        <v>233924.60267476423</v>
      </c>
      <c r="F161" s="9">
        <v>480271.87416423502</v>
      </c>
      <c r="G161" s="9">
        <v>234675.06911285408</v>
      </c>
      <c r="H161" s="9">
        <v>484024.39954766008</v>
      </c>
      <c r="I161" s="9">
        <v>236487.37539664877</v>
      </c>
      <c r="J161" s="9">
        <v>484024.39954766008</v>
      </c>
      <c r="K161" s="9">
        <v>520079.6756018931</v>
      </c>
      <c r="L161" s="9">
        <v>453111.60262436478</v>
      </c>
      <c r="M161" s="9">
        <v>236487.37539664877</v>
      </c>
      <c r="N161" s="9">
        <v>472350.74973075534</v>
      </c>
      <c r="O161" s="9">
        <v>270343.49216263107</v>
      </c>
      <c r="P161" s="9">
        <v>480271.87416423502</v>
      </c>
      <c r="Q161" s="9">
        <v>465577.11362771183</v>
      </c>
      <c r="R161" s="9">
        <v>494194.00254714361</v>
      </c>
      <c r="S161" s="9">
        <v>241173.77676051419</v>
      </c>
      <c r="T161" s="9">
        <v>480271.87416423502</v>
      </c>
      <c r="U161" s="9">
        <v>234675.06911285408</v>
      </c>
      <c r="V161" s="9">
        <v>540316.24747829826</v>
      </c>
      <c r="W161" s="9">
        <v>350095.14285541035</v>
      </c>
      <c r="X161" s="9">
        <v>484775.36485244834</v>
      </c>
      <c r="Y161" s="9">
        <v>236853.42551048085</v>
      </c>
      <c r="Z161" s="9">
        <v>480271.87416423502</v>
      </c>
      <c r="AA161" s="9">
        <v>237163.82935354978</v>
      </c>
    </row>
    <row r="162" spans="1:27" x14ac:dyDescent="0.25">
      <c r="A162" s="1" t="s">
        <v>257</v>
      </c>
      <c r="B162" s="1" t="s">
        <v>3</v>
      </c>
      <c r="C162" s="9">
        <v>0</v>
      </c>
      <c r="D162" s="9">
        <v>0</v>
      </c>
      <c r="E162" s="9">
        <v>0</v>
      </c>
      <c r="F162" s="9">
        <v>0</v>
      </c>
      <c r="G162" s="9">
        <v>0</v>
      </c>
      <c r="H162" s="9">
        <v>0</v>
      </c>
      <c r="I162" s="9">
        <v>0</v>
      </c>
      <c r="J162" s="9">
        <v>0</v>
      </c>
      <c r="K162" s="9">
        <v>0</v>
      </c>
      <c r="L162" s="9">
        <v>0</v>
      </c>
      <c r="M162" s="9">
        <v>0</v>
      </c>
      <c r="N162" s="9">
        <v>0</v>
      </c>
      <c r="O162" s="9">
        <v>0</v>
      </c>
      <c r="P162" s="9">
        <v>0</v>
      </c>
      <c r="Q162" s="9">
        <v>0</v>
      </c>
      <c r="R162" s="9">
        <v>0</v>
      </c>
      <c r="S162" s="9">
        <v>0</v>
      </c>
      <c r="T162" s="9">
        <v>0</v>
      </c>
      <c r="U162" s="9">
        <v>0</v>
      </c>
      <c r="V162" s="9">
        <v>0</v>
      </c>
      <c r="W162" s="9">
        <v>0</v>
      </c>
      <c r="X162" s="9">
        <v>0</v>
      </c>
      <c r="Y162" s="9">
        <v>0</v>
      </c>
      <c r="Z162" s="9">
        <v>0</v>
      </c>
      <c r="AA162" s="9">
        <v>0</v>
      </c>
    </row>
    <row r="163" spans="1:27" x14ac:dyDescent="0.25">
      <c r="A163" s="1" t="s">
        <v>258</v>
      </c>
      <c r="B163" s="1" t="s">
        <v>123</v>
      </c>
      <c r="C163" s="9">
        <v>740389.45892435953</v>
      </c>
      <c r="D163" s="9">
        <v>306796.5147748405</v>
      </c>
      <c r="E163" s="9">
        <v>421684.68365218281</v>
      </c>
      <c r="F163" s="9">
        <v>1075169.1173086788</v>
      </c>
      <c r="G163" s="9">
        <v>430126.37843131815</v>
      </c>
      <c r="H163" s="9">
        <v>1083602.7095946088</v>
      </c>
      <c r="I163" s="9">
        <v>433448.0808234975</v>
      </c>
      <c r="J163" s="9">
        <v>1083602.7095946088</v>
      </c>
      <c r="K163" s="9">
        <v>1164350.4305712916</v>
      </c>
      <c r="L163" s="9">
        <v>1014127.9162140334</v>
      </c>
      <c r="M163" s="9">
        <v>433448.0808234975</v>
      </c>
      <c r="N163" s="9">
        <v>993562.86997208069</v>
      </c>
      <c r="O163" s="9">
        <v>458652.22662431578</v>
      </c>
      <c r="P163" s="9">
        <v>1075169.1173086788</v>
      </c>
      <c r="Q163" s="9">
        <v>989270.42011676216</v>
      </c>
      <c r="R163" s="9">
        <v>1106458.3272504532</v>
      </c>
      <c r="S163" s="9">
        <v>442037.59505752049</v>
      </c>
      <c r="T163" s="9">
        <v>1075169.1173086788</v>
      </c>
      <c r="U163" s="9">
        <v>430126.37843131815</v>
      </c>
      <c r="V163" s="9">
        <v>1038203.1331500676</v>
      </c>
      <c r="W163" s="9">
        <v>453344.23387325986</v>
      </c>
      <c r="X163" s="9">
        <v>1085290.4623888836</v>
      </c>
      <c r="Y163" s="9">
        <v>434118.99917200545</v>
      </c>
      <c r="Z163" s="9">
        <v>1075169.1173086788</v>
      </c>
      <c r="AA163" s="9">
        <v>430336.93050893041</v>
      </c>
    </row>
    <row r="164" spans="1:27" x14ac:dyDescent="0.25">
      <c r="A164" s="1" t="s">
        <v>259</v>
      </c>
      <c r="B164" s="1" t="s">
        <v>123</v>
      </c>
      <c r="C164" s="9">
        <v>166836.0830510435</v>
      </c>
      <c r="D164" s="9">
        <v>2149587.8166553029</v>
      </c>
      <c r="E164" s="9">
        <v>2954558.5259145619</v>
      </c>
      <c r="F164" s="9">
        <v>2302393.5224659676</v>
      </c>
      <c r="G164" s="9">
        <v>3013705.7566559035</v>
      </c>
      <c r="H164" s="9">
        <v>2304138.708600997</v>
      </c>
      <c r="I164" s="9">
        <v>3036979.4597422155</v>
      </c>
      <c r="J164" s="9">
        <v>2304138.708600997</v>
      </c>
      <c r="K164" s="9">
        <v>2461231.9657023442</v>
      </c>
      <c r="L164" s="9">
        <v>2289762.1010972052</v>
      </c>
      <c r="M164" s="9">
        <v>3036979.4597422155</v>
      </c>
      <c r="N164" s="9">
        <v>2111415.7692092662</v>
      </c>
      <c r="O164" s="9">
        <v>3213573.7889884752</v>
      </c>
      <c r="P164" s="9">
        <v>2302393.5224659676</v>
      </c>
      <c r="Q164" s="9">
        <v>1920831.055788052</v>
      </c>
      <c r="R164" s="9">
        <v>2308868.2835778501</v>
      </c>
      <c r="S164" s="9">
        <v>3097162.3961813897</v>
      </c>
      <c r="T164" s="9">
        <v>2302393.5224659676</v>
      </c>
      <c r="U164" s="9">
        <v>3013705.7566559035</v>
      </c>
      <c r="V164" s="9">
        <v>1842923.2718050613</v>
      </c>
      <c r="W164" s="9">
        <v>3176383.0257325596</v>
      </c>
      <c r="X164" s="9">
        <v>2304487.9598661833</v>
      </c>
      <c r="Y164" s="9">
        <v>3041680.2885899791</v>
      </c>
      <c r="Z164" s="9">
        <v>2302393.5224659676</v>
      </c>
      <c r="AA164" s="9">
        <v>3015181.0021627303</v>
      </c>
    </row>
    <row r="165" spans="1:27" x14ac:dyDescent="0.25">
      <c r="A165" s="1" t="s">
        <v>260</v>
      </c>
      <c r="B165" s="1" t="s">
        <v>99</v>
      </c>
      <c r="C165" s="9">
        <v>8069877.1469899388</v>
      </c>
      <c r="D165" s="9">
        <v>4141318.3338292907</v>
      </c>
      <c r="E165" s="9">
        <v>7136207.6337455902</v>
      </c>
      <c r="F165" s="9">
        <v>6015343.140122965</v>
      </c>
      <c r="G165" s="9">
        <v>7279067.189860899</v>
      </c>
      <c r="H165" s="9">
        <v>6036022.7543040086</v>
      </c>
      <c r="I165" s="9">
        <v>7335280.6566693308</v>
      </c>
      <c r="J165" s="9">
        <v>6036022.7543040086</v>
      </c>
      <c r="K165" s="9">
        <v>6462085.2069286704</v>
      </c>
      <c r="L165" s="9">
        <v>5865666.8877043221</v>
      </c>
      <c r="M165" s="9">
        <v>7335280.6566693308</v>
      </c>
      <c r="N165" s="9">
        <v>6010487.2372732423</v>
      </c>
      <c r="O165" s="9">
        <v>7900293.5077312235</v>
      </c>
      <c r="P165" s="9">
        <v>6015343.140122965</v>
      </c>
      <c r="Q165" s="9">
        <v>6078005.3432141151</v>
      </c>
      <c r="R165" s="9">
        <v>6092065.9372049458</v>
      </c>
      <c r="S165" s="9">
        <v>7480641.7746405788</v>
      </c>
      <c r="T165" s="9">
        <v>6015343.140122965</v>
      </c>
      <c r="U165" s="9">
        <v>7279067.189860899</v>
      </c>
      <c r="V165" s="9">
        <v>6173186.4214600567</v>
      </c>
      <c r="W165" s="9">
        <v>7979751.6594917681</v>
      </c>
      <c r="X165" s="9">
        <v>6040161.213389446</v>
      </c>
      <c r="Y165" s="9">
        <v>7346634.6679087533</v>
      </c>
      <c r="Z165" s="9">
        <v>6015343.140122965</v>
      </c>
      <c r="AA165" s="9">
        <v>7289354.4569028495</v>
      </c>
    </row>
    <row r="166" spans="1:27" x14ac:dyDescent="0.25">
      <c r="A166" s="1" t="s">
        <v>261</v>
      </c>
      <c r="B166" s="1" t="s">
        <v>117</v>
      </c>
      <c r="C166" s="9">
        <v>38288.915999399993</v>
      </c>
      <c r="D166" s="9">
        <v>12659.918815667766</v>
      </c>
      <c r="E166" s="9">
        <v>21787.378106172404</v>
      </c>
      <c r="F166" s="9">
        <v>35530.440128172049</v>
      </c>
      <c r="G166" s="9">
        <v>21857.275397251724</v>
      </c>
      <c r="H166" s="9">
        <v>35783.860482246775</v>
      </c>
      <c r="I166" s="9">
        <v>22026.070820211695</v>
      </c>
      <c r="J166" s="9">
        <v>35783.860482246775</v>
      </c>
      <c r="K166" s="9">
        <v>38427.764152214499</v>
      </c>
      <c r="L166" s="9">
        <v>33696.217857271084</v>
      </c>
      <c r="M166" s="9">
        <v>22026.070820211695</v>
      </c>
      <c r="N166" s="9">
        <v>34164.540620680971</v>
      </c>
      <c r="O166" s="9">
        <v>23574.744083281974</v>
      </c>
      <c r="P166" s="9">
        <v>35530.440128172049</v>
      </c>
      <c r="Q166" s="9">
        <v>34967.777579149712</v>
      </c>
      <c r="R166" s="9">
        <v>36470.647147118361</v>
      </c>
      <c r="S166" s="9">
        <v>22462.555043351716</v>
      </c>
      <c r="T166" s="9">
        <v>35530.440128172049</v>
      </c>
      <c r="U166" s="9">
        <v>21857.275397251724</v>
      </c>
      <c r="V166" s="9">
        <v>36489.32938683968</v>
      </c>
      <c r="W166" s="9">
        <v>23643.073929396985</v>
      </c>
      <c r="X166" s="9">
        <v>35834.575633775894</v>
      </c>
      <c r="Y166" s="9">
        <v>22060.164165432994</v>
      </c>
      <c r="Z166" s="9">
        <v>35530.440128172049</v>
      </c>
      <c r="AA166" s="9">
        <v>21889.92226224106</v>
      </c>
    </row>
    <row r="167" spans="1:27" x14ac:dyDescent="0.25">
      <c r="A167" s="1" t="s">
        <v>262</v>
      </c>
      <c r="B167" s="1" t="s">
        <v>104</v>
      </c>
      <c r="C167" s="9">
        <v>6245893.4206387438</v>
      </c>
      <c r="D167" s="9">
        <v>2557971.0907815434</v>
      </c>
      <c r="E167" s="9">
        <v>4945389.5604527546</v>
      </c>
      <c r="F167" s="9">
        <v>3845439.6268593622</v>
      </c>
      <c r="G167" s="9">
        <v>5044391.1862018062</v>
      </c>
      <c r="H167" s="9">
        <v>3859637.321326918</v>
      </c>
      <c r="I167" s="9">
        <v>5083347.1003482342</v>
      </c>
      <c r="J167" s="9">
        <v>3859637.321326918</v>
      </c>
      <c r="K167" s="9">
        <v>4132955.3223332805</v>
      </c>
      <c r="L167" s="9">
        <v>3742678.6332409885</v>
      </c>
      <c r="M167" s="9">
        <v>5083347.1003482342</v>
      </c>
      <c r="N167" s="9">
        <v>3597161.7639392097</v>
      </c>
      <c r="O167" s="9">
        <v>4655339.4605018403</v>
      </c>
      <c r="P167" s="9">
        <v>3845439.6268593622</v>
      </c>
      <c r="Q167" s="9">
        <v>4200411.1130171642</v>
      </c>
      <c r="R167" s="9">
        <v>3898114.0540575627</v>
      </c>
      <c r="S167" s="9">
        <v>5184082.3076467691</v>
      </c>
      <c r="T167" s="9">
        <v>3845439.6268593622</v>
      </c>
      <c r="U167" s="9">
        <v>5044391.1862018062</v>
      </c>
      <c r="V167" s="9">
        <v>3497144.7977737263</v>
      </c>
      <c r="W167" s="9">
        <v>4075384.0265042665</v>
      </c>
      <c r="X167" s="9">
        <v>3862478.6014952576</v>
      </c>
      <c r="Y167" s="9">
        <v>5091215.4264304414</v>
      </c>
      <c r="Z167" s="9">
        <v>3845439.6268593622</v>
      </c>
      <c r="AA167" s="9">
        <v>5019740.6137293763</v>
      </c>
    </row>
    <row r="168" spans="1:27" x14ac:dyDescent="0.25">
      <c r="A168" s="1" t="s">
        <v>263</v>
      </c>
      <c r="B168" s="1" t="s">
        <v>88</v>
      </c>
      <c r="C168" s="9">
        <v>968829.18430952495</v>
      </c>
      <c r="D168" s="9">
        <v>384390.00542073755</v>
      </c>
      <c r="E168" s="9">
        <v>743682.70502392366</v>
      </c>
      <c r="F168" s="9">
        <v>958365.30293787294</v>
      </c>
      <c r="G168" s="9">
        <v>726950.36944188736</v>
      </c>
      <c r="H168" s="9">
        <v>964845.39593307173</v>
      </c>
      <c r="I168" s="9">
        <v>732564.33059901593</v>
      </c>
      <c r="J168" s="9">
        <v>964845.39593307173</v>
      </c>
      <c r="K168" s="9">
        <v>1035814.9165052408</v>
      </c>
      <c r="L168" s="9">
        <v>911463.26567768317</v>
      </c>
      <c r="M168" s="9">
        <v>732564.33059901593</v>
      </c>
      <c r="N168" s="9">
        <v>893552.73825831036</v>
      </c>
      <c r="O168" s="9">
        <v>671821.71577039943</v>
      </c>
      <c r="P168" s="9">
        <v>958365.30293787294</v>
      </c>
      <c r="Q168" s="9">
        <v>992749.91313647002</v>
      </c>
      <c r="R168" s="9">
        <v>982406.89557061903</v>
      </c>
      <c r="S168" s="9">
        <v>747081.34433930484</v>
      </c>
      <c r="T168" s="9">
        <v>958365.30293787294</v>
      </c>
      <c r="U168" s="9">
        <v>726950.36944188736</v>
      </c>
      <c r="V168" s="9">
        <v>924900.33676198963</v>
      </c>
      <c r="W168" s="9">
        <v>589132.71869029151</v>
      </c>
      <c r="X168" s="9">
        <v>966142.20928247378</v>
      </c>
      <c r="Y168" s="9">
        <v>733698.23999309959</v>
      </c>
      <c r="Z168" s="9">
        <v>958365.30293787294</v>
      </c>
      <c r="AA168" s="9">
        <v>723997.73119958024</v>
      </c>
    </row>
    <row r="169" spans="1:27" x14ac:dyDescent="0.25">
      <c r="A169" s="1" t="s">
        <v>264</v>
      </c>
      <c r="B169" s="1" t="s">
        <v>117</v>
      </c>
      <c r="C169" s="9">
        <v>0</v>
      </c>
      <c r="D169" s="9">
        <v>0</v>
      </c>
      <c r="E169" s="9">
        <v>0</v>
      </c>
      <c r="F169" s="9">
        <v>0</v>
      </c>
      <c r="G169" s="9">
        <v>0</v>
      </c>
      <c r="H169" s="9">
        <v>0</v>
      </c>
      <c r="I169" s="9">
        <v>0</v>
      </c>
      <c r="J169" s="9">
        <v>0</v>
      </c>
      <c r="K169" s="9">
        <v>0</v>
      </c>
      <c r="L169" s="9">
        <v>0</v>
      </c>
      <c r="M169" s="9">
        <v>0</v>
      </c>
      <c r="N169" s="9">
        <v>0</v>
      </c>
      <c r="O169" s="9">
        <v>0</v>
      </c>
      <c r="P169" s="9">
        <v>0</v>
      </c>
      <c r="Q169" s="9">
        <v>0</v>
      </c>
      <c r="R169" s="9">
        <v>0</v>
      </c>
      <c r="S169" s="9">
        <v>0</v>
      </c>
      <c r="T169" s="9">
        <v>0</v>
      </c>
      <c r="U169" s="9">
        <v>0</v>
      </c>
      <c r="V169" s="9">
        <v>0</v>
      </c>
      <c r="W169" s="9">
        <v>0</v>
      </c>
      <c r="X169" s="9">
        <v>0</v>
      </c>
      <c r="Y169" s="9">
        <v>0</v>
      </c>
      <c r="Z169" s="9">
        <v>0</v>
      </c>
      <c r="AA169" s="9">
        <v>0</v>
      </c>
    </row>
    <row r="170" spans="1:27" x14ac:dyDescent="0.25">
      <c r="A170" s="1" t="s">
        <v>265</v>
      </c>
      <c r="B170" s="1" t="s">
        <v>88</v>
      </c>
      <c r="C170" s="9">
        <v>535349.90724388801</v>
      </c>
      <c r="D170" s="9">
        <v>244535.06499786701</v>
      </c>
      <c r="E170" s="9">
        <v>421346.38806460344</v>
      </c>
      <c r="F170" s="9">
        <v>650824.15607676585</v>
      </c>
      <c r="G170" s="9">
        <v>411866.39194020472</v>
      </c>
      <c r="H170" s="9">
        <v>655397.64536625845</v>
      </c>
      <c r="I170" s="9">
        <v>415047.07940316654</v>
      </c>
      <c r="J170" s="9">
        <v>655397.64536625845</v>
      </c>
      <c r="K170" s="9">
        <v>703760.5671934709</v>
      </c>
      <c r="L170" s="9">
        <v>617721.85874495434</v>
      </c>
      <c r="M170" s="9">
        <v>415047.07940316654</v>
      </c>
      <c r="N170" s="9">
        <v>618443.71527965006</v>
      </c>
      <c r="O170" s="9">
        <v>430589.13698357204</v>
      </c>
      <c r="P170" s="9">
        <v>650824.15607676585</v>
      </c>
      <c r="Q170" s="9">
        <v>641279.08040260873</v>
      </c>
      <c r="R170" s="9">
        <v>667792.11726029753</v>
      </c>
      <c r="S170" s="9">
        <v>423271.94635735732</v>
      </c>
      <c r="T170" s="9">
        <v>650824.15607676585</v>
      </c>
      <c r="U170" s="9">
        <v>411866.39194020472</v>
      </c>
      <c r="V170" s="9">
        <v>652771.77151055238</v>
      </c>
      <c r="W170" s="9">
        <v>415795.29506999528</v>
      </c>
      <c r="X170" s="9">
        <v>656312.90413929697</v>
      </c>
      <c r="Y170" s="9">
        <v>415689.51551791746</v>
      </c>
      <c r="Z170" s="9">
        <v>650824.15607676585</v>
      </c>
      <c r="AA170" s="9">
        <v>412063.25403566845</v>
      </c>
    </row>
    <row r="171" spans="1:27" x14ac:dyDescent="0.25">
      <c r="A171" s="1" t="s">
        <v>266</v>
      </c>
      <c r="B171" s="1" t="s">
        <v>117</v>
      </c>
      <c r="C171" s="9">
        <v>1617865.7149100159</v>
      </c>
      <c r="D171" s="9">
        <v>438688.53361416369</v>
      </c>
      <c r="E171" s="9">
        <v>844883.83794836723</v>
      </c>
      <c r="F171" s="9">
        <v>1238734.5613472587</v>
      </c>
      <c r="G171" s="9">
        <v>847594.3564541993</v>
      </c>
      <c r="H171" s="9">
        <v>1247598.7072753599</v>
      </c>
      <c r="I171" s="9">
        <v>854140.00522770314</v>
      </c>
      <c r="J171" s="9">
        <v>1247598.7072753599</v>
      </c>
      <c r="K171" s="9">
        <v>1339803.878102269</v>
      </c>
      <c r="L171" s="9">
        <v>1174577.0711835213</v>
      </c>
      <c r="M171" s="9">
        <v>854140.00522770314</v>
      </c>
      <c r="N171" s="9">
        <v>1188833.0299212039</v>
      </c>
      <c r="O171" s="9">
        <v>864608.0898337228</v>
      </c>
      <c r="P171" s="9">
        <v>1238734.5613472587</v>
      </c>
      <c r="Q171" s="9">
        <v>1271846.8236240046</v>
      </c>
      <c r="R171" s="9">
        <v>1271621.1550425226</v>
      </c>
      <c r="S171" s="9">
        <v>871066.24866339215</v>
      </c>
      <c r="T171" s="9">
        <v>1238734.5613472587</v>
      </c>
      <c r="U171" s="9">
        <v>847594.3564541993</v>
      </c>
      <c r="V171" s="9">
        <v>1276325.0279736326</v>
      </c>
      <c r="W171" s="9">
        <v>826988.25934585952</v>
      </c>
      <c r="X171" s="9">
        <v>1249372.6236032778</v>
      </c>
      <c r="Y171" s="9">
        <v>855462.09713879344</v>
      </c>
      <c r="Z171" s="9">
        <v>1238734.5613472587</v>
      </c>
      <c r="AA171" s="9">
        <v>846864.06941162911</v>
      </c>
    </row>
    <row r="172" spans="1:27" x14ac:dyDescent="0.25">
      <c r="A172" s="1" t="s">
        <v>267</v>
      </c>
      <c r="B172" s="1" t="s">
        <v>173</v>
      </c>
      <c r="C172" s="9">
        <v>2070295.2435234468</v>
      </c>
      <c r="D172" s="9">
        <v>2269583.177327693</v>
      </c>
      <c r="E172" s="9">
        <v>4300684.0649537789</v>
      </c>
      <c r="F172" s="9">
        <v>2264267.7370959772</v>
      </c>
      <c r="G172" s="9">
        <v>4386779.3480577283</v>
      </c>
      <c r="H172" s="9">
        <v>2264283.361680564</v>
      </c>
      <c r="I172" s="9">
        <v>4420656.7761465106</v>
      </c>
      <c r="J172" s="9">
        <v>2264283.361680564</v>
      </c>
      <c r="K172" s="9">
        <v>2417125.990350015</v>
      </c>
      <c r="L172" s="9">
        <v>2264154.6484645298</v>
      </c>
      <c r="M172" s="9">
        <v>4420656.7761465106</v>
      </c>
      <c r="N172" s="9">
        <v>2148416.6419936609</v>
      </c>
      <c r="O172" s="9">
        <v>4162986.8906913842</v>
      </c>
      <c r="P172" s="9">
        <v>2264267.7370959772</v>
      </c>
      <c r="Q172" s="9">
        <v>2575385.6421430935</v>
      </c>
      <c r="R172" s="9">
        <v>2264325.7053840831</v>
      </c>
      <c r="S172" s="9">
        <v>4508259.6425158493</v>
      </c>
      <c r="T172" s="9">
        <v>2264267.7370959772</v>
      </c>
      <c r="U172" s="9">
        <v>4386779.3480577283</v>
      </c>
      <c r="V172" s="9">
        <v>2039125.5485469149</v>
      </c>
      <c r="W172" s="9">
        <v>3858022.0385145233</v>
      </c>
      <c r="X172" s="9">
        <v>2264286.488513757</v>
      </c>
      <c r="Y172" s="9">
        <v>4427499.3482397553</v>
      </c>
      <c r="Z172" s="9">
        <v>2264267.7370959772</v>
      </c>
      <c r="AA172" s="9">
        <v>4372200.975768825</v>
      </c>
    </row>
    <row r="173" spans="1:27" x14ac:dyDescent="0.25">
      <c r="A173" s="1" t="s">
        <v>268</v>
      </c>
      <c r="B173" s="1" t="s">
        <v>117</v>
      </c>
      <c r="C173" s="9">
        <v>25581.537608550003</v>
      </c>
      <c r="D173" s="9">
        <v>6961.7167877837619</v>
      </c>
      <c r="E173" s="9">
        <v>13384.534962463111</v>
      </c>
      <c r="F173" s="9">
        <v>19538.513010541894</v>
      </c>
      <c r="G173" s="9">
        <v>13427.474628341741</v>
      </c>
      <c r="H173" s="9">
        <v>19677.872120167489</v>
      </c>
      <c r="I173" s="9">
        <v>13531.169906823701</v>
      </c>
      <c r="J173" s="9">
        <v>19677.872120167489</v>
      </c>
      <c r="K173" s="9">
        <v>21131.779774228111</v>
      </c>
      <c r="L173" s="9">
        <v>18529.850610627371</v>
      </c>
      <c r="M173" s="9">
        <v>13531.169906823701</v>
      </c>
      <c r="N173" s="9">
        <v>18724.414534044878</v>
      </c>
      <c r="O173" s="9">
        <v>13639.578777366611</v>
      </c>
      <c r="P173" s="9">
        <v>19538.513010541894</v>
      </c>
      <c r="Q173" s="9">
        <v>20055.32762053407</v>
      </c>
      <c r="R173" s="9">
        <v>20055.544933658297</v>
      </c>
      <c r="S173" s="9">
        <v>13799.3131554841</v>
      </c>
      <c r="T173" s="9">
        <v>19538.513010541894</v>
      </c>
      <c r="U173" s="9">
        <v>13427.474628341741</v>
      </c>
      <c r="V173" s="9">
        <v>20065.951185143218</v>
      </c>
      <c r="W173" s="9">
        <v>13001.630210971147</v>
      </c>
      <c r="X173" s="9">
        <v>19705.761033776776</v>
      </c>
      <c r="Y173" s="9">
        <v>13552.114307240332</v>
      </c>
      <c r="Z173" s="9">
        <v>19538.513010541894</v>
      </c>
      <c r="AA173" s="9">
        <v>13413.69709971018</v>
      </c>
    </row>
    <row r="174" spans="1:27" x14ac:dyDescent="0.25">
      <c r="A174" s="1" t="s">
        <v>269</v>
      </c>
      <c r="B174" s="1" t="s">
        <v>92</v>
      </c>
      <c r="C174" s="9">
        <v>178069.95249174035</v>
      </c>
      <c r="D174" s="9">
        <v>69100.746020084043</v>
      </c>
      <c r="E174" s="9">
        <v>137921.71402146289</v>
      </c>
      <c r="F174" s="9">
        <v>69895.834951824814</v>
      </c>
      <c r="G174" s="9">
        <v>140682.76524855068</v>
      </c>
      <c r="H174" s="9">
        <v>69906.80135400455</v>
      </c>
      <c r="I174" s="9">
        <v>141769.20472610247</v>
      </c>
      <c r="J174" s="9">
        <v>69906.80135400455</v>
      </c>
      <c r="K174" s="9">
        <v>74635.078256486842</v>
      </c>
      <c r="L174" s="9">
        <v>69816.461615049382</v>
      </c>
      <c r="M174" s="9">
        <v>141769.20472610247</v>
      </c>
      <c r="N174" s="9">
        <v>75679.542383540072</v>
      </c>
      <c r="O174" s="9">
        <v>147011.48307983839</v>
      </c>
      <c r="P174" s="9">
        <v>69895.834951824814</v>
      </c>
      <c r="Q174" s="9">
        <v>83506.293759618304</v>
      </c>
      <c r="R174" s="9">
        <v>69936.521061429623</v>
      </c>
      <c r="S174" s="9">
        <v>144578.6037194652</v>
      </c>
      <c r="T174" s="9">
        <v>69895.834951824814</v>
      </c>
      <c r="U174" s="9">
        <v>140682.76524855068</v>
      </c>
      <c r="V174" s="9">
        <v>79352.939996457571</v>
      </c>
      <c r="W174" s="9">
        <v>148278.10332227609</v>
      </c>
      <c r="X174" s="9">
        <v>69908.995979413812</v>
      </c>
      <c r="Y174" s="9">
        <v>141988.64406578994</v>
      </c>
      <c r="Z174" s="9">
        <v>69895.834951824814</v>
      </c>
      <c r="AA174" s="9">
        <v>140751.66180449244</v>
      </c>
    </row>
    <row r="175" spans="1:27" x14ac:dyDescent="0.25">
      <c r="A175" s="1" t="s">
        <v>270</v>
      </c>
      <c r="B175" s="1" t="s">
        <v>90</v>
      </c>
      <c r="C175" s="9">
        <v>90641.597548490012</v>
      </c>
      <c r="D175" s="9">
        <v>69188.709773166207</v>
      </c>
      <c r="E175" s="9">
        <v>127858.95611828307</v>
      </c>
      <c r="F175" s="9">
        <v>132543.41123672086</v>
      </c>
      <c r="G175" s="9">
        <v>130418.56125504135</v>
      </c>
      <c r="H175" s="9">
        <v>133240.21617736921</v>
      </c>
      <c r="I175" s="9">
        <v>131425.73418985447</v>
      </c>
      <c r="J175" s="9">
        <v>133240.21617736921</v>
      </c>
      <c r="K175" s="9">
        <v>142862.03258084104</v>
      </c>
      <c r="L175" s="9">
        <v>127500.03125535515</v>
      </c>
      <c r="M175" s="9">
        <v>131425.73418985447</v>
      </c>
      <c r="N175" s="9">
        <v>138822.94997379207</v>
      </c>
      <c r="O175" s="9">
        <v>148855.84927207883</v>
      </c>
      <c r="P175" s="9">
        <v>132543.41123672086</v>
      </c>
      <c r="Q175" s="9">
        <v>137408.8161753632</v>
      </c>
      <c r="R175" s="9">
        <v>135128.60569920228</v>
      </c>
      <c r="S175" s="9">
        <v>134030.15964352275</v>
      </c>
      <c r="T175" s="9">
        <v>132543.41123672086</v>
      </c>
      <c r="U175" s="9">
        <v>130418.56125504135</v>
      </c>
      <c r="V175" s="9">
        <v>158978.27650987619</v>
      </c>
      <c r="W175" s="9">
        <v>176049.95392397212</v>
      </c>
      <c r="X175" s="9">
        <v>133379.66262507165</v>
      </c>
      <c r="Y175" s="9">
        <v>131629.16325182279</v>
      </c>
      <c r="Z175" s="9">
        <v>132543.41123672086</v>
      </c>
      <c r="AA175" s="9">
        <v>131325.54879875068</v>
      </c>
    </row>
    <row r="176" spans="1:27" x14ac:dyDescent="0.25">
      <c r="A176" s="1" t="s">
        <v>271</v>
      </c>
      <c r="B176" s="1" t="s">
        <v>86</v>
      </c>
      <c r="C176" s="9">
        <v>155544.33558570247</v>
      </c>
      <c r="D176" s="9">
        <v>553482.10394594434</v>
      </c>
      <c r="E176" s="9">
        <v>780403.74925295671</v>
      </c>
      <c r="F176" s="9">
        <v>709972.35234552331</v>
      </c>
      <c r="G176" s="9">
        <v>796026.63173215801</v>
      </c>
      <c r="H176" s="9">
        <v>711705.96283380757</v>
      </c>
      <c r="I176" s="9">
        <v>802174.04258499795</v>
      </c>
      <c r="J176" s="9">
        <v>711705.96283380757</v>
      </c>
      <c r="K176" s="9">
        <v>761307.0170971381</v>
      </c>
      <c r="L176" s="9">
        <v>697424.71394335735</v>
      </c>
      <c r="M176" s="9">
        <v>802174.04258499795</v>
      </c>
      <c r="N176" s="9">
        <v>662914.97036125639</v>
      </c>
      <c r="O176" s="9">
        <v>857611.42364997382</v>
      </c>
      <c r="P176" s="9">
        <v>709972.35234552331</v>
      </c>
      <c r="Q176" s="9">
        <v>618557.14585131954</v>
      </c>
      <c r="R176" s="9">
        <v>716404.16700837854</v>
      </c>
      <c r="S176" s="9">
        <v>818070.49169109319</v>
      </c>
      <c r="T176" s="9">
        <v>709972.35234552331</v>
      </c>
      <c r="U176" s="9">
        <v>796026.63173215801</v>
      </c>
      <c r="V176" s="9">
        <v>616931.11883883516</v>
      </c>
      <c r="W176" s="9">
        <v>857199.19544487144</v>
      </c>
      <c r="X176" s="9">
        <v>712052.89754995063</v>
      </c>
      <c r="Y176" s="9">
        <v>803415.69829274644</v>
      </c>
      <c r="Z176" s="9">
        <v>709972.35234552331</v>
      </c>
      <c r="AA176" s="9">
        <v>796814.01080874167</v>
      </c>
    </row>
    <row r="177" spans="1:27" x14ac:dyDescent="0.25">
      <c r="A177" s="1" t="s">
        <v>272</v>
      </c>
      <c r="B177" s="1" t="s">
        <v>88</v>
      </c>
      <c r="C177" s="9">
        <v>0</v>
      </c>
      <c r="D177" s="9">
        <v>0</v>
      </c>
      <c r="E177" s="9">
        <v>0</v>
      </c>
      <c r="F177" s="9">
        <v>0</v>
      </c>
      <c r="G177" s="9">
        <v>0</v>
      </c>
      <c r="H177" s="9">
        <v>0</v>
      </c>
      <c r="I177" s="9">
        <v>0</v>
      </c>
      <c r="J177" s="9">
        <v>0</v>
      </c>
      <c r="K177" s="9">
        <v>0</v>
      </c>
      <c r="L177" s="9">
        <v>0</v>
      </c>
      <c r="M177" s="9">
        <v>0</v>
      </c>
      <c r="N177" s="9">
        <v>0</v>
      </c>
      <c r="O177" s="9">
        <v>0</v>
      </c>
      <c r="P177" s="9">
        <v>0</v>
      </c>
      <c r="Q177" s="9">
        <v>0</v>
      </c>
      <c r="R177" s="9">
        <v>0</v>
      </c>
      <c r="S177" s="9">
        <v>0</v>
      </c>
      <c r="T177" s="9">
        <v>0</v>
      </c>
      <c r="U177" s="9">
        <v>0</v>
      </c>
      <c r="V177" s="9">
        <v>0</v>
      </c>
      <c r="W177" s="9">
        <v>0</v>
      </c>
      <c r="X177" s="9">
        <v>0</v>
      </c>
      <c r="Y177" s="9">
        <v>0</v>
      </c>
      <c r="Z177" s="9">
        <v>0</v>
      </c>
      <c r="AA177" s="9">
        <v>0</v>
      </c>
    </row>
    <row r="178" spans="1:27" x14ac:dyDescent="0.25">
      <c r="A178" s="1" t="s">
        <v>29</v>
      </c>
      <c r="B178" s="1" t="s">
        <v>86</v>
      </c>
      <c r="C178" s="9">
        <v>31832.580464011502</v>
      </c>
      <c r="D178" s="9">
        <v>69835.545823997352</v>
      </c>
      <c r="E178" s="9">
        <v>84165.309112583229</v>
      </c>
      <c r="F178" s="9">
        <v>102410.11136321632</v>
      </c>
      <c r="G178" s="9">
        <v>85850.212259631851</v>
      </c>
      <c r="H178" s="9">
        <v>102769.49737072363</v>
      </c>
      <c r="I178" s="9">
        <v>86513.200789820956</v>
      </c>
      <c r="J178" s="9">
        <v>102769.49737072363</v>
      </c>
      <c r="K178" s="9">
        <v>110030.23059701307</v>
      </c>
      <c r="L178" s="9">
        <v>99808.924014919321</v>
      </c>
      <c r="M178" s="9">
        <v>86513.200789820956</v>
      </c>
      <c r="N178" s="9">
        <v>83835.662616831018</v>
      </c>
      <c r="O178" s="9">
        <v>72788.830376494065</v>
      </c>
      <c r="P178" s="9">
        <v>102410.11136321632</v>
      </c>
      <c r="Q178" s="9">
        <v>81775.528030658461</v>
      </c>
      <c r="R178" s="9">
        <v>103743.45827610811</v>
      </c>
      <c r="S178" s="9">
        <v>88227.607664579846</v>
      </c>
      <c r="T178" s="9">
        <v>102410.11136321632</v>
      </c>
      <c r="U178" s="9">
        <v>85850.212259631851</v>
      </c>
      <c r="V178" s="9">
        <v>78603.668992456878</v>
      </c>
      <c r="W178" s="9">
        <v>84378.822107830114</v>
      </c>
      <c r="X178" s="9">
        <v>102841.41864908632</v>
      </c>
      <c r="Y178" s="9">
        <v>86647.111392583698</v>
      </c>
      <c r="Z178" s="9">
        <v>102410.11136321632</v>
      </c>
      <c r="AA178" s="9">
        <v>85758.843959589023</v>
      </c>
    </row>
    <row r="179" spans="1:27" x14ac:dyDescent="0.25">
      <c r="A179" s="1" t="s">
        <v>273</v>
      </c>
      <c r="B179" s="1" t="s">
        <v>88</v>
      </c>
      <c r="C179" s="9">
        <v>679869.9599409299</v>
      </c>
      <c r="D179" s="9">
        <v>608291.29931631638</v>
      </c>
      <c r="E179" s="9">
        <v>733108.39964624424</v>
      </c>
      <c r="F179" s="9">
        <v>1287878.6114477911</v>
      </c>
      <c r="G179" s="9">
        <v>716613.97846625187</v>
      </c>
      <c r="H179" s="9">
        <v>1295625.8237291446</v>
      </c>
      <c r="I179" s="9">
        <v>722148.11560804013</v>
      </c>
      <c r="J179" s="9">
        <v>1295625.8237291446</v>
      </c>
      <c r="K179" s="9">
        <v>1390064.79374783</v>
      </c>
      <c r="L179" s="9">
        <v>1231805.336056239</v>
      </c>
      <c r="M179" s="9">
        <v>722148.11560804013</v>
      </c>
      <c r="N179" s="9">
        <v>1101308.27288114</v>
      </c>
      <c r="O179" s="9">
        <v>607587.23771436966</v>
      </c>
      <c r="P179" s="9">
        <v>1287878.6114477911</v>
      </c>
      <c r="Q179" s="9">
        <v>1097399.5546776629</v>
      </c>
      <c r="R179" s="9">
        <v>1316621.3041600268</v>
      </c>
      <c r="S179" s="9">
        <v>736458.71425298613</v>
      </c>
      <c r="T179" s="9">
        <v>1287878.6114477911</v>
      </c>
      <c r="U179" s="9">
        <v>716613.97846625187</v>
      </c>
      <c r="V179" s="9">
        <v>1105755.6200658805</v>
      </c>
      <c r="W179" s="9">
        <v>704331.90341038816</v>
      </c>
      <c r="X179" s="9">
        <v>1297176.2163414969</v>
      </c>
      <c r="Y179" s="9">
        <v>723265.9021259665</v>
      </c>
      <c r="Z179" s="9">
        <v>1287878.6114477911</v>
      </c>
      <c r="AA179" s="9">
        <v>716520.64376048022</v>
      </c>
    </row>
    <row r="180" spans="1:27" x14ac:dyDescent="0.25">
      <c r="A180" s="1" t="s">
        <v>274</v>
      </c>
      <c r="B180" s="1" t="s">
        <v>117</v>
      </c>
      <c r="C180" s="9">
        <v>0</v>
      </c>
      <c r="D180" s="9">
        <v>0</v>
      </c>
      <c r="E180" s="9">
        <v>0</v>
      </c>
      <c r="F180" s="9">
        <v>0</v>
      </c>
      <c r="G180" s="9">
        <v>0</v>
      </c>
      <c r="H180" s="9">
        <v>0</v>
      </c>
      <c r="I180" s="9">
        <v>0</v>
      </c>
      <c r="J180" s="9">
        <v>0</v>
      </c>
      <c r="K180" s="9">
        <v>0</v>
      </c>
      <c r="L180" s="9">
        <v>0</v>
      </c>
      <c r="M180" s="9">
        <v>0</v>
      </c>
      <c r="N180" s="9">
        <v>0</v>
      </c>
      <c r="O180" s="9">
        <v>0</v>
      </c>
      <c r="P180" s="9">
        <v>0</v>
      </c>
      <c r="Q180" s="9">
        <v>0</v>
      </c>
      <c r="R180" s="9">
        <v>0</v>
      </c>
      <c r="S180" s="9">
        <v>0</v>
      </c>
      <c r="T180" s="9">
        <v>0</v>
      </c>
      <c r="U180" s="9">
        <v>0</v>
      </c>
      <c r="V180" s="9">
        <v>0</v>
      </c>
      <c r="W180" s="9">
        <v>0</v>
      </c>
      <c r="X180" s="9">
        <v>0</v>
      </c>
      <c r="Y180" s="9">
        <v>0</v>
      </c>
      <c r="Z180" s="9">
        <v>0</v>
      </c>
      <c r="AA180" s="9">
        <v>0</v>
      </c>
    </row>
    <row r="181" spans="1:27" x14ac:dyDescent="0.25">
      <c r="A181" s="1" t="s">
        <v>275</v>
      </c>
      <c r="B181" s="1" t="s">
        <v>88</v>
      </c>
      <c r="C181" s="9">
        <v>2198782.3564368533</v>
      </c>
      <c r="D181" s="9">
        <v>834260.38051447389</v>
      </c>
      <c r="E181" s="9">
        <v>1609528.0153787602</v>
      </c>
      <c r="F181" s="9">
        <v>2558004.5845673215</v>
      </c>
      <c r="G181" s="9">
        <v>1573314.77188087</v>
      </c>
      <c r="H181" s="9">
        <v>2577309.1126942309</v>
      </c>
      <c r="I181" s="9">
        <v>1585464.8833445422</v>
      </c>
      <c r="J181" s="9">
        <v>2577309.1126942309</v>
      </c>
      <c r="K181" s="9">
        <v>2768683.8437251337</v>
      </c>
      <c r="L181" s="9">
        <v>2418281.0191540523</v>
      </c>
      <c r="M181" s="9">
        <v>1585464.8833445422</v>
      </c>
      <c r="N181" s="9">
        <v>2499249.7253445294</v>
      </c>
      <c r="O181" s="9">
        <v>1661738.7006911375</v>
      </c>
      <c r="P181" s="9">
        <v>2558004.5845673215</v>
      </c>
      <c r="Q181" s="9">
        <v>2609905.7909017443</v>
      </c>
      <c r="R181" s="9">
        <v>2629625.7174026724</v>
      </c>
      <c r="S181" s="9">
        <v>1616883.5786520781</v>
      </c>
      <c r="T181" s="9">
        <v>2558004.5845673215</v>
      </c>
      <c r="U181" s="9">
        <v>1573314.77188087</v>
      </c>
      <c r="V181" s="9">
        <v>2755325.3601205153</v>
      </c>
      <c r="W181" s="9">
        <v>1755056.4701565539</v>
      </c>
      <c r="X181" s="9">
        <v>2581172.3859215491</v>
      </c>
      <c r="Y181" s="9">
        <v>1587918.9661469862</v>
      </c>
      <c r="Z181" s="9">
        <v>2558004.5845673215</v>
      </c>
      <c r="AA181" s="9">
        <v>1577868.0146427327</v>
      </c>
    </row>
    <row r="182" spans="1:27" x14ac:dyDescent="0.25">
      <c r="A182" s="1" t="s">
        <v>276</v>
      </c>
      <c r="B182" s="1" t="s">
        <v>88</v>
      </c>
      <c r="C182" s="9">
        <v>968695.7381783881</v>
      </c>
      <c r="D182" s="9">
        <v>422585.26332141762</v>
      </c>
      <c r="E182" s="9">
        <v>714774.96445171512</v>
      </c>
      <c r="F182" s="9">
        <v>1410655.0931552192</v>
      </c>
      <c r="G182" s="9">
        <v>698693.03261408105</v>
      </c>
      <c r="H182" s="9">
        <v>1421693.5151504527</v>
      </c>
      <c r="I182" s="9">
        <v>704088.77310853091</v>
      </c>
      <c r="J182" s="9">
        <v>1421693.5151504527</v>
      </c>
      <c r="K182" s="9">
        <v>1527611.1146048428</v>
      </c>
      <c r="L182" s="9">
        <v>1330760.4866892726</v>
      </c>
      <c r="M182" s="9">
        <v>704088.77310853091</v>
      </c>
      <c r="N182" s="9">
        <v>1388541.3435971423</v>
      </c>
      <c r="O182" s="9">
        <v>805220.55919990386</v>
      </c>
      <c r="P182" s="9">
        <v>1410655.0931552192</v>
      </c>
      <c r="Q182" s="9">
        <v>1374453.9719829261</v>
      </c>
      <c r="R182" s="9">
        <v>1451608.4012503924</v>
      </c>
      <c r="S182" s="9">
        <v>718041.49502886122</v>
      </c>
      <c r="T182" s="9">
        <v>1410655.0931552192</v>
      </c>
      <c r="U182" s="9">
        <v>698693.03261408105</v>
      </c>
      <c r="V182" s="9">
        <v>1575508.2879638993</v>
      </c>
      <c r="W182" s="9">
        <v>1003549.727592016</v>
      </c>
      <c r="X182" s="9">
        <v>1423902.5533556696</v>
      </c>
      <c r="Y182" s="9">
        <v>705178.60623433895</v>
      </c>
      <c r="Z182" s="9">
        <v>1410655.0931552192</v>
      </c>
      <c r="AA182" s="9">
        <v>705825.25038246671</v>
      </c>
    </row>
    <row r="183" spans="1:27" x14ac:dyDescent="0.25">
      <c r="A183" s="1" t="s">
        <v>277</v>
      </c>
      <c r="B183" s="1" t="s">
        <v>88</v>
      </c>
      <c r="C183" s="9">
        <v>1546419.574130442</v>
      </c>
      <c r="D183" s="9">
        <v>727229.35851974366</v>
      </c>
      <c r="E183" s="9">
        <v>1379252.2634365223</v>
      </c>
      <c r="F183" s="9">
        <v>1904571.2782516526</v>
      </c>
      <c r="G183" s="9">
        <v>1348220.0617082242</v>
      </c>
      <c r="H183" s="9">
        <v>1917833.3946792483</v>
      </c>
      <c r="I183" s="9">
        <v>1358631.8523556413</v>
      </c>
      <c r="J183" s="9">
        <v>1917833.3946792483</v>
      </c>
      <c r="K183" s="9">
        <v>2059244.5480755265</v>
      </c>
      <c r="L183" s="9">
        <v>1808581.8720352692</v>
      </c>
      <c r="M183" s="9">
        <v>1358631.8523556413</v>
      </c>
      <c r="N183" s="9">
        <v>1787582.0275413343</v>
      </c>
      <c r="O183" s="9">
        <v>1288256.0975157842</v>
      </c>
      <c r="P183" s="9">
        <v>1904571.2782516526</v>
      </c>
      <c r="Q183" s="9">
        <v>1949871.0267803734</v>
      </c>
      <c r="R183" s="9">
        <v>1953774.6462953743</v>
      </c>
      <c r="S183" s="9">
        <v>1385555.4636274511</v>
      </c>
      <c r="T183" s="9">
        <v>1904571.2782516526</v>
      </c>
      <c r="U183" s="9">
        <v>1348220.0617082242</v>
      </c>
      <c r="V183" s="9">
        <v>1892895.0493686316</v>
      </c>
      <c r="W183" s="9">
        <v>1205715.2130942601</v>
      </c>
      <c r="X183" s="9">
        <v>1920487.4444957203</v>
      </c>
      <c r="Y183" s="9">
        <v>1360734.8286488946</v>
      </c>
      <c r="Z183" s="9">
        <v>1904571.2782516526</v>
      </c>
      <c r="AA183" s="9">
        <v>1345322.4020818945</v>
      </c>
    </row>
    <row r="184" spans="1:27" x14ac:dyDescent="0.25">
      <c r="A184" s="1" t="s">
        <v>278</v>
      </c>
      <c r="B184" s="1" t="s">
        <v>88</v>
      </c>
      <c r="C184" s="9">
        <v>3877532.7328666495</v>
      </c>
      <c r="D184" s="9">
        <v>1580563.5489759273</v>
      </c>
      <c r="E184" s="9">
        <v>2870822.8880836368</v>
      </c>
      <c r="F184" s="9">
        <v>4933900.6265554549</v>
      </c>
      <c r="G184" s="9">
        <v>2806231.4008324658</v>
      </c>
      <c r="H184" s="9">
        <v>4971434.57100958</v>
      </c>
      <c r="I184" s="9">
        <v>2827902.8583960487</v>
      </c>
      <c r="J184" s="9">
        <v>4971434.57100958</v>
      </c>
      <c r="K184" s="9">
        <v>5340849.9229864404</v>
      </c>
      <c r="L184" s="9">
        <v>4662235.0096247047</v>
      </c>
      <c r="M184" s="9">
        <v>2827902.8583960487</v>
      </c>
      <c r="N184" s="9">
        <v>4840381.9770168252</v>
      </c>
      <c r="O184" s="9">
        <v>3085239.0563457767</v>
      </c>
      <c r="P184" s="9">
        <v>4933900.6265554549</v>
      </c>
      <c r="Q184" s="9">
        <v>4926138.9209088124</v>
      </c>
      <c r="R184" s="9">
        <v>5073154.1531845946</v>
      </c>
      <c r="S184" s="9">
        <v>2883942.5847883681</v>
      </c>
      <c r="T184" s="9">
        <v>4933900.6265554549</v>
      </c>
      <c r="U184" s="9">
        <v>2806231.4008324658</v>
      </c>
      <c r="V184" s="9">
        <v>5357200.5666196635</v>
      </c>
      <c r="W184" s="9">
        <v>3412369.9699700638</v>
      </c>
      <c r="X184" s="9">
        <v>4978945.9632472983</v>
      </c>
      <c r="Y184" s="9">
        <v>2832280.065261317</v>
      </c>
      <c r="Z184" s="9">
        <v>4933900.6265554549</v>
      </c>
      <c r="AA184" s="9">
        <v>2820781.3361268123</v>
      </c>
    </row>
    <row r="185" spans="1:27" x14ac:dyDescent="0.25">
      <c r="A185" s="1" t="s">
        <v>279</v>
      </c>
      <c r="B185" s="1" t="s">
        <v>86</v>
      </c>
      <c r="C185" s="9">
        <v>788.82122514749994</v>
      </c>
      <c r="D185" s="9">
        <v>32824.98717404098</v>
      </c>
      <c r="E185" s="9">
        <v>49371.026756230087</v>
      </c>
      <c r="F185" s="9">
        <v>32727.496962134082</v>
      </c>
      <c r="G185" s="9">
        <v>50359.384064396138</v>
      </c>
      <c r="H185" s="9">
        <v>32727.496962134082</v>
      </c>
      <c r="I185" s="9">
        <v>50748.290429835353</v>
      </c>
      <c r="J185" s="9">
        <v>32727.496962134082</v>
      </c>
      <c r="K185" s="9">
        <v>34936.449850758989</v>
      </c>
      <c r="L185" s="9">
        <v>32727.496962134082</v>
      </c>
      <c r="M185" s="9">
        <v>50748.290429835353</v>
      </c>
      <c r="N185" s="9">
        <v>32929.699278578097</v>
      </c>
      <c r="O185" s="9">
        <v>56808.059236158377</v>
      </c>
      <c r="P185" s="9">
        <v>32727.496962134082</v>
      </c>
      <c r="Q185" s="9">
        <v>29549.260118095626</v>
      </c>
      <c r="R185" s="9">
        <v>32727.496962134082</v>
      </c>
      <c r="S185" s="9">
        <v>51753.954504229419</v>
      </c>
      <c r="T185" s="9">
        <v>32727.496962134082</v>
      </c>
      <c r="U185" s="9">
        <v>50359.384064396138</v>
      </c>
      <c r="V185" s="9">
        <v>31334.739131919057</v>
      </c>
      <c r="W185" s="9">
        <v>59328.32863911095</v>
      </c>
      <c r="X185" s="9">
        <v>32727.496962134082</v>
      </c>
      <c r="Y185" s="9">
        <v>50826.841842772155</v>
      </c>
      <c r="Z185" s="9">
        <v>32727.496962134082</v>
      </c>
      <c r="AA185" s="9">
        <v>50520.598239241845</v>
      </c>
    </row>
    <row r="186" spans="1:27" x14ac:dyDescent="0.25">
      <c r="A186" s="1" t="s">
        <v>280</v>
      </c>
      <c r="B186" s="1" t="s">
        <v>92</v>
      </c>
      <c r="C186" s="9">
        <v>318982.39116736001</v>
      </c>
      <c r="D186" s="9">
        <v>141199.98164660606</v>
      </c>
      <c r="E186" s="9">
        <v>284626.7542395966</v>
      </c>
      <c r="F186" s="9">
        <v>236092.13487399236</v>
      </c>
      <c r="G186" s="9">
        <v>290324.68987376336</v>
      </c>
      <c r="H186" s="9">
        <v>237137.02687397628</v>
      </c>
      <c r="I186" s="9">
        <v>292566.75700849458</v>
      </c>
      <c r="J186" s="9">
        <v>237137.02687397628</v>
      </c>
      <c r="K186" s="9">
        <v>254085.46986524016</v>
      </c>
      <c r="L186" s="9">
        <v>228529.347804049</v>
      </c>
      <c r="M186" s="9">
        <v>292566.75700849458</v>
      </c>
      <c r="N186" s="9">
        <v>239766.41330876091</v>
      </c>
      <c r="O186" s="9">
        <v>297764.62170051842</v>
      </c>
      <c r="P186" s="9">
        <v>236092.13487399236</v>
      </c>
      <c r="Q186" s="9">
        <v>261650.71717817878</v>
      </c>
      <c r="R186" s="9">
        <v>239968.75637115934</v>
      </c>
      <c r="S186" s="9">
        <v>298364.46712628147</v>
      </c>
      <c r="T186" s="9">
        <v>236092.13487399236</v>
      </c>
      <c r="U186" s="9">
        <v>290324.68987376336</v>
      </c>
      <c r="V186" s="9">
        <v>256602.94096056919</v>
      </c>
      <c r="W186" s="9">
        <v>298468.79605653405</v>
      </c>
      <c r="X186" s="9">
        <v>237346.13342464872</v>
      </c>
      <c r="Y186" s="9">
        <v>293019.61033516529</v>
      </c>
      <c r="Z186" s="9">
        <v>236092.13487399236</v>
      </c>
      <c r="AA186" s="9">
        <v>290302.34951934317</v>
      </c>
    </row>
    <row r="187" spans="1:27" x14ac:dyDescent="0.25">
      <c r="A187" s="1" t="s">
        <v>281</v>
      </c>
      <c r="B187" s="1" t="s">
        <v>3</v>
      </c>
      <c r="C187" s="9">
        <v>794352.99932188203</v>
      </c>
      <c r="D187" s="9">
        <v>0</v>
      </c>
      <c r="E187" s="9">
        <v>756876.44199087936</v>
      </c>
      <c r="F187" s="9">
        <v>365731.90550937736</v>
      </c>
      <c r="G187" s="9">
        <v>732448.23543692054</v>
      </c>
      <c r="H187" s="9">
        <v>102404.93354262566</v>
      </c>
      <c r="I187" s="9">
        <v>206669.30326605681</v>
      </c>
      <c r="J187" s="9">
        <v>102404.93354262566</v>
      </c>
      <c r="K187" s="9">
        <v>109316.78732784325</v>
      </c>
      <c r="L187" s="9">
        <v>102404.93354262566</v>
      </c>
      <c r="M187" s="9">
        <v>206669.30326605681</v>
      </c>
      <c r="N187" s="9">
        <v>107283.81470186156</v>
      </c>
      <c r="O187" s="9">
        <v>216594.30388884095</v>
      </c>
      <c r="P187" s="9">
        <v>365731.90550937736</v>
      </c>
      <c r="Q187" s="9">
        <v>429776.96876295639</v>
      </c>
      <c r="R187" s="9">
        <v>365731.90550937736</v>
      </c>
      <c r="S187" s="9">
        <v>752731.45924565941</v>
      </c>
      <c r="T187" s="9">
        <v>365731.90550937736</v>
      </c>
      <c r="U187" s="9">
        <v>732448.23543692054</v>
      </c>
      <c r="V187" s="9">
        <v>114751.40982506864</v>
      </c>
      <c r="W187" s="9">
        <v>217267.14638476161</v>
      </c>
      <c r="X187" s="9">
        <v>49707.243438941281</v>
      </c>
      <c r="Y187" s="9">
        <v>100472.33226048671</v>
      </c>
      <c r="Z187" s="9">
        <v>365731.90550937736</v>
      </c>
      <c r="AA187" s="9">
        <v>751682.30255620345</v>
      </c>
    </row>
    <row r="188" spans="1:27" x14ac:dyDescent="0.25">
      <c r="A188" s="1" t="s">
        <v>282</v>
      </c>
      <c r="B188" s="1" t="s">
        <v>90</v>
      </c>
      <c r="C188" s="9">
        <v>52293.441600254489</v>
      </c>
      <c r="D188" s="9">
        <v>34567.330450604102</v>
      </c>
      <c r="E188" s="9">
        <v>64632.410091165926</v>
      </c>
      <c r="F188" s="9">
        <v>66082.753900548239</v>
      </c>
      <c r="G188" s="9">
        <v>65926.284637720237</v>
      </c>
      <c r="H188" s="9">
        <v>66429.380296037911</v>
      </c>
      <c r="I188" s="9">
        <v>66435.4082543353</v>
      </c>
      <c r="J188" s="9">
        <v>66429.380296037911</v>
      </c>
      <c r="K188" s="9">
        <v>71225.812716480927</v>
      </c>
      <c r="L188" s="9">
        <v>63573.918899466073</v>
      </c>
      <c r="M188" s="9">
        <v>66435.4082543353</v>
      </c>
      <c r="N188" s="9">
        <v>68691.529893776693</v>
      </c>
      <c r="O188" s="9">
        <v>73610.859607555976</v>
      </c>
      <c r="P188" s="9">
        <v>66082.753900548239</v>
      </c>
      <c r="Q188" s="9">
        <v>68969.938128927548</v>
      </c>
      <c r="R188" s="9">
        <v>67368.761771468358</v>
      </c>
      <c r="S188" s="9">
        <v>67751.939368648775</v>
      </c>
      <c r="T188" s="9">
        <v>66082.753900548239</v>
      </c>
      <c r="U188" s="9">
        <v>65926.284637720237</v>
      </c>
      <c r="V188" s="9">
        <v>78380.755280975689</v>
      </c>
      <c r="W188" s="9">
        <v>86244.891366930809</v>
      </c>
      <c r="X188" s="9">
        <v>66498.748087095722</v>
      </c>
      <c r="Y188" s="9">
        <v>66538.241180214944</v>
      </c>
      <c r="Z188" s="9">
        <v>66082.753900548239</v>
      </c>
      <c r="AA188" s="9">
        <v>66324.727469940262</v>
      </c>
    </row>
    <row r="189" spans="1:27" x14ac:dyDescent="0.25">
      <c r="A189" s="1" t="s">
        <v>283</v>
      </c>
      <c r="B189" s="1" t="s">
        <v>88</v>
      </c>
      <c r="C189" s="9">
        <v>1198884.5013571798</v>
      </c>
      <c r="D189" s="9">
        <v>456195.45977985114</v>
      </c>
      <c r="E189" s="9">
        <v>852973.36108591617</v>
      </c>
      <c r="F189" s="9">
        <v>1530264.2329910062</v>
      </c>
      <c r="G189" s="9">
        <v>833782.06293688028</v>
      </c>
      <c r="H189" s="9">
        <v>1542261.8618151185</v>
      </c>
      <c r="I189" s="9">
        <v>840221.04462201614</v>
      </c>
      <c r="J189" s="9">
        <v>1542261.8618151185</v>
      </c>
      <c r="K189" s="9">
        <v>1657182.7503443481</v>
      </c>
      <c r="L189" s="9">
        <v>1443427.0171425049</v>
      </c>
      <c r="M189" s="9">
        <v>840221.04462201614</v>
      </c>
      <c r="N189" s="9">
        <v>1512698.6158915213</v>
      </c>
      <c r="O189" s="9">
        <v>930970.32110098482</v>
      </c>
      <c r="P189" s="9">
        <v>1530264.2329910062</v>
      </c>
      <c r="Q189" s="9">
        <v>1537530.6655040616</v>
      </c>
      <c r="R189" s="9">
        <v>1574776.2646797351</v>
      </c>
      <c r="S189" s="9">
        <v>856871.46007383743</v>
      </c>
      <c r="T189" s="9">
        <v>1530264.2329910062</v>
      </c>
      <c r="U189" s="9">
        <v>833782.06293688028</v>
      </c>
      <c r="V189" s="9">
        <v>1712415.384777416</v>
      </c>
      <c r="W189" s="9">
        <v>1090755.2857996328</v>
      </c>
      <c r="X189" s="9">
        <v>1544662.8590279373</v>
      </c>
      <c r="Y189" s="9">
        <v>841521.5918858879</v>
      </c>
      <c r="Z189" s="9">
        <v>1530264.2329910062</v>
      </c>
      <c r="AA189" s="9">
        <v>839857.80979239463</v>
      </c>
    </row>
    <row r="190" spans="1:27" x14ac:dyDescent="0.25">
      <c r="A190" s="1" t="s">
        <v>284</v>
      </c>
      <c r="B190" s="1" t="s">
        <v>173</v>
      </c>
      <c r="C190" s="9">
        <v>13628660.41133838</v>
      </c>
      <c r="D190" s="9">
        <v>9867911.7586210854</v>
      </c>
      <c r="E190" s="9">
        <v>18438639.832651678</v>
      </c>
      <c r="F190" s="9">
        <v>13084360.203811076</v>
      </c>
      <c r="G190" s="9">
        <v>18807762.486736562</v>
      </c>
      <c r="H190" s="9">
        <v>13119943.150431115</v>
      </c>
      <c r="I190" s="9">
        <v>18953007.68158263</v>
      </c>
      <c r="J190" s="9">
        <v>13119943.150431115</v>
      </c>
      <c r="K190" s="9">
        <v>14037584.318153702</v>
      </c>
      <c r="L190" s="9">
        <v>12826815.645509673</v>
      </c>
      <c r="M190" s="9">
        <v>18953007.68158263</v>
      </c>
      <c r="N190" s="9">
        <v>12057478.619633649</v>
      </c>
      <c r="O190" s="9">
        <v>17323511.268774364</v>
      </c>
      <c r="P190" s="9">
        <v>13084360.203811076</v>
      </c>
      <c r="Q190" s="9">
        <v>14144851.88927925</v>
      </c>
      <c r="R190" s="9">
        <v>13216375.393708132</v>
      </c>
      <c r="S190" s="9">
        <v>19328593.908540092</v>
      </c>
      <c r="T190" s="9">
        <v>13084360.203811076</v>
      </c>
      <c r="U190" s="9">
        <v>18807762.486736562</v>
      </c>
      <c r="V190" s="9">
        <v>11506269.434022948</v>
      </c>
      <c r="W190" s="9">
        <v>15404711.227121934</v>
      </c>
      <c r="X190" s="9">
        <v>13127064.10382208</v>
      </c>
      <c r="Y190" s="9">
        <v>18982344.345345508</v>
      </c>
      <c r="Z190" s="9">
        <v>13084360.203811076</v>
      </c>
      <c r="AA190" s="9">
        <v>18720438.712073717</v>
      </c>
    </row>
    <row r="191" spans="1:27" x14ac:dyDescent="0.25">
      <c r="A191" s="1" t="s">
        <v>285</v>
      </c>
      <c r="B191" s="1" t="s">
        <v>117</v>
      </c>
      <c r="C191" s="9">
        <v>412413.54686343891</v>
      </c>
      <c r="D191" s="9">
        <v>211971.14308527164</v>
      </c>
      <c r="E191" s="9">
        <v>322308.85461810278</v>
      </c>
      <c r="F191" s="9">
        <v>635927.76246410515</v>
      </c>
      <c r="G191" s="9">
        <v>323342.87145656219</v>
      </c>
      <c r="H191" s="9">
        <v>640620.64921888523</v>
      </c>
      <c r="I191" s="9">
        <v>325839.92544689937</v>
      </c>
      <c r="J191" s="9">
        <v>640620.64921888523</v>
      </c>
      <c r="K191" s="9">
        <v>688093.92499070161</v>
      </c>
      <c r="L191" s="9">
        <v>601961.28241611365</v>
      </c>
      <c r="M191" s="9">
        <v>325839.92544689937</v>
      </c>
      <c r="N191" s="9">
        <v>617834.53108004271</v>
      </c>
      <c r="O191" s="9">
        <v>375765.73902904143</v>
      </c>
      <c r="P191" s="9">
        <v>635927.76246410515</v>
      </c>
      <c r="Q191" s="9">
        <v>599768.70568541309</v>
      </c>
      <c r="R191" s="9">
        <v>653338.69649138325</v>
      </c>
      <c r="S191" s="9">
        <v>332297.0002419278</v>
      </c>
      <c r="T191" s="9">
        <v>635927.76246410515</v>
      </c>
      <c r="U191" s="9">
        <v>323342.87145656219</v>
      </c>
      <c r="V191" s="9">
        <v>675716.40484655136</v>
      </c>
      <c r="W191" s="9">
        <v>437826.98075167421</v>
      </c>
      <c r="X191" s="9">
        <v>641559.80212847143</v>
      </c>
      <c r="Y191" s="9">
        <v>326344.28108785138</v>
      </c>
      <c r="Z191" s="9">
        <v>635927.76246410515</v>
      </c>
      <c r="AA191" s="9">
        <v>325782.33193320804</v>
      </c>
    </row>
    <row r="192" spans="1:27" x14ac:dyDescent="0.25">
      <c r="A192" s="1" t="s">
        <v>286</v>
      </c>
      <c r="B192" s="1" t="s">
        <v>117</v>
      </c>
      <c r="C192" s="9">
        <v>248363.54122112942</v>
      </c>
      <c r="D192" s="9">
        <v>127493.65374663292</v>
      </c>
      <c r="E192" s="9">
        <v>193849.96098655139</v>
      </c>
      <c r="F192" s="9">
        <v>382811.75530039618</v>
      </c>
      <c r="G192" s="9">
        <v>194471.86175323129</v>
      </c>
      <c r="H192" s="9">
        <v>385637.90391222353</v>
      </c>
      <c r="I192" s="9">
        <v>195973.69396067006</v>
      </c>
      <c r="J192" s="9">
        <v>385637.90391222353</v>
      </c>
      <c r="K192" s="9">
        <v>414216.68450863403</v>
      </c>
      <c r="L192" s="9">
        <v>362356.47362573922</v>
      </c>
      <c r="M192" s="9">
        <v>195973.69396067006</v>
      </c>
      <c r="N192" s="9">
        <v>371785.35118420236</v>
      </c>
      <c r="O192" s="9">
        <v>225585.25851063337</v>
      </c>
      <c r="P192" s="9">
        <v>382811.75530039618</v>
      </c>
      <c r="Q192" s="9">
        <v>361044.88675834588</v>
      </c>
      <c r="R192" s="9">
        <v>393296.96187003911</v>
      </c>
      <c r="S192" s="9">
        <v>199857.24751239186</v>
      </c>
      <c r="T192" s="9">
        <v>382811.75530039618</v>
      </c>
      <c r="U192" s="9">
        <v>194471.86175323129</v>
      </c>
      <c r="V192" s="9">
        <v>406929.69579990685</v>
      </c>
      <c r="W192" s="9">
        <v>263668.0104440116</v>
      </c>
      <c r="X192" s="9">
        <v>386203.48024730512</v>
      </c>
      <c r="Y192" s="9">
        <v>196277.03443649356</v>
      </c>
      <c r="Z192" s="9">
        <v>382811.75530039618</v>
      </c>
      <c r="AA192" s="9">
        <v>195946.62258518848</v>
      </c>
    </row>
    <row r="193" spans="1:27" x14ac:dyDescent="0.25">
      <c r="A193" s="1" t="s">
        <v>287</v>
      </c>
      <c r="B193" s="1" t="s">
        <v>117</v>
      </c>
      <c r="C193" s="9">
        <v>0</v>
      </c>
      <c r="D193" s="9">
        <v>0</v>
      </c>
      <c r="E193" s="9">
        <v>0</v>
      </c>
      <c r="F193" s="9">
        <v>0</v>
      </c>
      <c r="G193" s="9">
        <v>0</v>
      </c>
      <c r="H193" s="9">
        <v>0</v>
      </c>
      <c r="I193" s="9">
        <v>0</v>
      </c>
      <c r="J193" s="9">
        <v>0</v>
      </c>
      <c r="K193" s="9">
        <v>0</v>
      </c>
      <c r="L193" s="9">
        <v>0</v>
      </c>
      <c r="M193" s="9">
        <v>0</v>
      </c>
      <c r="N193" s="9">
        <v>0</v>
      </c>
      <c r="O193" s="9">
        <v>0</v>
      </c>
      <c r="P193" s="9">
        <v>0</v>
      </c>
      <c r="Q193" s="9">
        <v>0</v>
      </c>
      <c r="R193" s="9">
        <v>0</v>
      </c>
      <c r="S193" s="9">
        <v>0</v>
      </c>
      <c r="T193" s="9">
        <v>0</v>
      </c>
      <c r="U193" s="9">
        <v>0</v>
      </c>
      <c r="V193" s="9">
        <v>0</v>
      </c>
      <c r="W193" s="9">
        <v>0</v>
      </c>
      <c r="X193" s="9">
        <v>0</v>
      </c>
      <c r="Y193" s="9">
        <v>0</v>
      </c>
      <c r="Z193" s="9">
        <v>0</v>
      </c>
      <c r="AA193" s="9">
        <v>0</v>
      </c>
    </row>
    <row r="194" spans="1:27" x14ac:dyDescent="0.25">
      <c r="A194" s="1" t="s">
        <v>288</v>
      </c>
      <c r="B194" s="1" t="s">
        <v>90</v>
      </c>
      <c r="C194" s="9">
        <v>3272611.2939278758</v>
      </c>
      <c r="D194" s="9">
        <v>2978094.2608113</v>
      </c>
      <c r="E194" s="9">
        <v>5032887.9969436415</v>
      </c>
      <c r="F194" s="9">
        <v>6344306.3098391965</v>
      </c>
      <c r="G194" s="9">
        <v>5133641.2516294373</v>
      </c>
      <c r="H194" s="9">
        <v>6381306.770558767</v>
      </c>
      <c r="I194" s="9">
        <v>5173286.4100787062</v>
      </c>
      <c r="J194" s="9">
        <v>6381306.770558767</v>
      </c>
      <c r="K194" s="9">
        <v>6845400.5371346865</v>
      </c>
      <c r="L194" s="9">
        <v>6076501.976074351</v>
      </c>
      <c r="M194" s="9">
        <v>5173286.4100787062</v>
      </c>
      <c r="N194" s="9">
        <v>6503436.2000364978</v>
      </c>
      <c r="O194" s="9">
        <v>5951309.5628040712</v>
      </c>
      <c r="P194" s="9">
        <v>6344306.3098391965</v>
      </c>
      <c r="Q194" s="9">
        <v>6245174.6470116805</v>
      </c>
      <c r="R194" s="9">
        <v>6481580.5749620749</v>
      </c>
      <c r="S194" s="9">
        <v>5275803.9184539085</v>
      </c>
      <c r="T194" s="9">
        <v>6344306.3098391965</v>
      </c>
      <c r="U194" s="9">
        <v>5133641.2516294373</v>
      </c>
      <c r="V194" s="9">
        <v>7536391.9953425899</v>
      </c>
      <c r="W194" s="9">
        <v>7634058.1738991495</v>
      </c>
      <c r="X194" s="9">
        <v>6388711.4006205136</v>
      </c>
      <c r="Y194" s="9">
        <v>5181293.949912861</v>
      </c>
      <c r="Z194" s="9">
        <v>6344306.3098391965</v>
      </c>
      <c r="AA194" s="9">
        <v>5184728.9791710917</v>
      </c>
    </row>
    <row r="195" spans="1:27" x14ac:dyDescent="0.25">
      <c r="A195" s="1" t="s">
        <v>289</v>
      </c>
      <c r="B195" s="1" t="s">
        <v>117</v>
      </c>
      <c r="C195" s="9">
        <v>3346131.4405773869</v>
      </c>
      <c r="D195" s="9">
        <v>1409005.7532065562</v>
      </c>
      <c r="E195" s="9">
        <v>2381176.5249518882</v>
      </c>
      <c r="F195" s="9">
        <v>4854823.001067427</v>
      </c>
      <c r="G195" s="9">
        <v>2388815.7088800101</v>
      </c>
      <c r="H195" s="9">
        <v>4892898.8985171262</v>
      </c>
      <c r="I195" s="9">
        <v>2407263.6238476988</v>
      </c>
      <c r="J195" s="9">
        <v>4892898.8985171262</v>
      </c>
      <c r="K195" s="9">
        <v>5257502.4629495274</v>
      </c>
      <c r="L195" s="9">
        <v>4579234.8016042234</v>
      </c>
      <c r="M195" s="9">
        <v>2407263.6238476988</v>
      </c>
      <c r="N195" s="9">
        <v>4790358.5487515368</v>
      </c>
      <c r="O195" s="9">
        <v>2769297.8677713485</v>
      </c>
      <c r="P195" s="9">
        <v>4854823.001067427</v>
      </c>
      <c r="Q195" s="9">
        <v>4728566.0830799332</v>
      </c>
      <c r="R195" s="9">
        <v>4996087.2107462268</v>
      </c>
      <c r="S195" s="9">
        <v>2454967.6651778626</v>
      </c>
      <c r="T195" s="9">
        <v>4854823.001067427</v>
      </c>
      <c r="U195" s="9">
        <v>2388815.7088800101</v>
      </c>
      <c r="V195" s="9">
        <v>5482448.1988212988</v>
      </c>
      <c r="W195" s="9">
        <v>3552324.2070206702</v>
      </c>
      <c r="X195" s="9">
        <v>4900518.7478217296</v>
      </c>
      <c r="Y195" s="9">
        <v>2410989.7387071238</v>
      </c>
      <c r="Z195" s="9">
        <v>4854823.001067427</v>
      </c>
      <c r="AA195" s="9">
        <v>2413896.5716485716</v>
      </c>
    </row>
    <row r="196" spans="1:27" x14ac:dyDescent="0.25">
      <c r="A196" s="1" t="s">
        <v>290</v>
      </c>
      <c r="B196" s="1" t="s">
        <v>88</v>
      </c>
      <c r="C196" s="9">
        <v>551312.34109838703</v>
      </c>
      <c r="D196" s="9">
        <v>232500.21977882518</v>
      </c>
      <c r="E196" s="9">
        <v>392918.24332411616</v>
      </c>
      <c r="F196" s="9">
        <v>795195.37513419497</v>
      </c>
      <c r="G196" s="9">
        <v>384077.86037679797</v>
      </c>
      <c r="H196" s="9">
        <v>801477.65555763117</v>
      </c>
      <c r="I196" s="9">
        <v>387043.94758179429</v>
      </c>
      <c r="J196" s="9">
        <v>801477.65555763117</v>
      </c>
      <c r="K196" s="9">
        <v>861242.13238880434</v>
      </c>
      <c r="L196" s="9">
        <v>749725.07853239041</v>
      </c>
      <c r="M196" s="9">
        <v>387043.94758179429</v>
      </c>
      <c r="N196" s="9">
        <v>783765.7156210437</v>
      </c>
      <c r="O196" s="9">
        <v>445252.43025061535</v>
      </c>
      <c r="P196" s="9">
        <v>795195.37513419497</v>
      </c>
      <c r="Q196" s="9">
        <v>774279.50098214322</v>
      </c>
      <c r="R196" s="9">
        <v>818503.0694615501</v>
      </c>
      <c r="S196" s="9">
        <v>394713.88463776169</v>
      </c>
      <c r="T196" s="9">
        <v>795195.37513419497</v>
      </c>
      <c r="U196" s="9">
        <v>384077.86037679797</v>
      </c>
      <c r="V196" s="9">
        <v>896666.65024321026</v>
      </c>
      <c r="W196" s="9">
        <v>571148.7394048149</v>
      </c>
      <c r="X196" s="9">
        <v>802734.88213197736</v>
      </c>
      <c r="Y196" s="9">
        <v>387643.03867845167</v>
      </c>
      <c r="Z196" s="9">
        <v>795195.37513419497</v>
      </c>
      <c r="AA196" s="9">
        <v>388442.80705113511</v>
      </c>
    </row>
    <row r="197" spans="1:27" x14ac:dyDescent="0.25">
      <c r="A197" s="1" t="s">
        <v>291</v>
      </c>
      <c r="B197" s="1" t="s">
        <v>123</v>
      </c>
      <c r="C197" s="9">
        <v>192622.53303205399</v>
      </c>
      <c r="D197" s="9">
        <v>248138.66864631919</v>
      </c>
      <c r="E197" s="9">
        <v>393513.31495672476</v>
      </c>
      <c r="F197" s="9">
        <v>389380.23216867016</v>
      </c>
      <c r="G197" s="9">
        <v>401391.04783464648</v>
      </c>
      <c r="H197" s="9">
        <v>390936.73069241748</v>
      </c>
      <c r="I197" s="9">
        <v>404490.83820010495</v>
      </c>
      <c r="J197" s="9">
        <v>390936.73069241748</v>
      </c>
      <c r="K197" s="9">
        <v>418727.55522501701</v>
      </c>
      <c r="L197" s="9">
        <v>378114.5062276512</v>
      </c>
      <c r="M197" s="9">
        <v>404490.83820010495</v>
      </c>
      <c r="N197" s="9">
        <v>405363.03340625344</v>
      </c>
      <c r="O197" s="9">
        <v>479619.41416701453</v>
      </c>
      <c r="P197" s="9">
        <v>389380.23216867016</v>
      </c>
      <c r="Q197" s="9">
        <v>371522.55124822928</v>
      </c>
      <c r="R197" s="9">
        <v>395154.94920886215</v>
      </c>
      <c r="S197" s="9">
        <v>412506.51520033489</v>
      </c>
      <c r="T197" s="9">
        <v>389380.23216867016</v>
      </c>
      <c r="U197" s="9">
        <v>401391.04783464648</v>
      </c>
      <c r="V197" s="9">
        <v>439543.4457241713</v>
      </c>
      <c r="W197" s="9">
        <v>553099.02876663941</v>
      </c>
      <c r="X197" s="9">
        <v>391248.22129377385</v>
      </c>
      <c r="Y197" s="9">
        <v>405116.93469705957</v>
      </c>
      <c r="Z197" s="9">
        <v>389380.23216867016</v>
      </c>
      <c r="AA197" s="9">
        <v>404428.67035673943</v>
      </c>
    </row>
    <row r="198" spans="1:27" x14ac:dyDescent="0.25">
      <c r="A198" s="1" t="s">
        <v>292</v>
      </c>
      <c r="B198" s="1" t="s">
        <v>88</v>
      </c>
      <c r="C198" s="9">
        <v>0</v>
      </c>
      <c r="D198" s="9">
        <v>0</v>
      </c>
      <c r="E198" s="9">
        <v>0</v>
      </c>
      <c r="F198" s="9">
        <v>0</v>
      </c>
      <c r="G198" s="9">
        <v>0</v>
      </c>
      <c r="H198" s="9">
        <v>0</v>
      </c>
      <c r="I198" s="9">
        <v>0</v>
      </c>
      <c r="J198" s="9">
        <v>0</v>
      </c>
      <c r="K198" s="9">
        <v>0</v>
      </c>
      <c r="L198" s="9">
        <v>0</v>
      </c>
      <c r="M198" s="9">
        <v>0</v>
      </c>
      <c r="N198" s="9">
        <v>0</v>
      </c>
      <c r="O198" s="9">
        <v>0</v>
      </c>
      <c r="P198" s="9">
        <v>0</v>
      </c>
      <c r="Q198" s="9">
        <v>0</v>
      </c>
      <c r="R198" s="9">
        <v>0</v>
      </c>
      <c r="S198" s="9">
        <v>0</v>
      </c>
      <c r="T198" s="9">
        <v>0</v>
      </c>
      <c r="U198" s="9">
        <v>0</v>
      </c>
      <c r="V198" s="9">
        <v>0</v>
      </c>
      <c r="W198" s="9">
        <v>0</v>
      </c>
      <c r="X198" s="9">
        <v>0</v>
      </c>
      <c r="Y198" s="9">
        <v>0</v>
      </c>
      <c r="Z198" s="9">
        <v>0</v>
      </c>
      <c r="AA198" s="9">
        <v>0</v>
      </c>
    </row>
    <row r="199" spans="1:27" x14ac:dyDescent="0.25">
      <c r="A199" s="1" t="s">
        <v>293</v>
      </c>
      <c r="B199" s="1" t="s">
        <v>88</v>
      </c>
      <c r="C199" s="9">
        <v>828841.01208369981</v>
      </c>
      <c r="D199" s="9">
        <v>501403.18176313146</v>
      </c>
      <c r="E199" s="9">
        <v>969055.3427246986</v>
      </c>
      <c r="F199" s="9">
        <v>1214119.0823415038</v>
      </c>
      <c r="G199" s="9">
        <v>947252.28198053478</v>
      </c>
      <c r="H199" s="9">
        <v>1222177.3000117114</v>
      </c>
      <c r="I199" s="9">
        <v>954567.55100106332</v>
      </c>
      <c r="J199" s="9">
        <v>1222177.3000117114</v>
      </c>
      <c r="K199" s="9">
        <v>1311939.4577782578</v>
      </c>
      <c r="L199" s="9">
        <v>1155794.7919804207</v>
      </c>
      <c r="M199" s="9">
        <v>954567.55100106332</v>
      </c>
      <c r="N199" s="9">
        <v>1120778.7383041363</v>
      </c>
      <c r="O199" s="9">
        <v>851240.0652392694</v>
      </c>
      <c r="P199" s="9">
        <v>1214119.0823415038</v>
      </c>
      <c r="Q199" s="9">
        <v>1259904.7960067666</v>
      </c>
      <c r="R199" s="9">
        <v>1244015.6265294757</v>
      </c>
      <c r="S199" s="9">
        <v>973483.93782894104</v>
      </c>
      <c r="T199" s="9">
        <v>1214119.0823415038</v>
      </c>
      <c r="U199" s="9">
        <v>947252.28198053478</v>
      </c>
      <c r="V199" s="9">
        <v>1150145.2590878685</v>
      </c>
      <c r="W199" s="9">
        <v>732606.7214413326</v>
      </c>
      <c r="X199" s="9">
        <v>1223789.9318450592</v>
      </c>
      <c r="Y199" s="9">
        <v>956045.09101788094</v>
      </c>
      <c r="Z199" s="9">
        <v>1214119.0823415038</v>
      </c>
      <c r="AA199" s="9">
        <v>942605.48689096374</v>
      </c>
    </row>
    <row r="200" spans="1:27" x14ac:dyDescent="0.25">
      <c r="A200" s="1" t="s">
        <v>294</v>
      </c>
      <c r="B200" s="1" t="s">
        <v>123</v>
      </c>
      <c r="C200" s="9">
        <v>18290.603678058498</v>
      </c>
      <c r="D200" s="9">
        <v>22502.265965790812</v>
      </c>
      <c r="E200" s="9">
        <v>34680.391678474567</v>
      </c>
      <c r="F200" s="9">
        <v>34951.150923552268</v>
      </c>
      <c r="G200" s="9">
        <v>35374.657542832334</v>
      </c>
      <c r="H200" s="9">
        <v>35088.359653713414</v>
      </c>
      <c r="I200" s="9">
        <v>35647.842565827254</v>
      </c>
      <c r="J200" s="9">
        <v>35088.359653713414</v>
      </c>
      <c r="K200" s="9">
        <v>37580.462817175605</v>
      </c>
      <c r="L200" s="9">
        <v>33958.052679559616</v>
      </c>
      <c r="M200" s="9">
        <v>35647.842565827254</v>
      </c>
      <c r="N200" s="9">
        <v>35375.283046904726</v>
      </c>
      <c r="O200" s="9">
        <v>41145.482072823812</v>
      </c>
      <c r="P200" s="9">
        <v>34951.150923552268</v>
      </c>
      <c r="Q200" s="9">
        <v>32745.336061692738</v>
      </c>
      <c r="R200" s="9">
        <v>35460.20479031538</v>
      </c>
      <c r="S200" s="9">
        <v>36354.26546784948</v>
      </c>
      <c r="T200" s="9">
        <v>34951.150923552268</v>
      </c>
      <c r="U200" s="9">
        <v>35374.657542832334</v>
      </c>
      <c r="V200" s="9">
        <v>37139.07176981579</v>
      </c>
      <c r="W200" s="9">
        <v>45713.02320471203</v>
      </c>
      <c r="X200" s="9">
        <v>35115.818227696735</v>
      </c>
      <c r="Y200" s="9">
        <v>35703.020550707632</v>
      </c>
      <c r="Z200" s="9">
        <v>34951.150923552268</v>
      </c>
      <c r="AA200" s="9">
        <v>35576.127588648043</v>
      </c>
    </row>
    <row r="201" spans="1:27" x14ac:dyDescent="0.25">
      <c r="A201" s="1" t="s">
        <v>295</v>
      </c>
      <c r="B201" s="1" t="s">
        <v>97</v>
      </c>
      <c r="C201" s="9">
        <v>1844607.1094712997</v>
      </c>
      <c r="D201" s="9">
        <v>1936297.498936309</v>
      </c>
      <c r="E201" s="9">
        <v>3243888.0337292058</v>
      </c>
      <c r="F201" s="9">
        <v>2968100.5048914691</v>
      </c>
      <c r="G201" s="9">
        <v>3308827.3444065186</v>
      </c>
      <c r="H201" s="9">
        <v>2979475.1184458956</v>
      </c>
      <c r="I201" s="9">
        <v>3334380.1592450342</v>
      </c>
      <c r="J201" s="9">
        <v>2979475.1184458956</v>
      </c>
      <c r="K201" s="9">
        <v>3190839.0308995536</v>
      </c>
      <c r="L201" s="9">
        <v>2885772.5893591968</v>
      </c>
      <c r="M201" s="9">
        <v>3334380.1592450342</v>
      </c>
      <c r="N201" s="9">
        <v>3187376.3861358874</v>
      </c>
      <c r="O201" s="9">
        <v>3985655.8092563646</v>
      </c>
      <c r="P201" s="9">
        <v>2968100.5048914691</v>
      </c>
      <c r="Q201" s="9">
        <v>2935371.2653774382</v>
      </c>
      <c r="R201" s="9">
        <v>3010301.1068941038</v>
      </c>
      <c r="S201" s="9">
        <v>3400456.5986309396</v>
      </c>
      <c r="T201" s="9">
        <v>2968100.5048914691</v>
      </c>
      <c r="U201" s="9">
        <v>3308827.3444065186</v>
      </c>
      <c r="V201" s="9">
        <v>3606626.6773509365</v>
      </c>
      <c r="W201" s="9">
        <v>4788925.2960507143</v>
      </c>
      <c r="X201" s="9">
        <v>2981751.4361951314</v>
      </c>
      <c r="Y201" s="9">
        <v>3339541.3237017575</v>
      </c>
      <c r="Z201" s="9">
        <v>2968100.5048914691</v>
      </c>
      <c r="AA201" s="9">
        <v>3338881.9734466379</v>
      </c>
    </row>
    <row r="202" spans="1:27" x14ac:dyDescent="0.25">
      <c r="A202" s="1" t="s">
        <v>296</v>
      </c>
      <c r="B202" s="1" t="s">
        <v>88</v>
      </c>
      <c r="C202" s="9">
        <v>0</v>
      </c>
      <c r="D202" s="9">
        <v>0</v>
      </c>
      <c r="E202" s="9">
        <v>0</v>
      </c>
      <c r="F202" s="9">
        <v>0</v>
      </c>
      <c r="G202" s="9">
        <v>0</v>
      </c>
      <c r="H202" s="9">
        <v>0</v>
      </c>
      <c r="I202" s="9">
        <v>0</v>
      </c>
      <c r="J202" s="9">
        <v>0</v>
      </c>
      <c r="K202" s="9">
        <v>0</v>
      </c>
      <c r="L202" s="9">
        <v>0</v>
      </c>
      <c r="M202" s="9">
        <v>0</v>
      </c>
      <c r="N202" s="9">
        <v>0</v>
      </c>
      <c r="O202" s="9">
        <v>0</v>
      </c>
      <c r="P202" s="9">
        <v>0</v>
      </c>
      <c r="Q202" s="9">
        <v>0</v>
      </c>
      <c r="R202" s="9">
        <v>0</v>
      </c>
      <c r="S202" s="9">
        <v>0</v>
      </c>
      <c r="T202" s="9">
        <v>0</v>
      </c>
      <c r="U202" s="9">
        <v>0</v>
      </c>
      <c r="V202" s="9">
        <v>0</v>
      </c>
      <c r="W202" s="9">
        <v>0</v>
      </c>
      <c r="X202" s="9">
        <v>0</v>
      </c>
      <c r="Y202" s="9">
        <v>0</v>
      </c>
      <c r="Z202" s="9">
        <v>0</v>
      </c>
      <c r="AA202" s="9">
        <v>0</v>
      </c>
    </row>
    <row r="203" spans="1:27" x14ac:dyDescent="0.25">
      <c r="A203" s="1" t="s">
        <v>297</v>
      </c>
      <c r="B203" s="1" t="s">
        <v>90</v>
      </c>
      <c r="C203" s="9">
        <v>4737504.1582109518</v>
      </c>
      <c r="D203" s="9">
        <v>1967181.4396153828</v>
      </c>
      <c r="E203" s="9">
        <v>3897967.1204471453</v>
      </c>
      <c r="F203" s="9">
        <v>3707845.7695591711</v>
      </c>
      <c r="G203" s="9">
        <v>3976000.4234501407</v>
      </c>
      <c r="H203" s="9">
        <v>3726992.5746759907</v>
      </c>
      <c r="I203" s="9">
        <v>4006705.5621724846</v>
      </c>
      <c r="J203" s="9">
        <v>3726992.5746759907</v>
      </c>
      <c r="K203" s="9">
        <v>3995823.2460915074</v>
      </c>
      <c r="L203" s="9">
        <v>3569263.7819753462</v>
      </c>
      <c r="M203" s="9">
        <v>4006705.5621724846</v>
      </c>
      <c r="N203" s="9">
        <v>3797432.7727423389</v>
      </c>
      <c r="O203" s="9">
        <v>4231724.9060461987</v>
      </c>
      <c r="P203" s="9">
        <v>3707845.7695591711</v>
      </c>
      <c r="Q203" s="9">
        <v>4005943.0647832742</v>
      </c>
      <c r="R203" s="9">
        <v>3778881.739132172</v>
      </c>
      <c r="S203" s="9">
        <v>4086105.2780333213</v>
      </c>
      <c r="T203" s="9">
        <v>3707845.7695591711</v>
      </c>
      <c r="U203" s="9">
        <v>3976000.4234501407</v>
      </c>
      <c r="V203" s="9">
        <v>4199942.1842567977</v>
      </c>
      <c r="W203" s="9">
        <v>4518537.8285149485</v>
      </c>
      <c r="X203" s="9">
        <v>3730824.2839573678</v>
      </c>
      <c r="Y203" s="9">
        <v>4012907.3944019666</v>
      </c>
      <c r="Z203" s="9">
        <v>3707845.7695591711</v>
      </c>
      <c r="AA203" s="9">
        <v>3985111.0285073589</v>
      </c>
    </row>
    <row r="204" spans="1:27" x14ac:dyDescent="0.25">
      <c r="A204" s="1" t="s">
        <v>298</v>
      </c>
      <c r="B204" s="1" t="s">
        <v>117</v>
      </c>
      <c r="C204" s="9">
        <v>0</v>
      </c>
      <c r="D204" s="9">
        <v>0</v>
      </c>
      <c r="E204" s="9">
        <v>0</v>
      </c>
      <c r="F204" s="9">
        <v>0</v>
      </c>
      <c r="G204" s="9">
        <v>0</v>
      </c>
      <c r="H204" s="9">
        <v>0</v>
      </c>
      <c r="I204" s="9">
        <v>0</v>
      </c>
      <c r="J204" s="9">
        <v>0</v>
      </c>
      <c r="K204" s="9">
        <v>0</v>
      </c>
      <c r="L204" s="9">
        <v>0</v>
      </c>
      <c r="M204" s="9">
        <v>0</v>
      </c>
      <c r="N204" s="9">
        <v>0</v>
      </c>
      <c r="O204" s="9">
        <v>0</v>
      </c>
      <c r="P204" s="9">
        <v>0</v>
      </c>
      <c r="Q204" s="9">
        <v>0</v>
      </c>
      <c r="R204" s="9">
        <v>0</v>
      </c>
      <c r="S204" s="9">
        <v>0</v>
      </c>
      <c r="T204" s="9">
        <v>0</v>
      </c>
      <c r="U204" s="9">
        <v>0</v>
      </c>
      <c r="V204" s="9">
        <v>0</v>
      </c>
      <c r="W204" s="9">
        <v>0</v>
      </c>
      <c r="X204" s="9">
        <v>0</v>
      </c>
      <c r="Y204" s="9">
        <v>0</v>
      </c>
      <c r="Z204" s="9">
        <v>0</v>
      </c>
      <c r="AA204" s="9">
        <v>0</v>
      </c>
    </row>
    <row r="205" spans="1:27" x14ac:dyDescent="0.25">
      <c r="A205" s="1" t="s">
        <v>299</v>
      </c>
      <c r="B205" s="1" t="s">
        <v>90</v>
      </c>
      <c r="C205" s="9">
        <v>14719.023056079999</v>
      </c>
      <c r="D205" s="9">
        <v>16448.061536390152</v>
      </c>
      <c r="E205" s="9">
        <v>28665.781972693447</v>
      </c>
      <c r="F205" s="9">
        <v>31497.068165873912</v>
      </c>
      <c r="G205" s="9">
        <v>29239.641520854948</v>
      </c>
      <c r="H205" s="9">
        <v>31662.584683217196</v>
      </c>
      <c r="I205" s="9">
        <v>29465.448148991669</v>
      </c>
      <c r="J205" s="9">
        <v>31662.584683217196</v>
      </c>
      <c r="K205" s="9">
        <v>33949.00611294659</v>
      </c>
      <c r="L205" s="9">
        <v>30299.081984292377</v>
      </c>
      <c r="M205" s="9">
        <v>29465.448148991669</v>
      </c>
      <c r="N205" s="9">
        <v>32818.973387686558</v>
      </c>
      <c r="O205" s="9">
        <v>33897.034636616583</v>
      </c>
      <c r="P205" s="9">
        <v>31497.068165873912</v>
      </c>
      <c r="Q205" s="9">
        <v>31618.903154111213</v>
      </c>
      <c r="R205" s="9">
        <v>32111.14587847871</v>
      </c>
      <c r="S205" s="9">
        <v>30049.356343501888</v>
      </c>
      <c r="T205" s="9">
        <v>31497.068165873912</v>
      </c>
      <c r="U205" s="9">
        <v>29239.641520854948</v>
      </c>
      <c r="V205" s="9">
        <v>38029.902864323085</v>
      </c>
      <c r="W205" s="9">
        <v>42323.380954261032</v>
      </c>
      <c r="X205" s="9">
        <v>31695.708286442696</v>
      </c>
      <c r="Y205" s="9">
        <v>29511.056632858505</v>
      </c>
      <c r="Z205" s="9">
        <v>31497.068165873912</v>
      </c>
      <c r="AA205" s="9">
        <v>29505.324477880888</v>
      </c>
    </row>
    <row r="206" spans="1:27" x14ac:dyDescent="0.25">
      <c r="A206" s="1" t="s">
        <v>300</v>
      </c>
      <c r="B206" s="1" t="s">
        <v>99</v>
      </c>
      <c r="C206" s="9">
        <v>12206719.046268102</v>
      </c>
      <c r="D206" s="9">
        <v>3661973.0728434594</v>
      </c>
      <c r="E206" s="9">
        <v>7099029.0150019396</v>
      </c>
      <c r="F206" s="9">
        <v>8350464.3140785601</v>
      </c>
      <c r="G206" s="9">
        <v>7241144.2933083195</v>
      </c>
      <c r="H206" s="9">
        <v>8401983.0753334872</v>
      </c>
      <c r="I206" s="9">
        <v>7297064.8960132943</v>
      </c>
      <c r="J206" s="9">
        <v>8401983.0753334872</v>
      </c>
      <c r="K206" s="9">
        <v>9015562.8622128163</v>
      </c>
      <c r="L206" s="9">
        <v>7977578.4833092168</v>
      </c>
      <c r="M206" s="9">
        <v>7297064.8960132943</v>
      </c>
      <c r="N206" s="9">
        <v>8206944.94123183</v>
      </c>
      <c r="O206" s="9">
        <v>7712051.2039389415</v>
      </c>
      <c r="P206" s="9">
        <v>8350464.3140785601</v>
      </c>
      <c r="Q206" s="9">
        <v>8750327.6433574986</v>
      </c>
      <c r="R206" s="9">
        <v>8541602.4770574402</v>
      </c>
      <c r="S206" s="9">
        <v>7441668.7033984857</v>
      </c>
      <c r="T206" s="9">
        <v>8350464.3140785601</v>
      </c>
      <c r="U206" s="9">
        <v>7241144.2933083195</v>
      </c>
      <c r="V206" s="9">
        <v>8945757.4460817147</v>
      </c>
      <c r="W206" s="9">
        <v>7699005.5669479743</v>
      </c>
      <c r="X206" s="9">
        <v>8412293.1460978314</v>
      </c>
      <c r="Y206" s="9">
        <v>7308359.7544833831</v>
      </c>
      <c r="Z206" s="9">
        <v>8350464.3140785601</v>
      </c>
      <c r="AA206" s="9">
        <v>7246152.5269782962</v>
      </c>
    </row>
    <row r="207" spans="1:27" x14ac:dyDescent="0.25">
      <c r="A207" s="1" t="s">
        <v>301</v>
      </c>
      <c r="B207" s="1" t="s">
        <v>88</v>
      </c>
      <c r="C207" s="9">
        <v>2506090.805776888</v>
      </c>
      <c r="D207" s="9">
        <v>990939.75937910262</v>
      </c>
      <c r="E207" s="9">
        <v>1728983.406798854</v>
      </c>
      <c r="F207" s="9">
        <v>3336878.409427328</v>
      </c>
      <c r="G207" s="9">
        <v>1690082.5013679396</v>
      </c>
      <c r="H207" s="9">
        <v>3363080.48949508</v>
      </c>
      <c r="I207" s="9">
        <v>1703134.3655857253</v>
      </c>
      <c r="J207" s="9">
        <v>3363080.48949508</v>
      </c>
      <c r="K207" s="9">
        <v>3613714.7549818037</v>
      </c>
      <c r="L207" s="9">
        <v>3147231.2953283936</v>
      </c>
      <c r="M207" s="9">
        <v>1703134.3655857253</v>
      </c>
      <c r="N207" s="9">
        <v>3309568.151461957</v>
      </c>
      <c r="O207" s="9">
        <v>1987362.1176396988</v>
      </c>
      <c r="P207" s="9">
        <v>3336878.409427328</v>
      </c>
      <c r="Q207" s="9">
        <v>3281095.7641191422</v>
      </c>
      <c r="R207" s="9">
        <v>3434089.9364202609</v>
      </c>
      <c r="S207" s="9">
        <v>1736884.8827130769</v>
      </c>
      <c r="T207" s="9">
        <v>3336878.409427328</v>
      </c>
      <c r="U207" s="9">
        <v>1690082.5013679396</v>
      </c>
      <c r="V207" s="9">
        <v>3739809.397254609</v>
      </c>
      <c r="W207" s="9">
        <v>2382142.1509062364</v>
      </c>
      <c r="X207" s="9">
        <v>3368324.1190601392</v>
      </c>
      <c r="Y207" s="9">
        <v>1705770.5846538199</v>
      </c>
      <c r="Z207" s="9">
        <v>3336878.409427328</v>
      </c>
      <c r="AA207" s="9">
        <v>1706300.5370495175</v>
      </c>
    </row>
    <row r="208" spans="1:27" x14ac:dyDescent="0.25">
      <c r="A208" s="1" t="s">
        <v>302</v>
      </c>
      <c r="B208" s="1" t="s">
        <v>106</v>
      </c>
      <c r="C208" s="9">
        <v>471679.57176948001</v>
      </c>
      <c r="D208" s="9">
        <v>336253.27010131406</v>
      </c>
      <c r="E208" s="9">
        <v>628424.42267116904</v>
      </c>
      <c r="F208" s="9">
        <v>692772.47176945291</v>
      </c>
      <c r="G208" s="9">
        <v>641004.83494078182</v>
      </c>
      <c r="H208" s="9">
        <v>696691.90960183204</v>
      </c>
      <c r="I208" s="9">
        <v>645955.07143031212</v>
      </c>
      <c r="J208" s="9">
        <v>696691.90960183204</v>
      </c>
      <c r="K208" s="9">
        <v>747251.85203713016</v>
      </c>
      <c r="L208" s="9">
        <v>664404.1104836741</v>
      </c>
      <c r="M208" s="9">
        <v>645955.07143031212</v>
      </c>
      <c r="N208" s="9">
        <v>706300.20896356832</v>
      </c>
      <c r="O208" s="9">
        <v>699681.50050062302</v>
      </c>
      <c r="P208" s="9">
        <v>692772.47176945291</v>
      </c>
      <c r="Q208" s="9">
        <v>718582.29258589237</v>
      </c>
      <c r="R208" s="9">
        <v>707313.8568676681</v>
      </c>
      <c r="S208" s="9">
        <v>658755.77473495551</v>
      </c>
      <c r="T208" s="9">
        <v>692772.47176945291</v>
      </c>
      <c r="U208" s="9">
        <v>641004.83494078182</v>
      </c>
      <c r="V208" s="9">
        <v>798089.10225051071</v>
      </c>
      <c r="W208" s="9">
        <v>808223.42628109118</v>
      </c>
      <c r="X208" s="9">
        <v>697476.2778673718</v>
      </c>
      <c r="Y208" s="9">
        <v>646954.9215362902</v>
      </c>
      <c r="Z208" s="9">
        <v>692772.47176945291</v>
      </c>
      <c r="AA208" s="9">
        <v>644216.0417837589</v>
      </c>
    </row>
    <row r="209" spans="1:27" x14ac:dyDescent="0.25">
      <c r="A209" s="1" t="s">
        <v>303</v>
      </c>
      <c r="B209" s="1" t="s">
        <v>99</v>
      </c>
      <c r="C209" s="9">
        <v>954756.72114526271</v>
      </c>
      <c r="D209" s="9">
        <v>384042.32598200679</v>
      </c>
      <c r="E209" s="9">
        <v>737799.60313419474</v>
      </c>
      <c r="F209" s="9">
        <v>399501.67575310473</v>
      </c>
      <c r="G209" s="9">
        <v>752569.59431383375</v>
      </c>
      <c r="H209" s="9">
        <v>399683.65964335075</v>
      </c>
      <c r="I209" s="9">
        <v>758381.40299859457</v>
      </c>
      <c r="J209" s="9">
        <v>399683.65964335075</v>
      </c>
      <c r="K209" s="9">
        <v>426824.63985740556</v>
      </c>
      <c r="L209" s="9">
        <v>398184.50095215696</v>
      </c>
      <c r="M209" s="9">
        <v>758381.40299859457</v>
      </c>
      <c r="N209" s="9">
        <v>404210.62628309196</v>
      </c>
      <c r="O209" s="9">
        <v>763893.06998685689</v>
      </c>
      <c r="P209" s="9">
        <v>399501.67575310473</v>
      </c>
      <c r="Q209" s="9">
        <v>457484.39686637674</v>
      </c>
      <c r="R209" s="9">
        <v>400176.84855668322</v>
      </c>
      <c r="S209" s="9">
        <v>773410.02613494906</v>
      </c>
      <c r="T209" s="9">
        <v>399501.67575310473</v>
      </c>
      <c r="U209" s="9">
        <v>752569.59431383375</v>
      </c>
      <c r="V209" s="9">
        <v>400756.50276418607</v>
      </c>
      <c r="W209" s="9">
        <v>726146.87030711421</v>
      </c>
      <c r="X209" s="9">
        <v>399720.07874079613</v>
      </c>
      <c r="Y209" s="9">
        <v>759555.27368953684</v>
      </c>
      <c r="Z209" s="9">
        <v>399501.67575310473</v>
      </c>
      <c r="AA209" s="9">
        <v>751473.17198282667</v>
      </c>
    </row>
    <row r="210" spans="1:27" x14ac:dyDescent="0.25">
      <c r="A210" s="1" t="s">
        <v>304</v>
      </c>
      <c r="B210" s="1" t="s">
        <v>117</v>
      </c>
      <c r="C210" s="9">
        <v>65329.059177579999</v>
      </c>
      <c r="D210" s="9">
        <v>17820.667592452479</v>
      </c>
      <c r="E210" s="9">
        <v>34236.021885550872</v>
      </c>
      <c r="F210" s="9">
        <v>49876.305169649255</v>
      </c>
      <c r="G210" s="9">
        <v>34345.856358313853</v>
      </c>
      <c r="H210" s="9">
        <v>50231.51886729023</v>
      </c>
      <c r="I210" s="9">
        <v>34611.096341136792</v>
      </c>
      <c r="J210" s="9">
        <v>50231.51886729023</v>
      </c>
      <c r="K210" s="9">
        <v>53942.419744230137</v>
      </c>
      <c r="L210" s="9">
        <v>47305.316436242094</v>
      </c>
      <c r="M210" s="9">
        <v>34611.096341136792</v>
      </c>
      <c r="N210" s="9">
        <v>47787.568704999117</v>
      </c>
      <c r="O210" s="9">
        <v>34862.638423247619</v>
      </c>
      <c r="P210" s="9">
        <v>49876.305169649255</v>
      </c>
      <c r="Q210" s="9">
        <v>51189.879335013815</v>
      </c>
      <c r="R210" s="9">
        <v>51194.172524729358</v>
      </c>
      <c r="S210" s="9">
        <v>35296.974345516159</v>
      </c>
      <c r="T210" s="9">
        <v>49876.305169649255</v>
      </c>
      <c r="U210" s="9">
        <v>34345.856358313853</v>
      </c>
      <c r="V210" s="9">
        <v>51146.284848600451</v>
      </c>
      <c r="W210" s="9">
        <v>33139.973088285646</v>
      </c>
      <c r="X210" s="9">
        <v>50302.605171967116</v>
      </c>
      <c r="Y210" s="9">
        <v>34664.669584664014</v>
      </c>
      <c r="Z210" s="9">
        <v>49876.305169649255</v>
      </c>
      <c r="AA210" s="9">
        <v>34308.024136090447</v>
      </c>
    </row>
    <row r="211" spans="1:27" x14ac:dyDescent="0.25">
      <c r="A211" s="1" t="s">
        <v>305</v>
      </c>
      <c r="B211" s="1" t="s">
        <v>88</v>
      </c>
      <c r="C211" s="9">
        <v>2288928.5190226398</v>
      </c>
      <c r="D211" s="9">
        <v>766990.14355344244</v>
      </c>
      <c r="E211" s="9">
        <v>1473496.50087288</v>
      </c>
      <c r="F211" s="9">
        <v>2127231.8696089718</v>
      </c>
      <c r="G211" s="9">
        <v>1440343.870369178</v>
      </c>
      <c r="H211" s="9">
        <v>2142518.5113126012</v>
      </c>
      <c r="I211" s="9">
        <v>1451467.0981451941</v>
      </c>
      <c r="J211" s="9">
        <v>2142518.5113126012</v>
      </c>
      <c r="K211" s="9">
        <v>2300921.5826664702</v>
      </c>
      <c r="L211" s="9">
        <v>2016589.2230762716</v>
      </c>
      <c r="M211" s="9">
        <v>1451467.0981451941</v>
      </c>
      <c r="N211" s="9">
        <v>2037046.2921240525</v>
      </c>
      <c r="O211" s="9">
        <v>1462015.884360601</v>
      </c>
      <c r="P211" s="9">
        <v>2127231.8696089718</v>
      </c>
      <c r="Q211" s="9">
        <v>2180819.4449232947</v>
      </c>
      <c r="R211" s="9">
        <v>2183946.3662734041</v>
      </c>
      <c r="S211" s="9">
        <v>1480230.3984141578</v>
      </c>
      <c r="T211" s="9">
        <v>2127231.8696089718</v>
      </c>
      <c r="U211" s="9">
        <v>1440343.870369178</v>
      </c>
      <c r="V211" s="9">
        <v>2181854.4996379605</v>
      </c>
      <c r="W211" s="9">
        <v>1389773.3864585431</v>
      </c>
      <c r="X211" s="9">
        <v>2145577.7144819815</v>
      </c>
      <c r="Y211" s="9">
        <v>1453713.7707023111</v>
      </c>
      <c r="Z211" s="9">
        <v>2127231.8696089718</v>
      </c>
      <c r="AA211" s="9">
        <v>1439566.1547576792</v>
      </c>
    </row>
    <row r="212" spans="1:27" x14ac:dyDescent="0.25">
      <c r="A212" s="1" t="s">
        <v>306</v>
      </c>
      <c r="B212" s="1" t="s">
        <v>123</v>
      </c>
      <c r="C212" s="9">
        <v>609040.36534093204</v>
      </c>
      <c r="D212" s="9">
        <v>651099.12910967786</v>
      </c>
      <c r="E212" s="9">
        <v>1038696.9182803881</v>
      </c>
      <c r="F212" s="9">
        <v>958864.95144668035</v>
      </c>
      <c r="G212" s="9">
        <v>1059490.5650322069</v>
      </c>
      <c r="H212" s="9">
        <v>962260.16149256518</v>
      </c>
      <c r="I212" s="9">
        <v>1067672.6076151142</v>
      </c>
      <c r="J212" s="9">
        <v>962260.16149256518</v>
      </c>
      <c r="K212" s="9">
        <v>1030271.7087285235</v>
      </c>
      <c r="L212" s="9">
        <v>934290.88002575352</v>
      </c>
      <c r="M212" s="9">
        <v>1067672.6076151142</v>
      </c>
      <c r="N212" s="9">
        <v>959129.44123613695</v>
      </c>
      <c r="O212" s="9">
        <v>1198801.5585155636</v>
      </c>
      <c r="P212" s="9">
        <v>958864.95144668035</v>
      </c>
      <c r="Q212" s="9">
        <v>918331.73653758387</v>
      </c>
      <c r="R212" s="9">
        <v>971461.41524530936</v>
      </c>
      <c r="S212" s="9">
        <v>1088830.3643710336</v>
      </c>
      <c r="T212" s="9">
        <v>958864.95144668035</v>
      </c>
      <c r="U212" s="9">
        <v>1059490.5650322069</v>
      </c>
      <c r="V212" s="9">
        <v>985205.64102673042</v>
      </c>
      <c r="W212" s="9">
        <v>1256512.2857216254</v>
      </c>
      <c r="X212" s="9">
        <v>962939.6199069412</v>
      </c>
      <c r="Y212" s="9">
        <v>1069325.2187903938</v>
      </c>
      <c r="Z212" s="9">
        <v>958864.95144668035</v>
      </c>
      <c r="AA212" s="9">
        <v>1063064.2287887949</v>
      </c>
    </row>
    <row r="213" spans="1:27" x14ac:dyDescent="0.25">
      <c r="A213" s="1" t="s">
        <v>307</v>
      </c>
      <c r="B213" s="1" t="s">
        <v>106</v>
      </c>
      <c r="C213" s="9">
        <v>7724205.1161724227</v>
      </c>
      <c r="D213" s="9">
        <v>4200954.1158766598</v>
      </c>
      <c r="E213" s="9">
        <v>7996694.0915228482</v>
      </c>
      <c r="F213" s="9">
        <v>7666905.3423594497</v>
      </c>
      <c r="G213" s="9">
        <v>8156779.7037880188</v>
      </c>
      <c r="H213" s="9">
        <v>7705039.0512798261</v>
      </c>
      <c r="I213" s="9">
        <v>8219771.410442587</v>
      </c>
      <c r="J213" s="9">
        <v>7705039.0512798261</v>
      </c>
      <c r="K213" s="9">
        <v>8259501.0790709807</v>
      </c>
      <c r="L213" s="9">
        <v>7390898.7112852</v>
      </c>
      <c r="M213" s="9">
        <v>8219771.410442587</v>
      </c>
      <c r="N213" s="9">
        <v>7568118.3298891233</v>
      </c>
      <c r="O213" s="9">
        <v>8287108.5621152734</v>
      </c>
      <c r="P213" s="9">
        <v>7666905.3423594497</v>
      </c>
      <c r="Q213" s="9">
        <v>8118072.3523518723</v>
      </c>
      <c r="R213" s="9">
        <v>7808384.0365878576</v>
      </c>
      <c r="S213" s="9">
        <v>8382660.2237838637</v>
      </c>
      <c r="T213" s="9">
        <v>7666905.3423594497</v>
      </c>
      <c r="U213" s="9">
        <v>8156779.7037880188</v>
      </c>
      <c r="V213" s="9">
        <v>8020601.1504736962</v>
      </c>
      <c r="W213" s="9">
        <v>8347625.7339897566</v>
      </c>
      <c r="X213" s="9">
        <v>7712670.4699688461</v>
      </c>
      <c r="Y213" s="9">
        <v>8232494.4924013205</v>
      </c>
      <c r="Z213" s="9">
        <v>7666905.3423594497</v>
      </c>
      <c r="AA213" s="9">
        <v>8155322.570950808</v>
      </c>
    </row>
    <row r="214" spans="1:27" x14ac:dyDescent="0.25">
      <c r="A214" s="1" t="s">
        <v>308</v>
      </c>
      <c r="B214" s="1" t="s">
        <v>88</v>
      </c>
      <c r="C214" s="9">
        <v>0</v>
      </c>
      <c r="D214" s="9">
        <v>0</v>
      </c>
      <c r="E214" s="9">
        <v>0</v>
      </c>
      <c r="F214" s="9">
        <v>0</v>
      </c>
      <c r="G214" s="9">
        <v>0</v>
      </c>
      <c r="H214" s="9">
        <v>0</v>
      </c>
      <c r="I214" s="9">
        <v>0</v>
      </c>
      <c r="J214" s="9">
        <v>0</v>
      </c>
      <c r="K214" s="9">
        <v>0</v>
      </c>
      <c r="L214" s="9">
        <v>0</v>
      </c>
      <c r="M214" s="9">
        <v>0</v>
      </c>
      <c r="N214" s="9">
        <v>0</v>
      </c>
      <c r="O214" s="9">
        <v>0</v>
      </c>
      <c r="P214" s="9">
        <v>0</v>
      </c>
      <c r="Q214" s="9">
        <v>0</v>
      </c>
      <c r="R214" s="9">
        <v>0</v>
      </c>
      <c r="S214" s="9">
        <v>0</v>
      </c>
      <c r="T214" s="9">
        <v>0</v>
      </c>
      <c r="U214" s="9">
        <v>0</v>
      </c>
      <c r="V214" s="9">
        <v>0</v>
      </c>
      <c r="W214" s="9">
        <v>0</v>
      </c>
      <c r="X214" s="9">
        <v>0</v>
      </c>
      <c r="Y214" s="9">
        <v>0</v>
      </c>
      <c r="Z214" s="9">
        <v>0</v>
      </c>
      <c r="AA214" s="9">
        <v>0</v>
      </c>
    </row>
    <row r="215" spans="1:27" x14ac:dyDescent="0.25">
      <c r="A215" s="1" t="s">
        <v>309</v>
      </c>
      <c r="B215" s="1" t="s">
        <v>197</v>
      </c>
      <c r="C215" s="9">
        <v>538917.2922913502</v>
      </c>
      <c r="D215" s="9">
        <v>262120.40627114873</v>
      </c>
      <c r="E215" s="9">
        <v>484739.54171248979</v>
      </c>
      <c r="F215" s="9">
        <v>263970.75401814934</v>
      </c>
      <c r="G215" s="9">
        <v>494443.53006529564</v>
      </c>
      <c r="H215" s="9">
        <v>263999.57382461848</v>
      </c>
      <c r="I215" s="9">
        <v>498261.92935204512</v>
      </c>
      <c r="J215" s="9">
        <v>263999.57382461848</v>
      </c>
      <c r="K215" s="9">
        <v>281844.3136460018</v>
      </c>
      <c r="L215" s="9">
        <v>263762.16015416518</v>
      </c>
      <c r="M215" s="9">
        <v>498261.92935204512</v>
      </c>
      <c r="N215" s="9">
        <v>249642.58854989172</v>
      </c>
      <c r="O215" s="9">
        <v>466364.58035276661</v>
      </c>
      <c r="P215" s="9">
        <v>263970.75401814934</v>
      </c>
      <c r="Q215" s="9">
        <v>292641.62855966057</v>
      </c>
      <c r="R215" s="9">
        <v>264077.67749091401</v>
      </c>
      <c r="S215" s="9">
        <v>508135.8407241028</v>
      </c>
      <c r="T215" s="9">
        <v>263970.75401814934</v>
      </c>
      <c r="U215" s="9">
        <v>494443.53006529564</v>
      </c>
      <c r="V215" s="9">
        <v>225044.18306216807</v>
      </c>
      <c r="W215" s="9">
        <v>420924.29804694495</v>
      </c>
      <c r="X215" s="9">
        <v>264005.34132051456</v>
      </c>
      <c r="Y215" s="9">
        <v>499033.17067331506</v>
      </c>
      <c r="Z215" s="9">
        <v>263970.75401814934</v>
      </c>
      <c r="AA215" s="9">
        <v>492496.20591654681</v>
      </c>
    </row>
    <row r="216" spans="1:27" x14ac:dyDescent="0.25">
      <c r="A216" s="1" t="s">
        <v>310</v>
      </c>
      <c r="B216" s="1" t="s">
        <v>173</v>
      </c>
      <c r="C216" s="9">
        <v>8249682.3357379194</v>
      </c>
      <c r="D216" s="9">
        <v>4500734.0089340201</v>
      </c>
      <c r="E216" s="9">
        <v>8323212.1142207645</v>
      </c>
      <c r="F216" s="9">
        <v>5607160.7066355608</v>
      </c>
      <c r="G216" s="9">
        <v>8489834.2823416255</v>
      </c>
      <c r="H216" s="9">
        <v>5619436.9110141564</v>
      </c>
      <c r="I216" s="9">
        <v>8555398.0428059082</v>
      </c>
      <c r="J216" s="9">
        <v>5619436.9110141564</v>
      </c>
      <c r="K216" s="9">
        <v>6009799.3932480616</v>
      </c>
      <c r="L216" s="9">
        <v>5518307.198575547</v>
      </c>
      <c r="M216" s="9">
        <v>8555398.0428059082</v>
      </c>
      <c r="N216" s="9">
        <v>5282905.1152939778</v>
      </c>
      <c r="O216" s="9">
        <v>8007705.1505278889</v>
      </c>
      <c r="P216" s="9">
        <v>5607160.7066355608</v>
      </c>
      <c r="Q216" s="9">
        <v>6054195.4142616428</v>
      </c>
      <c r="R216" s="9">
        <v>5652706.2728743758</v>
      </c>
      <c r="S216" s="9">
        <v>8724937.871259585</v>
      </c>
      <c r="T216" s="9">
        <v>5607160.7066355608</v>
      </c>
      <c r="U216" s="9">
        <v>8489834.2823416255</v>
      </c>
      <c r="V216" s="9">
        <v>4979957.5869722059</v>
      </c>
      <c r="W216" s="9">
        <v>7227473.5506356414</v>
      </c>
      <c r="X216" s="9">
        <v>5621893.6575037427</v>
      </c>
      <c r="Y216" s="9">
        <v>8568640.6288878862</v>
      </c>
      <c r="Z216" s="9">
        <v>5607160.7066355608</v>
      </c>
      <c r="AA216" s="9">
        <v>8456397.7859344259</v>
      </c>
    </row>
    <row r="217" spans="1:27" x14ac:dyDescent="0.25">
      <c r="A217" s="1" t="s">
        <v>311</v>
      </c>
      <c r="B217" s="1" t="s">
        <v>132</v>
      </c>
      <c r="C217" s="9">
        <v>5633007.7035676958</v>
      </c>
      <c r="D217" s="9">
        <v>3449471.2703122599</v>
      </c>
      <c r="E217" s="9">
        <v>6379110.8311951729</v>
      </c>
      <c r="F217" s="9">
        <v>3578675.3214923735</v>
      </c>
      <c r="G217" s="9">
        <v>6506814.0859955931</v>
      </c>
      <c r="H217" s="9">
        <v>3580204.088726609</v>
      </c>
      <c r="I217" s="9">
        <v>6557063.7358629797</v>
      </c>
      <c r="J217" s="9">
        <v>3580204.088726609</v>
      </c>
      <c r="K217" s="9">
        <v>3823230.5130979726</v>
      </c>
      <c r="L217" s="9">
        <v>3567610.3108767257</v>
      </c>
      <c r="M217" s="9">
        <v>6557063.7358629797</v>
      </c>
      <c r="N217" s="9">
        <v>3382485.2147904783</v>
      </c>
      <c r="O217" s="9">
        <v>6137298.672404699</v>
      </c>
      <c r="P217" s="9">
        <v>3578675.3214923735</v>
      </c>
      <c r="Q217" s="9">
        <v>3951564.5791388932</v>
      </c>
      <c r="R217" s="9">
        <v>3584347.1535329022</v>
      </c>
      <c r="S217" s="9">
        <v>6687003.1560250605</v>
      </c>
      <c r="T217" s="9">
        <v>3578675.3214923735</v>
      </c>
      <c r="U217" s="9">
        <v>6506814.0859955931</v>
      </c>
      <c r="V217" s="9">
        <v>3070424.9853097717</v>
      </c>
      <c r="W217" s="9">
        <v>5539310.3259092206</v>
      </c>
      <c r="X217" s="9">
        <v>3580510.0296689617</v>
      </c>
      <c r="Y217" s="9">
        <v>6567213.1737417756</v>
      </c>
      <c r="Z217" s="9">
        <v>3578675.3214923735</v>
      </c>
      <c r="AA217" s="9">
        <v>6481187.547411141</v>
      </c>
    </row>
    <row r="218" spans="1:27" x14ac:dyDescent="0.25">
      <c r="A218" s="1" t="s">
        <v>312</v>
      </c>
      <c r="B218" s="1" t="s">
        <v>88</v>
      </c>
      <c r="C218" s="9">
        <v>1807166.7356512439</v>
      </c>
      <c r="D218" s="9">
        <v>689528.90669544507</v>
      </c>
      <c r="E218" s="9">
        <v>1264478.9811717032</v>
      </c>
      <c r="F218" s="9">
        <v>2319706.0559652839</v>
      </c>
      <c r="G218" s="9">
        <v>1236029.097226935</v>
      </c>
      <c r="H218" s="9">
        <v>2337914.1616791529</v>
      </c>
      <c r="I218" s="9">
        <v>1245574.4797352918</v>
      </c>
      <c r="J218" s="9">
        <v>2337914.1616791529</v>
      </c>
      <c r="K218" s="9">
        <v>2512141.5546439555</v>
      </c>
      <c r="L218" s="9">
        <v>2187918.2477868982</v>
      </c>
      <c r="M218" s="9">
        <v>1245574.4797352918</v>
      </c>
      <c r="N218" s="9">
        <v>2294838.763058641</v>
      </c>
      <c r="O218" s="9">
        <v>1397994.5854465626</v>
      </c>
      <c r="P218" s="9">
        <v>2319706.0559652839</v>
      </c>
      <c r="Q218" s="9">
        <v>2316197.4084317195</v>
      </c>
      <c r="R218" s="9">
        <v>2387259.3859114982</v>
      </c>
      <c r="S218" s="9">
        <v>1270257.6660188593</v>
      </c>
      <c r="T218" s="9">
        <v>2319706.0559652839</v>
      </c>
      <c r="U218" s="9">
        <v>1236029.097226935</v>
      </c>
      <c r="V218" s="9">
        <v>2598833.5536284614</v>
      </c>
      <c r="W218" s="9">
        <v>1655376.0616336372</v>
      </c>
      <c r="X218" s="9">
        <v>2341558.0159532446</v>
      </c>
      <c r="Y218" s="9">
        <v>1247502.4586783978</v>
      </c>
      <c r="Z218" s="9">
        <v>2319706.0559652839</v>
      </c>
      <c r="AA218" s="9">
        <v>1245911.4713284578</v>
      </c>
    </row>
    <row r="219" spans="1:27" x14ac:dyDescent="0.25">
      <c r="A219" s="1" t="s">
        <v>313</v>
      </c>
      <c r="B219" s="1" t="s">
        <v>88</v>
      </c>
      <c r="C219" s="9">
        <v>0</v>
      </c>
      <c r="D219" s="9">
        <v>0</v>
      </c>
      <c r="E219" s="9">
        <v>0</v>
      </c>
      <c r="F219" s="9">
        <v>0</v>
      </c>
      <c r="G219" s="9">
        <v>0</v>
      </c>
      <c r="H219" s="9">
        <v>0</v>
      </c>
      <c r="I219" s="9">
        <v>0</v>
      </c>
      <c r="J219" s="9">
        <v>0</v>
      </c>
      <c r="K219" s="9">
        <v>0</v>
      </c>
      <c r="L219" s="9">
        <v>0</v>
      </c>
      <c r="M219" s="9">
        <v>0</v>
      </c>
      <c r="N219" s="9">
        <v>0</v>
      </c>
      <c r="O219" s="9">
        <v>0</v>
      </c>
      <c r="P219" s="9">
        <v>0</v>
      </c>
      <c r="Q219" s="9">
        <v>0</v>
      </c>
      <c r="R219" s="9">
        <v>0</v>
      </c>
      <c r="S219" s="9">
        <v>0</v>
      </c>
      <c r="T219" s="9">
        <v>0</v>
      </c>
      <c r="U219" s="9">
        <v>0</v>
      </c>
      <c r="V219" s="9">
        <v>0</v>
      </c>
      <c r="W219" s="9">
        <v>0</v>
      </c>
      <c r="X219" s="9">
        <v>0</v>
      </c>
      <c r="Y219" s="9">
        <v>0</v>
      </c>
      <c r="Z219" s="9">
        <v>0</v>
      </c>
      <c r="AA219" s="9">
        <v>0</v>
      </c>
    </row>
    <row r="220" spans="1:27" x14ac:dyDescent="0.25">
      <c r="A220" s="1" t="s">
        <v>314</v>
      </c>
      <c r="B220" s="1" t="s">
        <v>106</v>
      </c>
      <c r="C220" s="9">
        <v>1099075.1359745499</v>
      </c>
      <c r="D220" s="9">
        <v>2982169.5332854129</v>
      </c>
      <c r="E220" s="9">
        <v>5471932.7303464152</v>
      </c>
      <c r="F220" s="9">
        <v>4091741.6047182688</v>
      </c>
      <c r="G220" s="9">
        <v>5581475.2102001123</v>
      </c>
      <c r="H220" s="9">
        <v>4104002.8473195932</v>
      </c>
      <c r="I220" s="9">
        <v>5624578.8199466588</v>
      </c>
      <c r="J220" s="9">
        <v>4104002.8473195932</v>
      </c>
      <c r="K220" s="9">
        <v>4392067.1221242007</v>
      </c>
      <c r="L220" s="9">
        <v>4002996.3879799265</v>
      </c>
      <c r="M220" s="9">
        <v>5624578.8199466588</v>
      </c>
      <c r="N220" s="9">
        <v>3998670.1689284388</v>
      </c>
      <c r="O220" s="9">
        <v>5489633.6745904917</v>
      </c>
      <c r="P220" s="9">
        <v>4091741.6047182688</v>
      </c>
      <c r="Q220" s="9">
        <v>4346356.9545366764</v>
      </c>
      <c r="R220" s="9">
        <v>4137231.6617299067</v>
      </c>
      <c r="S220" s="9">
        <v>5736039.458421546</v>
      </c>
      <c r="T220" s="9">
        <v>4091741.6047182688</v>
      </c>
      <c r="U220" s="9">
        <v>5581475.2102001123</v>
      </c>
      <c r="V220" s="9">
        <v>4239704.3993080854</v>
      </c>
      <c r="W220" s="9">
        <v>5828581.6667793719</v>
      </c>
      <c r="X220" s="9">
        <v>4106456.5996187399</v>
      </c>
      <c r="Y220" s="9">
        <v>5633284.8987085279</v>
      </c>
      <c r="Z220" s="9">
        <v>4091741.6047182688</v>
      </c>
      <c r="AA220" s="9">
        <v>5583023.7565540802</v>
      </c>
    </row>
    <row r="221" spans="1:27" x14ac:dyDescent="0.25">
      <c r="A221" s="1" t="s">
        <v>315</v>
      </c>
      <c r="B221" s="1" t="s">
        <v>117</v>
      </c>
      <c r="C221" s="9">
        <v>177.35375954999998</v>
      </c>
      <c r="D221" s="9">
        <v>90.490148666344481</v>
      </c>
      <c r="E221" s="9">
        <v>137.67001585655038</v>
      </c>
      <c r="F221" s="9">
        <v>272.82078995433585</v>
      </c>
      <c r="G221" s="9">
        <v>138.11168263829327</v>
      </c>
      <c r="H221" s="9">
        <v>274.8389125776896</v>
      </c>
      <c r="I221" s="9">
        <v>139.17826662293649</v>
      </c>
      <c r="J221" s="9">
        <v>274.8389125776896</v>
      </c>
      <c r="K221" s="9">
        <v>295.21019995720428</v>
      </c>
      <c r="L221" s="9">
        <v>258.21389117274452</v>
      </c>
      <c r="M221" s="9">
        <v>139.17826662293649</v>
      </c>
      <c r="N221" s="9">
        <v>265.74583928441689</v>
      </c>
      <c r="O221" s="9">
        <v>162.2168841687276</v>
      </c>
      <c r="P221" s="9">
        <v>272.82078995433585</v>
      </c>
      <c r="Q221" s="9">
        <v>257.37318477045335</v>
      </c>
      <c r="R221" s="9">
        <v>280.30816429133188</v>
      </c>
      <c r="S221" s="9">
        <v>141.93632175136855</v>
      </c>
      <c r="T221" s="9">
        <v>272.82078995433585</v>
      </c>
      <c r="U221" s="9">
        <v>138.11168263829327</v>
      </c>
      <c r="V221" s="9">
        <v>290.58416170026589</v>
      </c>
      <c r="W221" s="9">
        <v>188.28251801933888</v>
      </c>
      <c r="X221" s="9">
        <v>275.24278461480918</v>
      </c>
      <c r="Y221" s="9">
        <v>139.39369554489309</v>
      </c>
      <c r="Z221" s="9">
        <v>272.82078995433585</v>
      </c>
      <c r="AA221" s="9">
        <v>139.18189086751391</v>
      </c>
    </row>
    <row r="222" spans="1:27" x14ac:dyDescent="0.25">
      <c r="A222" s="1"/>
      <c r="B222" s="1"/>
      <c r="C222" s="9"/>
      <c r="D222" s="9"/>
      <c r="E222" s="9"/>
      <c r="F222" s="9"/>
      <c r="G222" s="9"/>
      <c r="H222" s="9"/>
      <c r="I222" s="9"/>
      <c r="J222" s="9"/>
      <c r="K222" s="9"/>
      <c r="L222" s="9"/>
      <c r="M222" s="9"/>
      <c r="N222" s="9"/>
      <c r="O222" s="9"/>
      <c r="P222" s="9"/>
      <c r="Q222" s="9"/>
      <c r="R222" s="9"/>
      <c r="S222" s="9"/>
      <c r="T222" s="9"/>
      <c r="U222" s="9"/>
      <c r="V222" s="9"/>
      <c r="W222" s="9"/>
      <c r="X222" s="9"/>
      <c r="Y222" s="9"/>
      <c r="Z222" s="9"/>
      <c r="AA222" s="9"/>
    </row>
    <row r="225" spans="1:27" ht="45" x14ac:dyDescent="0.25">
      <c r="A225" s="38" t="s">
        <v>61</v>
      </c>
      <c r="B225" s="39" t="s">
        <v>482</v>
      </c>
      <c r="C225" s="27" t="s">
        <v>384</v>
      </c>
      <c r="D225" s="27" t="s">
        <v>385</v>
      </c>
      <c r="E225" s="27" t="s">
        <v>386</v>
      </c>
      <c r="F225" s="27" t="s">
        <v>387</v>
      </c>
      <c r="G225" s="27" t="s">
        <v>388</v>
      </c>
      <c r="H225" s="27" t="s">
        <v>389</v>
      </c>
      <c r="I225" s="27" t="s">
        <v>390</v>
      </c>
      <c r="J225" s="27" t="s">
        <v>391</v>
      </c>
      <c r="K225" s="27" t="s">
        <v>392</v>
      </c>
      <c r="L225" s="27" t="s">
        <v>393</v>
      </c>
      <c r="M225" s="27" t="s">
        <v>394</v>
      </c>
      <c r="N225" s="27" t="s">
        <v>395</v>
      </c>
      <c r="O225" s="27" t="s">
        <v>396</v>
      </c>
      <c r="P225" s="27" t="s">
        <v>397</v>
      </c>
      <c r="Q225" s="27" t="s">
        <v>398</v>
      </c>
      <c r="R225" s="27" t="s">
        <v>399</v>
      </c>
      <c r="S225" s="27" t="s">
        <v>400</v>
      </c>
      <c r="T225" s="27" t="s">
        <v>401</v>
      </c>
      <c r="U225" s="27" t="s">
        <v>402</v>
      </c>
      <c r="V225" s="27" t="s">
        <v>403</v>
      </c>
      <c r="W225" s="27" t="s">
        <v>404</v>
      </c>
      <c r="X225" s="27" t="s">
        <v>405</v>
      </c>
      <c r="Y225" s="27" t="s">
        <v>406</v>
      </c>
      <c r="Z225" s="27" t="s">
        <v>407</v>
      </c>
      <c r="AA225" s="28" t="s">
        <v>408</v>
      </c>
    </row>
    <row r="226" spans="1:27" x14ac:dyDescent="0.25">
      <c r="A226" s="36" t="s">
        <v>85</v>
      </c>
      <c r="B226" s="37" t="s">
        <v>86</v>
      </c>
      <c r="C226" s="29">
        <v>7704.0481180060015</v>
      </c>
      <c r="D226" s="29">
        <v>1407300.7663028073</v>
      </c>
      <c r="E226" s="29">
        <v>1743436.1657586696</v>
      </c>
      <c r="F226" s="29">
        <v>1403121.0830268878</v>
      </c>
      <c r="G226" s="29">
        <v>1778337.9692851901</v>
      </c>
      <c r="H226" s="29">
        <v>1403121.0830268878</v>
      </c>
      <c r="I226" s="29">
        <v>1792071.3969075955</v>
      </c>
      <c r="J226" s="29">
        <v>1403121.0830268878</v>
      </c>
      <c r="K226" s="29">
        <v>1497825.1898832361</v>
      </c>
      <c r="L226" s="29">
        <v>1403121.0830268878</v>
      </c>
      <c r="M226" s="29">
        <v>1792071.3969075955</v>
      </c>
      <c r="N226" s="29">
        <v>1167875.1081923223</v>
      </c>
      <c r="O226" s="29">
        <v>1739536.4258097934</v>
      </c>
      <c r="P226" s="29">
        <v>1403121.0830268878</v>
      </c>
      <c r="Q226" s="29">
        <v>1043471.2856118045</v>
      </c>
      <c r="R226" s="29">
        <v>1403121.0830268878</v>
      </c>
      <c r="S226" s="29">
        <v>1827584.3532526158</v>
      </c>
      <c r="T226" s="29">
        <v>1403121.0830268878</v>
      </c>
      <c r="U226" s="29">
        <v>1778337.9692851908</v>
      </c>
      <c r="V226" s="29">
        <v>966660.31858898175</v>
      </c>
      <c r="W226" s="29">
        <v>1830247.9182031872</v>
      </c>
      <c r="X226" s="29">
        <v>1403121.0830268878</v>
      </c>
      <c r="Y226" s="29">
        <v>1794845.2783352931</v>
      </c>
      <c r="Z226" s="29">
        <v>1403121.0830268878</v>
      </c>
      <c r="AA226" s="30">
        <v>1738258.1603463662</v>
      </c>
    </row>
    <row r="227" spans="1:27" x14ac:dyDescent="0.25">
      <c r="A227" s="34" t="s">
        <v>87</v>
      </c>
      <c r="B227" s="35" t="s">
        <v>88</v>
      </c>
      <c r="C227" s="31">
        <v>1193412.3014342757</v>
      </c>
      <c r="D227" s="31">
        <v>1171274.2052400322</v>
      </c>
      <c r="E227" s="31">
        <v>2286374.0136631751</v>
      </c>
      <c r="F227" s="31">
        <v>1119117.3648806934</v>
      </c>
      <c r="G227" s="31">
        <v>2234932.2132777655</v>
      </c>
      <c r="H227" s="31">
        <v>1119117.3648806934</v>
      </c>
      <c r="I227" s="31">
        <v>2252191.7445491846</v>
      </c>
      <c r="J227" s="31">
        <v>1119117.3648806934</v>
      </c>
      <c r="K227" s="31">
        <v>1194652.5498269701</v>
      </c>
      <c r="L227" s="31">
        <v>1119117.3648806934</v>
      </c>
      <c r="M227" s="31">
        <v>2252191.7445491846</v>
      </c>
      <c r="N227" s="31">
        <v>1082664.1961544235</v>
      </c>
      <c r="O227" s="31">
        <v>2107804.0055757463</v>
      </c>
      <c r="P227" s="31">
        <v>1119117.3648806934</v>
      </c>
      <c r="Q227" s="31">
        <v>1311386.041417974</v>
      </c>
      <c r="R227" s="31">
        <v>1119117.3648806934</v>
      </c>
      <c r="S227" s="31">
        <v>2296822.7716627293</v>
      </c>
      <c r="T227" s="31">
        <v>1119117.3648806934</v>
      </c>
      <c r="U227" s="31">
        <v>2234932.2132777655</v>
      </c>
      <c r="V227" s="31">
        <v>1001044.8850037657</v>
      </c>
      <c r="W227" s="31">
        <v>1895350.7054892515</v>
      </c>
      <c r="X227" s="31">
        <v>1119117.3648806934</v>
      </c>
      <c r="Y227" s="31">
        <v>2255677.8293461408</v>
      </c>
      <c r="Z227" s="31">
        <v>1119117.3648806934</v>
      </c>
      <c r="AA227" s="32">
        <v>2184561.7788347541</v>
      </c>
    </row>
    <row r="228" spans="1:27" x14ac:dyDescent="0.25">
      <c r="A228" s="36" t="s">
        <v>89</v>
      </c>
      <c r="B228" s="37" t="s">
        <v>90</v>
      </c>
      <c r="C228" s="29">
        <v>4220562.8636541953</v>
      </c>
      <c r="D228" s="29">
        <v>2498655.1253039907</v>
      </c>
      <c r="E228" s="29">
        <v>5030171.078682825</v>
      </c>
      <c r="F228" s="29">
        <v>2491234.1195818377</v>
      </c>
      <c r="G228" s="29">
        <v>5130869.9434540411</v>
      </c>
      <c r="H228" s="29">
        <v>2491234.1195818377</v>
      </c>
      <c r="I228" s="29">
        <v>5170493.70014452</v>
      </c>
      <c r="J228" s="29">
        <v>2491234.1195818377</v>
      </c>
      <c r="K228" s="29">
        <v>2659380.7643148047</v>
      </c>
      <c r="L228" s="29">
        <v>2491234.1195818377</v>
      </c>
      <c r="M228" s="29">
        <v>5170493.70014452</v>
      </c>
      <c r="N228" s="29">
        <v>2758061.9553630333</v>
      </c>
      <c r="O228" s="29">
        <v>5468380.4312489741</v>
      </c>
      <c r="P228" s="29">
        <v>2491234.1195818377</v>
      </c>
      <c r="Q228" s="29">
        <v>3010628.7717373427</v>
      </c>
      <c r="R228" s="29">
        <v>2491234.1195818377</v>
      </c>
      <c r="S228" s="29">
        <v>5272955.8662012368</v>
      </c>
      <c r="T228" s="29">
        <v>2491234.1195818377</v>
      </c>
      <c r="U228" s="29">
        <v>5130869.9434540411</v>
      </c>
      <c r="V228" s="29">
        <v>2972129.4676540662</v>
      </c>
      <c r="W228" s="29">
        <v>5627347.7520464407</v>
      </c>
      <c r="X228" s="29">
        <v>2491234.1195818377</v>
      </c>
      <c r="Y228" s="29">
        <v>5178496.9172438001</v>
      </c>
      <c r="Z228" s="29">
        <v>2491234.1195818377</v>
      </c>
      <c r="AA228" s="30">
        <v>5015231.4705791371</v>
      </c>
    </row>
    <row r="229" spans="1:27" x14ac:dyDescent="0.25">
      <c r="A229" s="34" t="s">
        <v>91</v>
      </c>
      <c r="B229" s="35" t="s">
        <v>92</v>
      </c>
      <c r="C229" s="31">
        <v>4452439.1187825594</v>
      </c>
      <c r="D229" s="31">
        <v>2640151.1718540243</v>
      </c>
      <c r="E229" s="31">
        <v>5315024.0437423196</v>
      </c>
      <c r="F229" s="31">
        <v>2632309.9228736181</v>
      </c>
      <c r="G229" s="31">
        <v>5421425.3726563063</v>
      </c>
      <c r="H229" s="31">
        <v>2632309.9228736181</v>
      </c>
      <c r="I229" s="31">
        <v>5463292.9783935742</v>
      </c>
      <c r="J229" s="31">
        <v>2632309.9228736181</v>
      </c>
      <c r="K229" s="31">
        <v>2809978.5241300864</v>
      </c>
      <c r="L229" s="31">
        <v>2632309.9228736181</v>
      </c>
      <c r="M229" s="31">
        <v>5463292.9783935742</v>
      </c>
      <c r="N229" s="31">
        <v>2914247.9207136733</v>
      </c>
      <c r="O229" s="31">
        <v>5778048.7020789329</v>
      </c>
      <c r="P229" s="31">
        <v>2632309.9228736181</v>
      </c>
      <c r="Q229" s="31">
        <v>3181117.3135599336</v>
      </c>
      <c r="R229" s="31">
        <v>2632309.9228736181</v>
      </c>
      <c r="S229" s="31">
        <v>5571557.4623737019</v>
      </c>
      <c r="T229" s="31">
        <v>2632309.9228736181</v>
      </c>
      <c r="U229" s="31">
        <v>5421425.3726563063</v>
      </c>
      <c r="V229" s="31">
        <v>3140437.8369240132</v>
      </c>
      <c r="W229" s="31">
        <v>5946018.1645468138</v>
      </c>
      <c r="X229" s="31">
        <v>2632309.9228736181</v>
      </c>
      <c r="Y229" s="31">
        <v>5471749.4087305525</v>
      </c>
      <c r="Z229" s="31">
        <v>2632309.9228736181</v>
      </c>
      <c r="AA229" s="32">
        <v>5299238.4223324042</v>
      </c>
    </row>
    <row r="230" spans="1:27" x14ac:dyDescent="0.25">
      <c r="A230" s="36" t="s">
        <v>93</v>
      </c>
      <c r="B230" s="37" t="s">
        <v>88</v>
      </c>
      <c r="C230" s="29">
        <v>0</v>
      </c>
      <c r="D230" s="29">
        <v>0</v>
      </c>
      <c r="E230" s="29">
        <v>0</v>
      </c>
      <c r="F230" s="29">
        <v>0</v>
      </c>
      <c r="G230" s="29">
        <v>0</v>
      </c>
      <c r="H230" s="29">
        <v>0</v>
      </c>
      <c r="I230" s="29">
        <v>0</v>
      </c>
      <c r="J230" s="29">
        <v>0</v>
      </c>
      <c r="K230" s="29">
        <v>0</v>
      </c>
      <c r="L230" s="29">
        <v>0</v>
      </c>
      <c r="M230" s="29">
        <v>0</v>
      </c>
      <c r="N230" s="29">
        <v>0</v>
      </c>
      <c r="O230" s="29">
        <v>0</v>
      </c>
      <c r="P230" s="29">
        <v>0</v>
      </c>
      <c r="Q230" s="29">
        <v>0</v>
      </c>
      <c r="R230" s="29">
        <v>0</v>
      </c>
      <c r="S230" s="29">
        <v>0</v>
      </c>
      <c r="T230" s="29">
        <v>0</v>
      </c>
      <c r="U230" s="29">
        <v>0</v>
      </c>
      <c r="V230" s="29">
        <v>0</v>
      </c>
      <c r="W230" s="29">
        <v>0</v>
      </c>
      <c r="X230" s="29">
        <v>0</v>
      </c>
      <c r="Y230" s="29">
        <v>0</v>
      </c>
      <c r="Z230" s="29">
        <v>0</v>
      </c>
      <c r="AA230" s="30">
        <v>0</v>
      </c>
    </row>
    <row r="231" spans="1:27" x14ac:dyDescent="0.25">
      <c r="A231" s="34" t="s">
        <v>94</v>
      </c>
      <c r="B231" s="35" t="s">
        <v>86</v>
      </c>
      <c r="C231" s="31">
        <v>2663.1112142375</v>
      </c>
      <c r="D231" s="31">
        <v>383410.35381826706</v>
      </c>
      <c r="E231" s="31">
        <v>543679.59131466318</v>
      </c>
      <c r="F231" s="31">
        <v>382271.62506742676</v>
      </c>
      <c r="G231" s="31">
        <v>554563.49899658642</v>
      </c>
      <c r="H231" s="31">
        <v>382271.62506742676</v>
      </c>
      <c r="I231" s="31">
        <v>558846.18193258566</v>
      </c>
      <c r="J231" s="31">
        <v>382271.62506742676</v>
      </c>
      <c r="K231" s="31">
        <v>408073.17082599888</v>
      </c>
      <c r="L231" s="31">
        <v>382271.62506742676</v>
      </c>
      <c r="M231" s="31">
        <v>558846.18193258566</v>
      </c>
      <c r="N231" s="31">
        <v>358098.00883785082</v>
      </c>
      <c r="O231" s="31">
        <v>596754.31552084</v>
      </c>
      <c r="P231" s="31">
        <v>382271.62506742676</v>
      </c>
      <c r="Q231" s="31">
        <v>325399.95054143033</v>
      </c>
      <c r="R231" s="31">
        <v>382271.62506742676</v>
      </c>
      <c r="S231" s="31">
        <v>569920.67377303354</v>
      </c>
      <c r="T231" s="31">
        <v>382271.62506742676</v>
      </c>
      <c r="U231" s="31">
        <v>554563.49899658642</v>
      </c>
      <c r="V231" s="31">
        <v>317364.28680078883</v>
      </c>
      <c r="W231" s="31">
        <v>600888.76522525295</v>
      </c>
      <c r="X231" s="31">
        <v>382271.62506742676</v>
      </c>
      <c r="Y231" s="31">
        <v>559711.19939097366</v>
      </c>
      <c r="Z231" s="31">
        <v>382271.62506742676</v>
      </c>
      <c r="AA231" s="32">
        <v>542064.86292845861</v>
      </c>
    </row>
    <row r="232" spans="1:27" x14ac:dyDescent="0.25">
      <c r="A232" s="36" t="s">
        <v>95</v>
      </c>
      <c r="B232" s="37" t="s">
        <v>92</v>
      </c>
      <c r="C232" s="29">
        <v>4016067.8450834863</v>
      </c>
      <c r="D232" s="29">
        <v>2142799.7435702677</v>
      </c>
      <c r="E232" s="29">
        <v>4259205.0102287913</v>
      </c>
      <c r="F232" s="29">
        <v>2136435.6283318638</v>
      </c>
      <c r="G232" s="29">
        <v>4344469.9252086245</v>
      </c>
      <c r="H232" s="29">
        <v>2136435.6283318638</v>
      </c>
      <c r="I232" s="29">
        <v>4378020.6137200706</v>
      </c>
      <c r="J232" s="29">
        <v>2136435.6283318638</v>
      </c>
      <c r="K232" s="29">
        <v>2280635.035271694</v>
      </c>
      <c r="L232" s="29">
        <v>2136435.6283318638</v>
      </c>
      <c r="M232" s="29">
        <v>4378020.6137200706</v>
      </c>
      <c r="N232" s="29">
        <v>2321451.5522719473</v>
      </c>
      <c r="O232" s="29">
        <v>4626808.0799549818</v>
      </c>
      <c r="P232" s="29">
        <v>2136435.6283318638</v>
      </c>
      <c r="Q232" s="29">
        <v>2549194.6392965172</v>
      </c>
      <c r="R232" s="29">
        <v>2136435.6283318638</v>
      </c>
      <c r="S232" s="29">
        <v>4464778.5716903461</v>
      </c>
      <c r="T232" s="29">
        <v>2136435.6283318638</v>
      </c>
      <c r="U232" s="29">
        <v>4344469.9252086245</v>
      </c>
      <c r="V232" s="29">
        <v>2474169.8847206323</v>
      </c>
      <c r="W232" s="29">
        <v>4684524.8467433797</v>
      </c>
      <c r="X232" s="29">
        <v>2136435.6283318638</v>
      </c>
      <c r="Y232" s="29">
        <v>4384797.1908650622</v>
      </c>
      <c r="Z232" s="29">
        <v>2136435.6283318638</v>
      </c>
      <c r="AA232" s="30">
        <v>4246555.1713484116</v>
      </c>
    </row>
    <row r="233" spans="1:27" x14ac:dyDescent="0.25">
      <c r="A233" s="34" t="s">
        <v>96</v>
      </c>
      <c r="B233" s="35" t="s">
        <v>97</v>
      </c>
      <c r="C233" s="31">
        <v>22740.786907509999</v>
      </c>
      <c r="D233" s="31">
        <v>144973.42620884892</v>
      </c>
      <c r="E233" s="31">
        <v>245076.58633093553</v>
      </c>
      <c r="F233" s="31">
        <v>144542.85513300862</v>
      </c>
      <c r="G233" s="31">
        <v>249982.76817634352</v>
      </c>
      <c r="H233" s="31">
        <v>144542.85513300862</v>
      </c>
      <c r="I233" s="31">
        <v>251913.28999665764</v>
      </c>
      <c r="J233" s="31">
        <v>144542.85513300862</v>
      </c>
      <c r="K233" s="31">
        <v>154298.82143087641</v>
      </c>
      <c r="L233" s="31">
        <v>144542.85513300862</v>
      </c>
      <c r="M233" s="31">
        <v>251913.28999665764</v>
      </c>
      <c r="N233" s="31">
        <v>166912.47827408052</v>
      </c>
      <c r="O233" s="31">
        <v>298559.65517429978</v>
      </c>
      <c r="P233" s="31">
        <v>144542.85513300862</v>
      </c>
      <c r="Q233" s="31">
        <v>146681.81470286907</v>
      </c>
      <c r="R233" s="31">
        <v>144542.85513300862</v>
      </c>
      <c r="S233" s="31">
        <v>256905.38221230227</v>
      </c>
      <c r="T233" s="31">
        <v>144542.85513300862</v>
      </c>
      <c r="U233" s="31">
        <v>249982.76817634352</v>
      </c>
      <c r="V233" s="31">
        <v>193573.63403715179</v>
      </c>
      <c r="W233" s="31">
        <v>366506.96620367194</v>
      </c>
      <c r="X233" s="31">
        <v>144542.85513300862</v>
      </c>
      <c r="Y233" s="31">
        <v>252303.21731636027</v>
      </c>
      <c r="Z233" s="31">
        <v>144542.85513300862</v>
      </c>
      <c r="AA233" s="32">
        <v>244348.70886953265</v>
      </c>
    </row>
    <row r="234" spans="1:27" x14ac:dyDescent="0.25">
      <c r="A234" s="36" t="s">
        <v>98</v>
      </c>
      <c r="B234" s="37" t="s">
        <v>99</v>
      </c>
      <c r="C234" s="29">
        <v>649020.96710408409</v>
      </c>
      <c r="D234" s="29">
        <v>298018.58083268651</v>
      </c>
      <c r="E234" s="29">
        <v>588154.97881216696</v>
      </c>
      <c r="F234" s="29">
        <v>297133.46564761346</v>
      </c>
      <c r="G234" s="29">
        <v>599929.23812651064</v>
      </c>
      <c r="H234" s="29">
        <v>297133.46564761346</v>
      </c>
      <c r="I234" s="29">
        <v>604562.26340779976</v>
      </c>
      <c r="J234" s="29">
        <v>297133.46564761346</v>
      </c>
      <c r="K234" s="29">
        <v>317188.58407016896</v>
      </c>
      <c r="L234" s="29">
        <v>297133.46564761346</v>
      </c>
      <c r="M234" s="29">
        <v>604562.26340779976</v>
      </c>
      <c r="N234" s="29">
        <v>318307.13039016986</v>
      </c>
      <c r="O234" s="29">
        <v>637885.86077543732</v>
      </c>
      <c r="P234" s="29">
        <v>297133.46564761346</v>
      </c>
      <c r="Q234" s="29">
        <v>352019.10109111987</v>
      </c>
      <c r="R234" s="29">
        <v>297133.46564761346</v>
      </c>
      <c r="S234" s="29">
        <v>616542.69750506664</v>
      </c>
      <c r="T234" s="29">
        <v>297133.46564761346</v>
      </c>
      <c r="U234" s="29">
        <v>599929.23812651064</v>
      </c>
      <c r="V234" s="29">
        <v>339228.7332136755</v>
      </c>
      <c r="W234" s="29">
        <v>642286.30349212186</v>
      </c>
      <c r="X234" s="29">
        <v>297133.46564761346</v>
      </c>
      <c r="Y234" s="29">
        <v>605498.04310789867</v>
      </c>
      <c r="Z234" s="29">
        <v>297133.46564761346</v>
      </c>
      <c r="AA234" s="30">
        <v>586408.15852509486</v>
      </c>
    </row>
    <row r="235" spans="1:27" x14ac:dyDescent="0.25">
      <c r="A235" s="34" t="s">
        <v>100</v>
      </c>
      <c r="B235" s="35" t="s">
        <v>92</v>
      </c>
      <c r="C235" s="31">
        <v>1237944.3168257403</v>
      </c>
      <c r="D235" s="31">
        <v>568441.43278830464</v>
      </c>
      <c r="E235" s="31">
        <v>1121848.3690628125</v>
      </c>
      <c r="F235" s="31">
        <v>566753.16173292336</v>
      </c>
      <c r="G235" s="31">
        <v>1144306.6225581677</v>
      </c>
      <c r="H235" s="31">
        <v>566753.16173292336</v>
      </c>
      <c r="I235" s="31">
        <v>1153143.6672876675</v>
      </c>
      <c r="J235" s="31">
        <v>566753.16173292336</v>
      </c>
      <c r="K235" s="31">
        <v>605006.34788998682</v>
      </c>
      <c r="L235" s="31">
        <v>566753.16173292336</v>
      </c>
      <c r="M235" s="31">
        <v>1153143.6672876675</v>
      </c>
      <c r="N235" s="31">
        <v>607139.86611225619</v>
      </c>
      <c r="O235" s="31">
        <v>1216705.1854332597</v>
      </c>
      <c r="P235" s="31">
        <v>566753.16173292336</v>
      </c>
      <c r="Q235" s="31">
        <v>671442.16858555085</v>
      </c>
      <c r="R235" s="31">
        <v>566753.16173292336</v>
      </c>
      <c r="S235" s="31">
        <v>1175995.1791116889</v>
      </c>
      <c r="T235" s="31">
        <v>566753.16173292336</v>
      </c>
      <c r="U235" s="31">
        <v>1144306.6225581677</v>
      </c>
      <c r="V235" s="31">
        <v>647045.78691757063</v>
      </c>
      <c r="W235" s="31">
        <v>1225098.6015611596</v>
      </c>
      <c r="X235" s="31">
        <v>566753.16173292336</v>
      </c>
      <c r="Y235" s="31">
        <v>1154928.5759736029</v>
      </c>
      <c r="Z235" s="31">
        <v>566753.16173292336</v>
      </c>
      <c r="AA235" s="32">
        <v>1118516.479406696</v>
      </c>
    </row>
    <row r="236" spans="1:27" x14ac:dyDescent="0.25">
      <c r="A236" s="36" t="s">
        <v>101</v>
      </c>
      <c r="B236" s="37" t="s">
        <v>92</v>
      </c>
      <c r="C236" s="29">
        <v>3482875.2893804931</v>
      </c>
      <c r="D236" s="29">
        <v>2147128.5606612805</v>
      </c>
      <c r="E236" s="29">
        <v>4332687.504592062</v>
      </c>
      <c r="F236" s="29">
        <v>2140751.5888361167</v>
      </c>
      <c r="G236" s="29">
        <v>4419423.4637266956</v>
      </c>
      <c r="H236" s="29">
        <v>2140751.5888361167</v>
      </c>
      <c r="I236" s="29">
        <v>4453552.9899023324</v>
      </c>
      <c r="J236" s="29">
        <v>2140751.5888361167</v>
      </c>
      <c r="K236" s="29">
        <v>2285242.3029123927</v>
      </c>
      <c r="L236" s="29">
        <v>2140751.5888361167</v>
      </c>
      <c r="M236" s="29">
        <v>4453552.9899023324</v>
      </c>
      <c r="N236" s="29">
        <v>2373709.1973740114</v>
      </c>
      <c r="O236" s="29">
        <v>4696531.8923839424</v>
      </c>
      <c r="P236" s="29">
        <v>2140751.5888361167</v>
      </c>
      <c r="Q236" s="29">
        <v>2593174.9549336201</v>
      </c>
      <c r="R236" s="29">
        <v>2140751.5888361167</v>
      </c>
      <c r="S236" s="29">
        <v>4541807.7509478787</v>
      </c>
      <c r="T236" s="29">
        <v>2140751.5888361167</v>
      </c>
      <c r="U236" s="29">
        <v>4419423.4637266956</v>
      </c>
      <c r="V236" s="29">
        <v>2559348.1180970655</v>
      </c>
      <c r="W236" s="29">
        <v>4845798.9585647928</v>
      </c>
      <c r="X236" s="29">
        <v>2140751.5888361167</v>
      </c>
      <c r="Y236" s="29">
        <v>4460446.480835381</v>
      </c>
      <c r="Z236" s="29">
        <v>2140751.5888361167</v>
      </c>
      <c r="AA236" s="30">
        <v>4319819.4227034235</v>
      </c>
    </row>
    <row r="237" spans="1:27" x14ac:dyDescent="0.25">
      <c r="A237" s="34" t="s">
        <v>102</v>
      </c>
      <c r="B237" s="35" t="s">
        <v>3</v>
      </c>
      <c r="C237" s="31">
        <v>0</v>
      </c>
      <c r="D237" s="31">
        <v>0</v>
      </c>
      <c r="E237" s="31">
        <v>0</v>
      </c>
      <c r="F237" s="31">
        <v>0</v>
      </c>
      <c r="G237" s="31">
        <v>0</v>
      </c>
      <c r="H237" s="31">
        <v>0</v>
      </c>
      <c r="I237" s="31">
        <v>0</v>
      </c>
      <c r="J237" s="31">
        <v>0</v>
      </c>
      <c r="K237" s="31">
        <v>0</v>
      </c>
      <c r="L237" s="31">
        <v>0</v>
      </c>
      <c r="M237" s="31">
        <v>0</v>
      </c>
      <c r="N237" s="31">
        <v>0</v>
      </c>
      <c r="O237" s="31">
        <v>0</v>
      </c>
      <c r="P237" s="31">
        <v>0</v>
      </c>
      <c r="Q237" s="31">
        <v>0</v>
      </c>
      <c r="R237" s="31">
        <v>0</v>
      </c>
      <c r="S237" s="31">
        <v>0</v>
      </c>
      <c r="T237" s="31">
        <v>0</v>
      </c>
      <c r="U237" s="31">
        <v>0</v>
      </c>
      <c r="V237" s="31">
        <v>0</v>
      </c>
      <c r="W237" s="31">
        <v>0</v>
      </c>
      <c r="X237" s="31">
        <v>0</v>
      </c>
      <c r="Y237" s="31">
        <v>0</v>
      </c>
      <c r="Z237" s="31">
        <v>0</v>
      </c>
      <c r="AA237" s="32">
        <v>0</v>
      </c>
    </row>
    <row r="238" spans="1:27" x14ac:dyDescent="0.25">
      <c r="A238" s="36" t="s">
        <v>103</v>
      </c>
      <c r="B238" s="37" t="s">
        <v>104</v>
      </c>
      <c r="C238" s="29">
        <v>2405008.720248065</v>
      </c>
      <c r="D238" s="29">
        <v>1142582.9270322723</v>
      </c>
      <c r="E238" s="29">
        <v>2154280.2065873942</v>
      </c>
      <c r="F238" s="29">
        <v>1139189.4557389866</v>
      </c>
      <c r="G238" s="29">
        <v>2197406.6863450678</v>
      </c>
      <c r="H238" s="29">
        <v>1139189.4557389866</v>
      </c>
      <c r="I238" s="29">
        <v>2214376.4222474275</v>
      </c>
      <c r="J238" s="29">
        <v>1139189.4557389866</v>
      </c>
      <c r="K238" s="29">
        <v>1216079.4128859441</v>
      </c>
      <c r="L238" s="29">
        <v>1139189.4557389866</v>
      </c>
      <c r="M238" s="29">
        <v>2214376.4222474275</v>
      </c>
      <c r="N238" s="29">
        <v>990572.72713670356</v>
      </c>
      <c r="O238" s="29">
        <v>1893464.8907598632</v>
      </c>
      <c r="P238" s="29">
        <v>1139189.4557389866</v>
      </c>
      <c r="Q238" s="29">
        <v>1289367.2741712392</v>
      </c>
      <c r="R238" s="29">
        <v>1139189.4557389866</v>
      </c>
      <c r="S238" s="29">
        <v>2258258.0741450116</v>
      </c>
      <c r="T238" s="29">
        <v>1139189.4557389866</v>
      </c>
      <c r="U238" s="29">
        <v>2197406.6863450678</v>
      </c>
      <c r="V238" s="29">
        <v>807341.08262319129</v>
      </c>
      <c r="W238" s="29">
        <v>1528597.2821434131</v>
      </c>
      <c r="X238" s="29">
        <v>1139189.4557389866</v>
      </c>
      <c r="Y238" s="29">
        <v>2217803.9740973166</v>
      </c>
      <c r="Z238" s="29">
        <v>1139189.4557389866</v>
      </c>
      <c r="AA238" s="30">
        <v>2147881.99437383</v>
      </c>
    </row>
    <row r="239" spans="1:27" x14ac:dyDescent="0.25">
      <c r="A239" s="34" t="s">
        <v>105</v>
      </c>
      <c r="B239" s="35" t="s">
        <v>106</v>
      </c>
      <c r="C239" s="31">
        <v>875.73869547799995</v>
      </c>
      <c r="D239" s="31">
        <v>93914.464288104165</v>
      </c>
      <c r="E239" s="31">
        <v>172578.59987505683</v>
      </c>
      <c r="F239" s="31">
        <v>93635.538329168499</v>
      </c>
      <c r="G239" s="31">
        <v>176033.44640400921</v>
      </c>
      <c r="H239" s="31">
        <v>93635.538329168499</v>
      </c>
      <c r="I239" s="31">
        <v>177392.88574403728</v>
      </c>
      <c r="J239" s="31">
        <v>93635.538329168499</v>
      </c>
      <c r="K239" s="31">
        <v>99955.498976005489</v>
      </c>
      <c r="L239" s="31">
        <v>93635.538329168499</v>
      </c>
      <c r="M239" s="31">
        <v>177392.88574403728</v>
      </c>
      <c r="N239" s="31">
        <v>92540.759816197533</v>
      </c>
      <c r="O239" s="31">
        <v>169495.0686873034</v>
      </c>
      <c r="P239" s="31">
        <v>93635.538329168499</v>
      </c>
      <c r="Q239" s="31">
        <v>103290.74101909959</v>
      </c>
      <c r="R239" s="31">
        <v>93635.538329168499</v>
      </c>
      <c r="S239" s="31">
        <v>180908.22883707256</v>
      </c>
      <c r="T239" s="31">
        <v>93635.538329168499</v>
      </c>
      <c r="U239" s="31">
        <v>176033.44640400921</v>
      </c>
      <c r="V239" s="31">
        <v>104834.69728845679</v>
      </c>
      <c r="W239" s="31">
        <v>198491.11707381756</v>
      </c>
      <c r="X239" s="31">
        <v>93635.538329168499</v>
      </c>
      <c r="Y239" s="31">
        <v>177667.46566982605</v>
      </c>
      <c r="Z239" s="31">
        <v>93635.538329168499</v>
      </c>
      <c r="AA239" s="32">
        <v>172066.04143342789</v>
      </c>
    </row>
    <row r="240" spans="1:27" x14ac:dyDescent="0.25">
      <c r="A240" s="36" t="s">
        <v>107</v>
      </c>
      <c r="B240" s="37" t="s">
        <v>3</v>
      </c>
      <c r="C240" s="29">
        <v>0</v>
      </c>
      <c r="D240" s="29">
        <v>0</v>
      </c>
      <c r="E240" s="29">
        <v>0</v>
      </c>
      <c r="F240" s="29">
        <v>0</v>
      </c>
      <c r="G240" s="29">
        <v>0</v>
      </c>
      <c r="H240" s="29">
        <v>0</v>
      </c>
      <c r="I240" s="29">
        <v>0</v>
      </c>
      <c r="J240" s="29">
        <v>0</v>
      </c>
      <c r="K240" s="29">
        <v>0</v>
      </c>
      <c r="L240" s="29">
        <v>0</v>
      </c>
      <c r="M240" s="29">
        <v>0</v>
      </c>
      <c r="N240" s="29">
        <v>0</v>
      </c>
      <c r="O240" s="29">
        <v>0</v>
      </c>
      <c r="P240" s="29">
        <v>0</v>
      </c>
      <c r="Q240" s="29">
        <v>0</v>
      </c>
      <c r="R240" s="29">
        <v>0</v>
      </c>
      <c r="S240" s="29">
        <v>0</v>
      </c>
      <c r="T240" s="29">
        <v>0</v>
      </c>
      <c r="U240" s="29">
        <v>0</v>
      </c>
      <c r="V240" s="29">
        <v>0</v>
      </c>
      <c r="W240" s="29">
        <v>0</v>
      </c>
      <c r="X240" s="29">
        <v>0</v>
      </c>
      <c r="Y240" s="29">
        <v>0</v>
      </c>
      <c r="Z240" s="29">
        <v>0</v>
      </c>
      <c r="AA240" s="30">
        <v>0</v>
      </c>
    </row>
    <row r="241" spans="1:27" x14ac:dyDescent="0.25">
      <c r="A241" s="34" t="s">
        <v>108</v>
      </c>
      <c r="B241" s="35" t="s">
        <v>109</v>
      </c>
      <c r="C241" s="31">
        <v>47.999511560000002</v>
      </c>
      <c r="D241" s="31">
        <v>0</v>
      </c>
      <c r="E241" s="31">
        <v>20669.396412532751</v>
      </c>
      <c r="F241" s="31">
        <v>10657.822590260203</v>
      </c>
      <c r="G241" s="31">
        <v>20036.551027566129</v>
      </c>
      <c r="H241" s="31">
        <v>10657.822590260203</v>
      </c>
      <c r="I241" s="31">
        <v>20191.28568885793</v>
      </c>
      <c r="J241" s="31">
        <v>10657.822590260203</v>
      </c>
      <c r="K241" s="31">
        <v>11377.17573921767</v>
      </c>
      <c r="L241" s="31">
        <v>10657.822590260203</v>
      </c>
      <c r="M241" s="31">
        <v>20191.28568885793</v>
      </c>
      <c r="N241" s="31">
        <v>10533.212262012234</v>
      </c>
      <c r="O241" s="31">
        <v>19292.337121433724</v>
      </c>
      <c r="P241" s="31">
        <v>10657.822590260203</v>
      </c>
      <c r="Q241" s="31">
        <v>11756.801024928245</v>
      </c>
      <c r="R241" s="31">
        <v>5328.9112951301013</v>
      </c>
      <c r="S241" s="31">
        <v>10295.705255015842</v>
      </c>
      <c r="T241" s="31">
        <v>10657.822590260203</v>
      </c>
      <c r="U241" s="31">
        <v>20036.551027566129</v>
      </c>
      <c r="V241" s="31">
        <v>11932.537847715357</v>
      </c>
      <c r="W241" s="31">
        <v>22592.737215633861</v>
      </c>
      <c r="X241" s="31">
        <v>10657.822590260203</v>
      </c>
      <c r="Y241" s="31">
        <v>20222.539037619768</v>
      </c>
      <c r="Z241" s="31">
        <v>10657.822590260203</v>
      </c>
      <c r="AA241" s="32">
        <v>19584.971434233452</v>
      </c>
    </row>
    <row r="242" spans="1:27" x14ac:dyDescent="0.25">
      <c r="A242" s="36" t="s">
        <v>110</v>
      </c>
      <c r="B242" s="37" t="s">
        <v>88</v>
      </c>
      <c r="C242" s="29">
        <v>2213.5104443606001</v>
      </c>
      <c r="D242" s="29">
        <v>440856.19046068331</v>
      </c>
      <c r="E242" s="29">
        <v>810123.81503403012</v>
      </c>
      <c r="F242" s="29">
        <v>421224.86429946905</v>
      </c>
      <c r="G242" s="29">
        <v>791896.60140607355</v>
      </c>
      <c r="H242" s="29">
        <v>421224.86429946905</v>
      </c>
      <c r="I242" s="29">
        <v>798012.11760584847</v>
      </c>
      <c r="J242" s="29">
        <v>421224.86429946905</v>
      </c>
      <c r="K242" s="29">
        <v>449655.57141500257</v>
      </c>
      <c r="L242" s="29">
        <v>421224.86429946905</v>
      </c>
      <c r="M242" s="29">
        <v>798012.11760584847</v>
      </c>
      <c r="N242" s="29">
        <v>416299.94007953221</v>
      </c>
      <c r="O242" s="29">
        <v>762483.33251690306</v>
      </c>
      <c r="P242" s="29">
        <v>421224.86429946905</v>
      </c>
      <c r="Q242" s="29">
        <v>464659.34991702216</v>
      </c>
      <c r="R242" s="29">
        <v>421224.86429946905</v>
      </c>
      <c r="S242" s="29">
        <v>813826.09105815459</v>
      </c>
      <c r="T242" s="29">
        <v>421224.86429946905</v>
      </c>
      <c r="U242" s="29">
        <v>791896.60140607355</v>
      </c>
      <c r="V242" s="29">
        <v>471604.92615494621</v>
      </c>
      <c r="W242" s="29">
        <v>892923.72688825137</v>
      </c>
      <c r="X242" s="29">
        <v>421224.86429946905</v>
      </c>
      <c r="Y242" s="29">
        <v>799247.33122285316</v>
      </c>
      <c r="Z242" s="29">
        <v>421224.86429946905</v>
      </c>
      <c r="AA242" s="30">
        <v>774049.00155056478</v>
      </c>
    </row>
    <row r="243" spans="1:27" x14ac:dyDescent="0.25">
      <c r="A243" s="34" t="s">
        <v>111</v>
      </c>
      <c r="B243" s="35" t="s">
        <v>109</v>
      </c>
      <c r="C243" s="31">
        <v>38975.511378231997</v>
      </c>
      <c r="D243" s="31">
        <v>9133313.0336000919</v>
      </c>
      <c r="E243" s="31">
        <v>16783510.266575262</v>
      </c>
      <c r="F243" s="31">
        <v>8654131.5137054436</v>
      </c>
      <c r="G243" s="31">
        <v>16269641.027060272</v>
      </c>
      <c r="H243" s="31">
        <v>8654131.5137054436</v>
      </c>
      <c r="I243" s="31">
        <v>16395285.275424069</v>
      </c>
      <c r="J243" s="31">
        <v>8654131.5137054436</v>
      </c>
      <c r="K243" s="31">
        <v>9238244.8917574659</v>
      </c>
      <c r="L243" s="31">
        <v>8654131.5137054436</v>
      </c>
      <c r="M243" s="31">
        <v>16395285.275424069</v>
      </c>
      <c r="N243" s="31">
        <v>8552948.1660290211</v>
      </c>
      <c r="O243" s="31">
        <v>15665340.761836868</v>
      </c>
      <c r="P243" s="31">
        <v>8654131.5137054436</v>
      </c>
      <c r="Q243" s="31">
        <v>9546499.8960647881</v>
      </c>
      <c r="R243" s="31">
        <v>4327065.7568527218</v>
      </c>
      <c r="S243" s="31">
        <v>8360092.9316163454</v>
      </c>
      <c r="T243" s="31">
        <v>8654131.5137054436</v>
      </c>
      <c r="U243" s="31">
        <v>16269641.027060272</v>
      </c>
      <c r="V243" s="31">
        <v>9689197.8593045063</v>
      </c>
      <c r="W243" s="31">
        <v>18345259.311912529</v>
      </c>
      <c r="X243" s="31">
        <v>8654131.5137054436</v>
      </c>
      <c r="Y243" s="31">
        <v>16420662.934710294</v>
      </c>
      <c r="Z243" s="31">
        <v>8654131.5137054436</v>
      </c>
      <c r="AA243" s="32">
        <v>15902959.262890356</v>
      </c>
    </row>
    <row r="244" spans="1:27" x14ac:dyDescent="0.25">
      <c r="A244" s="36" t="s">
        <v>112</v>
      </c>
      <c r="B244" s="37" t="s">
        <v>97</v>
      </c>
      <c r="C244" s="29">
        <v>12369.339989369</v>
      </c>
      <c r="D244" s="29">
        <v>39421.995702802211</v>
      </c>
      <c r="E244" s="29">
        <v>62645.737340742722</v>
      </c>
      <c r="F244" s="29">
        <v>39304.912375564891</v>
      </c>
      <c r="G244" s="29">
        <v>63899.840736888116</v>
      </c>
      <c r="H244" s="29">
        <v>39304.912375564891</v>
      </c>
      <c r="I244" s="29">
        <v>64393.314898155644</v>
      </c>
      <c r="J244" s="29">
        <v>39304.912375564891</v>
      </c>
      <c r="K244" s="29">
        <v>41957.81002397374</v>
      </c>
      <c r="L244" s="29">
        <v>39304.912375564891</v>
      </c>
      <c r="M244" s="29">
        <v>64393.314898155644</v>
      </c>
      <c r="N244" s="29">
        <v>43957.957465374995</v>
      </c>
      <c r="O244" s="29">
        <v>76828.325957554407</v>
      </c>
      <c r="P244" s="29">
        <v>39304.912375564891</v>
      </c>
      <c r="Q244" s="29">
        <v>37494.36277903436</v>
      </c>
      <c r="R244" s="29">
        <v>39304.912375564891</v>
      </c>
      <c r="S244" s="29">
        <v>65669.378443857844</v>
      </c>
      <c r="T244" s="29">
        <v>39304.912375564891</v>
      </c>
      <c r="U244" s="29">
        <v>63899.840736888116</v>
      </c>
      <c r="V244" s="29">
        <v>47550.335268492927</v>
      </c>
      <c r="W244" s="29">
        <v>90030.489988517831</v>
      </c>
      <c r="X244" s="29">
        <v>39304.912375564891</v>
      </c>
      <c r="Y244" s="29">
        <v>64492.986942791904</v>
      </c>
      <c r="Z244" s="29">
        <v>39304.912375564891</v>
      </c>
      <c r="AA244" s="30">
        <v>62459.679500840721</v>
      </c>
    </row>
    <row r="245" spans="1:27" x14ac:dyDescent="0.25">
      <c r="A245" s="34" t="s">
        <v>113</v>
      </c>
      <c r="B245" s="35" t="s">
        <v>86</v>
      </c>
      <c r="C245" s="31">
        <v>5297.5110719695003</v>
      </c>
      <c r="D245" s="31">
        <v>878569.15366398951</v>
      </c>
      <c r="E245" s="31">
        <v>1162653.4755916672</v>
      </c>
      <c r="F245" s="31">
        <v>875959.80327760754</v>
      </c>
      <c r="G245" s="31">
        <v>1185928.6054596249</v>
      </c>
      <c r="H245" s="31">
        <v>875959.80327760754</v>
      </c>
      <c r="I245" s="31">
        <v>1195087.0809292602</v>
      </c>
      <c r="J245" s="31">
        <v>875959.80327760754</v>
      </c>
      <c r="K245" s="31">
        <v>935082.99073090195</v>
      </c>
      <c r="L245" s="31">
        <v>875959.80327760754</v>
      </c>
      <c r="M245" s="31">
        <v>1195087.0809292602</v>
      </c>
      <c r="N245" s="31">
        <v>758385.18557559943</v>
      </c>
      <c r="O245" s="31">
        <v>1198491.9163224411</v>
      </c>
      <c r="P245" s="31">
        <v>875959.80327760754</v>
      </c>
      <c r="Q245" s="31">
        <v>695864.60389201483</v>
      </c>
      <c r="R245" s="31">
        <v>875959.80327760754</v>
      </c>
      <c r="S245" s="31">
        <v>1218769.7731516657</v>
      </c>
      <c r="T245" s="31">
        <v>875959.80327760754</v>
      </c>
      <c r="U245" s="31">
        <v>1185928.6054596249</v>
      </c>
      <c r="V245" s="31">
        <v>631307.02697906445</v>
      </c>
      <c r="W245" s="31">
        <v>1195299.2686842317</v>
      </c>
      <c r="X245" s="31">
        <v>875959.80327760754</v>
      </c>
      <c r="Y245" s="31">
        <v>1196936.9122830732</v>
      </c>
      <c r="Z245" s="31">
        <v>875959.80327760754</v>
      </c>
      <c r="AA245" s="32">
        <v>1159200.3947691601</v>
      </c>
    </row>
    <row r="246" spans="1:27" x14ac:dyDescent="0.25">
      <c r="A246" s="36" t="s">
        <v>114</v>
      </c>
      <c r="B246" s="37" t="s">
        <v>88</v>
      </c>
      <c r="C246" s="29">
        <v>119.71401750000001</v>
      </c>
      <c r="D246" s="29">
        <v>231.13266025445031</v>
      </c>
      <c r="E246" s="29">
        <v>438.54259190204016</v>
      </c>
      <c r="F246" s="29">
        <v>220.84032289331964</v>
      </c>
      <c r="G246" s="29">
        <v>428.67569333762697</v>
      </c>
      <c r="H246" s="29">
        <v>220.84032289331964</v>
      </c>
      <c r="I246" s="29">
        <v>431.98619264069407</v>
      </c>
      <c r="J246" s="29">
        <v>220.84032289331964</v>
      </c>
      <c r="K246" s="29">
        <v>235.74601121236444</v>
      </c>
      <c r="L246" s="29">
        <v>220.84032289331964</v>
      </c>
      <c r="M246" s="29">
        <v>431.98619264069407</v>
      </c>
      <c r="N246" s="29">
        <v>212.58978656038556</v>
      </c>
      <c r="O246" s="29">
        <v>410.90110037197223</v>
      </c>
      <c r="P246" s="29">
        <v>220.84032289331964</v>
      </c>
      <c r="Q246" s="29">
        <v>251.53305196387575</v>
      </c>
      <c r="R246" s="29">
        <v>220.84032289331964</v>
      </c>
      <c r="S246" s="29">
        <v>440.54673706284893</v>
      </c>
      <c r="T246" s="29">
        <v>220.84032289331964</v>
      </c>
      <c r="U246" s="29">
        <v>428.67569333762697</v>
      </c>
      <c r="V246" s="29">
        <v>204.04772166903584</v>
      </c>
      <c r="W246" s="29">
        <v>386.33831410808978</v>
      </c>
      <c r="X246" s="29">
        <v>220.84032289331964</v>
      </c>
      <c r="Y246" s="29">
        <v>432.65484818581115</v>
      </c>
      <c r="Z246" s="29">
        <v>220.84032289331964</v>
      </c>
      <c r="AA246" s="30">
        <v>419.0142902846423</v>
      </c>
    </row>
    <row r="247" spans="1:27" x14ac:dyDescent="0.25">
      <c r="A247" s="34" t="s">
        <v>115</v>
      </c>
      <c r="B247" s="35" t="s">
        <v>3</v>
      </c>
      <c r="C247" s="31">
        <v>0</v>
      </c>
      <c r="D247" s="31">
        <v>0</v>
      </c>
      <c r="E247" s="31">
        <v>0</v>
      </c>
      <c r="F247" s="31">
        <v>0</v>
      </c>
      <c r="G247" s="31">
        <v>0</v>
      </c>
      <c r="H247" s="31">
        <v>0</v>
      </c>
      <c r="I247" s="31">
        <v>0</v>
      </c>
      <c r="J247" s="31">
        <v>0</v>
      </c>
      <c r="K247" s="31">
        <v>0</v>
      </c>
      <c r="L247" s="31">
        <v>0</v>
      </c>
      <c r="M247" s="31">
        <v>0</v>
      </c>
      <c r="N247" s="31">
        <v>0</v>
      </c>
      <c r="O247" s="31">
        <v>0</v>
      </c>
      <c r="P247" s="31">
        <v>0</v>
      </c>
      <c r="Q247" s="31">
        <v>0</v>
      </c>
      <c r="R247" s="31">
        <v>0</v>
      </c>
      <c r="S247" s="31">
        <v>0</v>
      </c>
      <c r="T247" s="31">
        <v>0</v>
      </c>
      <c r="U247" s="31">
        <v>0</v>
      </c>
      <c r="V247" s="31">
        <v>0</v>
      </c>
      <c r="W247" s="31">
        <v>0</v>
      </c>
      <c r="X247" s="31">
        <v>0</v>
      </c>
      <c r="Y247" s="31">
        <v>0</v>
      </c>
      <c r="Z247" s="31">
        <v>0</v>
      </c>
      <c r="AA247" s="32">
        <v>0</v>
      </c>
    </row>
    <row r="248" spans="1:27" x14ac:dyDescent="0.25">
      <c r="A248" s="36" t="s">
        <v>116</v>
      </c>
      <c r="B248" s="37" t="s">
        <v>117</v>
      </c>
      <c r="C248" s="29">
        <v>0</v>
      </c>
      <c r="D248" s="29">
        <v>0</v>
      </c>
      <c r="E248" s="29">
        <v>0</v>
      </c>
      <c r="F248" s="29">
        <v>0</v>
      </c>
      <c r="G248" s="29">
        <v>0</v>
      </c>
      <c r="H248" s="29">
        <v>0</v>
      </c>
      <c r="I248" s="29">
        <v>0</v>
      </c>
      <c r="J248" s="29">
        <v>0</v>
      </c>
      <c r="K248" s="29">
        <v>0</v>
      </c>
      <c r="L248" s="29">
        <v>0</v>
      </c>
      <c r="M248" s="29">
        <v>0</v>
      </c>
      <c r="N248" s="29">
        <v>0</v>
      </c>
      <c r="O248" s="29">
        <v>0</v>
      </c>
      <c r="P248" s="29">
        <v>0</v>
      </c>
      <c r="Q248" s="29">
        <v>0</v>
      </c>
      <c r="R248" s="29">
        <v>0</v>
      </c>
      <c r="S248" s="29">
        <v>0</v>
      </c>
      <c r="T248" s="29">
        <v>0</v>
      </c>
      <c r="U248" s="29">
        <v>0</v>
      </c>
      <c r="V248" s="29">
        <v>0</v>
      </c>
      <c r="W248" s="29">
        <v>0</v>
      </c>
      <c r="X248" s="29">
        <v>0</v>
      </c>
      <c r="Y248" s="29">
        <v>0</v>
      </c>
      <c r="Z248" s="29">
        <v>0</v>
      </c>
      <c r="AA248" s="30">
        <v>0</v>
      </c>
    </row>
    <row r="249" spans="1:27" x14ac:dyDescent="0.25">
      <c r="A249" s="34" t="s">
        <v>118</v>
      </c>
      <c r="B249" s="35" t="s">
        <v>3</v>
      </c>
      <c r="C249" s="31">
        <v>0</v>
      </c>
      <c r="D249" s="31">
        <v>0</v>
      </c>
      <c r="E249" s="31">
        <v>0</v>
      </c>
      <c r="F249" s="31">
        <v>0</v>
      </c>
      <c r="G249" s="31">
        <v>0</v>
      </c>
      <c r="H249" s="31">
        <v>0</v>
      </c>
      <c r="I249" s="31">
        <v>0</v>
      </c>
      <c r="J249" s="31">
        <v>0</v>
      </c>
      <c r="K249" s="31">
        <v>0</v>
      </c>
      <c r="L249" s="31">
        <v>0</v>
      </c>
      <c r="M249" s="31">
        <v>0</v>
      </c>
      <c r="N249" s="31">
        <v>0</v>
      </c>
      <c r="O249" s="31">
        <v>0</v>
      </c>
      <c r="P249" s="31">
        <v>0</v>
      </c>
      <c r="Q249" s="31">
        <v>0</v>
      </c>
      <c r="R249" s="31">
        <v>0</v>
      </c>
      <c r="S249" s="31">
        <v>0</v>
      </c>
      <c r="T249" s="31">
        <v>0</v>
      </c>
      <c r="U249" s="31">
        <v>0</v>
      </c>
      <c r="V249" s="31">
        <v>0</v>
      </c>
      <c r="W249" s="31">
        <v>0</v>
      </c>
      <c r="X249" s="31">
        <v>0</v>
      </c>
      <c r="Y249" s="31">
        <v>0</v>
      </c>
      <c r="Z249" s="31">
        <v>0</v>
      </c>
      <c r="AA249" s="32">
        <v>0</v>
      </c>
    </row>
    <row r="250" spans="1:27" x14ac:dyDescent="0.25">
      <c r="A250" s="36" t="s">
        <v>119</v>
      </c>
      <c r="B250" s="37" t="s">
        <v>3</v>
      </c>
      <c r="C250" s="29">
        <v>395757.285200816</v>
      </c>
      <c r="D250" s="29">
        <v>247928.60799394443</v>
      </c>
      <c r="E250" s="29">
        <v>461623.91936130106</v>
      </c>
      <c r="F250" s="29">
        <v>234519.28794162668</v>
      </c>
      <c r="G250" s="29">
        <v>446724.99553861743</v>
      </c>
      <c r="H250" s="29">
        <v>65665.400623655471</v>
      </c>
      <c r="I250" s="29">
        <v>126048.96716615753</v>
      </c>
      <c r="J250" s="29">
        <v>65665.400623655471</v>
      </c>
      <c r="K250" s="29">
        <v>70097.507868464367</v>
      </c>
      <c r="L250" s="29">
        <v>65665.400623655471</v>
      </c>
      <c r="M250" s="29">
        <v>126048.96716615753</v>
      </c>
      <c r="N250" s="29">
        <v>60807.920746381424</v>
      </c>
      <c r="O250" s="29">
        <v>115713.2760664318</v>
      </c>
      <c r="P250" s="29">
        <v>234519.28794162668</v>
      </c>
      <c r="Q250" s="29">
        <v>262123.79955930274</v>
      </c>
      <c r="R250" s="29">
        <v>234519.28794162668</v>
      </c>
      <c r="S250" s="29">
        <v>459095.86712664511</v>
      </c>
      <c r="T250" s="29">
        <v>234519.28794162668</v>
      </c>
      <c r="U250" s="29">
        <v>446724.99553861743</v>
      </c>
      <c r="V250" s="29">
        <v>53943.309191620807</v>
      </c>
      <c r="W250" s="29">
        <v>102134.77004318216</v>
      </c>
      <c r="X250" s="29">
        <v>31873.914091814746</v>
      </c>
      <c r="Y250" s="29">
        <v>61278.73617450452</v>
      </c>
      <c r="Z250" s="29">
        <v>234519.28794162668</v>
      </c>
      <c r="AA250" s="30">
        <v>436656.80109041475</v>
      </c>
    </row>
    <row r="251" spans="1:27" x14ac:dyDescent="0.25">
      <c r="A251" s="34" t="s">
        <v>120</v>
      </c>
      <c r="B251" s="35" t="s">
        <v>86</v>
      </c>
      <c r="C251" s="31">
        <v>7466.3077056770007</v>
      </c>
      <c r="D251" s="31">
        <v>1061942.5261443947</v>
      </c>
      <c r="E251" s="31">
        <v>1503846.5793378337</v>
      </c>
      <c r="F251" s="31">
        <v>1058788.5568417457</v>
      </c>
      <c r="G251" s="31">
        <v>1533952.0451282836</v>
      </c>
      <c r="H251" s="31">
        <v>1058788.5568417457</v>
      </c>
      <c r="I251" s="31">
        <v>1545798.1732275875</v>
      </c>
      <c r="J251" s="31">
        <v>1058788.5568417457</v>
      </c>
      <c r="K251" s="31">
        <v>1130251.8295687924</v>
      </c>
      <c r="L251" s="31">
        <v>1058788.5568417457</v>
      </c>
      <c r="M251" s="31">
        <v>1545798.1732275875</v>
      </c>
      <c r="N251" s="31">
        <v>997200.05777212488</v>
      </c>
      <c r="O251" s="31">
        <v>1661002.2481665621</v>
      </c>
      <c r="P251" s="31">
        <v>1058788.5568417457</v>
      </c>
      <c r="Q251" s="31">
        <v>900073.51821895118</v>
      </c>
      <c r="R251" s="31">
        <v>1058788.5568417457</v>
      </c>
      <c r="S251" s="31">
        <v>1576430.8049066449</v>
      </c>
      <c r="T251" s="31">
        <v>1058788.5568417457</v>
      </c>
      <c r="U251" s="31">
        <v>1533952.0451282836</v>
      </c>
      <c r="V251" s="31">
        <v>889763.59957458999</v>
      </c>
      <c r="W251" s="31">
        <v>1684653.7966836633</v>
      </c>
      <c r="X251" s="31">
        <v>1058788.5568417457</v>
      </c>
      <c r="Y251" s="31">
        <v>1548190.8573868705</v>
      </c>
      <c r="Z251" s="31">
        <v>1058788.5568417457</v>
      </c>
      <c r="AA251" s="32">
        <v>1499380.1549972002</v>
      </c>
    </row>
    <row r="252" spans="1:27" x14ac:dyDescent="0.25">
      <c r="A252" s="36" t="s">
        <v>121</v>
      </c>
      <c r="B252" s="37" t="s">
        <v>117</v>
      </c>
      <c r="C252" s="29">
        <v>5545.9844501380003</v>
      </c>
      <c r="D252" s="29">
        <v>712096.71070682537</v>
      </c>
      <c r="E252" s="29">
        <v>1083370.5867351214</v>
      </c>
      <c r="F252" s="29">
        <v>698280.65291333362</v>
      </c>
      <c r="G252" s="29">
        <v>1086846.2077525952</v>
      </c>
      <c r="H252" s="29">
        <v>698280.65291333362</v>
      </c>
      <c r="I252" s="29">
        <v>1095239.5075576119</v>
      </c>
      <c r="J252" s="29">
        <v>698280.65291333362</v>
      </c>
      <c r="K252" s="29">
        <v>745411.32921004039</v>
      </c>
      <c r="L252" s="29">
        <v>698280.65291333362</v>
      </c>
      <c r="M252" s="29">
        <v>1095239.5075576119</v>
      </c>
      <c r="N252" s="29">
        <v>748065.09390443063</v>
      </c>
      <c r="O252" s="29">
        <v>1276537.9584421273</v>
      </c>
      <c r="P252" s="29">
        <v>698280.65291333362</v>
      </c>
      <c r="Q252" s="29">
        <v>637726.25296965754</v>
      </c>
      <c r="R252" s="29">
        <v>698280.65291333362</v>
      </c>
      <c r="S252" s="29">
        <v>1116943.549531806</v>
      </c>
      <c r="T252" s="29">
        <v>698280.65291333362</v>
      </c>
      <c r="U252" s="29">
        <v>1086846.2077525952</v>
      </c>
      <c r="V252" s="29">
        <v>782549.18841455947</v>
      </c>
      <c r="W252" s="29">
        <v>1481656.9951666025</v>
      </c>
      <c r="X252" s="29">
        <v>698280.65291333362</v>
      </c>
      <c r="Y252" s="29">
        <v>1096934.7885236146</v>
      </c>
      <c r="Z252" s="29">
        <v>698280.65291333362</v>
      </c>
      <c r="AA252" s="30">
        <v>1062351.0954033269</v>
      </c>
    </row>
    <row r="253" spans="1:27" x14ac:dyDescent="0.25">
      <c r="A253" s="34" t="s">
        <v>122</v>
      </c>
      <c r="B253" s="35" t="s">
        <v>123</v>
      </c>
      <c r="C253" s="31">
        <v>159781.75570375202</v>
      </c>
      <c r="D253" s="31">
        <v>1962988.6767863056</v>
      </c>
      <c r="E253" s="31">
        <v>2953896.609274901</v>
      </c>
      <c r="F253" s="31">
        <v>1957158.6004162503</v>
      </c>
      <c r="G253" s="31">
        <v>3013030.5891242325</v>
      </c>
      <c r="H253" s="31">
        <v>1957158.6004162503</v>
      </c>
      <c r="I253" s="31">
        <v>3036299.0781485438</v>
      </c>
      <c r="J253" s="31">
        <v>1957158.6004162503</v>
      </c>
      <c r="K253" s="31">
        <v>2089257.646942436</v>
      </c>
      <c r="L253" s="31">
        <v>1957158.6004162503</v>
      </c>
      <c r="M253" s="31">
        <v>3036299.0781485438</v>
      </c>
      <c r="N253" s="31">
        <v>2120287.1955842152</v>
      </c>
      <c r="O253" s="31">
        <v>3614813.6897206316</v>
      </c>
      <c r="P253" s="31">
        <v>1957158.6004162503</v>
      </c>
      <c r="Q253" s="31">
        <v>1767949.0382162295</v>
      </c>
      <c r="R253" s="31">
        <v>1957158.6004162503</v>
      </c>
      <c r="S253" s="31">
        <v>3096468.5316640595</v>
      </c>
      <c r="T253" s="31">
        <v>1957158.6004162503</v>
      </c>
      <c r="U253" s="31">
        <v>3013030.5891242325</v>
      </c>
      <c r="V253" s="31">
        <v>2218677.5105582131</v>
      </c>
      <c r="W253" s="31">
        <v>4200782.650094483</v>
      </c>
      <c r="X253" s="31">
        <v>1957158.6004162503</v>
      </c>
      <c r="Y253" s="31">
        <v>3040998.8538585673</v>
      </c>
      <c r="Z253" s="31">
        <v>1957158.6004162503</v>
      </c>
      <c r="AA253" s="32">
        <v>2945123.5363453543</v>
      </c>
    </row>
    <row r="254" spans="1:27" x14ac:dyDescent="0.25">
      <c r="A254" s="36" t="s">
        <v>124</v>
      </c>
      <c r="B254" s="37" t="s">
        <v>117</v>
      </c>
      <c r="C254" s="29">
        <v>2694.3622464000005</v>
      </c>
      <c r="D254" s="29">
        <v>0</v>
      </c>
      <c r="E254" s="29">
        <v>64330.555402729027</v>
      </c>
      <c r="F254" s="29">
        <v>41920.922853115771</v>
      </c>
      <c r="G254" s="29">
        <v>64536.937810707524</v>
      </c>
      <c r="H254" s="29">
        <v>41920.922853115771</v>
      </c>
      <c r="I254" s="29">
        <v>65035.332030312056</v>
      </c>
      <c r="J254" s="29">
        <v>41920.922853115771</v>
      </c>
      <c r="K254" s="29">
        <v>44750.388966499035</v>
      </c>
      <c r="L254" s="29">
        <v>41920.922853115771</v>
      </c>
      <c r="M254" s="29">
        <v>65035.332030312056</v>
      </c>
      <c r="N254" s="29">
        <v>45415.019474472363</v>
      </c>
      <c r="O254" s="29">
        <v>77426.696938580499</v>
      </c>
      <c r="P254" s="29">
        <v>41920.922853115771</v>
      </c>
      <c r="Q254" s="29">
        <v>37868.190765705011</v>
      </c>
      <c r="R254" s="29">
        <v>41920.922853115771</v>
      </c>
      <c r="S254" s="29">
        <v>66324.11824232449</v>
      </c>
      <c r="T254" s="29">
        <v>41920.922853115771</v>
      </c>
      <c r="U254" s="29">
        <v>64536.937810707524</v>
      </c>
      <c r="V254" s="29">
        <v>47522.468918090017</v>
      </c>
      <c r="W254" s="29">
        <v>89977.728611194194</v>
      </c>
      <c r="X254" s="29">
        <v>41920.922853115771</v>
      </c>
      <c r="Y254" s="29">
        <v>65135.997829662658</v>
      </c>
      <c r="Z254" s="29">
        <v>41920.922853115771</v>
      </c>
      <c r="AA254" s="30">
        <v>63082.417814157234</v>
      </c>
    </row>
    <row r="255" spans="1:27" x14ac:dyDescent="0.25">
      <c r="A255" s="34" t="s">
        <v>125</v>
      </c>
      <c r="B255" s="35" t="s">
        <v>90</v>
      </c>
      <c r="C255" s="31">
        <v>467435.68567400001</v>
      </c>
      <c r="D255" s="31">
        <v>357023.62024563557</v>
      </c>
      <c r="E255" s="31">
        <v>714150.89992726862</v>
      </c>
      <c r="F255" s="31">
        <v>355963.26009350602</v>
      </c>
      <c r="G255" s="31">
        <v>728447.46832884452</v>
      </c>
      <c r="H255" s="31">
        <v>355963.26009350602</v>
      </c>
      <c r="I255" s="31">
        <v>734072.99101114937</v>
      </c>
      <c r="J255" s="31">
        <v>355963.26009350602</v>
      </c>
      <c r="K255" s="31">
        <v>379989.11433276092</v>
      </c>
      <c r="L255" s="31">
        <v>355963.26009350602</v>
      </c>
      <c r="M255" s="31">
        <v>734072.99101114937</v>
      </c>
      <c r="N255" s="31">
        <v>394428.11000537727</v>
      </c>
      <c r="O255" s="31">
        <v>771774.94503213174</v>
      </c>
      <c r="P255" s="31">
        <v>355963.26009350602</v>
      </c>
      <c r="Q255" s="31">
        <v>427429.44783622544</v>
      </c>
      <c r="R255" s="31">
        <v>355963.26009350602</v>
      </c>
      <c r="S255" s="31">
        <v>748619.90143493225</v>
      </c>
      <c r="T255" s="31">
        <v>355963.26009350602</v>
      </c>
      <c r="U255" s="31">
        <v>728447.46832884452</v>
      </c>
      <c r="V255" s="31">
        <v>429537.66867087892</v>
      </c>
      <c r="W255" s="31">
        <v>813274.74476481264</v>
      </c>
      <c r="X255" s="31">
        <v>355963.26009350602</v>
      </c>
      <c r="Y255" s="31">
        <v>735209.23560489435</v>
      </c>
      <c r="Z255" s="31">
        <v>355963.26009350602</v>
      </c>
      <c r="AA255" s="32">
        <v>712029.87175448472</v>
      </c>
    </row>
    <row r="256" spans="1:27" x14ac:dyDescent="0.25">
      <c r="A256" s="36" t="s">
        <v>126</v>
      </c>
      <c r="B256" s="37" t="s">
        <v>117</v>
      </c>
      <c r="C256" s="29">
        <v>4874.1288381170007</v>
      </c>
      <c r="D256" s="29">
        <v>858404.98118363519</v>
      </c>
      <c r="E256" s="29">
        <v>1200094.1124339614</v>
      </c>
      <c r="F256" s="29">
        <v>841750.25907646201</v>
      </c>
      <c r="G256" s="29">
        <v>1203944.2006412586</v>
      </c>
      <c r="H256" s="29">
        <v>841750.25907646201</v>
      </c>
      <c r="I256" s="29">
        <v>1213241.8036989984</v>
      </c>
      <c r="J256" s="29">
        <v>841750.25907646201</v>
      </c>
      <c r="K256" s="29">
        <v>898564.46238810045</v>
      </c>
      <c r="L256" s="29">
        <v>841750.25907646201</v>
      </c>
      <c r="M256" s="29">
        <v>1213241.8036989984</v>
      </c>
      <c r="N256" s="29">
        <v>781547.10177223408</v>
      </c>
      <c r="O256" s="29">
        <v>1289959.3157314106</v>
      </c>
      <c r="P256" s="29">
        <v>841750.25907646201</v>
      </c>
      <c r="Q256" s="29">
        <v>706435.57329711481</v>
      </c>
      <c r="R256" s="29">
        <v>841750.25907646201</v>
      </c>
      <c r="S256" s="29">
        <v>1237284.2627690253</v>
      </c>
      <c r="T256" s="29">
        <v>841750.25907646201</v>
      </c>
      <c r="U256" s="29">
        <v>1203944.2006412586</v>
      </c>
      <c r="V256" s="29">
        <v>687749.05533706432</v>
      </c>
      <c r="W256" s="29">
        <v>1302165.0445052397</v>
      </c>
      <c r="X256" s="29">
        <v>841750.25907646201</v>
      </c>
      <c r="Y256" s="29">
        <v>1215119.7360807077</v>
      </c>
      <c r="Z256" s="29">
        <v>841750.25907646201</v>
      </c>
      <c r="AA256" s="30">
        <v>1176809.958237323</v>
      </c>
    </row>
    <row r="257" spans="1:27" x14ac:dyDescent="0.25">
      <c r="A257" s="34" t="s">
        <v>127</v>
      </c>
      <c r="B257" s="35" t="s">
        <v>99</v>
      </c>
      <c r="C257" s="31">
        <v>8515488.1532307807</v>
      </c>
      <c r="D257" s="31">
        <v>5537825.6313334983</v>
      </c>
      <c r="E257" s="31">
        <v>9500743.7193178721</v>
      </c>
      <c r="F257" s="31">
        <v>5521378.2892084373</v>
      </c>
      <c r="G257" s="31">
        <v>9690938.8621972017</v>
      </c>
      <c r="H257" s="31">
        <v>5521378.2892084373</v>
      </c>
      <c r="I257" s="31">
        <v>9765778.2964081429</v>
      </c>
      <c r="J257" s="31">
        <v>5521378.2892084373</v>
      </c>
      <c r="K257" s="31">
        <v>5894045.4850911302</v>
      </c>
      <c r="L257" s="31">
        <v>5521378.2892084373</v>
      </c>
      <c r="M257" s="31">
        <v>9765778.2964081429</v>
      </c>
      <c r="N257" s="31">
        <v>5571926.1717186309</v>
      </c>
      <c r="O257" s="31">
        <v>10289208.321870644</v>
      </c>
      <c r="P257" s="31">
        <v>5521378.2892084373</v>
      </c>
      <c r="Q257" s="31">
        <v>5686329.9372654986</v>
      </c>
      <c r="R257" s="31">
        <v>5521378.2892084373</v>
      </c>
      <c r="S257" s="31">
        <v>9959303.8774279319</v>
      </c>
      <c r="T257" s="31">
        <v>5521378.2892084373</v>
      </c>
      <c r="U257" s="31">
        <v>9690938.8621972017</v>
      </c>
      <c r="V257" s="31">
        <v>5354058.9666185211</v>
      </c>
      <c r="W257" s="31">
        <v>10137227.20292736</v>
      </c>
      <c r="X257" s="31">
        <v>5521378.2892084373</v>
      </c>
      <c r="Y257" s="31">
        <v>9780894.3855830319</v>
      </c>
      <c r="Z257" s="31">
        <v>5521378.2892084373</v>
      </c>
      <c r="AA257" s="32">
        <v>9472526.5104714986</v>
      </c>
    </row>
    <row r="258" spans="1:27" x14ac:dyDescent="0.25">
      <c r="A258" s="36" t="s">
        <v>128</v>
      </c>
      <c r="B258" s="37" t="s">
        <v>90</v>
      </c>
      <c r="C258" s="29">
        <v>700456.61228787666</v>
      </c>
      <c r="D258" s="29">
        <v>2010891.1850266454</v>
      </c>
      <c r="E258" s="29">
        <v>3510267.540805948</v>
      </c>
      <c r="F258" s="29">
        <v>2004918.8382071161</v>
      </c>
      <c r="G258" s="29">
        <v>3580539.4959488655</v>
      </c>
      <c r="H258" s="29">
        <v>2004918.8382071161</v>
      </c>
      <c r="I258" s="29">
        <v>3608190.6403691471</v>
      </c>
      <c r="J258" s="29">
        <v>2004918.8382071161</v>
      </c>
      <c r="K258" s="29">
        <v>2140241.4772784822</v>
      </c>
      <c r="L258" s="29">
        <v>2004918.8382071161</v>
      </c>
      <c r="M258" s="29">
        <v>3608190.6403691471</v>
      </c>
      <c r="N258" s="29">
        <v>2315918.8762655482</v>
      </c>
      <c r="O258" s="29">
        <v>4209262.4727200419</v>
      </c>
      <c r="P258" s="29">
        <v>2004918.8382071161</v>
      </c>
      <c r="Q258" s="29">
        <v>2100944.9359748978</v>
      </c>
      <c r="R258" s="29">
        <v>2004918.8382071161</v>
      </c>
      <c r="S258" s="29">
        <v>3679693.1022225404</v>
      </c>
      <c r="T258" s="29">
        <v>2004918.8382071161</v>
      </c>
      <c r="U258" s="29">
        <v>3580539.4959488655</v>
      </c>
      <c r="V258" s="29">
        <v>2666861.9252597773</v>
      </c>
      <c r="W258" s="29">
        <v>5049362.6281947661</v>
      </c>
      <c r="X258" s="29">
        <v>2004918.8382071161</v>
      </c>
      <c r="Y258" s="29">
        <v>3613775.6260020775</v>
      </c>
      <c r="Z258" s="29">
        <v>2004918.8382071161</v>
      </c>
      <c r="AA258" s="30">
        <v>3499842.046209754</v>
      </c>
    </row>
    <row r="259" spans="1:27" x14ac:dyDescent="0.25">
      <c r="A259" s="34" t="s">
        <v>129</v>
      </c>
      <c r="B259" s="35" t="s">
        <v>88</v>
      </c>
      <c r="C259" s="31">
        <v>2717.5566549669998</v>
      </c>
      <c r="D259" s="31">
        <v>9692.9666003575312</v>
      </c>
      <c r="E259" s="31">
        <v>16920.311891913923</v>
      </c>
      <c r="F259" s="31">
        <v>9261.3387976436097</v>
      </c>
      <c r="G259" s="31">
        <v>16539.616825576915</v>
      </c>
      <c r="H259" s="31">
        <v>9261.3387976436097</v>
      </c>
      <c r="I259" s="31">
        <v>16667.345994328603</v>
      </c>
      <c r="J259" s="31">
        <v>9261.3387976436097</v>
      </c>
      <c r="K259" s="31">
        <v>9886.4358257866006</v>
      </c>
      <c r="L259" s="31">
        <v>9261.3387976436097</v>
      </c>
      <c r="M259" s="31">
        <v>16667.345994328603</v>
      </c>
      <c r="N259" s="31">
        <v>10697.943942775008</v>
      </c>
      <c r="O259" s="31">
        <v>19443.882268535137</v>
      </c>
      <c r="P259" s="31">
        <v>9261.3387976436097</v>
      </c>
      <c r="Q259" s="31">
        <v>9704.9129752588779</v>
      </c>
      <c r="R259" s="31">
        <v>9261.3387976436097</v>
      </c>
      <c r="S259" s="31">
        <v>16997.637930077006</v>
      </c>
      <c r="T259" s="31">
        <v>9261.3387976436097</v>
      </c>
      <c r="U259" s="31">
        <v>16539.616825576915</v>
      </c>
      <c r="V259" s="31">
        <v>12319.05818115488</v>
      </c>
      <c r="W259" s="31">
        <v>23324.564127339014</v>
      </c>
      <c r="X259" s="31">
        <v>9261.3387976436097</v>
      </c>
      <c r="Y259" s="31">
        <v>16693.144766398993</v>
      </c>
      <c r="Z259" s="31">
        <v>9261.3387976436097</v>
      </c>
      <c r="AA259" s="32">
        <v>16166.850403366996</v>
      </c>
    </row>
    <row r="260" spans="1:27" x14ac:dyDescent="0.25">
      <c r="A260" s="36" t="s">
        <v>130</v>
      </c>
      <c r="B260" s="37" t="s">
        <v>88</v>
      </c>
      <c r="C260" s="29">
        <v>87156.650511700005</v>
      </c>
      <c r="D260" s="29">
        <v>417453.83450185484</v>
      </c>
      <c r="E260" s="29">
        <v>728719.01570219593</v>
      </c>
      <c r="F260" s="29">
        <v>398864.61525148724</v>
      </c>
      <c r="G260" s="29">
        <v>712323.35256100004</v>
      </c>
      <c r="H260" s="29">
        <v>398864.61525148724</v>
      </c>
      <c r="I260" s="29">
        <v>717824.35483115772</v>
      </c>
      <c r="J260" s="29">
        <v>398864.61525148724</v>
      </c>
      <c r="K260" s="29">
        <v>425786.11019653117</v>
      </c>
      <c r="L260" s="29">
        <v>398864.61525148724</v>
      </c>
      <c r="M260" s="29">
        <v>717824.35483115772</v>
      </c>
      <c r="N260" s="29">
        <v>460735.90308591269</v>
      </c>
      <c r="O260" s="29">
        <v>837403.4024117256</v>
      </c>
      <c r="P260" s="29">
        <v>398864.61525148724</v>
      </c>
      <c r="Q260" s="29">
        <v>417968.33746225701</v>
      </c>
      <c r="R260" s="29">
        <v>398864.61525148724</v>
      </c>
      <c r="S260" s="29">
        <v>732049.27076949645</v>
      </c>
      <c r="T260" s="29">
        <v>398864.61525148724</v>
      </c>
      <c r="U260" s="29">
        <v>712323.35256100004</v>
      </c>
      <c r="V260" s="29">
        <v>530553.57427775103</v>
      </c>
      <c r="W260" s="29">
        <v>1004535.4672616872</v>
      </c>
      <c r="X260" s="29">
        <v>398864.61525148724</v>
      </c>
      <c r="Y260" s="29">
        <v>718935.44875835918</v>
      </c>
      <c r="Z260" s="29">
        <v>398864.61525148724</v>
      </c>
      <c r="AA260" s="30">
        <v>696269.15793297719</v>
      </c>
    </row>
    <row r="261" spans="1:27" x14ac:dyDescent="0.25">
      <c r="A261" s="34" t="s">
        <v>131</v>
      </c>
      <c r="B261" s="35" t="s">
        <v>132</v>
      </c>
      <c r="C261" s="31">
        <v>7271956.8785118638</v>
      </c>
      <c r="D261" s="31">
        <v>3858508.4957743404</v>
      </c>
      <c r="E261" s="31">
        <v>7168749.6062964872</v>
      </c>
      <c r="F261" s="31">
        <v>3847048.7255418906</v>
      </c>
      <c r="G261" s="31">
        <v>7312260.6193199614</v>
      </c>
      <c r="H261" s="31">
        <v>3847048.7255418906</v>
      </c>
      <c r="I261" s="31">
        <v>7368730.4263566714</v>
      </c>
      <c r="J261" s="31">
        <v>3847048.7255418906</v>
      </c>
      <c r="K261" s="31">
        <v>4106706.5113114137</v>
      </c>
      <c r="L261" s="31">
        <v>3847048.7255418906</v>
      </c>
      <c r="M261" s="31">
        <v>7368730.4263566714</v>
      </c>
      <c r="N261" s="31">
        <v>3513631.8104208326</v>
      </c>
      <c r="O261" s="31">
        <v>6666629.7306818273</v>
      </c>
      <c r="P261" s="31">
        <v>3847048.7255418906</v>
      </c>
      <c r="Q261" s="31">
        <v>4290598.368226557</v>
      </c>
      <c r="R261" s="31">
        <v>3847048.7255418906</v>
      </c>
      <c r="S261" s="31">
        <v>7514754.4086606121</v>
      </c>
      <c r="T261" s="31">
        <v>3847048.7255418906</v>
      </c>
      <c r="U261" s="31">
        <v>7312260.6193199614</v>
      </c>
      <c r="V261" s="31">
        <v>3048121.1599431573</v>
      </c>
      <c r="W261" s="31">
        <v>5771228.3209890695</v>
      </c>
      <c r="X261" s="31">
        <v>3847048.7255418906</v>
      </c>
      <c r="Y261" s="31">
        <v>7380136.2132637426</v>
      </c>
      <c r="Z261" s="31">
        <v>3847048.7255418906</v>
      </c>
      <c r="AA261" s="32">
        <v>7147458.4199657869</v>
      </c>
    </row>
    <row r="262" spans="1:27" x14ac:dyDescent="0.25">
      <c r="A262" s="36" t="s">
        <v>133</v>
      </c>
      <c r="B262" s="37" t="s">
        <v>132</v>
      </c>
      <c r="C262" s="29">
        <v>5382889.9537260886</v>
      </c>
      <c r="D262" s="29">
        <v>3052740.2303511477</v>
      </c>
      <c r="E262" s="29">
        <v>5671707.1760816239</v>
      </c>
      <c r="F262" s="29">
        <v>3043673.591867005</v>
      </c>
      <c r="G262" s="29">
        <v>5785248.9354000222</v>
      </c>
      <c r="H262" s="29">
        <v>3043673.591867005</v>
      </c>
      <c r="I262" s="29">
        <v>5829926.2121067923</v>
      </c>
      <c r="J262" s="29">
        <v>3043673.591867005</v>
      </c>
      <c r="K262" s="29">
        <v>3249107.3157037194</v>
      </c>
      <c r="L262" s="29">
        <v>3043673.591867005</v>
      </c>
      <c r="M262" s="29">
        <v>5829926.2121067923</v>
      </c>
      <c r="N262" s="29">
        <v>2779883.7799787298</v>
      </c>
      <c r="O262" s="29">
        <v>5274444.4652630556</v>
      </c>
      <c r="P262" s="29">
        <v>3043673.591867005</v>
      </c>
      <c r="Q262" s="29">
        <v>3394597.2298126617</v>
      </c>
      <c r="R262" s="29">
        <v>3043673.591867005</v>
      </c>
      <c r="S262" s="29">
        <v>5945456.1599774556</v>
      </c>
      <c r="T262" s="29">
        <v>3043673.591867005</v>
      </c>
      <c r="U262" s="29">
        <v>5785248.9354000222</v>
      </c>
      <c r="V262" s="29">
        <v>2411585.2283683238</v>
      </c>
      <c r="W262" s="29">
        <v>4566028.7889270484</v>
      </c>
      <c r="X262" s="29">
        <v>3043673.591867005</v>
      </c>
      <c r="Y262" s="29">
        <v>5838950.1405465379</v>
      </c>
      <c r="Z262" s="29">
        <v>3043673.591867005</v>
      </c>
      <c r="AA262" s="30">
        <v>5654862.2057686616</v>
      </c>
    </row>
    <row r="263" spans="1:27" x14ac:dyDescent="0.25">
      <c r="A263" s="34" t="s">
        <v>134</v>
      </c>
      <c r="B263" s="35" t="s">
        <v>88</v>
      </c>
      <c r="C263" s="31">
        <v>0</v>
      </c>
      <c r="D263" s="31">
        <v>0</v>
      </c>
      <c r="E263" s="31">
        <v>0</v>
      </c>
      <c r="F263" s="31">
        <v>0</v>
      </c>
      <c r="G263" s="31">
        <v>0</v>
      </c>
      <c r="H263" s="31">
        <v>0</v>
      </c>
      <c r="I263" s="31">
        <v>0</v>
      </c>
      <c r="J263" s="31">
        <v>0</v>
      </c>
      <c r="K263" s="31">
        <v>0</v>
      </c>
      <c r="L263" s="31">
        <v>0</v>
      </c>
      <c r="M263" s="31">
        <v>0</v>
      </c>
      <c r="N263" s="31">
        <v>0</v>
      </c>
      <c r="O263" s="31">
        <v>0</v>
      </c>
      <c r="P263" s="31">
        <v>0</v>
      </c>
      <c r="Q263" s="31">
        <v>0</v>
      </c>
      <c r="R263" s="31">
        <v>0</v>
      </c>
      <c r="S263" s="31">
        <v>0</v>
      </c>
      <c r="T263" s="31">
        <v>0</v>
      </c>
      <c r="U263" s="31">
        <v>0</v>
      </c>
      <c r="V263" s="31">
        <v>0</v>
      </c>
      <c r="W263" s="31">
        <v>0</v>
      </c>
      <c r="X263" s="31">
        <v>0</v>
      </c>
      <c r="Y263" s="31">
        <v>0</v>
      </c>
      <c r="Z263" s="31">
        <v>0</v>
      </c>
      <c r="AA263" s="32">
        <v>0</v>
      </c>
    </row>
    <row r="264" spans="1:27" x14ac:dyDescent="0.25">
      <c r="A264" s="36" t="s">
        <v>135</v>
      </c>
      <c r="B264" s="37" t="s">
        <v>106</v>
      </c>
      <c r="C264" s="29">
        <v>6503.8502233480012</v>
      </c>
      <c r="D264" s="29">
        <v>81721.228895232562</v>
      </c>
      <c r="E264" s="29">
        <v>150932.34345667996</v>
      </c>
      <c r="F264" s="29">
        <v>81478.516845413717</v>
      </c>
      <c r="G264" s="29">
        <v>153953.85413804764</v>
      </c>
      <c r="H264" s="29">
        <v>81478.516845413717</v>
      </c>
      <c r="I264" s="29">
        <v>155142.78118651241</v>
      </c>
      <c r="J264" s="29">
        <v>81478.516845413717</v>
      </c>
      <c r="K264" s="29">
        <v>86977.935433849911</v>
      </c>
      <c r="L264" s="29">
        <v>81478.516845413717</v>
      </c>
      <c r="M264" s="29">
        <v>155142.78118651241</v>
      </c>
      <c r="N264" s="29">
        <v>87349.066263955683</v>
      </c>
      <c r="O264" s="29">
        <v>161744.90981385866</v>
      </c>
      <c r="P264" s="29">
        <v>81478.516845413717</v>
      </c>
      <c r="Q264" s="29">
        <v>90335.149379334893</v>
      </c>
      <c r="R264" s="29">
        <v>81478.516845413717</v>
      </c>
      <c r="S264" s="29">
        <v>158217.20044515858</v>
      </c>
      <c r="T264" s="29">
        <v>81478.516845413717</v>
      </c>
      <c r="U264" s="29">
        <v>153953.85413804764</v>
      </c>
      <c r="V264" s="29">
        <v>97274.523815104898</v>
      </c>
      <c r="W264" s="29">
        <v>184176.8936648595</v>
      </c>
      <c r="X264" s="29">
        <v>81478.516845413717</v>
      </c>
      <c r="Y264" s="29">
        <v>155382.9209935074</v>
      </c>
      <c r="Z264" s="29">
        <v>81478.516845413717</v>
      </c>
      <c r="AA264" s="30">
        <v>150484.07439661361</v>
      </c>
    </row>
    <row r="265" spans="1:27" x14ac:dyDescent="0.25">
      <c r="A265" s="34" t="s">
        <v>136</v>
      </c>
      <c r="B265" s="35" t="s">
        <v>86</v>
      </c>
      <c r="C265" s="31">
        <v>19921.668079363</v>
      </c>
      <c r="D265" s="31">
        <v>2937647.8299013637</v>
      </c>
      <c r="E265" s="31">
        <v>4173129.8786263182</v>
      </c>
      <c r="F265" s="31">
        <v>2928923.015846557</v>
      </c>
      <c r="G265" s="31">
        <v>4256671.6577720381</v>
      </c>
      <c r="H265" s="31">
        <v>2928923.015846557</v>
      </c>
      <c r="I265" s="31">
        <v>4289544.3136642426</v>
      </c>
      <c r="J265" s="31">
        <v>2928923.015846557</v>
      </c>
      <c r="K265" s="31">
        <v>3126611.6128052524</v>
      </c>
      <c r="L265" s="31">
        <v>2928923.015846557</v>
      </c>
      <c r="M265" s="31">
        <v>4289544.3136642426</v>
      </c>
      <c r="N265" s="31">
        <v>2715611.8365437281</v>
      </c>
      <c r="O265" s="31">
        <v>4528149.7995703965</v>
      </c>
      <c r="P265" s="31">
        <v>2928923.015846557</v>
      </c>
      <c r="Q265" s="31">
        <v>2497677.4515746771</v>
      </c>
      <c r="R265" s="31">
        <v>2928923.015846557</v>
      </c>
      <c r="S265" s="31">
        <v>4374548.9625939997</v>
      </c>
      <c r="T265" s="31">
        <v>2928923.015846557</v>
      </c>
      <c r="U265" s="31">
        <v>4256671.6577720381</v>
      </c>
      <c r="V265" s="31">
        <v>2374075.0848436914</v>
      </c>
      <c r="W265" s="31">
        <v>4495008.1203661701</v>
      </c>
      <c r="X265" s="31">
        <v>2928923.015846557</v>
      </c>
      <c r="Y265" s="31">
        <v>4296183.9415973108</v>
      </c>
      <c r="Z265" s="31">
        <v>2928923.015846557</v>
      </c>
      <c r="AA265" s="32">
        <v>4160735.6828867979</v>
      </c>
    </row>
    <row r="266" spans="1:27" x14ac:dyDescent="0.25">
      <c r="A266" s="36" t="s">
        <v>137</v>
      </c>
      <c r="B266" s="37" t="s">
        <v>97</v>
      </c>
      <c r="C266" s="29">
        <v>297931.31208777748</v>
      </c>
      <c r="D266" s="29">
        <v>483844.48947685468</v>
      </c>
      <c r="E266" s="29">
        <v>802607.31995429506</v>
      </c>
      <c r="F266" s="29">
        <v>482407.47134310845</v>
      </c>
      <c r="G266" s="29">
        <v>818674.69514138869</v>
      </c>
      <c r="H266" s="29">
        <v>482407.47134310845</v>
      </c>
      <c r="I266" s="29">
        <v>824997.0083721733</v>
      </c>
      <c r="J266" s="29">
        <v>482407.47134310845</v>
      </c>
      <c r="K266" s="29">
        <v>514967.71811512776</v>
      </c>
      <c r="L266" s="29">
        <v>482407.47134310845</v>
      </c>
      <c r="M266" s="29">
        <v>824997.0083721733</v>
      </c>
      <c r="N266" s="29">
        <v>549304.80412989517</v>
      </c>
      <c r="O266" s="29">
        <v>983765.78017888532</v>
      </c>
      <c r="P266" s="29">
        <v>482407.47134310845</v>
      </c>
      <c r="Q266" s="29">
        <v>480371.87047207408</v>
      </c>
      <c r="R266" s="29">
        <v>482407.47134310845</v>
      </c>
      <c r="S266" s="29">
        <v>841345.73353661201</v>
      </c>
      <c r="T266" s="29">
        <v>482407.47134310845</v>
      </c>
      <c r="U266" s="29">
        <v>818674.69514138869</v>
      </c>
      <c r="V266" s="29">
        <v>610000.15562483168</v>
      </c>
      <c r="W266" s="29">
        <v>1154957.4276159743</v>
      </c>
      <c r="X266" s="29">
        <v>482407.47134310845</v>
      </c>
      <c r="Y266" s="29">
        <v>826273.99090946442</v>
      </c>
      <c r="Z266" s="29">
        <v>482407.47134310845</v>
      </c>
      <c r="AA266" s="30">
        <v>800223.57621403085</v>
      </c>
    </row>
    <row r="267" spans="1:27" x14ac:dyDescent="0.25">
      <c r="A267" s="34" t="s">
        <v>138</v>
      </c>
      <c r="B267" s="35" t="s">
        <v>86</v>
      </c>
      <c r="C267" s="31">
        <v>7609.9840873825015</v>
      </c>
      <c r="D267" s="31">
        <v>1303022.3280845319</v>
      </c>
      <c r="E267" s="31">
        <v>1610014.1036884689</v>
      </c>
      <c r="F267" s="31">
        <v>1299152.3517701209</v>
      </c>
      <c r="G267" s="31">
        <v>1642244.9344039776</v>
      </c>
      <c r="H267" s="31">
        <v>1299152.3517701209</v>
      </c>
      <c r="I267" s="31">
        <v>1654927.3672904347</v>
      </c>
      <c r="J267" s="31">
        <v>1299152.3517701209</v>
      </c>
      <c r="K267" s="31">
        <v>1386839.05581372</v>
      </c>
      <c r="L267" s="31">
        <v>1299152.3517701209</v>
      </c>
      <c r="M267" s="31">
        <v>1654927.3672904347</v>
      </c>
      <c r="N267" s="31">
        <v>1064560.7785973309</v>
      </c>
      <c r="O267" s="31">
        <v>1577986.9575632815</v>
      </c>
      <c r="P267" s="31">
        <v>1299152.3517701209</v>
      </c>
      <c r="Q267" s="31">
        <v>963616.28812367632</v>
      </c>
      <c r="R267" s="31">
        <v>1299152.3517701209</v>
      </c>
      <c r="S267" s="31">
        <v>1687722.5803886303</v>
      </c>
      <c r="T267" s="31">
        <v>1299152.3517701209</v>
      </c>
      <c r="U267" s="31">
        <v>1642244.9344039776</v>
      </c>
      <c r="V267" s="31">
        <v>870461.77842938562</v>
      </c>
      <c r="W267" s="31">
        <v>1648108.2622397682</v>
      </c>
      <c r="X267" s="31">
        <v>1299152.3517701209</v>
      </c>
      <c r="Y267" s="31">
        <v>1657488.9685169472</v>
      </c>
      <c r="Z267" s="31">
        <v>1299152.3517701209</v>
      </c>
      <c r="AA267" s="32">
        <v>1605232.3618005142</v>
      </c>
    </row>
    <row r="268" spans="1:27" x14ac:dyDescent="0.25">
      <c r="A268" s="36" t="s">
        <v>139</v>
      </c>
      <c r="B268" s="37" t="s">
        <v>88</v>
      </c>
      <c r="C268" s="29">
        <v>1034736.8890673429</v>
      </c>
      <c r="D268" s="29">
        <v>833309.10900044697</v>
      </c>
      <c r="E268" s="29">
        <v>1598182.2627777192</v>
      </c>
      <c r="F268" s="29">
        <v>796201.85437665693</v>
      </c>
      <c r="G268" s="29">
        <v>1562224.2907005288</v>
      </c>
      <c r="H268" s="29">
        <v>796201.85437665693</v>
      </c>
      <c r="I268" s="29">
        <v>1574288.7545970746</v>
      </c>
      <c r="J268" s="29">
        <v>796201.85437665693</v>
      </c>
      <c r="K268" s="29">
        <v>849941.7535259485</v>
      </c>
      <c r="L268" s="29">
        <v>796201.85437665693</v>
      </c>
      <c r="M268" s="29">
        <v>1574288.7545970746</v>
      </c>
      <c r="N268" s="29">
        <v>804203.10208868142</v>
      </c>
      <c r="O268" s="29">
        <v>1577772.1918022418</v>
      </c>
      <c r="P268" s="29">
        <v>796201.85437665693</v>
      </c>
      <c r="Q268" s="29">
        <v>916662.75881547364</v>
      </c>
      <c r="R268" s="29">
        <v>796201.85437665693</v>
      </c>
      <c r="S268" s="29">
        <v>1605485.9758199216</v>
      </c>
      <c r="T268" s="29">
        <v>796201.85437665693</v>
      </c>
      <c r="U268" s="29">
        <v>1562224.2907005288</v>
      </c>
      <c r="V268" s="29">
        <v>790173.54667258053</v>
      </c>
      <c r="W268" s="29">
        <v>1496092.744272087</v>
      </c>
      <c r="X268" s="29">
        <v>796201.85437665693</v>
      </c>
      <c r="Y268" s="29">
        <v>1576725.5382797709</v>
      </c>
      <c r="Z268" s="29">
        <v>796201.85437665693</v>
      </c>
      <c r="AA268" s="30">
        <v>1527015.2066162275</v>
      </c>
    </row>
    <row r="269" spans="1:27" x14ac:dyDescent="0.25">
      <c r="A269" s="34" t="s">
        <v>140</v>
      </c>
      <c r="B269" s="35" t="s">
        <v>90</v>
      </c>
      <c r="C269" s="31">
        <v>329543.98073586763</v>
      </c>
      <c r="D269" s="31">
        <v>300371.31255470752</v>
      </c>
      <c r="E269" s="31">
        <v>595945.84545966715</v>
      </c>
      <c r="F269" s="31">
        <v>299479.20975641999</v>
      </c>
      <c r="G269" s="31">
        <v>607876.06993199757</v>
      </c>
      <c r="H269" s="31">
        <v>299479.20975641999</v>
      </c>
      <c r="I269" s="31">
        <v>612570.46557219094</v>
      </c>
      <c r="J269" s="31">
        <v>299479.20975641999</v>
      </c>
      <c r="K269" s="31">
        <v>319692.65492883726</v>
      </c>
      <c r="L269" s="31">
        <v>299479.20975641999</v>
      </c>
      <c r="M269" s="31">
        <v>612570.46557219094</v>
      </c>
      <c r="N269" s="31">
        <v>340896.41923662153</v>
      </c>
      <c r="O269" s="31">
        <v>660593.76105841657</v>
      </c>
      <c r="P269" s="31">
        <v>299479.20975641999</v>
      </c>
      <c r="Q269" s="31">
        <v>356682.04533672094</v>
      </c>
      <c r="R269" s="31">
        <v>299479.20975641999</v>
      </c>
      <c r="S269" s="31">
        <v>624709.59587673878</v>
      </c>
      <c r="T269" s="31">
        <v>299479.20975641999</v>
      </c>
      <c r="U269" s="31">
        <v>607876.06993199757</v>
      </c>
      <c r="V269" s="31">
        <v>383964.30050936167</v>
      </c>
      <c r="W269" s="31">
        <v>726987.38963175262</v>
      </c>
      <c r="X269" s="31">
        <v>299479.20975641999</v>
      </c>
      <c r="Y269" s="31">
        <v>613518.64087398932</v>
      </c>
      <c r="Z269" s="31">
        <v>299479.20975641999</v>
      </c>
      <c r="AA269" s="32">
        <v>594175.88629865192</v>
      </c>
    </row>
    <row r="270" spans="1:27" x14ac:dyDescent="0.25">
      <c r="A270" s="36" t="s">
        <v>141</v>
      </c>
      <c r="B270" s="37" t="s">
        <v>88</v>
      </c>
      <c r="C270" s="29">
        <v>1083.3722111519999</v>
      </c>
      <c r="D270" s="29">
        <v>1760.9598207884142</v>
      </c>
      <c r="E270" s="29">
        <v>3493.7979938717308</v>
      </c>
      <c r="F270" s="29">
        <v>1682.5442799687062</v>
      </c>
      <c r="G270" s="29">
        <v>3415.190006764783</v>
      </c>
      <c r="H270" s="29">
        <v>1682.5442799687062</v>
      </c>
      <c r="I270" s="29">
        <v>3441.5642199822605</v>
      </c>
      <c r="J270" s="29">
        <v>1682.5442799687062</v>
      </c>
      <c r="K270" s="29">
        <v>1796.1081449894984</v>
      </c>
      <c r="L270" s="29">
        <v>1682.5442799687062</v>
      </c>
      <c r="M270" s="29">
        <v>3441.5642199822605</v>
      </c>
      <c r="N270" s="29">
        <v>1915.235854652163</v>
      </c>
      <c r="O270" s="29">
        <v>3711.370331703054</v>
      </c>
      <c r="P270" s="29">
        <v>1682.5442799687062</v>
      </c>
      <c r="Q270" s="29">
        <v>2003.9231959939859</v>
      </c>
      <c r="R270" s="29">
        <v>1682.5442799687062</v>
      </c>
      <c r="S270" s="29">
        <v>3509.7646946473424</v>
      </c>
      <c r="T270" s="29">
        <v>1682.5442799687062</v>
      </c>
      <c r="U270" s="29">
        <v>3415.190006764783</v>
      </c>
      <c r="V270" s="29">
        <v>2157.2012897311397</v>
      </c>
      <c r="W270" s="29">
        <v>4084.3852734524071</v>
      </c>
      <c r="X270" s="29">
        <v>1682.5442799687062</v>
      </c>
      <c r="Y270" s="29">
        <v>3446.8912907052854</v>
      </c>
      <c r="Z270" s="29">
        <v>1682.5442799687062</v>
      </c>
      <c r="AA270" s="30">
        <v>3338.2191692046226</v>
      </c>
    </row>
    <row r="271" spans="1:27" x14ac:dyDescent="0.25">
      <c r="A271" s="34" t="s">
        <v>142</v>
      </c>
      <c r="B271" s="35" t="s">
        <v>106</v>
      </c>
      <c r="C271" s="31">
        <v>0</v>
      </c>
      <c r="D271" s="31">
        <v>0</v>
      </c>
      <c r="E271" s="31">
        <v>0</v>
      </c>
      <c r="F271" s="31">
        <v>0</v>
      </c>
      <c r="G271" s="31">
        <v>0</v>
      </c>
      <c r="H271" s="31">
        <v>0</v>
      </c>
      <c r="I271" s="31">
        <v>0</v>
      </c>
      <c r="J271" s="31">
        <v>0</v>
      </c>
      <c r="K271" s="31">
        <v>0</v>
      </c>
      <c r="L271" s="31">
        <v>0</v>
      </c>
      <c r="M271" s="31">
        <v>0</v>
      </c>
      <c r="N271" s="31">
        <v>0</v>
      </c>
      <c r="O271" s="31">
        <v>0</v>
      </c>
      <c r="P271" s="31">
        <v>0</v>
      </c>
      <c r="Q271" s="31">
        <v>0</v>
      </c>
      <c r="R271" s="31">
        <v>0</v>
      </c>
      <c r="S271" s="31">
        <v>0</v>
      </c>
      <c r="T271" s="31">
        <v>0</v>
      </c>
      <c r="U271" s="31">
        <v>0</v>
      </c>
      <c r="V271" s="31">
        <v>0</v>
      </c>
      <c r="W271" s="31">
        <v>0</v>
      </c>
      <c r="X271" s="31">
        <v>0</v>
      </c>
      <c r="Y271" s="31">
        <v>0</v>
      </c>
      <c r="Z271" s="31">
        <v>0</v>
      </c>
      <c r="AA271" s="32">
        <v>0</v>
      </c>
    </row>
    <row r="272" spans="1:27" x14ac:dyDescent="0.25">
      <c r="A272" s="36" t="s">
        <v>143</v>
      </c>
      <c r="B272" s="37" t="s">
        <v>86</v>
      </c>
      <c r="C272" s="29">
        <v>1272.094116728</v>
      </c>
      <c r="D272" s="29">
        <v>218320.04496868723</v>
      </c>
      <c r="E272" s="29">
        <v>284518.92566322448</v>
      </c>
      <c r="F272" s="29">
        <v>217671.63443513025</v>
      </c>
      <c r="G272" s="29">
        <v>290214.70267996058</v>
      </c>
      <c r="H272" s="29">
        <v>217671.63443513025</v>
      </c>
      <c r="I272" s="29">
        <v>292455.92042543495</v>
      </c>
      <c r="J272" s="29">
        <v>217671.63443513025</v>
      </c>
      <c r="K272" s="29">
        <v>232363.45111189916</v>
      </c>
      <c r="L272" s="29">
        <v>217671.63443513025</v>
      </c>
      <c r="M272" s="29">
        <v>292455.92042543495</v>
      </c>
      <c r="N272" s="29">
        <v>184095.46177940923</v>
      </c>
      <c r="O272" s="29">
        <v>286656.98289873981</v>
      </c>
      <c r="P272" s="29">
        <v>217671.63443513025</v>
      </c>
      <c r="Q272" s="29">
        <v>170288.61450370424</v>
      </c>
      <c r="R272" s="29">
        <v>217671.63443513025</v>
      </c>
      <c r="S272" s="29">
        <v>298251.43412697234</v>
      </c>
      <c r="T272" s="29">
        <v>217671.63443513025</v>
      </c>
      <c r="U272" s="29">
        <v>290214.70267996058</v>
      </c>
      <c r="V272" s="29">
        <v>150956.9369532337</v>
      </c>
      <c r="W272" s="29">
        <v>285817.69033436663</v>
      </c>
      <c r="X272" s="29">
        <v>217671.63443513025</v>
      </c>
      <c r="Y272" s="29">
        <v>292908.60219218174</v>
      </c>
      <c r="Z272" s="29">
        <v>217671.63443513025</v>
      </c>
      <c r="AA272" s="30">
        <v>283673.90445400466</v>
      </c>
    </row>
    <row r="273" spans="1:27" x14ac:dyDescent="0.25">
      <c r="A273" s="34" t="s">
        <v>144</v>
      </c>
      <c r="B273" s="35" t="s">
        <v>88</v>
      </c>
      <c r="C273" s="31">
        <v>1205014.9057457279</v>
      </c>
      <c r="D273" s="31">
        <v>1067881.17159857</v>
      </c>
      <c r="E273" s="31">
        <v>2067240.5825529853</v>
      </c>
      <c r="F273" s="31">
        <v>1020328.4230272856</v>
      </c>
      <c r="G273" s="31">
        <v>2020729.1295882412</v>
      </c>
      <c r="H273" s="31">
        <v>1020328.4230272856</v>
      </c>
      <c r="I273" s="31">
        <v>2036334.4519313499</v>
      </c>
      <c r="J273" s="31">
        <v>1020328.4230272856</v>
      </c>
      <c r="K273" s="31">
        <v>1089195.8167054499</v>
      </c>
      <c r="L273" s="31">
        <v>1020328.4230272856</v>
      </c>
      <c r="M273" s="31">
        <v>2036334.4519313499</v>
      </c>
      <c r="N273" s="31">
        <v>1070425.7461479739</v>
      </c>
      <c r="O273" s="31">
        <v>2144948.9948697113</v>
      </c>
      <c r="P273" s="31">
        <v>1020328.4230272856</v>
      </c>
      <c r="Q273" s="31">
        <v>1185698.5899998592</v>
      </c>
      <c r="R273" s="31">
        <v>1020328.4230272856</v>
      </c>
      <c r="S273" s="31">
        <v>2076687.8980161925</v>
      </c>
      <c r="T273" s="31">
        <v>1020328.4230272856</v>
      </c>
      <c r="U273" s="31">
        <v>2020729.1295882412</v>
      </c>
      <c r="V273" s="31">
        <v>1126041.3257197775</v>
      </c>
      <c r="W273" s="31">
        <v>2132015.5100787552</v>
      </c>
      <c r="X273" s="31">
        <v>1020328.4230272856</v>
      </c>
      <c r="Y273" s="31">
        <v>2039486.4191613055</v>
      </c>
      <c r="Z273" s="31">
        <v>1020328.4230272856</v>
      </c>
      <c r="AA273" s="32">
        <v>1975186.3594119009</v>
      </c>
    </row>
    <row r="274" spans="1:27" x14ac:dyDescent="0.25">
      <c r="A274" s="36" t="s">
        <v>14</v>
      </c>
      <c r="B274" s="37" t="s">
        <v>3</v>
      </c>
      <c r="C274" s="29">
        <v>0</v>
      </c>
      <c r="D274" s="29">
        <v>0</v>
      </c>
      <c r="E274" s="29">
        <v>0</v>
      </c>
      <c r="F274" s="29">
        <v>0</v>
      </c>
      <c r="G274" s="29">
        <v>0</v>
      </c>
      <c r="H274" s="29">
        <v>0</v>
      </c>
      <c r="I274" s="29">
        <v>0</v>
      </c>
      <c r="J274" s="29">
        <v>0</v>
      </c>
      <c r="K274" s="29">
        <v>0</v>
      </c>
      <c r="L274" s="29">
        <v>0</v>
      </c>
      <c r="M274" s="29">
        <v>0</v>
      </c>
      <c r="N274" s="29">
        <v>0</v>
      </c>
      <c r="O274" s="29">
        <v>0</v>
      </c>
      <c r="P274" s="29">
        <v>0</v>
      </c>
      <c r="Q274" s="29">
        <v>0</v>
      </c>
      <c r="R274" s="29">
        <v>0</v>
      </c>
      <c r="S274" s="29">
        <v>0</v>
      </c>
      <c r="T274" s="29">
        <v>0</v>
      </c>
      <c r="U274" s="29">
        <v>0</v>
      </c>
      <c r="V274" s="29">
        <v>0</v>
      </c>
      <c r="W274" s="29">
        <v>0</v>
      </c>
      <c r="X274" s="29">
        <v>0</v>
      </c>
      <c r="Y274" s="29">
        <v>0</v>
      </c>
      <c r="Z274" s="29">
        <v>0</v>
      </c>
      <c r="AA274" s="30">
        <v>0</v>
      </c>
    </row>
    <row r="275" spans="1:27" x14ac:dyDescent="0.25">
      <c r="A275" s="34" t="s">
        <v>145</v>
      </c>
      <c r="B275" s="35" t="s">
        <v>117</v>
      </c>
      <c r="C275" s="31">
        <v>2402.6630664960003</v>
      </c>
      <c r="D275" s="31">
        <v>1350.6665796543375</v>
      </c>
      <c r="E275" s="31">
        <v>2521.4421730033382</v>
      </c>
      <c r="F275" s="31">
        <v>1324.4610274538234</v>
      </c>
      <c r="G275" s="31">
        <v>2529.5313509062062</v>
      </c>
      <c r="H275" s="31">
        <v>1324.4610274538234</v>
      </c>
      <c r="I275" s="31">
        <v>2549.0659592462821</v>
      </c>
      <c r="J275" s="31">
        <v>1324.4610274538234</v>
      </c>
      <c r="K275" s="31">
        <v>1413.8559486679403</v>
      </c>
      <c r="L275" s="31">
        <v>1324.4610274538234</v>
      </c>
      <c r="M275" s="31">
        <v>2549.0659592462821</v>
      </c>
      <c r="N275" s="31">
        <v>1119.1740885965264</v>
      </c>
      <c r="O275" s="31">
        <v>2128.2764112514878</v>
      </c>
      <c r="P275" s="31">
        <v>1324.4610274538234</v>
      </c>
      <c r="Q275" s="31">
        <v>1484.2473007458852</v>
      </c>
      <c r="R275" s="31">
        <v>1324.4610274538234</v>
      </c>
      <c r="S275" s="31">
        <v>2599.5800561106716</v>
      </c>
      <c r="T275" s="31">
        <v>1324.4610274538234</v>
      </c>
      <c r="U275" s="31">
        <v>2529.5313509062062</v>
      </c>
      <c r="V275" s="31">
        <v>882.86570296581158</v>
      </c>
      <c r="W275" s="31">
        <v>1671.5935099775472</v>
      </c>
      <c r="X275" s="31">
        <v>1324.4610274538234</v>
      </c>
      <c r="Y275" s="31">
        <v>2553.0115647252446</v>
      </c>
      <c r="Z275" s="31">
        <v>1324.4610274538234</v>
      </c>
      <c r="AA275" s="32">
        <v>2472.5213027600494</v>
      </c>
    </row>
    <row r="276" spans="1:27" x14ac:dyDescent="0.25">
      <c r="A276" s="36" t="s">
        <v>146</v>
      </c>
      <c r="B276" s="37" t="s">
        <v>104</v>
      </c>
      <c r="C276" s="29">
        <v>625266.81653603399</v>
      </c>
      <c r="D276" s="29">
        <v>342905.61671925336</v>
      </c>
      <c r="E276" s="29">
        <v>675350.97410478722</v>
      </c>
      <c r="F276" s="29">
        <v>341887.18703759718</v>
      </c>
      <c r="G276" s="29">
        <v>688870.80779447814</v>
      </c>
      <c r="H276" s="29">
        <v>341887.18703759718</v>
      </c>
      <c r="I276" s="29">
        <v>694190.69498320867</v>
      </c>
      <c r="J276" s="29">
        <v>341887.18703759718</v>
      </c>
      <c r="K276" s="29">
        <v>364962.97221800155</v>
      </c>
      <c r="L276" s="29">
        <v>341887.18703759718</v>
      </c>
      <c r="M276" s="29">
        <v>694190.69498320867</v>
      </c>
      <c r="N276" s="29">
        <v>341814.99251414771</v>
      </c>
      <c r="O276" s="29">
        <v>666483.22548975691</v>
      </c>
      <c r="P276" s="29">
        <v>341887.18703759718</v>
      </c>
      <c r="Q276" s="29">
        <v>404207.1416372431</v>
      </c>
      <c r="R276" s="29">
        <v>341887.18703759718</v>
      </c>
      <c r="S276" s="29">
        <v>707947.26957538107</v>
      </c>
      <c r="T276" s="29">
        <v>341887.18703759718</v>
      </c>
      <c r="U276" s="29">
        <v>688870.80779447814</v>
      </c>
      <c r="V276" s="29">
        <v>326812.97037365276</v>
      </c>
      <c r="W276" s="29">
        <v>618778.64143765182</v>
      </c>
      <c r="X276" s="29">
        <v>341887.18703759718</v>
      </c>
      <c r="Y276" s="29">
        <v>695265.20723725006</v>
      </c>
      <c r="Z276" s="29">
        <v>341887.18703759718</v>
      </c>
      <c r="AA276" s="30">
        <v>673345.18171169597</v>
      </c>
    </row>
    <row r="277" spans="1:27" x14ac:dyDescent="0.25">
      <c r="A277" s="34" t="s">
        <v>147</v>
      </c>
      <c r="B277" s="35" t="s">
        <v>88</v>
      </c>
      <c r="C277" s="31">
        <v>0</v>
      </c>
      <c r="D277" s="31">
        <v>0</v>
      </c>
      <c r="E277" s="31">
        <v>0</v>
      </c>
      <c r="F277" s="31">
        <v>0</v>
      </c>
      <c r="G277" s="31">
        <v>0</v>
      </c>
      <c r="H277" s="31">
        <v>0</v>
      </c>
      <c r="I277" s="31">
        <v>0</v>
      </c>
      <c r="J277" s="31">
        <v>0</v>
      </c>
      <c r="K277" s="31">
        <v>0</v>
      </c>
      <c r="L277" s="31">
        <v>0</v>
      </c>
      <c r="M277" s="31">
        <v>0</v>
      </c>
      <c r="N277" s="31">
        <v>0</v>
      </c>
      <c r="O277" s="31">
        <v>0</v>
      </c>
      <c r="P277" s="31">
        <v>0</v>
      </c>
      <c r="Q277" s="31">
        <v>0</v>
      </c>
      <c r="R277" s="31">
        <v>0</v>
      </c>
      <c r="S277" s="31">
        <v>0</v>
      </c>
      <c r="T277" s="31">
        <v>0</v>
      </c>
      <c r="U277" s="31">
        <v>0</v>
      </c>
      <c r="V277" s="31">
        <v>0</v>
      </c>
      <c r="W277" s="31">
        <v>0</v>
      </c>
      <c r="X277" s="31">
        <v>0</v>
      </c>
      <c r="Y277" s="31">
        <v>0</v>
      </c>
      <c r="Z277" s="31">
        <v>0</v>
      </c>
      <c r="AA277" s="32">
        <v>0</v>
      </c>
    </row>
    <row r="278" spans="1:27" x14ac:dyDescent="0.25">
      <c r="A278" s="36" t="s">
        <v>148</v>
      </c>
      <c r="B278" s="37" t="s">
        <v>104</v>
      </c>
      <c r="C278" s="29">
        <v>660365.9474887572</v>
      </c>
      <c r="D278" s="29">
        <v>308237.85957810376</v>
      </c>
      <c r="E278" s="29">
        <v>574987.36790458788</v>
      </c>
      <c r="F278" s="29">
        <v>307322.39313515677</v>
      </c>
      <c r="G278" s="29">
        <v>586498.02515661565</v>
      </c>
      <c r="H278" s="29">
        <v>307322.39313515677</v>
      </c>
      <c r="I278" s="29">
        <v>591027.32628963317</v>
      </c>
      <c r="J278" s="29">
        <v>307322.39313515677</v>
      </c>
      <c r="K278" s="29">
        <v>328065.21648154559</v>
      </c>
      <c r="L278" s="29">
        <v>307322.39313515677</v>
      </c>
      <c r="M278" s="29">
        <v>591027.32628963317</v>
      </c>
      <c r="N278" s="29">
        <v>259103.97467148228</v>
      </c>
      <c r="O278" s="29">
        <v>492533.14732538874</v>
      </c>
      <c r="P278" s="29">
        <v>307322.39313515677</v>
      </c>
      <c r="Q278" s="29">
        <v>344138.0991066345</v>
      </c>
      <c r="R278" s="29">
        <v>307322.39313515677</v>
      </c>
      <c r="S278" s="29">
        <v>602739.54248451081</v>
      </c>
      <c r="T278" s="29">
        <v>307322.39313515677</v>
      </c>
      <c r="U278" s="29">
        <v>586498.02515661565</v>
      </c>
      <c r="V278" s="29">
        <v>203876.0054997587</v>
      </c>
      <c r="W278" s="29">
        <v>386013.19146128459</v>
      </c>
      <c r="X278" s="29">
        <v>307322.39313515677</v>
      </c>
      <c r="Y278" s="29">
        <v>591942.15575819439</v>
      </c>
      <c r="Z278" s="29">
        <v>307322.39313515677</v>
      </c>
      <c r="AA278" s="30">
        <v>573279.65542191116</v>
      </c>
    </row>
    <row r="279" spans="1:27" x14ac:dyDescent="0.25">
      <c r="A279" s="34" t="s">
        <v>149</v>
      </c>
      <c r="B279" s="35" t="s">
        <v>123</v>
      </c>
      <c r="C279" s="31">
        <v>1008.9745618565003</v>
      </c>
      <c r="D279" s="31">
        <v>139203.79384008513</v>
      </c>
      <c r="E279" s="31">
        <v>188565.38101400118</v>
      </c>
      <c r="F279" s="31">
        <v>138790.35857238006</v>
      </c>
      <c r="G279" s="31">
        <v>192340.26650124264</v>
      </c>
      <c r="H279" s="31">
        <v>138790.35857238006</v>
      </c>
      <c r="I279" s="31">
        <v>193825.63720944984</v>
      </c>
      <c r="J279" s="31">
        <v>138790.35857238006</v>
      </c>
      <c r="K279" s="31">
        <v>148158.05827261874</v>
      </c>
      <c r="L279" s="31">
        <v>138790.35857238006</v>
      </c>
      <c r="M279" s="31">
        <v>193825.63720944984</v>
      </c>
      <c r="N279" s="31">
        <v>133320.76269754165</v>
      </c>
      <c r="O279" s="31">
        <v>216616.47675690398</v>
      </c>
      <c r="P279" s="31">
        <v>138790.35857238006</v>
      </c>
      <c r="Q279" s="31">
        <v>112859.05639277413</v>
      </c>
      <c r="R279" s="31">
        <v>138790.35857238006</v>
      </c>
      <c r="S279" s="31">
        <v>197666.62334685642</v>
      </c>
      <c r="T279" s="31">
        <v>138790.35857238006</v>
      </c>
      <c r="U279" s="31">
        <v>192340.26650124264</v>
      </c>
      <c r="V279" s="31">
        <v>120239.99993384036</v>
      </c>
      <c r="W279" s="31">
        <v>227659.09113233673</v>
      </c>
      <c r="X279" s="31">
        <v>138790.35857238006</v>
      </c>
      <c r="Y279" s="31">
        <v>194125.65278706283</v>
      </c>
      <c r="Z279" s="31">
        <v>138790.35857238006</v>
      </c>
      <c r="AA279" s="32">
        <v>188005.34183238962</v>
      </c>
    </row>
    <row r="280" spans="1:27" x14ac:dyDescent="0.25">
      <c r="A280" s="36" t="s">
        <v>150</v>
      </c>
      <c r="B280" s="37" t="s">
        <v>123</v>
      </c>
      <c r="C280" s="29">
        <v>885.53333061000001</v>
      </c>
      <c r="D280" s="29">
        <v>7010.4264061116537</v>
      </c>
      <c r="E280" s="29">
        <v>9979.0586221261219</v>
      </c>
      <c r="F280" s="29">
        <v>6989.6054396855025</v>
      </c>
      <c r="G280" s="29">
        <v>10178.829138678146</v>
      </c>
      <c r="H280" s="29">
        <v>6989.6054396855025</v>
      </c>
      <c r="I280" s="29">
        <v>10257.436363891386</v>
      </c>
      <c r="J280" s="29">
        <v>6989.6054396855025</v>
      </c>
      <c r="K280" s="29">
        <v>7461.3710972976778</v>
      </c>
      <c r="L280" s="29">
        <v>6989.6054396855025</v>
      </c>
      <c r="M280" s="29">
        <v>10257.436363891386</v>
      </c>
      <c r="N280" s="29">
        <v>7214.2578744062557</v>
      </c>
      <c r="O280" s="29">
        <v>12016.985305771024</v>
      </c>
      <c r="P280" s="29">
        <v>6989.6054396855025</v>
      </c>
      <c r="Q280" s="29">
        <v>5972.608194171692</v>
      </c>
      <c r="R280" s="29">
        <v>6989.6054396855025</v>
      </c>
      <c r="S280" s="29">
        <v>10460.704989478118</v>
      </c>
      <c r="T280" s="29">
        <v>6989.6054396855025</v>
      </c>
      <c r="U280" s="29">
        <v>10178.829138678146</v>
      </c>
      <c r="V280" s="29">
        <v>7035.2964709070166</v>
      </c>
      <c r="W280" s="29">
        <v>13320.435805842508</v>
      </c>
      <c r="X280" s="29">
        <v>6989.6054396855025</v>
      </c>
      <c r="Y280" s="29">
        <v>10273.313472512556</v>
      </c>
      <c r="Z280" s="29">
        <v>6989.6054396855025</v>
      </c>
      <c r="AA280" s="30">
        <v>9949.4208180184087</v>
      </c>
    </row>
    <row r="281" spans="1:27" x14ac:dyDescent="0.25">
      <c r="A281" s="34" t="s">
        <v>151</v>
      </c>
      <c r="B281" s="35" t="s">
        <v>88</v>
      </c>
      <c r="C281" s="31">
        <v>0</v>
      </c>
      <c r="D281" s="31">
        <v>0</v>
      </c>
      <c r="E281" s="31">
        <v>0</v>
      </c>
      <c r="F281" s="31">
        <v>0</v>
      </c>
      <c r="G281" s="31">
        <v>0</v>
      </c>
      <c r="H281" s="31">
        <v>0</v>
      </c>
      <c r="I281" s="31">
        <v>0</v>
      </c>
      <c r="J281" s="31">
        <v>0</v>
      </c>
      <c r="K281" s="31">
        <v>0</v>
      </c>
      <c r="L281" s="31">
        <v>0</v>
      </c>
      <c r="M281" s="31">
        <v>0</v>
      </c>
      <c r="N281" s="31">
        <v>0</v>
      </c>
      <c r="O281" s="31">
        <v>0</v>
      </c>
      <c r="P281" s="31">
        <v>0</v>
      </c>
      <c r="Q281" s="31">
        <v>0</v>
      </c>
      <c r="R281" s="31">
        <v>0</v>
      </c>
      <c r="S281" s="31">
        <v>0</v>
      </c>
      <c r="T281" s="31">
        <v>0</v>
      </c>
      <c r="U281" s="31">
        <v>0</v>
      </c>
      <c r="V281" s="31">
        <v>0</v>
      </c>
      <c r="W281" s="31">
        <v>0</v>
      </c>
      <c r="X281" s="31">
        <v>0</v>
      </c>
      <c r="Y281" s="31">
        <v>0</v>
      </c>
      <c r="Z281" s="31">
        <v>0</v>
      </c>
      <c r="AA281" s="32">
        <v>0</v>
      </c>
    </row>
    <row r="282" spans="1:27" x14ac:dyDescent="0.25">
      <c r="A282" s="36" t="s">
        <v>152</v>
      </c>
      <c r="B282" s="37" t="s">
        <v>123</v>
      </c>
      <c r="C282" s="29">
        <v>14028.393792248004</v>
      </c>
      <c r="D282" s="29">
        <v>1334649.3068224133</v>
      </c>
      <c r="E282" s="29">
        <v>2029934.474245124</v>
      </c>
      <c r="F282" s="29">
        <v>1330685.3983811508</v>
      </c>
      <c r="G282" s="29">
        <v>2070571.6800019445</v>
      </c>
      <c r="H282" s="29">
        <v>1330685.3983811508</v>
      </c>
      <c r="I282" s="29">
        <v>2086561.9174008216</v>
      </c>
      <c r="J282" s="29">
        <v>1330685.3983811508</v>
      </c>
      <c r="K282" s="29">
        <v>1420500.4355043976</v>
      </c>
      <c r="L282" s="29">
        <v>1330685.3983811508</v>
      </c>
      <c r="M282" s="29">
        <v>2086561.9174008216</v>
      </c>
      <c r="N282" s="29">
        <v>1429506.970099472</v>
      </c>
      <c r="O282" s="29">
        <v>2437394.8363816179</v>
      </c>
      <c r="P282" s="29">
        <v>1330685.3983811508</v>
      </c>
      <c r="Q282" s="29">
        <v>1214944.5888238419</v>
      </c>
      <c r="R282" s="29">
        <v>1330685.3983811508</v>
      </c>
      <c r="S282" s="29">
        <v>2127910.7065236801</v>
      </c>
      <c r="T282" s="29">
        <v>1330685.3983811508</v>
      </c>
      <c r="U282" s="29">
        <v>2070571.6800019445</v>
      </c>
      <c r="V282" s="29">
        <v>1504021.8965394157</v>
      </c>
      <c r="W282" s="29">
        <v>2847673.4713714062</v>
      </c>
      <c r="X282" s="29">
        <v>1330685.3983811508</v>
      </c>
      <c r="Y282" s="29">
        <v>2089791.6298779072</v>
      </c>
      <c r="Z282" s="29">
        <v>1330685.3983811508</v>
      </c>
      <c r="AA282" s="30">
        <v>2023905.568856616</v>
      </c>
    </row>
    <row r="283" spans="1:27" x14ac:dyDescent="0.25">
      <c r="A283" s="34" t="s">
        <v>153</v>
      </c>
      <c r="B283" s="35" t="s">
        <v>132</v>
      </c>
      <c r="C283" s="31">
        <v>0</v>
      </c>
      <c r="D283" s="31">
        <v>0</v>
      </c>
      <c r="E283" s="31">
        <v>0</v>
      </c>
      <c r="F283" s="31">
        <v>0</v>
      </c>
      <c r="G283" s="31">
        <v>0</v>
      </c>
      <c r="H283" s="31">
        <v>0</v>
      </c>
      <c r="I283" s="31">
        <v>0</v>
      </c>
      <c r="J283" s="31">
        <v>0</v>
      </c>
      <c r="K283" s="31">
        <v>0</v>
      </c>
      <c r="L283" s="31">
        <v>0</v>
      </c>
      <c r="M283" s="31">
        <v>0</v>
      </c>
      <c r="N283" s="31">
        <v>0</v>
      </c>
      <c r="O283" s="31">
        <v>0</v>
      </c>
      <c r="P283" s="31">
        <v>0</v>
      </c>
      <c r="Q283" s="31">
        <v>0</v>
      </c>
      <c r="R283" s="31">
        <v>0</v>
      </c>
      <c r="S283" s="31">
        <v>0</v>
      </c>
      <c r="T283" s="31">
        <v>0</v>
      </c>
      <c r="U283" s="31">
        <v>0</v>
      </c>
      <c r="V283" s="31">
        <v>0</v>
      </c>
      <c r="W283" s="31">
        <v>0</v>
      </c>
      <c r="X283" s="31">
        <v>0</v>
      </c>
      <c r="Y283" s="31">
        <v>0</v>
      </c>
      <c r="Z283" s="31">
        <v>0</v>
      </c>
      <c r="AA283" s="32">
        <v>0</v>
      </c>
    </row>
    <row r="284" spans="1:27" x14ac:dyDescent="0.25">
      <c r="A284" s="36" t="s">
        <v>154</v>
      </c>
      <c r="B284" s="37" t="s">
        <v>3</v>
      </c>
      <c r="C284" s="29">
        <v>0</v>
      </c>
      <c r="D284" s="29">
        <v>0</v>
      </c>
      <c r="E284" s="29">
        <v>0</v>
      </c>
      <c r="F284" s="29">
        <v>0</v>
      </c>
      <c r="G284" s="29">
        <v>0</v>
      </c>
      <c r="H284" s="29">
        <v>0</v>
      </c>
      <c r="I284" s="29">
        <v>0</v>
      </c>
      <c r="J284" s="29">
        <v>0</v>
      </c>
      <c r="K284" s="29">
        <v>0</v>
      </c>
      <c r="L284" s="29">
        <v>0</v>
      </c>
      <c r="M284" s="29">
        <v>0</v>
      </c>
      <c r="N284" s="29">
        <v>0</v>
      </c>
      <c r="O284" s="29">
        <v>0</v>
      </c>
      <c r="P284" s="29">
        <v>0</v>
      </c>
      <c r="Q284" s="29">
        <v>0</v>
      </c>
      <c r="R284" s="29">
        <v>0</v>
      </c>
      <c r="S284" s="29">
        <v>0</v>
      </c>
      <c r="T284" s="29">
        <v>0</v>
      </c>
      <c r="U284" s="29">
        <v>0</v>
      </c>
      <c r="V284" s="29">
        <v>0</v>
      </c>
      <c r="W284" s="29">
        <v>0</v>
      </c>
      <c r="X284" s="29">
        <v>0</v>
      </c>
      <c r="Y284" s="29">
        <v>0</v>
      </c>
      <c r="Z284" s="29">
        <v>0</v>
      </c>
      <c r="AA284" s="30">
        <v>0</v>
      </c>
    </row>
    <row r="285" spans="1:27" x14ac:dyDescent="0.25">
      <c r="A285" s="34" t="s">
        <v>155</v>
      </c>
      <c r="B285" s="35" t="s">
        <v>88</v>
      </c>
      <c r="C285" s="31">
        <v>163876.38983100001</v>
      </c>
      <c r="D285" s="31">
        <v>131514.89168670337</v>
      </c>
      <c r="E285" s="31">
        <v>252225.38907515554</v>
      </c>
      <c r="F285" s="31">
        <v>125658.53355989445</v>
      </c>
      <c r="G285" s="31">
        <v>246550.49597393966</v>
      </c>
      <c r="H285" s="31">
        <v>125658.53355989445</v>
      </c>
      <c r="I285" s="31">
        <v>248454.51166173781</v>
      </c>
      <c r="J285" s="31">
        <v>125658.53355989445</v>
      </c>
      <c r="K285" s="31">
        <v>134139.89652537435</v>
      </c>
      <c r="L285" s="31">
        <v>125658.53355989445</v>
      </c>
      <c r="M285" s="31">
        <v>248454.51166173781</v>
      </c>
      <c r="N285" s="31">
        <v>126949.47750120773</v>
      </c>
      <c r="O285" s="31">
        <v>249057.2230611227</v>
      </c>
      <c r="P285" s="31">
        <v>125658.53355989445</v>
      </c>
      <c r="Q285" s="31">
        <v>144667.8682261756</v>
      </c>
      <c r="R285" s="31">
        <v>125658.53355989445</v>
      </c>
      <c r="S285" s="31">
        <v>253378.06227562076</v>
      </c>
      <c r="T285" s="31">
        <v>125658.53355989445</v>
      </c>
      <c r="U285" s="31">
        <v>246550.49597393966</v>
      </c>
      <c r="V285" s="31">
        <v>124696.7441011566</v>
      </c>
      <c r="W285" s="31">
        <v>236097.36730581342</v>
      </c>
      <c r="X285" s="31">
        <v>125658.53355989445</v>
      </c>
      <c r="Y285" s="31">
        <v>248839.08526562178</v>
      </c>
      <c r="Z285" s="31">
        <v>125658.53355989445</v>
      </c>
      <c r="AA285" s="32">
        <v>240993.79249963889</v>
      </c>
    </row>
    <row r="286" spans="1:27" x14ac:dyDescent="0.25">
      <c r="A286" s="36" t="s">
        <v>156</v>
      </c>
      <c r="B286" s="37" t="s">
        <v>88</v>
      </c>
      <c r="C286" s="29">
        <v>1456238.735848512</v>
      </c>
      <c r="D286" s="29">
        <v>1774064.8269680184</v>
      </c>
      <c r="E286" s="29">
        <v>3304795.7261050558</v>
      </c>
      <c r="F286" s="29">
        <v>1695065.7202231325</v>
      </c>
      <c r="G286" s="29">
        <v>3230440.1565259225</v>
      </c>
      <c r="H286" s="29">
        <v>1695065.7202231325</v>
      </c>
      <c r="I286" s="29">
        <v>3255387.6169324457</v>
      </c>
      <c r="J286" s="29">
        <v>1695065.7202231325</v>
      </c>
      <c r="K286" s="29">
        <v>1809474.7238639593</v>
      </c>
      <c r="L286" s="29">
        <v>1695065.7202231325</v>
      </c>
      <c r="M286" s="29">
        <v>3255387.6169324457</v>
      </c>
      <c r="N286" s="29">
        <v>1642711.7886559777</v>
      </c>
      <c r="O286" s="29">
        <v>3108964.2858000887</v>
      </c>
      <c r="P286" s="29">
        <v>1695065.7202231325</v>
      </c>
      <c r="Q286" s="29">
        <v>1895517.9507172294</v>
      </c>
      <c r="R286" s="29">
        <v>1695065.7202231325</v>
      </c>
      <c r="S286" s="29">
        <v>3319898.6841397779</v>
      </c>
      <c r="T286" s="29">
        <v>1695065.7202231325</v>
      </c>
      <c r="U286" s="29">
        <v>3230440.1565259225</v>
      </c>
      <c r="V286" s="29">
        <v>1520894.7788969083</v>
      </c>
      <c r="W286" s="29">
        <v>2879620.120276955</v>
      </c>
      <c r="X286" s="29">
        <v>1695065.7202231325</v>
      </c>
      <c r="Y286" s="29">
        <v>3260426.5117366086</v>
      </c>
      <c r="Z286" s="29">
        <v>1695065.7202231325</v>
      </c>
      <c r="AA286" s="30">
        <v>3157633.1724215979</v>
      </c>
    </row>
    <row r="287" spans="1:27" x14ac:dyDescent="0.25">
      <c r="A287" s="34" t="s">
        <v>157</v>
      </c>
      <c r="B287" s="35" t="s">
        <v>158</v>
      </c>
      <c r="C287" s="31">
        <v>3187652.4067565729</v>
      </c>
      <c r="D287" s="31">
        <v>4689066.5160085391</v>
      </c>
      <c r="E287" s="31">
        <v>9129424.3513551299</v>
      </c>
      <c r="F287" s="31">
        <v>4675139.9884559941</v>
      </c>
      <c r="G287" s="31">
        <v>9312186.0614075232</v>
      </c>
      <c r="H287" s="31">
        <v>4675139.9884559941</v>
      </c>
      <c r="I287" s="31">
        <v>9384100.5318228975</v>
      </c>
      <c r="J287" s="31">
        <v>4675139.9884559941</v>
      </c>
      <c r="K287" s="31">
        <v>4990690.0592168057</v>
      </c>
      <c r="L287" s="31">
        <v>4675139.9884559941</v>
      </c>
      <c r="M287" s="31">
        <v>9384100.5318228975</v>
      </c>
      <c r="N287" s="31">
        <v>4414991.8303166935</v>
      </c>
      <c r="O287" s="31">
        <v>8578059.9601095021</v>
      </c>
      <c r="P287" s="31">
        <v>4675139.9884559941</v>
      </c>
      <c r="Q287" s="31">
        <v>5464090.0262951767</v>
      </c>
      <c r="R287" s="31">
        <v>4675139.9884559941</v>
      </c>
      <c r="S287" s="31">
        <v>9570062.5158705097</v>
      </c>
      <c r="T287" s="31">
        <v>4675139.9884559941</v>
      </c>
      <c r="U287" s="31">
        <v>9312186.0614075232</v>
      </c>
      <c r="V287" s="31">
        <v>3998674.9618687374</v>
      </c>
      <c r="W287" s="31">
        <v>7570980.6059012096</v>
      </c>
      <c r="X287" s="31">
        <v>4675139.9884559941</v>
      </c>
      <c r="Y287" s="31">
        <v>9398625.83601881</v>
      </c>
      <c r="Z287" s="31">
        <v>4675139.9884559941</v>
      </c>
      <c r="AA287" s="32">
        <v>9102309.9610316046</v>
      </c>
    </row>
    <row r="288" spans="1:27" x14ac:dyDescent="0.25">
      <c r="A288" s="36" t="s">
        <v>159</v>
      </c>
      <c r="B288" s="37" t="s">
        <v>88</v>
      </c>
      <c r="C288" s="29">
        <v>0</v>
      </c>
      <c r="D288" s="29">
        <v>0</v>
      </c>
      <c r="E288" s="29">
        <v>0</v>
      </c>
      <c r="F288" s="29">
        <v>0</v>
      </c>
      <c r="G288" s="29">
        <v>0</v>
      </c>
      <c r="H288" s="29">
        <v>0</v>
      </c>
      <c r="I288" s="29">
        <v>0</v>
      </c>
      <c r="J288" s="29">
        <v>0</v>
      </c>
      <c r="K288" s="29">
        <v>0</v>
      </c>
      <c r="L288" s="29">
        <v>0</v>
      </c>
      <c r="M288" s="29">
        <v>0</v>
      </c>
      <c r="N288" s="29">
        <v>0</v>
      </c>
      <c r="O288" s="29">
        <v>0</v>
      </c>
      <c r="P288" s="29">
        <v>0</v>
      </c>
      <c r="Q288" s="29">
        <v>0</v>
      </c>
      <c r="R288" s="29">
        <v>0</v>
      </c>
      <c r="S288" s="29">
        <v>0</v>
      </c>
      <c r="T288" s="29">
        <v>0</v>
      </c>
      <c r="U288" s="29">
        <v>0</v>
      </c>
      <c r="V288" s="29">
        <v>0</v>
      </c>
      <c r="W288" s="29">
        <v>0</v>
      </c>
      <c r="X288" s="29">
        <v>0</v>
      </c>
      <c r="Y288" s="29">
        <v>0</v>
      </c>
      <c r="Z288" s="29">
        <v>0</v>
      </c>
      <c r="AA288" s="30">
        <v>0</v>
      </c>
    </row>
    <row r="289" spans="1:27" x14ac:dyDescent="0.25">
      <c r="A289" s="34" t="s">
        <v>160</v>
      </c>
      <c r="B289" s="35" t="s">
        <v>90</v>
      </c>
      <c r="C289" s="31">
        <v>4397105.9399120538</v>
      </c>
      <c r="D289" s="31">
        <v>2238297.1303813439</v>
      </c>
      <c r="E289" s="31">
        <v>4486627.9034072505</v>
      </c>
      <c r="F289" s="31">
        <v>2231649.3879041113</v>
      </c>
      <c r="G289" s="31">
        <v>4576445.5914057018</v>
      </c>
      <c r="H289" s="31">
        <v>2231649.3879041113</v>
      </c>
      <c r="I289" s="31">
        <v>4611787.7397391284</v>
      </c>
      <c r="J289" s="31">
        <v>2231649.3879041113</v>
      </c>
      <c r="K289" s="31">
        <v>2382275.2780390144</v>
      </c>
      <c r="L289" s="31">
        <v>2231649.3879041113</v>
      </c>
      <c r="M289" s="31">
        <v>4611787.7397391284</v>
      </c>
      <c r="N289" s="31">
        <v>2453492.3771100105</v>
      </c>
      <c r="O289" s="31">
        <v>4873224.9661443755</v>
      </c>
      <c r="P289" s="31">
        <v>2231649.3879041113</v>
      </c>
      <c r="Q289" s="31">
        <v>2685310.4681311315</v>
      </c>
      <c r="R289" s="31">
        <v>2231649.3879041113</v>
      </c>
      <c r="S289" s="31">
        <v>4703178.1926845154</v>
      </c>
      <c r="T289" s="31">
        <v>2231649.3879041113</v>
      </c>
      <c r="U289" s="31">
        <v>4576445.5914057018</v>
      </c>
      <c r="V289" s="31">
        <v>2627979.9461123836</v>
      </c>
      <c r="W289" s="31">
        <v>4975744.5639982205</v>
      </c>
      <c r="X289" s="31">
        <v>2231649.3879041113</v>
      </c>
      <c r="Y289" s="31">
        <v>4618926.1564237671</v>
      </c>
      <c r="Z289" s="31">
        <v>2231649.3879041113</v>
      </c>
      <c r="AA289" s="32">
        <v>4473302.618534131</v>
      </c>
    </row>
    <row r="290" spans="1:27" x14ac:dyDescent="0.25">
      <c r="A290" s="36" t="s">
        <v>161</v>
      </c>
      <c r="B290" s="37" t="s">
        <v>86</v>
      </c>
      <c r="C290" s="29">
        <v>23835.662968646302</v>
      </c>
      <c r="D290" s="29">
        <v>3570426.0991226351</v>
      </c>
      <c r="E290" s="29">
        <v>4927398.0045385882</v>
      </c>
      <c r="F290" s="29">
        <v>3559821.9336082409</v>
      </c>
      <c r="G290" s="29">
        <v>5026039.4577956637</v>
      </c>
      <c r="H290" s="29">
        <v>3559821.9336082409</v>
      </c>
      <c r="I290" s="29">
        <v>5064853.6485249596</v>
      </c>
      <c r="J290" s="29">
        <v>3559821.9336082409</v>
      </c>
      <c r="K290" s="29">
        <v>3800093.2550701997</v>
      </c>
      <c r="L290" s="29">
        <v>3559821.9336082409</v>
      </c>
      <c r="M290" s="29">
        <v>5064853.6485249596</v>
      </c>
      <c r="N290" s="29">
        <v>3255383.2981984145</v>
      </c>
      <c r="O290" s="29">
        <v>5322700.9034002777</v>
      </c>
      <c r="P290" s="29">
        <v>3559821.9336082409</v>
      </c>
      <c r="Q290" s="29">
        <v>2949117.6284504305</v>
      </c>
      <c r="R290" s="29">
        <v>3559821.9336082409</v>
      </c>
      <c r="S290" s="29">
        <v>5165222.3764809826</v>
      </c>
      <c r="T290" s="29">
        <v>3559821.9336082409</v>
      </c>
      <c r="U290" s="29">
        <v>5026039.4577956637</v>
      </c>
      <c r="V290" s="29">
        <v>2825935.2882717475</v>
      </c>
      <c r="W290" s="29">
        <v>5350547.7352023832</v>
      </c>
      <c r="X290" s="29">
        <v>3559821.9336082409</v>
      </c>
      <c r="Y290" s="29">
        <v>5072693.3492723154</v>
      </c>
      <c r="Z290" s="29">
        <v>3559821.9336082409</v>
      </c>
      <c r="AA290" s="30">
        <v>4912763.6324651083</v>
      </c>
    </row>
    <row r="291" spans="1:27" x14ac:dyDescent="0.25">
      <c r="A291" s="34" t="s">
        <v>162</v>
      </c>
      <c r="B291" s="35" t="s">
        <v>158</v>
      </c>
      <c r="C291" s="31">
        <v>954651.89832215116</v>
      </c>
      <c r="D291" s="31">
        <v>2142202.5320749208</v>
      </c>
      <c r="E291" s="31">
        <v>4129954.5137479543</v>
      </c>
      <c r="F291" s="31">
        <v>2135840.1905546584</v>
      </c>
      <c r="G291" s="31">
        <v>4212631.9663804546</v>
      </c>
      <c r="H291" s="31">
        <v>2135840.1905546584</v>
      </c>
      <c r="I291" s="31">
        <v>4245164.5204895977</v>
      </c>
      <c r="J291" s="31">
        <v>2135840.1905546584</v>
      </c>
      <c r="K291" s="31">
        <v>2279999.4082310237</v>
      </c>
      <c r="L291" s="31">
        <v>2135840.1905546584</v>
      </c>
      <c r="M291" s="31">
        <v>4245164.5204895977</v>
      </c>
      <c r="N291" s="31">
        <v>1943617.248571387</v>
      </c>
      <c r="O291" s="31">
        <v>3762127.0511675943</v>
      </c>
      <c r="P291" s="31">
        <v>2135840.1905546584</v>
      </c>
      <c r="Q291" s="31">
        <v>2471836.3830106426</v>
      </c>
      <c r="R291" s="31">
        <v>2135840.1905546584</v>
      </c>
      <c r="S291" s="31">
        <v>4329289.7079981575</v>
      </c>
      <c r="T291" s="31">
        <v>2135840.1905546584</v>
      </c>
      <c r="U291" s="31">
        <v>4212631.9663804546</v>
      </c>
      <c r="V291" s="31">
        <v>1698005.0914250407</v>
      </c>
      <c r="W291" s="31">
        <v>3214955.8887608577</v>
      </c>
      <c r="X291" s="31">
        <v>2135840.1905546584</v>
      </c>
      <c r="Y291" s="31">
        <v>4251735.4545724876</v>
      </c>
      <c r="Z291" s="31">
        <v>2135840.1905546584</v>
      </c>
      <c r="AA291" s="32">
        <v>4117688.5488421232</v>
      </c>
    </row>
    <row r="292" spans="1:27" x14ac:dyDescent="0.25">
      <c r="A292" s="36" t="s">
        <v>163</v>
      </c>
      <c r="B292" s="37" t="s">
        <v>3</v>
      </c>
      <c r="C292" s="29">
        <v>0</v>
      </c>
      <c r="D292" s="29">
        <v>0</v>
      </c>
      <c r="E292" s="29">
        <v>0</v>
      </c>
      <c r="F292" s="29">
        <v>0</v>
      </c>
      <c r="G292" s="29">
        <v>0</v>
      </c>
      <c r="H292" s="29">
        <v>0</v>
      </c>
      <c r="I292" s="29">
        <v>0</v>
      </c>
      <c r="J292" s="29">
        <v>0</v>
      </c>
      <c r="K292" s="29">
        <v>0</v>
      </c>
      <c r="L292" s="29">
        <v>0</v>
      </c>
      <c r="M292" s="29">
        <v>0</v>
      </c>
      <c r="N292" s="29">
        <v>0</v>
      </c>
      <c r="O292" s="29">
        <v>0</v>
      </c>
      <c r="P292" s="29">
        <v>0</v>
      </c>
      <c r="Q292" s="29">
        <v>0</v>
      </c>
      <c r="R292" s="29">
        <v>0</v>
      </c>
      <c r="S292" s="29">
        <v>0</v>
      </c>
      <c r="T292" s="29">
        <v>0</v>
      </c>
      <c r="U292" s="29">
        <v>0</v>
      </c>
      <c r="V292" s="29">
        <v>0</v>
      </c>
      <c r="W292" s="29">
        <v>0</v>
      </c>
      <c r="X292" s="29">
        <v>0</v>
      </c>
      <c r="Y292" s="29">
        <v>0</v>
      </c>
      <c r="Z292" s="29">
        <v>0</v>
      </c>
      <c r="AA292" s="30">
        <v>0</v>
      </c>
    </row>
    <row r="293" spans="1:27" x14ac:dyDescent="0.25">
      <c r="A293" s="34" t="s">
        <v>164</v>
      </c>
      <c r="B293" s="35" t="s">
        <v>88</v>
      </c>
      <c r="C293" s="31">
        <v>0</v>
      </c>
      <c r="D293" s="31">
        <v>0</v>
      </c>
      <c r="E293" s="31">
        <v>0</v>
      </c>
      <c r="F293" s="31">
        <v>0</v>
      </c>
      <c r="G293" s="31">
        <v>0</v>
      </c>
      <c r="H293" s="31">
        <v>0</v>
      </c>
      <c r="I293" s="31">
        <v>0</v>
      </c>
      <c r="J293" s="31">
        <v>0</v>
      </c>
      <c r="K293" s="31">
        <v>0</v>
      </c>
      <c r="L293" s="31">
        <v>0</v>
      </c>
      <c r="M293" s="31">
        <v>0</v>
      </c>
      <c r="N293" s="31">
        <v>0</v>
      </c>
      <c r="O293" s="31">
        <v>0</v>
      </c>
      <c r="P293" s="31">
        <v>0</v>
      </c>
      <c r="Q293" s="31">
        <v>0</v>
      </c>
      <c r="R293" s="31">
        <v>0</v>
      </c>
      <c r="S293" s="31">
        <v>0</v>
      </c>
      <c r="T293" s="31">
        <v>0</v>
      </c>
      <c r="U293" s="31">
        <v>0</v>
      </c>
      <c r="V293" s="31">
        <v>0</v>
      </c>
      <c r="W293" s="31">
        <v>0</v>
      </c>
      <c r="X293" s="31">
        <v>0</v>
      </c>
      <c r="Y293" s="31">
        <v>0</v>
      </c>
      <c r="Z293" s="31">
        <v>0</v>
      </c>
      <c r="AA293" s="32">
        <v>0</v>
      </c>
    </row>
    <row r="294" spans="1:27" x14ac:dyDescent="0.25">
      <c r="A294" s="36" t="s">
        <v>165</v>
      </c>
      <c r="B294" s="37" t="s">
        <v>88</v>
      </c>
      <c r="C294" s="29">
        <v>85740.712016189995</v>
      </c>
      <c r="D294" s="29">
        <v>425065.80395298859</v>
      </c>
      <c r="E294" s="29">
        <v>728839.88724210788</v>
      </c>
      <c r="F294" s="29">
        <v>406137.62370296195</v>
      </c>
      <c r="G294" s="29">
        <v>712441.50457663904</v>
      </c>
      <c r="H294" s="29">
        <v>406137.62370296195</v>
      </c>
      <c r="I294" s="29">
        <v>717943.41928986565</v>
      </c>
      <c r="J294" s="29">
        <v>406137.62370296195</v>
      </c>
      <c r="K294" s="29">
        <v>433550.01268266013</v>
      </c>
      <c r="L294" s="29">
        <v>406137.62370296195</v>
      </c>
      <c r="M294" s="29">
        <v>717943.41928986565</v>
      </c>
      <c r="N294" s="29">
        <v>468215.57863221207</v>
      </c>
      <c r="O294" s="29">
        <v>844583.09125518193</v>
      </c>
      <c r="P294" s="29">
        <v>406137.62370296195</v>
      </c>
      <c r="Q294" s="29">
        <v>418037.6652490925</v>
      </c>
      <c r="R294" s="29">
        <v>406137.62370296195</v>
      </c>
      <c r="S294" s="29">
        <v>732170.69469386619</v>
      </c>
      <c r="T294" s="29">
        <v>406137.62370296195</v>
      </c>
      <c r="U294" s="29">
        <v>712441.50457663904</v>
      </c>
      <c r="V294" s="29">
        <v>537285.25976207317</v>
      </c>
      <c r="W294" s="29">
        <v>1017281.054420642</v>
      </c>
      <c r="X294" s="29">
        <v>406137.62370296195</v>
      </c>
      <c r="Y294" s="29">
        <v>719054.69751256541</v>
      </c>
      <c r="Z294" s="29">
        <v>406137.62370296195</v>
      </c>
      <c r="AA294" s="30">
        <v>696384.64706321689</v>
      </c>
    </row>
    <row r="295" spans="1:27" x14ac:dyDescent="0.25">
      <c r="A295" s="34" t="s">
        <v>166</v>
      </c>
      <c r="B295" s="35" t="s">
        <v>104</v>
      </c>
      <c r="C295" s="31">
        <v>2279744.3130823122</v>
      </c>
      <c r="D295" s="31">
        <v>1231825.1959713805</v>
      </c>
      <c r="E295" s="31">
        <v>2422884.8208629047</v>
      </c>
      <c r="F295" s="31">
        <v>1228166.6751393455</v>
      </c>
      <c r="G295" s="31">
        <v>2471388.4894491024</v>
      </c>
      <c r="H295" s="31">
        <v>1228166.6751393455</v>
      </c>
      <c r="I295" s="31">
        <v>2490474.0825888221</v>
      </c>
      <c r="J295" s="31">
        <v>1228166.6751393455</v>
      </c>
      <c r="K295" s="31">
        <v>1311062.178205187</v>
      </c>
      <c r="L295" s="31">
        <v>1228166.6751393455</v>
      </c>
      <c r="M295" s="31">
        <v>2490474.0825888221</v>
      </c>
      <c r="N295" s="31">
        <v>1218080.3332578277</v>
      </c>
      <c r="O295" s="31">
        <v>2376215.6657013865</v>
      </c>
      <c r="P295" s="31">
        <v>1228166.6751393455</v>
      </c>
      <c r="Q295" s="31">
        <v>1450130.9474757696</v>
      </c>
      <c r="R295" s="31">
        <v>1228166.6751393455</v>
      </c>
      <c r="S295" s="31">
        <v>2539827.0813175566</v>
      </c>
      <c r="T295" s="31">
        <v>1228166.6751393455</v>
      </c>
      <c r="U295" s="31">
        <v>2471388.4894491024</v>
      </c>
      <c r="V295" s="31">
        <v>1156077.7135348758</v>
      </c>
      <c r="W295" s="31">
        <v>2188885.5762351602</v>
      </c>
      <c r="X295" s="31">
        <v>1228166.6751393455</v>
      </c>
      <c r="Y295" s="31">
        <v>2494328.9958561044</v>
      </c>
      <c r="Z295" s="31">
        <v>1228166.6751393455</v>
      </c>
      <c r="AA295" s="32">
        <v>2415688.8529449417</v>
      </c>
    </row>
    <row r="296" spans="1:27" x14ac:dyDescent="0.25">
      <c r="A296" s="36" t="s">
        <v>167</v>
      </c>
      <c r="B296" s="37" t="s">
        <v>99</v>
      </c>
      <c r="C296" s="29">
        <v>1548040.6762452256</v>
      </c>
      <c r="D296" s="29">
        <v>682121.15884062031</v>
      </c>
      <c r="E296" s="29">
        <v>1316504.2772115916</v>
      </c>
      <c r="F296" s="29">
        <v>680095.25899886363</v>
      </c>
      <c r="G296" s="29">
        <v>1342859.3422994316</v>
      </c>
      <c r="H296" s="29">
        <v>680095.25899886363</v>
      </c>
      <c r="I296" s="29">
        <v>1353229.7341501727</v>
      </c>
      <c r="J296" s="29">
        <v>680095.25899886363</v>
      </c>
      <c r="K296" s="29">
        <v>725998.50630933826</v>
      </c>
      <c r="L296" s="29">
        <v>680095.25899886363</v>
      </c>
      <c r="M296" s="29">
        <v>1353229.7341501727</v>
      </c>
      <c r="N296" s="29">
        <v>697267.3798119392</v>
      </c>
      <c r="O296" s="29">
        <v>1373403.768612074</v>
      </c>
      <c r="P296" s="29">
        <v>680095.25899886363</v>
      </c>
      <c r="Q296" s="29">
        <v>787946.4918967241</v>
      </c>
      <c r="R296" s="29">
        <v>680095.25899886363</v>
      </c>
      <c r="S296" s="29">
        <v>1380046.293220636</v>
      </c>
      <c r="T296" s="29">
        <v>680095.25899886363</v>
      </c>
      <c r="U296" s="29">
        <v>1342859.3422994316</v>
      </c>
      <c r="V296" s="29">
        <v>696231.78272733418</v>
      </c>
      <c r="W296" s="29">
        <v>1318226.005991058</v>
      </c>
      <c r="X296" s="29">
        <v>680095.25899886363</v>
      </c>
      <c r="Y296" s="29">
        <v>1355324.3487026095</v>
      </c>
      <c r="Z296" s="29">
        <v>680095.25899886363</v>
      </c>
      <c r="AA296" s="30">
        <v>1312594.2595082731</v>
      </c>
    </row>
    <row r="297" spans="1:27" x14ac:dyDescent="0.25">
      <c r="A297" s="34" t="s">
        <v>168</v>
      </c>
      <c r="B297" s="35" t="s">
        <v>123</v>
      </c>
      <c r="C297" s="31">
        <v>21324.717333507506</v>
      </c>
      <c r="D297" s="31">
        <v>2169019.9959206623</v>
      </c>
      <c r="E297" s="31">
        <v>3319523.7352144988</v>
      </c>
      <c r="F297" s="31">
        <v>2162578.006532778</v>
      </c>
      <c r="G297" s="31">
        <v>3385977.1950448821</v>
      </c>
      <c r="H297" s="31">
        <v>2162578.006532778</v>
      </c>
      <c r="I297" s="31">
        <v>3412125.80883057</v>
      </c>
      <c r="J297" s="31">
        <v>2162578.006532778</v>
      </c>
      <c r="K297" s="31">
        <v>2308541.9016615241</v>
      </c>
      <c r="L297" s="31">
        <v>2162578.006532778</v>
      </c>
      <c r="M297" s="31">
        <v>3412125.80883057</v>
      </c>
      <c r="N297" s="31">
        <v>2373061.3608583678</v>
      </c>
      <c r="O297" s="31">
        <v>4069413.1248266366</v>
      </c>
      <c r="P297" s="31">
        <v>2162578.006532778</v>
      </c>
      <c r="Q297" s="31">
        <v>1986782.06155937</v>
      </c>
      <c r="R297" s="31">
        <v>2162578.006532778</v>
      </c>
      <c r="S297" s="31">
        <v>3479742.9110854338</v>
      </c>
      <c r="T297" s="31">
        <v>2162578.006532778</v>
      </c>
      <c r="U297" s="31">
        <v>3385977.1950448821</v>
      </c>
      <c r="V297" s="31">
        <v>2541277.1616880265</v>
      </c>
      <c r="W297" s="31">
        <v>4811583.9093778543</v>
      </c>
      <c r="X297" s="31">
        <v>2162578.006532778</v>
      </c>
      <c r="Y297" s="31">
        <v>3417407.3129193108</v>
      </c>
      <c r="Z297" s="31">
        <v>2162578.006532778</v>
      </c>
      <c r="AA297" s="32">
        <v>3309664.749720912</v>
      </c>
    </row>
    <row r="298" spans="1:27" x14ac:dyDescent="0.25">
      <c r="A298" s="36" t="s">
        <v>169</v>
      </c>
      <c r="B298" s="37" t="s">
        <v>88</v>
      </c>
      <c r="C298" s="29">
        <v>0</v>
      </c>
      <c r="D298" s="29">
        <v>0</v>
      </c>
      <c r="E298" s="29">
        <v>0</v>
      </c>
      <c r="F298" s="29">
        <v>0</v>
      </c>
      <c r="G298" s="29">
        <v>0</v>
      </c>
      <c r="H298" s="29">
        <v>0</v>
      </c>
      <c r="I298" s="29">
        <v>0</v>
      </c>
      <c r="J298" s="29">
        <v>0</v>
      </c>
      <c r="K298" s="29">
        <v>0</v>
      </c>
      <c r="L298" s="29">
        <v>0</v>
      </c>
      <c r="M298" s="29">
        <v>0</v>
      </c>
      <c r="N298" s="29">
        <v>0</v>
      </c>
      <c r="O298" s="29">
        <v>0</v>
      </c>
      <c r="P298" s="29">
        <v>0</v>
      </c>
      <c r="Q298" s="29">
        <v>0</v>
      </c>
      <c r="R298" s="29">
        <v>0</v>
      </c>
      <c r="S298" s="29">
        <v>0</v>
      </c>
      <c r="T298" s="29">
        <v>0</v>
      </c>
      <c r="U298" s="29">
        <v>0</v>
      </c>
      <c r="V298" s="29">
        <v>0</v>
      </c>
      <c r="W298" s="29">
        <v>0</v>
      </c>
      <c r="X298" s="29">
        <v>0</v>
      </c>
      <c r="Y298" s="29">
        <v>0</v>
      </c>
      <c r="Z298" s="29">
        <v>0</v>
      </c>
      <c r="AA298" s="30">
        <v>0</v>
      </c>
    </row>
    <row r="299" spans="1:27" x14ac:dyDescent="0.25">
      <c r="A299" s="34" t="s">
        <v>170</v>
      </c>
      <c r="B299" s="35" t="s">
        <v>88</v>
      </c>
      <c r="C299" s="31">
        <v>192060.88546698901</v>
      </c>
      <c r="D299" s="31">
        <v>341213.16862738592</v>
      </c>
      <c r="E299" s="31">
        <v>646845.43544504326</v>
      </c>
      <c r="F299" s="31">
        <v>326018.94622840849</v>
      </c>
      <c r="G299" s="31">
        <v>632291.87003031699</v>
      </c>
      <c r="H299" s="31">
        <v>326018.94622840849</v>
      </c>
      <c r="I299" s="31">
        <v>637174.81960642396</v>
      </c>
      <c r="J299" s="31">
        <v>326018.94622840849</v>
      </c>
      <c r="K299" s="31">
        <v>348023.699413503</v>
      </c>
      <c r="L299" s="31">
        <v>326018.94622840849</v>
      </c>
      <c r="M299" s="31">
        <v>637174.81960642396</v>
      </c>
      <c r="N299" s="31">
        <v>322110.16130755719</v>
      </c>
      <c r="O299" s="31">
        <v>617511.15903271001</v>
      </c>
      <c r="P299" s="31">
        <v>326018.94622840849</v>
      </c>
      <c r="Q299" s="31">
        <v>371008.44828029338</v>
      </c>
      <c r="R299" s="31">
        <v>326018.94622840849</v>
      </c>
      <c r="S299" s="31">
        <v>649801.52722079505</v>
      </c>
      <c r="T299" s="31">
        <v>326018.94622840849</v>
      </c>
      <c r="U299" s="31">
        <v>632291.87003031699</v>
      </c>
      <c r="V299" s="31">
        <v>312366.4547170435</v>
      </c>
      <c r="W299" s="31">
        <v>591426.00815236929</v>
      </c>
      <c r="X299" s="31">
        <v>326018.94622840849</v>
      </c>
      <c r="Y299" s="31">
        <v>638161.07908322429</v>
      </c>
      <c r="Z299" s="31">
        <v>326018.94622840849</v>
      </c>
      <c r="AA299" s="32">
        <v>618041.40820467542</v>
      </c>
    </row>
    <row r="300" spans="1:27" x14ac:dyDescent="0.25">
      <c r="A300" s="36" t="s">
        <v>171</v>
      </c>
      <c r="B300" s="37" t="s">
        <v>104</v>
      </c>
      <c r="C300" s="29">
        <v>367860.22896444297</v>
      </c>
      <c r="D300" s="29">
        <v>219062.64459187954</v>
      </c>
      <c r="E300" s="29">
        <v>440149.58974779863</v>
      </c>
      <c r="F300" s="29">
        <v>218412.02853744166</v>
      </c>
      <c r="G300" s="29">
        <v>448960.93300507922</v>
      </c>
      <c r="H300" s="29">
        <v>218412.02853744166</v>
      </c>
      <c r="I300" s="29">
        <v>452428.08749719791</v>
      </c>
      <c r="J300" s="29">
        <v>218412.02853744166</v>
      </c>
      <c r="K300" s="29">
        <v>233153.81835126146</v>
      </c>
      <c r="L300" s="29">
        <v>218412.02853744166</v>
      </c>
      <c r="M300" s="29">
        <v>452428.08749719791</v>
      </c>
      <c r="N300" s="29">
        <v>230902.47695868075</v>
      </c>
      <c r="O300" s="29">
        <v>453812.07353578514</v>
      </c>
      <c r="P300" s="29">
        <v>218412.02853744166</v>
      </c>
      <c r="Q300" s="29">
        <v>263435.77545082243</v>
      </c>
      <c r="R300" s="29">
        <v>218412.02853744166</v>
      </c>
      <c r="S300" s="29">
        <v>461393.72298932989</v>
      </c>
      <c r="T300" s="29">
        <v>218412.02853744166</v>
      </c>
      <c r="U300" s="29">
        <v>448960.93300507922</v>
      </c>
      <c r="V300" s="29">
        <v>235688.63596383575</v>
      </c>
      <c r="W300" s="29">
        <v>446246.34633458522</v>
      </c>
      <c r="X300" s="29">
        <v>218412.02853744166</v>
      </c>
      <c r="Y300" s="29">
        <v>453128.38429979351</v>
      </c>
      <c r="Z300" s="29">
        <v>218412.02853744166</v>
      </c>
      <c r="AA300" s="30">
        <v>438842.34546624764</v>
      </c>
    </row>
    <row r="301" spans="1:27" x14ac:dyDescent="0.25">
      <c r="A301" s="34" t="s">
        <v>172</v>
      </c>
      <c r="B301" s="35" t="s">
        <v>173</v>
      </c>
      <c r="C301" s="31">
        <v>6663819.832018394</v>
      </c>
      <c r="D301" s="31">
        <v>6896886.7172936006</v>
      </c>
      <c r="E301" s="31">
        <v>12998637.772107182</v>
      </c>
      <c r="F301" s="31">
        <v>6876402.9637432387</v>
      </c>
      <c r="G301" s="31">
        <v>13258857.165592743</v>
      </c>
      <c r="H301" s="31">
        <v>6876402.9637432387</v>
      </c>
      <c r="I301" s="31">
        <v>13361250.275555218</v>
      </c>
      <c r="J301" s="31">
        <v>6876402.9637432387</v>
      </c>
      <c r="K301" s="31">
        <v>7340527.983987961</v>
      </c>
      <c r="L301" s="31">
        <v>6876402.9637432387</v>
      </c>
      <c r="M301" s="31">
        <v>13361250.275555218</v>
      </c>
      <c r="N301" s="31">
        <v>6453079.1771139344</v>
      </c>
      <c r="O301" s="31">
        <v>12443813.861369809</v>
      </c>
      <c r="P301" s="31">
        <v>6876402.9637432387</v>
      </c>
      <c r="Q301" s="31">
        <v>7779869.165075222</v>
      </c>
      <c r="R301" s="31">
        <v>6876402.9637432387</v>
      </c>
      <c r="S301" s="31">
        <v>13626026.27642744</v>
      </c>
      <c r="T301" s="31">
        <v>6876402.9637432387</v>
      </c>
      <c r="U301" s="31">
        <v>13258857.165592743</v>
      </c>
      <c r="V301" s="31">
        <v>5996346.5251210304</v>
      </c>
      <c r="W301" s="31">
        <v>11353316.70637667</v>
      </c>
      <c r="X301" s="31">
        <v>6876402.9637432387</v>
      </c>
      <c r="Y301" s="31">
        <v>13381931.663614951</v>
      </c>
      <c r="Z301" s="31">
        <v>6876402.9637432387</v>
      </c>
      <c r="AA301" s="32">
        <v>12960031.817924025</v>
      </c>
    </row>
    <row r="302" spans="1:27" x14ac:dyDescent="0.25">
      <c r="A302" s="36" t="s">
        <v>174</v>
      </c>
      <c r="B302" s="37" t="s">
        <v>173</v>
      </c>
      <c r="C302" s="29">
        <v>3048449.7790911468</v>
      </c>
      <c r="D302" s="29">
        <v>3610497.8509092461</v>
      </c>
      <c r="E302" s="29">
        <v>6804744.7587129716</v>
      </c>
      <c r="F302" s="29">
        <v>3599774.6722920458</v>
      </c>
      <c r="G302" s="29">
        <v>6940968.7681038622</v>
      </c>
      <c r="H302" s="29">
        <v>3599774.6722920458</v>
      </c>
      <c r="I302" s="29">
        <v>6994571.2294202792</v>
      </c>
      <c r="J302" s="29">
        <v>3599774.6722920458</v>
      </c>
      <c r="K302" s="29">
        <v>3842742.6166465585</v>
      </c>
      <c r="L302" s="29">
        <v>3599774.6722920458</v>
      </c>
      <c r="M302" s="29">
        <v>6994571.2294202792</v>
      </c>
      <c r="N302" s="29">
        <v>3378166.0415410935</v>
      </c>
      <c r="O302" s="29">
        <v>6514296.2390457643</v>
      </c>
      <c r="P302" s="29">
        <v>3599774.6722920458</v>
      </c>
      <c r="Q302" s="29">
        <v>4072736.3015006352</v>
      </c>
      <c r="R302" s="29">
        <v>3599774.6722920458</v>
      </c>
      <c r="S302" s="29">
        <v>7133180.6080148909</v>
      </c>
      <c r="T302" s="29">
        <v>3599774.6722920458</v>
      </c>
      <c r="U302" s="29">
        <v>6940968.7681038622</v>
      </c>
      <c r="V302" s="29">
        <v>3139067.978015475</v>
      </c>
      <c r="W302" s="29">
        <v>5943424.5115671968</v>
      </c>
      <c r="X302" s="29">
        <v>3599774.6722920458</v>
      </c>
      <c r="Y302" s="29">
        <v>7005397.8690628074</v>
      </c>
      <c r="Z302" s="29">
        <v>3599774.6722920458</v>
      </c>
      <c r="AA302" s="30">
        <v>6784534.6667795936</v>
      </c>
    </row>
    <row r="303" spans="1:27" x14ac:dyDescent="0.25">
      <c r="A303" s="34" t="s">
        <v>175</v>
      </c>
      <c r="B303" s="35" t="s">
        <v>117</v>
      </c>
      <c r="C303" s="31">
        <v>17.375204</v>
      </c>
      <c r="D303" s="31">
        <v>11.453843971186945</v>
      </c>
      <c r="E303" s="31">
        <v>21.566048655019049</v>
      </c>
      <c r="F303" s="31">
        <v>11.231617175466347</v>
      </c>
      <c r="G303" s="31">
        <v>21.635235886873968</v>
      </c>
      <c r="H303" s="31">
        <v>11.231617175466347</v>
      </c>
      <c r="I303" s="31">
        <v>21.802316583163368</v>
      </c>
      <c r="J303" s="31">
        <v>11.231617175466347</v>
      </c>
      <c r="K303" s="31">
        <v>11.989698773713254</v>
      </c>
      <c r="L303" s="31">
        <v>11.231617175466347</v>
      </c>
      <c r="M303" s="31">
        <v>21.802316583163368</v>
      </c>
      <c r="N303" s="31">
        <v>11.928289642368213</v>
      </c>
      <c r="O303" s="31">
        <v>23.464462892898954</v>
      </c>
      <c r="P303" s="31">
        <v>11.231617175466347</v>
      </c>
      <c r="Q303" s="31">
        <v>12.694857667839949</v>
      </c>
      <c r="R303" s="31">
        <v>11.231617175466347</v>
      </c>
      <c r="S303" s="31">
        <v>22.234366733829386</v>
      </c>
      <c r="T303" s="31">
        <v>11.231617175466347</v>
      </c>
      <c r="U303" s="31">
        <v>21.635235886873968</v>
      </c>
      <c r="V303" s="31">
        <v>12.508546251339761</v>
      </c>
      <c r="W303" s="31">
        <v>23.683335599914244</v>
      </c>
      <c r="X303" s="31">
        <v>11.231617175466347</v>
      </c>
      <c r="Y303" s="31">
        <v>21.83606358741509</v>
      </c>
      <c r="Z303" s="31">
        <v>11.231617175466347</v>
      </c>
      <c r="AA303" s="32">
        <v>21.147625468793056</v>
      </c>
    </row>
    <row r="304" spans="1:27" x14ac:dyDescent="0.25">
      <c r="A304" s="36" t="s">
        <v>176</v>
      </c>
      <c r="B304" s="37" t="s">
        <v>104</v>
      </c>
      <c r="C304" s="29">
        <v>1401379.318436824</v>
      </c>
      <c r="D304" s="29">
        <v>906878.46576585004</v>
      </c>
      <c r="E304" s="29">
        <v>1812429.0825178577</v>
      </c>
      <c r="F304" s="29">
        <v>904185.03672252549</v>
      </c>
      <c r="G304" s="29">
        <v>1848712.0534611985</v>
      </c>
      <c r="H304" s="29">
        <v>904185.03672252549</v>
      </c>
      <c r="I304" s="29">
        <v>1862988.9533640223</v>
      </c>
      <c r="J304" s="29">
        <v>904185.03672252549</v>
      </c>
      <c r="K304" s="29">
        <v>965213.29534647486</v>
      </c>
      <c r="L304" s="29">
        <v>904185.03672252549</v>
      </c>
      <c r="M304" s="29">
        <v>1862988.9533640223</v>
      </c>
      <c r="N304" s="29">
        <v>938864.401390268</v>
      </c>
      <c r="O304" s="29">
        <v>1841054.0137932273</v>
      </c>
      <c r="P304" s="29">
        <v>904185.03672252549</v>
      </c>
      <c r="Q304" s="29">
        <v>1084764.5253430621</v>
      </c>
      <c r="R304" s="29">
        <v>904185.03672252549</v>
      </c>
      <c r="S304" s="29">
        <v>1899907.2622473841</v>
      </c>
      <c r="T304" s="29">
        <v>904185.03672252549</v>
      </c>
      <c r="U304" s="29">
        <v>1848712.0534611985</v>
      </c>
      <c r="V304" s="29">
        <v>938219.49312470271</v>
      </c>
      <c r="W304" s="29">
        <v>1776398.845683112</v>
      </c>
      <c r="X304" s="29">
        <v>904185.03672252549</v>
      </c>
      <c r="Y304" s="29">
        <v>1865872.6054699931</v>
      </c>
      <c r="Z304" s="29">
        <v>904185.03672252549</v>
      </c>
      <c r="AA304" s="30">
        <v>1807046.1681427797</v>
      </c>
    </row>
    <row r="305" spans="1:27" x14ac:dyDescent="0.25">
      <c r="A305" s="34" t="s">
        <v>177</v>
      </c>
      <c r="B305" s="35" t="s">
        <v>97</v>
      </c>
      <c r="C305" s="31">
        <v>5972.549703754501</v>
      </c>
      <c r="D305" s="31">
        <v>531526.58026316285</v>
      </c>
      <c r="E305" s="31">
        <v>877804.71605809149</v>
      </c>
      <c r="F305" s="31">
        <v>529947.94631978124</v>
      </c>
      <c r="G305" s="31">
        <v>895377.46597359062</v>
      </c>
      <c r="H305" s="31">
        <v>529947.94631978124</v>
      </c>
      <c r="I305" s="31">
        <v>902292.12552428467</v>
      </c>
      <c r="J305" s="31">
        <v>529947.94631978124</v>
      </c>
      <c r="K305" s="31">
        <v>565716.95267545653</v>
      </c>
      <c r="L305" s="31">
        <v>529947.94631978124</v>
      </c>
      <c r="M305" s="31">
        <v>902292.12552428467</v>
      </c>
      <c r="N305" s="31">
        <v>596238.18545483868</v>
      </c>
      <c r="O305" s="31">
        <v>1042399.5463630199</v>
      </c>
      <c r="P305" s="31">
        <v>529947.94631978124</v>
      </c>
      <c r="Q305" s="31">
        <v>525378.57913636486</v>
      </c>
      <c r="R305" s="31">
        <v>529947.94631978124</v>
      </c>
      <c r="S305" s="31">
        <v>920172.58548781835</v>
      </c>
      <c r="T305" s="31">
        <v>529947.94631978124</v>
      </c>
      <c r="U305" s="31">
        <v>895377.46597359062</v>
      </c>
      <c r="V305" s="31">
        <v>711751.71618096321</v>
      </c>
      <c r="W305" s="31">
        <v>1347611.0188522656</v>
      </c>
      <c r="X305" s="31">
        <v>529947.94631978124</v>
      </c>
      <c r="Y305" s="31">
        <v>903688.75033157133</v>
      </c>
      <c r="Z305" s="31">
        <v>529947.94631978124</v>
      </c>
      <c r="AA305" s="32">
        <v>875197.63605139893</v>
      </c>
    </row>
    <row r="306" spans="1:27" x14ac:dyDescent="0.25">
      <c r="A306" s="36" t="s">
        <v>178</v>
      </c>
      <c r="B306" s="37" t="s">
        <v>3</v>
      </c>
      <c r="C306" s="29">
        <v>6870.7571365509993</v>
      </c>
      <c r="D306" s="29">
        <v>666011.5486010164</v>
      </c>
      <c r="E306" s="29">
        <v>1105095.9977252986</v>
      </c>
      <c r="F306" s="29">
        <v>629990.04190200358</v>
      </c>
      <c r="G306" s="29">
        <v>1069428.9960897635</v>
      </c>
      <c r="H306" s="29">
        <v>176397.21173256097</v>
      </c>
      <c r="I306" s="29">
        <v>301752.58103058726</v>
      </c>
      <c r="J306" s="29">
        <v>176397.21173256097</v>
      </c>
      <c r="K306" s="29">
        <v>188303.19803065315</v>
      </c>
      <c r="L306" s="29">
        <v>176397.21173256097</v>
      </c>
      <c r="M306" s="29">
        <v>301752.58103058726</v>
      </c>
      <c r="N306" s="29">
        <v>195874.46250135591</v>
      </c>
      <c r="O306" s="29">
        <v>345266.4201610774</v>
      </c>
      <c r="P306" s="29">
        <v>629990.04190200358</v>
      </c>
      <c r="Q306" s="29">
        <v>627506.39568747114</v>
      </c>
      <c r="R306" s="29">
        <v>629990.04190200358</v>
      </c>
      <c r="S306" s="29">
        <v>1099044.0140880034</v>
      </c>
      <c r="T306" s="29">
        <v>629990.04190200358</v>
      </c>
      <c r="U306" s="29">
        <v>1069428.9960897635</v>
      </c>
      <c r="V306" s="29">
        <v>232254.93208429744</v>
      </c>
      <c r="W306" s="29">
        <v>439745.06635401805</v>
      </c>
      <c r="X306" s="29">
        <v>85623.014851048545</v>
      </c>
      <c r="Y306" s="29">
        <v>146697.09096921294</v>
      </c>
      <c r="Z306" s="29">
        <v>629990.04190200358</v>
      </c>
      <c r="AA306" s="30">
        <v>1045326.429211463</v>
      </c>
    </row>
    <row r="307" spans="1:27" x14ac:dyDescent="0.25">
      <c r="A307" s="34" t="s">
        <v>179</v>
      </c>
      <c r="B307" s="35" t="s">
        <v>158</v>
      </c>
      <c r="C307" s="31">
        <v>3018347.7171727549</v>
      </c>
      <c r="D307" s="31">
        <v>3756446.562455677</v>
      </c>
      <c r="E307" s="31">
        <v>7341089.6738173785</v>
      </c>
      <c r="F307" s="31">
        <v>3745289.9161651833</v>
      </c>
      <c r="G307" s="31">
        <v>7488050.7581967749</v>
      </c>
      <c r="H307" s="31">
        <v>3745289.9161651833</v>
      </c>
      <c r="I307" s="31">
        <v>7545878.1256020395</v>
      </c>
      <c r="J307" s="31">
        <v>3745289.9161651833</v>
      </c>
      <c r="K307" s="31">
        <v>3998079.4585069926</v>
      </c>
      <c r="L307" s="31">
        <v>3745289.9161651833</v>
      </c>
      <c r="M307" s="31">
        <v>7545878.1256020395</v>
      </c>
      <c r="N307" s="31">
        <v>3592051.3375091068</v>
      </c>
      <c r="O307" s="31">
        <v>6985115.2603859277</v>
      </c>
      <c r="P307" s="31">
        <v>3745289.9161651833</v>
      </c>
      <c r="Q307" s="31">
        <v>4393746.3442467712</v>
      </c>
      <c r="R307" s="31">
        <v>3745289.9161651833</v>
      </c>
      <c r="S307" s="31">
        <v>7695412.5922096604</v>
      </c>
      <c r="T307" s="31">
        <v>3745289.9161651833</v>
      </c>
      <c r="U307" s="31">
        <v>7488050.7581967749</v>
      </c>
      <c r="V307" s="31">
        <v>3299981.6273941253</v>
      </c>
      <c r="W307" s="31">
        <v>6248093.9658959396</v>
      </c>
      <c r="X307" s="31">
        <v>3745289.9161651833</v>
      </c>
      <c r="Y307" s="31">
        <v>7557558.1129197329</v>
      </c>
      <c r="Z307" s="31">
        <v>3745289.9161651833</v>
      </c>
      <c r="AA307" s="32">
        <v>7319286.6374861412</v>
      </c>
    </row>
    <row r="308" spans="1:27" x14ac:dyDescent="0.25">
      <c r="A308" s="36" t="s">
        <v>18</v>
      </c>
      <c r="B308" s="37" t="s">
        <v>86</v>
      </c>
      <c r="C308" s="29">
        <v>45905.626119868</v>
      </c>
      <c r="D308" s="29">
        <v>6704724.56310065</v>
      </c>
      <c r="E308" s="29">
        <v>9539772.5751761328</v>
      </c>
      <c r="F308" s="29">
        <v>6684811.5311482418</v>
      </c>
      <c r="G308" s="29">
        <v>9730749.0357118193</v>
      </c>
      <c r="H308" s="29">
        <v>6684811.5311482418</v>
      </c>
      <c r="I308" s="29">
        <v>9805895.908748243</v>
      </c>
      <c r="J308" s="29">
        <v>6684811.5311482418</v>
      </c>
      <c r="K308" s="29">
        <v>7136005.0262917234</v>
      </c>
      <c r="L308" s="29">
        <v>6684811.5311482418</v>
      </c>
      <c r="M308" s="29">
        <v>9805895.908748243</v>
      </c>
      <c r="N308" s="29">
        <v>6179252.9638455845</v>
      </c>
      <c r="O308" s="29">
        <v>10334200.937354445</v>
      </c>
      <c r="P308" s="29">
        <v>6684811.5311482418</v>
      </c>
      <c r="Q308" s="29">
        <v>5709689.2613395508</v>
      </c>
      <c r="R308" s="29">
        <v>6684811.5311482418</v>
      </c>
      <c r="S308" s="29">
        <v>10000216.488794392</v>
      </c>
      <c r="T308" s="29">
        <v>6684811.5311482418</v>
      </c>
      <c r="U308" s="29">
        <v>9730749.0357118193</v>
      </c>
      <c r="V308" s="29">
        <v>5413358.8660131386</v>
      </c>
      <c r="W308" s="29">
        <v>10249503.992746437</v>
      </c>
      <c r="X308" s="29">
        <v>6684811.5311482418</v>
      </c>
      <c r="Y308" s="29">
        <v>9821074.0945003051</v>
      </c>
      <c r="Z308" s="29">
        <v>6684811.5311482418</v>
      </c>
      <c r="AA308" s="30">
        <v>9511439.4506278597</v>
      </c>
    </row>
    <row r="309" spans="1:27" x14ac:dyDescent="0.25">
      <c r="A309" s="34" t="s">
        <v>180</v>
      </c>
      <c r="B309" s="35" t="s">
        <v>3</v>
      </c>
      <c r="C309" s="31">
        <v>0</v>
      </c>
      <c r="D309" s="31">
        <v>0</v>
      </c>
      <c r="E309" s="31">
        <v>0</v>
      </c>
      <c r="F309" s="31">
        <v>0</v>
      </c>
      <c r="G309" s="31">
        <v>0</v>
      </c>
      <c r="H309" s="31">
        <v>0</v>
      </c>
      <c r="I309" s="31">
        <v>0</v>
      </c>
      <c r="J309" s="31">
        <v>0</v>
      </c>
      <c r="K309" s="31">
        <v>0</v>
      </c>
      <c r="L309" s="31">
        <v>0</v>
      </c>
      <c r="M309" s="31">
        <v>0</v>
      </c>
      <c r="N309" s="31">
        <v>0</v>
      </c>
      <c r="O309" s="31">
        <v>0</v>
      </c>
      <c r="P309" s="31">
        <v>0</v>
      </c>
      <c r="Q309" s="31">
        <v>0</v>
      </c>
      <c r="R309" s="31">
        <v>0</v>
      </c>
      <c r="S309" s="31">
        <v>0</v>
      </c>
      <c r="T309" s="31">
        <v>0</v>
      </c>
      <c r="U309" s="31">
        <v>0</v>
      </c>
      <c r="V309" s="31">
        <v>0</v>
      </c>
      <c r="W309" s="31">
        <v>0</v>
      </c>
      <c r="X309" s="31">
        <v>0</v>
      </c>
      <c r="Y309" s="31">
        <v>0</v>
      </c>
      <c r="Z309" s="31">
        <v>0</v>
      </c>
      <c r="AA309" s="32">
        <v>0</v>
      </c>
    </row>
    <row r="310" spans="1:27" x14ac:dyDescent="0.25">
      <c r="A310" s="36" t="s">
        <v>181</v>
      </c>
      <c r="B310" s="37" t="s">
        <v>117</v>
      </c>
      <c r="C310" s="29">
        <v>8454.33811332</v>
      </c>
      <c r="D310" s="29">
        <v>45578.217457939303</v>
      </c>
      <c r="E310" s="29">
        <v>77350.249363962605</v>
      </c>
      <c r="F310" s="29">
        <v>44693.911608670351</v>
      </c>
      <c r="G310" s="29">
        <v>77598.400971259223</v>
      </c>
      <c r="H310" s="29">
        <v>44693.911608670351</v>
      </c>
      <c r="I310" s="29">
        <v>78197.663902017812</v>
      </c>
      <c r="J310" s="29">
        <v>44693.911608670351</v>
      </c>
      <c r="K310" s="29">
        <v>47710.541486175076</v>
      </c>
      <c r="L310" s="29">
        <v>44693.911608670351</v>
      </c>
      <c r="M310" s="29">
        <v>78197.663902017812</v>
      </c>
      <c r="N310" s="29">
        <v>51600.107736355516</v>
      </c>
      <c r="O310" s="29">
        <v>92511.355217099946</v>
      </c>
      <c r="P310" s="29">
        <v>44693.911608670351</v>
      </c>
      <c r="Q310" s="29">
        <v>45532.235503832278</v>
      </c>
      <c r="R310" s="29">
        <v>44693.911608670351</v>
      </c>
      <c r="S310" s="29">
        <v>79747.284206893499</v>
      </c>
      <c r="T310" s="29">
        <v>44693.911608670351</v>
      </c>
      <c r="U310" s="29">
        <v>77598.400971259223</v>
      </c>
      <c r="V310" s="29">
        <v>59646.177235461066</v>
      </c>
      <c r="W310" s="29">
        <v>112932.4227080415</v>
      </c>
      <c r="X310" s="29">
        <v>44693.911608670351</v>
      </c>
      <c r="Y310" s="29">
        <v>78318.703190944289</v>
      </c>
      <c r="Z310" s="29">
        <v>44693.911608670351</v>
      </c>
      <c r="AA310" s="30">
        <v>75849.504451810513</v>
      </c>
    </row>
    <row r="311" spans="1:27" x14ac:dyDescent="0.25">
      <c r="A311" s="34" t="s">
        <v>182</v>
      </c>
      <c r="B311" s="35" t="s">
        <v>90</v>
      </c>
      <c r="C311" s="31">
        <v>210646.03282109756</v>
      </c>
      <c r="D311" s="31">
        <v>393661.07240940735</v>
      </c>
      <c r="E311" s="31">
        <v>718889.37785192626</v>
      </c>
      <c r="F311" s="31">
        <v>392491.89902435144</v>
      </c>
      <c r="G311" s="31">
        <v>733280.80572056456</v>
      </c>
      <c r="H311" s="31">
        <v>392491.89902435144</v>
      </c>
      <c r="I311" s="31">
        <v>738943.65442885004</v>
      </c>
      <c r="J311" s="31">
        <v>392491.89902435144</v>
      </c>
      <c r="K311" s="31">
        <v>418983.26544674643</v>
      </c>
      <c r="L311" s="31">
        <v>392491.89902435144</v>
      </c>
      <c r="M311" s="31">
        <v>738943.65442885004</v>
      </c>
      <c r="N311" s="31">
        <v>449976.89336215099</v>
      </c>
      <c r="O311" s="31">
        <v>831686.07353302231</v>
      </c>
      <c r="P311" s="31">
        <v>392491.89902435144</v>
      </c>
      <c r="Q311" s="31">
        <v>430265.49411597784</v>
      </c>
      <c r="R311" s="31">
        <v>392491.89902435144</v>
      </c>
      <c r="S311" s="31">
        <v>753587.08536940604</v>
      </c>
      <c r="T311" s="31">
        <v>392491.89902435144</v>
      </c>
      <c r="U311" s="31">
        <v>733280.80572056456</v>
      </c>
      <c r="V311" s="31">
        <v>521678.23862648674</v>
      </c>
      <c r="W311" s="31">
        <v>987731.15215046739</v>
      </c>
      <c r="X311" s="31">
        <v>392491.89902435144</v>
      </c>
      <c r="Y311" s="31">
        <v>740087.43814342341</v>
      </c>
      <c r="Z311" s="31">
        <v>392491.89902435144</v>
      </c>
      <c r="AA311" s="32">
        <v>716754.27639970602</v>
      </c>
    </row>
    <row r="312" spans="1:27" x14ac:dyDescent="0.25">
      <c r="A312" s="36" t="s">
        <v>183</v>
      </c>
      <c r="B312" s="37" t="s">
        <v>88</v>
      </c>
      <c r="C312" s="29">
        <v>0</v>
      </c>
      <c r="D312" s="29">
        <v>0</v>
      </c>
      <c r="E312" s="29">
        <v>0</v>
      </c>
      <c r="F312" s="29">
        <v>0</v>
      </c>
      <c r="G312" s="29">
        <v>0</v>
      </c>
      <c r="H312" s="29">
        <v>0</v>
      </c>
      <c r="I312" s="29">
        <v>0</v>
      </c>
      <c r="J312" s="29">
        <v>0</v>
      </c>
      <c r="K312" s="29">
        <v>0</v>
      </c>
      <c r="L312" s="29">
        <v>0</v>
      </c>
      <c r="M312" s="29">
        <v>0</v>
      </c>
      <c r="N312" s="29">
        <v>0</v>
      </c>
      <c r="O312" s="29">
        <v>0</v>
      </c>
      <c r="P312" s="29">
        <v>0</v>
      </c>
      <c r="Q312" s="29">
        <v>0</v>
      </c>
      <c r="R312" s="29">
        <v>0</v>
      </c>
      <c r="S312" s="29">
        <v>0</v>
      </c>
      <c r="T312" s="29">
        <v>0</v>
      </c>
      <c r="U312" s="29">
        <v>0</v>
      </c>
      <c r="V312" s="29">
        <v>0</v>
      </c>
      <c r="W312" s="29">
        <v>0</v>
      </c>
      <c r="X312" s="29">
        <v>0</v>
      </c>
      <c r="Y312" s="29">
        <v>0</v>
      </c>
      <c r="Z312" s="29">
        <v>0</v>
      </c>
      <c r="AA312" s="30">
        <v>0</v>
      </c>
    </row>
    <row r="313" spans="1:27" x14ac:dyDescent="0.25">
      <c r="A313" s="34" t="s">
        <v>184</v>
      </c>
      <c r="B313" s="35" t="s">
        <v>88</v>
      </c>
      <c r="C313" s="31">
        <v>615103.94578479009</v>
      </c>
      <c r="D313" s="31">
        <v>0</v>
      </c>
      <c r="E313" s="31">
        <v>2849359.1881919838</v>
      </c>
      <c r="F313" s="31">
        <v>1439354.95705389</v>
      </c>
      <c r="G313" s="31">
        <v>2785250.6190299047</v>
      </c>
      <c r="H313" s="31">
        <v>1439354.95705389</v>
      </c>
      <c r="I313" s="31">
        <v>2806760.0499971127</v>
      </c>
      <c r="J313" s="31">
        <v>1439354.95705389</v>
      </c>
      <c r="K313" s="31">
        <v>1536504.6808417931</v>
      </c>
      <c r="L313" s="31">
        <v>1439354.95705389</v>
      </c>
      <c r="M313" s="31">
        <v>2806760.0499971127</v>
      </c>
      <c r="N313" s="31">
        <v>1326384.3145155231</v>
      </c>
      <c r="O313" s="31">
        <v>2603885.3671463961</v>
      </c>
      <c r="P313" s="31">
        <v>1439354.95705389</v>
      </c>
      <c r="Q313" s="31">
        <v>1634295.1083468222</v>
      </c>
      <c r="R313" s="31">
        <v>1439354.95705389</v>
      </c>
      <c r="S313" s="31">
        <v>2862380.7955201413</v>
      </c>
      <c r="T313" s="31">
        <v>1439354.95705389</v>
      </c>
      <c r="U313" s="31">
        <v>2785250.6190299047</v>
      </c>
      <c r="V313" s="31">
        <v>1248118.933255929</v>
      </c>
      <c r="W313" s="31">
        <v>2363153.8766338313</v>
      </c>
      <c r="X313" s="31">
        <v>1439354.95705389</v>
      </c>
      <c r="Y313" s="31">
        <v>2811104.5306847272</v>
      </c>
      <c r="Z313" s="31">
        <v>1439354.95705389</v>
      </c>
      <c r="AA313" s="32">
        <v>2722477.2235417948</v>
      </c>
    </row>
    <row r="314" spans="1:27" x14ac:dyDescent="0.25">
      <c r="A314" s="36" t="s">
        <v>185</v>
      </c>
      <c r="B314" s="37" t="s">
        <v>106</v>
      </c>
      <c r="C314" s="29">
        <v>603589.62656422507</v>
      </c>
      <c r="D314" s="29">
        <v>817652.53729826165</v>
      </c>
      <c r="E314" s="29">
        <v>1557310.7815463506</v>
      </c>
      <c r="F314" s="29">
        <v>815224.10926248576</v>
      </c>
      <c r="G314" s="29">
        <v>1588486.5458185188</v>
      </c>
      <c r="H314" s="29">
        <v>815224.10926248576</v>
      </c>
      <c r="I314" s="29">
        <v>1600753.8231206678</v>
      </c>
      <c r="J314" s="29">
        <v>815224.10926248576</v>
      </c>
      <c r="K314" s="29">
        <v>870247.92159728066</v>
      </c>
      <c r="L314" s="29">
        <v>815224.10926248576</v>
      </c>
      <c r="M314" s="29">
        <v>1600753.8231206678</v>
      </c>
      <c r="N314" s="29">
        <v>845029.7760436082</v>
      </c>
      <c r="O314" s="29">
        <v>1610796.1646159904</v>
      </c>
      <c r="P314" s="29">
        <v>815224.10926248576</v>
      </c>
      <c r="Q314" s="29">
        <v>932072.60192985612</v>
      </c>
      <c r="R314" s="29">
        <v>815224.10926248576</v>
      </c>
      <c r="S314" s="29">
        <v>1632475.4948898312</v>
      </c>
      <c r="T314" s="29">
        <v>815224.10926248576</v>
      </c>
      <c r="U314" s="29">
        <v>1588486.5458185188</v>
      </c>
      <c r="V314" s="29">
        <v>873195.89449621842</v>
      </c>
      <c r="W314" s="29">
        <v>1653284.9619999805</v>
      </c>
      <c r="X314" s="29">
        <v>815224.10926248576</v>
      </c>
      <c r="Y314" s="29">
        <v>1603231.5711099126</v>
      </c>
      <c r="Z314" s="29">
        <v>815224.10926248576</v>
      </c>
      <c r="AA314" s="30">
        <v>1552685.5685251581</v>
      </c>
    </row>
    <row r="315" spans="1:27" x14ac:dyDescent="0.25">
      <c r="A315" s="34" t="s">
        <v>186</v>
      </c>
      <c r="B315" s="35" t="s">
        <v>123</v>
      </c>
      <c r="C315" s="31">
        <v>639.96196658600002</v>
      </c>
      <c r="D315" s="31">
        <v>80714.431723577451</v>
      </c>
      <c r="E315" s="31">
        <v>111880.28424440087</v>
      </c>
      <c r="F315" s="31">
        <v>80474.709861358424</v>
      </c>
      <c r="G315" s="31">
        <v>114120.01276207231</v>
      </c>
      <c r="H315" s="31">
        <v>80474.709861358424</v>
      </c>
      <c r="I315" s="31">
        <v>115001.3182071592</v>
      </c>
      <c r="J315" s="31">
        <v>80474.709861358424</v>
      </c>
      <c r="K315" s="31">
        <v>85906.376175930971</v>
      </c>
      <c r="L315" s="31">
        <v>80474.709861358424</v>
      </c>
      <c r="M315" s="31">
        <v>115001.3182071592</v>
      </c>
      <c r="N315" s="31">
        <v>80769.366347305506</v>
      </c>
      <c r="O315" s="31">
        <v>132833.92925863166</v>
      </c>
      <c r="P315" s="31">
        <v>80474.709861358424</v>
      </c>
      <c r="Q315" s="31">
        <v>66961.937768634685</v>
      </c>
      <c r="R315" s="31">
        <v>80474.709861358424</v>
      </c>
      <c r="S315" s="31">
        <v>117280.26579828648</v>
      </c>
      <c r="T315" s="31">
        <v>80474.709861358424</v>
      </c>
      <c r="U315" s="31">
        <v>114120.01276207231</v>
      </c>
      <c r="V315" s="31">
        <v>76264.585579219944</v>
      </c>
      <c r="W315" s="31">
        <v>144397.25755241851</v>
      </c>
      <c r="X315" s="31">
        <v>80474.709861358424</v>
      </c>
      <c r="Y315" s="31">
        <v>115179.32451945574</v>
      </c>
      <c r="Z315" s="31">
        <v>80474.709861358424</v>
      </c>
      <c r="AA315" s="32">
        <v>111547.999800195</v>
      </c>
    </row>
    <row r="316" spans="1:27" x14ac:dyDescent="0.25">
      <c r="A316" s="36" t="s">
        <v>187</v>
      </c>
      <c r="B316" s="37" t="s">
        <v>132</v>
      </c>
      <c r="C316" s="29">
        <v>5458224.7736063357</v>
      </c>
      <c r="D316" s="29">
        <v>4000938.5568210571</v>
      </c>
      <c r="E316" s="29">
        <v>7564897.530443917</v>
      </c>
      <c r="F316" s="29">
        <v>3989055.7693072986</v>
      </c>
      <c r="G316" s="29">
        <v>7716339.018518663</v>
      </c>
      <c r="H316" s="29">
        <v>3989055.7693072986</v>
      </c>
      <c r="I316" s="29">
        <v>7775929.3693130948</v>
      </c>
      <c r="J316" s="29">
        <v>3989055.7693072986</v>
      </c>
      <c r="K316" s="29">
        <v>4258298.3659743266</v>
      </c>
      <c r="L316" s="29">
        <v>3989055.7693072986</v>
      </c>
      <c r="M316" s="29">
        <v>7775929.3693130948</v>
      </c>
      <c r="N316" s="29">
        <v>4072216.1639067684</v>
      </c>
      <c r="O316" s="29">
        <v>7751004.6418776233</v>
      </c>
      <c r="P316" s="29">
        <v>3989055.7693072986</v>
      </c>
      <c r="Q316" s="29">
        <v>4527698.5224055247</v>
      </c>
      <c r="R316" s="29">
        <v>3989055.7693072986</v>
      </c>
      <c r="S316" s="29">
        <v>7930022.6943395985</v>
      </c>
      <c r="T316" s="29">
        <v>3989055.7693072986</v>
      </c>
      <c r="U316" s="29">
        <v>7716339.018518663</v>
      </c>
      <c r="V316" s="29">
        <v>4015181.2263444946</v>
      </c>
      <c r="W316" s="29">
        <v>7602233.1106467908</v>
      </c>
      <c r="X316" s="29">
        <v>3989055.7693072986</v>
      </c>
      <c r="Y316" s="29">
        <v>7787965.4444928272</v>
      </c>
      <c r="Z316" s="29">
        <v>3989055.7693072986</v>
      </c>
      <c r="AA316" s="30">
        <v>7542429.7847784981</v>
      </c>
    </row>
    <row r="317" spans="1:27" x14ac:dyDescent="0.25">
      <c r="A317" s="34" t="s">
        <v>188</v>
      </c>
      <c r="B317" s="35" t="s">
        <v>117</v>
      </c>
      <c r="C317" s="31">
        <v>0</v>
      </c>
      <c r="D317" s="31">
        <v>0</v>
      </c>
      <c r="E317" s="31">
        <v>0</v>
      </c>
      <c r="F317" s="31">
        <v>0</v>
      </c>
      <c r="G317" s="31">
        <v>0</v>
      </c>
      <c r="H317" s="31">
        <v>0</v>
      </c>
      <c r="I317" s="31">
        <v>0</v>
      </c>
      <c r="J317" s="31">
        <v>0</v>
      </c>
      <c r="K317" s="31">
        <v>0</v>
      </c>
      <c r="L317" s="31">
        <v>0</v>
      </c>
      <c r="M317" s="31">
        <v>0</v>
      </c>
      <c r="N317" s="31">
        <v>0</v>
      </c>
      <c r="O317" s="31">
        <v>0</v>
      </c>
      <c r="P317" s="31">
        <v>0</v>
      </c>
      <c r="Q317" s="31">
        <v>0</v>
      </c>
      <c r="R317" s="31">
        <v>0</v>
      </c>
      <c r="S317" s="31">
        <v>0</v>
      </c>
      <c r="T317" s="31">
        <v>0</v>
      </c>
      <c r="U317" s="31">
        <v>0</v>
      </c>
      <c r="V317" s="31">
        <v>0</v>
      </c>
      <c r="W317" s="31">
        <v>0</v>
      </c>
      <c r="X317" s="31">
        <v>0</v>
      </c>
      <c r="Y317" s="31">
        <v>0</v>
      </c>
      <c r="Z317" s="31">
        <v>0</v>
      </c>
      <c r="AA317" s="32">
        <v>0</v>
      </c>
    </row>
    <row r="318" spans="1:27" x14ac:dyDescent="0.25">
      <c r="A318" s="36" t="s">
        <v>189</v>
      </c>
      <c r="B318" s="37" t="s">
        <v>3</v>
      </c>
      <c r="C318" s="29">
        <v>11725.177483250001</v>
      </c>
      <c r="D318" s="29">
        <v>45363.689742349612</v>
      </c>
      <c r="E318" s="29">
        <v>78209.081716348242</v>
      </c>
      <c r="F318" s="29">
        <v>42910.176049714079</v>
      </c>
      <c r="G318" s="29">
        <v>75684.88160049179</v>
      </c>
      <c r="H318" s="29">
        <v>12014.849293919946</v>
      </c>
      <c r="I318" s="29">
        <v>21355.42280174519</v>
      </c>
      <c r="J318" s="29">
        <v>12014.849293919946</v>
      </c>
      <c r="K318" s="29">
        <v>12825.795394836387</v>
      </c>
      <c r="L318" s="29">
        <v>12014.849293919946</v>
      </c>
      <c r="M318" s="29">
        <v>21355.42280174519</v>
      </c>
      <c r="N318" s="29">
        <v>13842.431671563798</v>
      </c>
      <c r="O318" s="29">
        <v>25051.224180715697</v>
      </c>
      <c r="P318" s="29">
        <v>42910.176049714079</v>
      </c>
      <c r="Q318" s="29">
        <v>44409.44413776794</v>
      </c>
      <c r="R318" s="29">
        <v>42910.176049714079</v>
      </c>
      <c r="S318" s="29">
        <v>77780.774959460599</v>
      </c>
      <c r="T318" s="29">
        <v>42910.176049714079</v>
      </c>
      <c r="U318" s="29">
        <v>75684.88160049179</v>
      </c>
      <c r="V318" s="29">
        <v>15854.03323637532</v>
      </c>
      <c r="W318" s="29">
        <v>30017.588151705073</v>
      </c>
      <c r="X318" s="29">
        <v>5831.9947884784078</v>
      </c>
      <c r="Y318" s="29">
        <v>10381.94401099775</v>
      </c>
      <c r="Z318" s="29">
        <v>42910.176049714079</v>
      </c>
      <c r="AA318" s="30">
        <v>73979.111580114492</v>
      </c>
    </row>
    <row r="319" spans="1:27" x14ac:dyDescent="0.25">
      <c r="A319" s="34" t="s">
        <v>190</v>
      </c>
      <c r="B319" s="35" t="s">
        <v>88</v>
      </c>
      <c r="C319" s="31">
        <v>0</v>
      </c>
      <c r="D319" s="31">
        <v>0</v>
      </c>
      <c r="E319" s="31">
        <v>0</v>
      </c>
      <c r="F319" s="31">
        <v>0</v>
      </c>
      <c r="G319" s="31">
        <v>0</v>
      </c>
      <c r="H319" s="31">
        <v>0</v>
      </c>
      <c r="I319" s="31">
        <v>0</v>
      </c>
      <c r="J319" s="31">
        <v>0</v>
      </c>
      <c r="K319" s="31">
        <v>0</v>
      </c>
      <c r="L319" s="31">
        <v>0</v>
      </c>
      <c r="M319" s="31">
        <v>0</v>
      </c>
      <c r="N319" s="31">
        <v>0</v>
      </c>
      <c r="O319" s="31">
        <v>0</v>
      </c>
      <c r="P319" s="31">
        <v>0</v>
      </c>
      <c r="Q319" s="31">
        <v>0</v>
      </c>
      <c r="R319" s="31">
        <v>0</v>
      </c>
      <c r="S319" s="31">
        <v>0</v>
      </c>
      <c r="T319" s="31">
        <v>0</v>
      </c>
      <c r="U319" s="31">
        <v>0</v>
      </c>
      <c r="V319" s="31">
        <v>0</v>
      </c>
      <c r="W319" s="31">
        <v>0</v>
      </c>
      <c r="X319" s="31">
        <v>0</v>
      </c>
      <c r="Y319" s="31">
        <v>0</v>
      </c>
      <c r="Z319" s="31">
        <v>0</v>
      </c>
      <c r="AA319" s="32">
        <v>0</v>
      </c>
    </row>
    <row r="320" spans="1:27" x14ac:dyDescent="0.25">
      <c r="A320" s="36" t="s">
        <v>191</v>
      </c>
      <c r="B320" s="37" t="s">
        <v>3</v>
      </c>
      <c r="C320" s="29">
        <v>177988.58623392001</v>
      </c>
      <c r="D320" s="29">
        <v>0</v>
      </c>
      <c r="E320" s="29">
        <v>164816.20299206325</v>
      </c>
      <c r="F320" s="29">
        <v>79312.074558539622</v>
      </c>
      <c r="G320" s="29">
        <v>159496.75581844139</v>
      </c>
      <c r="H320" s="29">
        <v>22207.380876391097</v>
      </c>
      <c r="I320" s="29">
        <v>45003.976804627731</v>
      </c>
      <c r="J320" s="29">
        <v>22207.380876391097</v>
      </c>
      <c r="K320" s="29">
        <v>23706.275160682213</v>
      </c>
      <c r="L320" s="29">
        <v>22207.380876391097</v>
      </c>
      <c r="M320" s="29">
        <v>45003.976804627731</v>
      </c>
      <c r="N320" s="29">
        <v>23431.170041563404</v>
      </c>
      <c r="O320" s="29">
        <v>47292.552471084928</v>
      </c>
      <c r="P320" s="29">
        <v>79312.074558539622</v>
      </c>
      <c r="Q320" s="29">
        <v>93587.545066969673</v>
      </c>
      <c r="R320" s="29">
        <v>79312.074558539622</v>
      </c>
      <c r="S320" s="29">
        <v>163913.59818151081</v>
      </c>
      <c r="T320" s="29">
        <v>79312.074558539622</v>
      </c>
      <c r="U320" s="29">
        <v>159496.75581844139</v>
      </c>
      <c r="V320" s="29">
        <v>25069.245272612057</v>
      </c>
      <c r="W320" s="29">
        <v>47465.41581234851</v>
      </c>
      <c r="X320" s="29">
        <v>10779.438540474037</v>
      </c>
      <c r="Y320" s="29">
        <v>21878.694315511471</v>
      </c>
      <c r="Z320" s="29">
        <v>79312.074558539622</v>
      </c>
      <c r="AA320" s="30">
        <v>155902.05131908518</v>
      </c>
    </row>
    <row r="321" spans="1:27" x14ac:dyDescent="0.25">
      <c r="A321" s="34" t="s">
        <v>192</v>
      </c>
      <c r="B321" s="35" t="s">
        <v>3</v>
      </c>
      <c r="C321" s="31">
        <v>154566.42903239999</v>
      </c>
      <c r="D321" s="31">
        <v>72813.248138506751</v>
      </c>
      <c r="E321" s="31">
        <v>143127.44700203417</v>
      </c>
      <c r="F321" s="31">
        <v>68875.113865749037</v>
      </c>
      <c r="G321" s="31">
        <v>138508.00498358562</v>
      </c>
      <c r="H321" s="31">
        <v>19285.03188240973</v>
      </c>
      <c r="I321" s="31">
        <v>39081.741892181031</v>
      </c>
      <c r="J321" s="31">
        <v>19285.03188240973</v>
      </c>
      <c r="K321" s="31">
        <v>20586.681285453313</v>
      </c>
      <c r="L321" s="31">
        <v>19285.03188240973</v>
      </c>
      <c r="M321" s="31">
        <v>39081.741892181031</v>
      </c>
      <c r="N321" s="31">
        <v>20347.778236833987</v>
      </c>
      <c r="O321" s="31">
        <v>41069.155668645544</v>
      </c>
      <c r="P321" s="31">
        <v>68875.113865749037</v>
      </c>
      <c r="Q321" s="31">
        <v>81272.023948205024</v>
      </c>
      <c r="R321" s="31">
        <v>68875.113865749037</v>
      </c>
      <c r="S321" s="31">
        <v>142343.61919966483</v>
      </c>
      <c r="T321" s="31">
        <v>68875.113865749037</v>
      </c>
      <c r="U321" s="31">
        <v>138508.00498358562</v>
      </c>
      <c r="V321" s="31">
        <v>21770.293266066583</v>
      </c>
      <c r="W321" s="31">
        <v>41219.271302097492</v>
      </c>
      <c r="X321" s="31">
        <v>9360.9335150602728</v>
      </c>
      <c r="Y321" s="31">
        <v>18999.598366356433</v>
      </c>
      <c r="Z321" s="31">
        <v>68875.113865749037</v>
      </c>
      <c r="AA321" s="32">
        <v>135386.34055751972</v>
      </c>
    </row>
    <row r="322" spans="1:27" x14ac:dyDescent="0.25">
      <c r="A322" s="36" t="s">
        <v>193</v>
      </c>
      <c r="B322" s="37" t="s">
        <v>3</v>
      </c>
      <c r="C322" s="29">
        <v>1477724.8293547737</v>
      </c>
      <c r="D322" s="29">
        <v>0</v>
      </c>
      <c r="E322" s="29">
        <v>1407945.2455226262</v>
      </c>
      <c r="F322" s="29">
        <v>680295.80379053357</v>
      </c>
      <c r="G322" s="29">
        <v>1362503.7766564228</v>
      </c>
      <c r="H322" s="29">
        <v>190482.82506134943</v>
      </c>
      <c r="I322" s="29">
        <v>384447.24500016181</v>
      </c>
      <c r="J322" s="29">
        <v>190482.82506134943</v>
      </c>
      <c r="K322" s="29">
        <v>203339.52434206527</v>
      </c>
      <c r="L322" s="29">
        <v>190482.82506134943</v>
      </c>
      <c r="M322" s="29">
        <v>384447.24500016181</v>
      </c>
      <c r="N322" s="29">
        <v>199391.88598346879</v>
      </c>
      <c r="O322" s="29">
        <v>402766.79898153571</v>
      </c>
      <c r="P322" s="29">
        <v>680295.80379053357</v>
      </c>
      <c r="Q322" s="29">
        <v>799473.21152350307</v>
      </c>
      <c r="R322" s="29">
        <v>680295.80379053357</v>
      </c>
      <c r="S322" s="29">
        <v>1400234.7284221658</v>
      </c>
      <c r="T322" s="29">
        <v>680295.80379053357</v>
      </c>
      <c r="U322" s="29">
        <v>1362503.7766564228</v>
      </c>
      <c r="V322" s="29">
        <v>213470.59512172491</v>
      </c>
      <c r="W322" s="29">
        <v>404179.32215262228</v>
      </c>
      <c r="X322" s="29">
        <v>92460.156251364446</v>
      </c>
      <c r="Y322" s="29">
        <v>186899.12205567956</v>
      </c>
      <c r="Z322" s="29">
        <v>680295.80379053357</v>
      </c>
      <c r="AA322" s="30">
        <v>1331795.9517153818</v>
      </c>
    </row>
    <row r="323" spans="1:27" x14ac:dyDescent="0.25">
      <c r="A323" s="34" t="s">
        <v>194</v>
      </c>
      <c r="B323" s="35" t="s">
        <v>117</v>
      </c>
      <c r="C323" s="31">
        <v>39336.384859298996</v>
      </c>
      <c r="D323" s="31">
        <v>20830.054522758626</v>
      </c>
      <c r="E323" s="31">
        <v>40917.40845638403</v>
      </c>
      <c r="F323" s="31">
        <v>20425.9110506699</v>
      </c>
      <c r="G323" s="31">
        <v>41048.677854457812</v>
      </c>
      <c r="H323" s="31">
        <v>20425.9110506699</v>
      </c>
      <c r="I323" s="31">
        <v>41365.681177811581</v>
      </c>
      <c r="J323" s="31">
        <v>20425.9110506699</v>
      </c>
      <c r="K323" s="31">
        <v>21804.564458548193</v>
      </c>
      <c r="L323" s="31">
        <v>20425.9110506699</v>
      </c>
      <c r="M323" s="31">
        <v>41365.681177811581</v>
      </c>
      <c r="N323" s="31">
        <v>21562.199120163787</v>
      </c>
      <c r="O323" s="31">
        <v>43464.094665827186</v>
      </c>
      <c r="P323" s="31">
        <v>20425.9110506699</v>
      </c>
      <c r="Q323" s="31">
        <v>24086.038420847985</v>
      </c>
      <c r="R323" s="31">
        <v>20425.9110506699</v>
      </c>
      <c r="S323" s="31">
        <v>42185.412820415011</v>
      </c>
      <c r="T323" s="31">
        <v>20425.9110506699</v>
      </c>
      <c r="U323" s="31">
        <v>41048.677854457812</v>
      </c>
      <c r="V323" s="31">
        <v>23030.872951975529</v>
      </c>
      <c r="W323" s="31">
        <v>43606.018023253702</v>
      </c>
      <c r="X323" s="31">
        <v>20425.9110506699</v>
      </c>
      <c r="Y323" s="31">
        <v>41429.709594849664</v>
      </c>
      <c r="Z323" s="31">
        <v>20425.9110506699</v>
      </c>
      <c r="AA323" s="32">
        <v>40123.531344619005</v>
      </c>
    </row>
    <row r="324" spans="1:27" x14ac:dyDescent="0.25">
      <c r="A324" s="36" t="s">
        <v>195</v>
      </c>
      <c r="B324" s="37" t="s">
        <v>99</v>
      </c>
      <c r="C324" s="29">
        <v>1582408.288979901</v>
      </c>
      <c r="D324" s="29">
        <v>694864.846127711</v>
      </c>
      <c r="E324" s="29">
        <v>1356434.9403137607</v>
      </c>
      <c r="F324" s="29">
        <v>692801.09753471171</v>
      </c>
      <c r="G324" s="29">
        <v>1383589.3763138526</v>
      </c>
      <c r="H324" s="29">
        <v>692801.09753471171</v>
      </c>
      <c r="I324" s="29">
        <v>1394274.3107227897</v>
      </c>
      <c r="J324" s="29">
        <v>692801.09753471171</v>
      </c>
      <c r="K324" s="29">
        <v>739561.92948627984</v>
      </c>
      <c r="L324" s="29">
        <v>692801.09753471171</v>
      </c>
      <c r="M324" s="29">
        <v>1394274.3107227897</v>
      </c>
      <c r="N324" s="29">
        <v>738358.70199135039</v>
      </c>
      <c r="O324" s="29">
        <v>1471696.6482897699</v>
      </c>
      <c r="P324" s="29">
        <v>692801.09753471171</v>
      </c>
      <c r="Q324" s="29">
        <v>811845.56040343957</v>
      </c>
      <c r="R324" s="29">
        <v>692801.09753471171</v>
      </c>
      <c r="S324" s="29">
        <v>1421904.2381995211</v>
      </c>
      <c r="T324" s="29">
        <v>692801.09753471171</v>
      </c>
      <c r="U324" s="29">
        <v>1383589.3763138526</v>
      </c>
      <c r="V324" s="29">
        <v>776034.49446880026</v>
      </c>
      <c r="W324" s="29">
        <v>1469322.2537867541</v>
      </c>
      <c r="X324" s="29">
        <v>692801.09753471171</v>
      </c>
      <c r="Y324" s="29">
        <v>1396432.4566662516</v>
      </c>
      <c r="Z324" s="29">
        <v>692801.09753471171</v>
      </c>
      <c r="AA324" s="30">
        <v>1352406.3285410288</v>
      </c>
    </row>
    <row r="325" spans="1:27" x14ac:dyDescent="0.25">
      <c r="A325" s="34" t="s">
        <v>196</v>
      </c>
      <c r="B325" s="35" t="s">
        <v>197</v>
      </c>
      <c r="C325" s="31">
        <v>1864171.1530769374</v>
      </c>
      <c r="D325" s="31">
        <v>2306035.7152460893</v>
      </c>
      <c r="E325" s="31">
        <v>4375387.1844393481</v>
      </c>
      <c r="F325" s="31">
        <v>2299186.7891718084</v>
      </c>
      <c r="G325" s="31">
        <v>4462977.947360862</v>
      </c>
      <c r="H325" s="31">
        <v>2299186.7891718084</v>
      </c>
      <c r="I325" s="31">
        <v>4497443.8282446321</v>
      </c>
      <c r="J325" s="31">
        <v>2299186.7891718084</v>
      </c>
      <c r="K325" s="31">
        <v>2454371.1378345089</v>
      </c>
      <c r="L325" s="31">
        <v>2299186.7891718084</v>
      </c>
      <c r="M325" s="31">
        <v>4497443.8282446321</v>
      </c>
      <c r="N325" s="31">
        <v>2213289.7759283185</v>
      </c>
      <c r="O325" s="31">
        <v>4277925.1961507434</v>
      </c>
      <c r="P325" s="31">
        <v>2299186.7891718084</v>
      </c>
      <c r="Q325" s="31">
        <v>2618731.3192562959</v>
      </c>
      <c r="R325" s="31">
        <v>2299186.7891718084</v>
      </c>
      <c r="S325" s="31">
        <v>4586568.3612360302</v>
      </c>
      <c r="T325" s="31">
        <v>2299186.7891718084</v>
      </c>
      <c r="U325" s="31">
        <v>4462977.947360862</v>
      </c>
      <c r="V325" s="31">
        <v>2124357.6348540327</v>
      </c>
      <c r="W325" s="31">
        <v>4022200.005464213</v>
      </c>
      <c r="X325" s="31">
        <v>2299186.7891718084</v>
      </c>
      <c r="Y325" s="31">
        <v>4504405.2561926525</v>
      </c>
      <c r="Z325" s="31">
        <v>2299186.7891718084</v>
      </c>
      <c r="AA325" s="32">
        <v>4362392.2845015628</v>
      </c>
    </row>
    <row r="326" spans="1:27" x14ac:dyDescent="0.25">
      <c r="A326" s="36" t="s">
        <v>198</v>
      </c>
      <c r="B326" s="37" t="s">
        <v>3</v>
      </c>
      <c r="C326" s="29">
        <v>3408.7615742180001</v>
      </c>
      <c r="D326" s="29">
        <v>336478.95736898365</v>
      </c>
      <c r="E326" s="29">
        <v>545720.19455260923</v>
      </c>
      <c r="F326" s="29">
        <v>318280.35549428151</v>
      </c>
      <c r="G326" s="29">
        <v>528107.06129385415</v>
      </c>
      <c r="H326" s="29">
        <v>89118.499538398828</v>
      </c>
      <c r="I326" s="29">
        <v>149011.92074328533</v>
      </c>
      <c r="J326" s="29">
        <v>89118.499538398828</v>
      </c>
      <c r="K326" s="29">
        <v>95133.581205445662</v>
      </c>
      <c r="L326" s="29">
        <v>89118.499538398828</v>
      </c>
      <c r="M326" s="29">
        <v>149011.92074328533</v>
      </c>
      <c r="N326" s="29">
        <v>99152.675773734052</v>
      </c>
      <c r="O326" s="29">
        <v>173392.09033403097</v>
      </c>
      <c r="P326" s="29">
        <v>318280.35549428151</v>
      </c>
      <c r="Q326" s="29">
        <v>309876.1673578124</v>
      </c>
      <c r="R326" s="29">
        <v>318280.35549428151</v>
      </c>
      <c r="S326" s="29">
        <v>542731.59474338708</v>
      </c>
      <c r="T326" s="29">
        <v>318280.35549428151</v>
      </c>
      <c r="U326" s="29">
        <v>528107.06129385415</v>
      </c>
      <c r="V326" s="29">
        <v>115227.72122156319</v>
      </c>
      <c r="W326" s="29">
        <v>218168.98121245284</v>
      </c>
      <c r="X326" s="29">
        <v>43258.022814149524</v>
      </c>
      <c r="Y326" s="29">
        <v>72442.181664583914</v>
      </c>
      <c r="Z326" s="29">
        <v>318280.35549428151</v>
      </c>
      <c r="AA326" s="30">
        <v>516204.69488123688</v>
      </c>
    </row>
    <row r="327" spans="1:27" x14ac:dyDescent="0.25">
      <c r="A327" s="34" t="s">
        <v>199</v>
      </c>
      <c r="B327" s="35" t="s">
        <v>123</v>
      </c>
      <c r="C327" s="31">
        <v>88.539874999999995</v>
      </c>
      <c r="D327" s="31">
        <v>12032.833106041591</v>
      </c>
      <c r="E327" s="31">
        <v>16245.375603705123</v>
      </c>
      <c r="F327" s="31">
        <v>11997.095591716647</v>
      </c>
      <c r="G327" s="31">
        <v>16570.591357898411</v>
      </c>
      <c r="H327" s="31">
        <v>11997.095591716647</v>
      </c>
      <c r="I327" s="31">
        <v>16698.55973117991</v>
      </c>
      <c r="J327" s="31">
        <v>11997.095591716647</v>
      </c>
      <c r="K327" s="31">
        <v>12806.843400817155</v>
      </c>
      <c r="L327" s="31">
        <v>11997.095591716647</v>
      </c>
      <c r="M327" s="31">
        <v>16698.55973117991</v>
      </c>
      <c r="N327" s="31">
        <v>11606.638024433929</v>
      </c>
      <c r="O327" s="31">
        <v>18822.887882723844</v>
      </c>
      <c r="P327" s="31">
        <v>11997.095591716647</v>
      </c>
      <c r="Q327" s="31">
        <v>9723.0878304444359</v>
      </c>
      <c r="R327" s="31">
        <v>11997.095591716647</v>
      </c>
      <c r="S327" s="31">
        <v>17029.470220450265</v>
      </c>
      <c r="T327" s="31">
        <v>11997.095591716647</v>
      </c>
      <c r="U327" s="31">
        <v>16570.591357898411</v>
      </c>
      <c r="V327" s="31">
        <v>10551.340902543339</v>
      </c>
      <c r="W327" s="31">
        <v>19977.617110962892</v>
      </c>
      <c r="X327" s="31">
        <v>11997.095591716647</v>
      </c>
      <c r="Y327" s="31">
        <v>16724.406817845957</v>
      </c>
      <c r="Z327" s="31">
        <v>11997.095591716647</v>
      </c>
      <c r="AA327" s="32">
        <v>16197.126838162118</v>
      </c>
    </row>
    <row r="328" spans="1:27" x14ac:dyDescent="0.25">
      <c r="A328" s="36" t="s">
        <v>200</v>
      </c>
      <c r="B328" s="37" t="s">
        <v>86</v>
      </c>
      <c r="C328" s="29">
        <v>596.54094940750008</v>
      </c>
      <c r="D328" s="29">
        <v>83779.306818424491</v>
      </c>
      <c r="E328" s="29">
        <v>115090.92320498673</v>
      </c>
      <c r="F328" s="29">
        <v>83530.482277173767</v>
      </c>
      <c r="G328" s="29">
        <v>117394.92542100046</v>
      </c>
      <c r="H328" s="29">
        <v>83530.482277173767</v>
      </c>
      <c r="I328" s="29">
        <v>118301.52177071173</v>
      </c>
      <c r="J328" s="29">
        <v>83530.482277173767</v>
      </c>
      <c r="K328" s="29">
        <v>89168.398929580144</v>
      </c>
      <c r="L328" s="29">
        <v>83530.482277173767</v>
      </c>
      <c r="M328" s="29">
        <v>118301.52177071173</v>
      </c>
      <c r="N328" s="29">
        <v>79574.379239729766</v>
      </c>
      <c r="O328" s="29">
        <v>130278.3176421198</v>
      </c>
      <c r="P328" s="29">
        <v>83530.482277173767</v>
      </c>
      <c r="Q328" s="29">
        <v>68883.550747438538</v>
      </c>
      <c r="R328" s="29">
        <v>83530.482277173767</v>
      </c>
      <c r="S328" s="29">
        <v>120645.86853359317</v>
      </c>
      <c r="T328" s="29">
        <v>83530.482277173767</v>
      </c>
      <c r="U328" s="29">
        <v>117394.92542100046</v>
      </c>
      <c r="V328" s="29">
        <v>71090.081384521851</v>
      </c>
      <c r="W328" s="29">
        <v>134599.99438979698</v>
      </c>
      <c r="X328" s="29">
        <v>83530.482277173767</v>
      </c>
      <c r="Y328" s="29">
        <v>118484.63634676847</v>
      </c>
      <c r="Z328" s="29">
        <v>83530.482277173767</v>
      </c>
      <c r="AA328" s="30">
        <v>114749.10316306792</v>
      </c>
    </row>
    <row r="329" spans="1:27" x14ac:dyDescent="0.25">
      <c r="A329" s="34" t="s">
        <v>201</v>
      </c>
      <c r="B329" s="35" t="s">
        <v>104</v>
      </c>
      <c r="C329" s="31">
        <v>3256089.5740698404</v>
      </c>
      <c r="D329" s="31">
        <v>1608448.7390928026</v>
      </c>
      <c r="E329" s="31">
        <v>3094731.891903488</v>
      </c>
      <c r="F329" s="31">
        <v>1603671.646337697</v>
      </c>
      <c r="G329" s="31">
        <v>3156685.2496345257</v>
      </c>
      <c r="H329" s="31">
        <v>1603671.646337697</v>
      </c>
      <c r="I329" s="31">
        <v>3181063.1289529284</v>
      </c>
      <c r="J329" s="31">
        <v>1603671.646337697</v>
      </c>
      <c r="K329" s="31">
        <v>1711911.977692158</v>
      </c>
      <c r="L329" s="31">
        <v>1603671.646337697</v>
      </c>
      <c r="M329" s="31">
        <v>3181063.1289529284</v>
      </c>
      <c r="N329" s="31">
        <v>1470810.8714875013</v>
      </c>
      <c r="O329" s="31">
        <v>2842264.617892494</v>
      </c>
      <c r="P329" s="31">
        <v>1603671.646337697</v>
      </c>
      <c r="Q329" s="31">
        <v>1852240.9534065996</v>
      </c>
      <c r="R329" s="31">
        <v>1603671.646337697</v>
      </c>
      <c r="S329" s="31">
        <v>3244101.32945331</v>
      </c>
      <c r="T329" s="31">
        <v>1603671.646337697</v>
      </c>
      <c r="U329" s="31">
        <v>3156685.2496345257</v>
      </c>
      <c r="V329" s="31">
        <v>1276413.8572870202</v>
      </c>
      <c r="W329" s="31">
        <v>2416726.7034146124</v>
      </c>
      <c r="X329" s="31">
        <v>1603671.646337697</v>
      </c>
      <c r="Y329" s="31">
        <v>3185986.9796147733</v>
      </c>
      <c r="Z329" s="31">
        <v>1603671.646337697</v>
      </c>
      <c r="AA329" s="32">
        <v>3085540.5381845348</v>
      </c>
    </row>
    <row r="330" spans="1:27" x14ac:dyDescent="0.25">
      <c r="A330" s="36" t="s">
        <v>202</v>
      </c>
      <c r="B330" s="37" t="s">
        <v>132</v>
      </c>
      <c r="C330" s="29">
        <v>783961.4513993999</v>
      </c>
      <c r="D330" s="29">
        <v>418088.8365417028</v>
      </c>
      <c r="E330" s="29">
        <v>781197.04301770718</v>
      </c>
      <c r="F330" s="29">
        <v>416847.11269717396</v>
      </c>
      <c r="G330" s="29">
        <v>796835.80642436061</v>
      </c>
      <c r="H330" s="29">
        <v>416847.11269717396</v>
      </c>
      <c r="I330" s="29">
        <v>802989.4662255221</v>
      </c>
      <c r="J330" s="29">
        <v>416847.11269717396</v>
      </c>
      <c r="K330" s="29">
        <v>444982.34206631087</v>
      </c>
      <c r="L330" s="29">
        <v>416847.11269717396</v>
      </c>
      <c r="M330" s="29">
        <v>802989.4662255221</v>
      </c>
      <c r="N330" s="29">
        <v>405636.15060593782</v>
      </c>
      <c r="O330" s="29">
        <v>769350.57722366729</v>
      </c>
      <c r="P330" s="29">
        <v>416847.11269717396</v>
      </c>
      <c r="Q330" s="29">
        <v>467557.51590085047</v>
      </c>
      <c r="R330" s="29">
        <v>416847.11269717396</v>
      </c>
      <c r="S330" s="29">
        <v>818902.07434414234</v>
      </c>
      <c r="T330" s="29">
        <v>416847.11269717396</v>
      </c>
      <c r="U330" s="29">
        <v>796835.80642436061</v>
      </c>
      <c r="V330" s="29">
        <v>378089.40616846981</v>
      </c>
      <c r="W330" s="29">
        <v>715864.02713273501</v>
      </c>
      <c r="X330" s="29">
        <v>416847.11269717396</v>
      </c>
      <c r="Y330" s="29">
        <v>804232.3840974574</v>
      </c>
      <c r="Z330" s="29">
        <v>416847.11269717396</v>
      </c>
      <c r="AA330" s="30">
        <v>778876.8877999445</v>
      </c>
    </row>
    <row r="331" spans="1:27" x14ac:dyDescent="0.25">
      <c r="A331" s="34" t="s">
        <v>203</v>
      </c>
      <c r="B331" s="35" t="s">
        <v>132</v>
      </c>
      <c r="C331" s="31">
        <v>826416.81437430007</v>
      </c>
      <c r="D331" s="31">
        <v>544517.65076605836</v>
      </c>
      <c r="E331" s="31">
        <v>1017428.6933082552</v>
      </c>
      <c r="F331" s="31">
        <v>542900.43334328313</v>
      </c>
      <c r="G331" s="31">
        <v>1037796.5720144066</v>
      </c>
      <c r="H331" s="31">
        <v>542900.43334328313</v>
      </c>
      <c r="I331" s="31">
        <v>1045811.0801420532</v>
      </c>
      <c r="J331" s="31">
        <v>542900.43334328313</v>
      </c>
      <c r="K331" s="31">
        <v>579543.6719587167</v>
      </c>
      <c r="L331" s="31">
        <v>542900.43334328313</v>
      </c>
      <c r="M331" s="31">
        <v>1045811.0801420532</v>
      </c>
      <c r="N331" s="31">
        <v>528299.30983268609</v>
      </c>
      <c r="O331" s="31">
        <v>1001999.89167507</v>
      </c>
      <c r="P331" s="31">
        <v>542900.43334328313</v>
      </c>
      <c r="Q331" s="31">
        <v>608945.51086859824</v>
      </c>
      <c r="R331" s="31">
        <v>542900.43334328313</v>
      </c>
      <c r="S331" s="31">
        <v>1066535.6133823651</v>
      </c>
      <c r="T331" s="31">
        <v>542900.43334328313</v>
      </c>
      <c r="U331" s="31">
        <v>1037796.5720144066</v>
      </c>
      <c r="V331" s="31">
        <v>492422.51223288476</v>
      </c>
      <c r="W331" s="31">
        <v>932339.16874354426</v>
      </c>
      <c r="X331" s="31">
        <v>542900.43334328313</v>
      </c>
      <c r="Y331" s="31">
        <v>1047429.8526625527</v>
      </c>
      <c r="Z331" s="31">
        <v>542900.43334328313</v>
      </c>
      <c r="AA331" s="32">
        <v>1014406.9300891296</v>
      </c>
    </row>
    <row r="332" spans="1:27" x14ac:dyDescent="0.25">
      <c r="A332" s="36" t="s">
        <v>204</v>
      </c>
      <c r="B332" s="37" t="s">
        <v>123</v>
      </c>
      <c r="C332" s="29">
        <v>47929.370219637502</v>
      </c>
      <c r="D332" s="29">
        <v>55854.733104027284</v>
      </c>
      <c r="E332" s="29">
        <v>93753.331017954843</v>
      </c>
      <c r="F332" s="29">
        <v>55688.844546708322</v>
      </c>
      <c r="G332" s="29">
        <v>95630.17652765075</v>
      </c>
      <c r="H332" s="29">
        <v>55688.844546708322</v>
      </c>
      <c r="I332" s="29">
        <v>96368.692001392861</v>
      </c>
      <c r="J332" s="29">
        <v>55688.844546708322</v>
      </c>
      <c r="K332" s="29">
        <v>59447.580944055262</v>
      </c>
      <c r="L332" s="29">
        <v>55688.844546708322</v>
      </c>
      <c r="M332" s="29">
        <v>96368.692001392861</v>
      </c>
      <c r="N332" s="29">
        <v>58979.608724742247</v>
      </c>
      <c r="O332" s="29">
        <v>108482.26941629661</v>
      </c>
      <c r="P332" s="29">
        <v>55688.844546708322</v>
      </c>
      <c r="Q332" s="29">
        <v>56112.699030264412</v>
      </c>
      <c r="R332" s="29">
        <v>55688.844546708322</v>
      </c>
      <c r="S332" s="29">
        <v>98278.40227185296</v>
      </c>
      <c r="T332" s="29">
        <v>55688.844546708322</v>
      </c>
      <c r="U332" s="29">
        <v>95630.17652765075</v>
      </c>
      <c r="V332" s="29">
        <v>60123.861757690516</v>
      </c>
      <c r="W332" s="29">
        <v>113836.85737403099</v>
      </c>
      <c r="X332" s="29">
        <v>55688.844546708322</v>
      </c>
      <c r="Y332" s="29">
        <v>96517.857556635543</v>
      </c>
      <c r="Z332" s="29">
        <v>55688.844546708322</v>
      </c>
      <c r="AA332" s="30">
        <v>93474.88362483152</v>
      </c>
    </row>
    <row r="333" spans="1:27" x14ac:dyDescent="0.25">
      <c r="A333" s="34" t="s">
        <v>205</v>
      </c>
      <c r="B333" s="35" t="s">
        <v>104</v>
      </c>
      <c r="C333" s="31">
        <v>1819786.2802817298</v>
      </c>
      <c r="D333" s="31">
        <v>859482.96605473803</v>
      </c>
      <c r="E333" s="31">
        <v>1613235.1085156682</v>
      </c>
      <c r="F333" s="31">
        <v>856930.30164555553</v>
      </c>
      <c r="G333" s="31">
        <v>1645530.4204435349</v>
      </c>
      <c r="H333" s="31">
        <v>856930.30164555553</v>
      </c>
      <c r="I333" s="31">
        <v>1658238.2258888127</v>
      </c>
      <c r="J333" s="31">
        <v>856930.30164555553</v>
      </c>
      <c r="K333" s="31">
        <v>914769.08679188916</v>
      </c>
      <c r="L333" s="31">
        <v>856930.30164555553</v>
      </c>
      <c r="M333" s="31">
        <v>1658238.2258888127</v>
      </c>
      <c r="N333" s="31">
        <v>735696.03600527346</v>
      </c>
      <c r="O333" s="31">
        <v>1402972.3932405955</v>
      </c>
      <c r="P333" s="31">
        <v>856930.30164555553</v>
      </c>
      <c r="Q333" s="31">
        <v>965544.10522074613</v>
      </c>
      <c r="R333" s="31">
        <v>856930.30164555553</v>
      </c>
      <c r="S333" s="31">
        <v>1691099.0493064802</v>
      </c>
      <c r="T333" s="31">
        <v>856930.30164555553</v>
      </c>
      <c r="U333" s="31">
        <v>1645530.4204435349</v>
      </c>
      <c r="V333" s="31">
        <v>590912.35787849466</v>
      </c>
      <c r="W333" s="31">
        <v>1118817.1191575581</v>
      </c>
      <c r="X333" s="31">
        <v>856930.30164555553</v>
      </c>
      <c r="Y333" s="31">
        <v>1660804.9518716219</v>
      </c>
      <c r="Z333" s="31">
        <v>856930.30164555553</v>
      </c>
      <c r="AA333" s="32">
        <v>1608443.8002433768</v>
      </c>
    </row>
    <row r="334" spans="1:27" x14ac:dyDescent="0.25">
      <c r="A334" s="36" t="s">
        <v>206</v>
      </c>
      <c r="B334" s="37" t="s">
        <v>86</v>
      </c>
      <c r="C334" s="29">
        <v>1087.7747837739998</v>
      </c>
      <c r="D334" s="29">
        <v>199433.20400254632</v>
      </c>
      <c r="E334" s="29">
        <v>241898.73158396303</v>
      </c>
      <c r="F334" s="29">
        <v>198840.88738665875</v>
      </c>
      <c r="G334" s="29">
        <v>246741.29603735346</v>
      </c>
      <c r="H334" s="29">
        <v>198840.88738665875</v>
      </c>
      <c r="I334" s="29">
        <v>248646.7852014573</v>
      </c>
      <c r="J334" s="29">
        <v>198840.88738665875</v>
      </c>
      <c r="K334" s="29">
        <v>212261.71676073803</v>
      </c>
      <c r="L334" s="29">
        <v>198840.88738665875</v>
      </c>
      <c r="M334" s="29">
        <v>248646.7852014573</v>
      </c>
      <c r="N334" s="29">
        <v>157679.89515616753</v>
      </c>
      <c r="O334" s="29">
        <v>224655.4739763267</v>
      </c>
      <c r="P334" s="29">
        <v>198840.88738665875</v>
      </c>
      <c r="Q334" s="29">
        <v>144779.82354114047</v>
      </c>
      <c r="R334" s="29">
        <v>198840.88738665875</v>
      </c>
      <c r="S334" s="29">
        <v>253574.14604401437</v>
      </c>
      <c r="T334" s="29">
        <v>198840.88738665875</v>
      </c>
      <c r="U334" s="29">
        <v>246741.29603735346</v>
      </c>
      <c r="V334" s="29">
        <v>129502.60005854706</v>
      </c>
      <c r="W334" s="29">
        <v>245196.64208936665</v>
      </c>
      <c r="X334" s="29">
        <v>198840.88738665875</v>
      </c>
      <c r="Y334" s="29">
        <v>249031.65641848426</v>
      </c>
      <c r="Z334" s="29">
        <v>198840.88738665875</v>
      </c>
      <c r="AA334" s="30">
        <v>241180.29235115866</v>
      </c>
    </row>
    <row r="335" spans="1:27" x14ac:dyDescent="0.25">
      <c r="A335" s="34" t="s">
        <v>207</v>
      </c>
      <c r="B335" s="35" t="s">
        <v>90</v>
      </c>
      <c r="C335" s="31">
        <v>6994.7099779554992</v>
      </c>
      <c r="D335" s="31">
        <v>27095.758193217665</v>
      </c>
      <c r="E335" s="31">
        <v>48245.341082605846</v>
      </c>
      <c r="F335" s="31">
        <v>27015.283791383808</v>
      </c>
      <c r="G335" s="31">
        <v>49211.163318375737</v>
      </c>
      <c r="H335" s="31">
        <v>27015.283791383808</v>
      </c>
      <c r="I335" s="31">
        <v>49591.202411798957</v>
      </c>
      <c r="J335" s="31">
        <v>27015.283791383808</v>
      </c>
      <c r="K335" s="31">
        <v>28838.689022680417</v>
      </c>
      <c r="L335" s="31">
        <v>27015.283791383808</v>
      </c>
      <c r="M335" s="31">
        <v>49591.202411798957</v>
      </c>
      <c r="N335" s="31">
        <v>30974.219276916821</v>
      </c>
      <c r="O335" s="31">
        <v>56580.781186171116</v>
      </c>
      <c r="P335" s="31">
        <v>27015.283791383808</v>
      </c>
      <c r="Q335" s="31">
        <v>28875.52126827641</v>
      </c>
      <c r="R335" s="31">
        <v>27015.283791383808</v>
      </c>
      <c r="S335" s="31">
        <v>50573.936810320316</v>
      </c>
      <c r="T335" s="31">
        <v>27015.283791383808</v>
      </c>
      <c r="U335" s="31">
        <v>49211.163318375737</v>
      </c>
      <c r="V335" s="31">
        <v>36241.872348146695</v>
      </c>
      <c r="W335" s="31">
        <v>68619.358984140679</v>
      </c>
      <c r="X335" s="31">
        <v>27015.283791383808</v>
      </c>
      <c r="Y335" s="31">
        <v>49667.962810734331</v>
      </c>
      <c r="Z335" s="31">
        <v>27015.283791383808</v>
      </c>
      <c r="AA335" s="32">
        <v>48102.052419590509</v>
      </c>
    </row>
    <row r="336" spans="1:27" x14ac:dyDescent="0.25">
      <c r="A336" s="36" t="s">
        <v>208</v>
      </c>
      <c r="B336" s="37" t="s">
        <v>88</v>
      </c>
      <c r="C336" s="29">
        <v>1575327.8387397318</v>
      </c>
      <c r="D336" s="29">
        <v>1346722.3523451481</v>
      </c>
      <c r="E336" s="29">
        <v>2487824.9876461509</v>
      </c>
      <c r="F336" s="29">
        <v>1286752.8059952185</v>
      </c>
      <c r="G336" s="29">
        <v>2431850.6826358852</v>
      </c>
      <c r="H336" s="29">
        <v>1286752.8059952185</v>
      </c>
      <c r="I336" s="29">
        <v>2450630.940334538</v>
      </c>
      <c r="J336" s="29">
        <v>1286752.8059952185</v>
      </c>
      <c r="K336" s="29">
        <v>1373602.5987257161</v>
      </c>
      <c r="L336" s="29">
        <v>1286752.8059952185</v>
      </c>
      <c r="M336" s="29">
        <v>2450630.940334538</v>
      </c>
      <c r="N336" s="29">
        <v>1052798.3224092762</v>
      </c>
      <c r="O336" s="29">
        <v>1991352.561135734</v>
      </c>
      <c r="P336" s="29">
        <v>1286752.8059952185</v>
      </c>
      <c r="Q336" s="29">
        <v>1426931.439385504</v>
      </c>
      <c r="R336" s="29">
        <v>1286752.8059952185</v>
      </c>
      <c r="S336" s="29">
        <v>2499194.3791305786</v>
      </c>
      <c r="T336" s="29">
        <v>1286752.8059952185</v>
      </c>
      <c r="U336" s="29">
        <v>2431850.6826358852</v>
      </c>
      <c r="V336" s="29">
        <v>801039.039094534</v>
      </c>
      <c r="W336" s="29">
        <v>1516665.1671833331</v>
      </c>
      <c r="X336" s="29">
        <v>1286752.8059952185</v>
      </c>
      <c r="Y336" s="29">
        <v>2454424.1818668041</v>
      </c>
      <c r="Z336" s="29">
        <v>1286752.8059952185</v>
      </c>
      <c r="AA336" s="30">
        <v>2377042.1409462676</v>
      </c>
    </row>
    <row r="337" spans="1:27" x14ac:dyDescent="0.25">
      <c r="A337" s="34" t="s">
        <v>209</v>
      </c>
      <c r="B337" s="35" t="s">
        <v>86</v>
      </c>
      <c r="C337" s="31">
        <v>1485.2078832735001</v>
      </c>
      <c r="D337" s="31">
        <v>6536.2871309873844</v>
      </c>
      <c r="E337" s="31">
        <v>10068.889028999884</v>
      </c>
      <c r="F337" s="31">
        <v>6516.8743582083516</v>
      </c>
      <c r="G337" s="31">
        <v>10270.457858144586</v>
      </c>
      <c r="H337" s="31">
        <v>6516.8743582083516</v>
      </c>
      <c r="I337" s="31">
        <v>10349.772697100914</v>
      </c>
      <c r="J337" s="31">
        <v>6516.8743582083516</v>
      </c>
      <c r="K337" s="31">
        <v>6956.7328800814284</v>
      </c>
      <c r="L337" s="31">
        <v>6516.8743582083516</v>
      </c>
      <c r="M337" s="31">
        <v>10349.772697100914</v>
      </c>
      <c r="N337" s="31">
        <v>6706.6446965865571</v>
      </c>
      <c r="O337" s="31">
        <v>11724.162375296517</v>
      </c>
      <c r="P337" s="31">
        <v>6516.8743582083516</v>
      </c>
      <c r="Q337" s="31">
        <v>6026.3729674330098</v>
      </c>
      <c r="R337" s="31">
        <v>6516.8743582083516</v>
      </c>
      <c r="S337" s="31">
        <v>10554.871124879675</v>
      </c>
      <c r="T337" s="31">
        <v>6516.8743582083516</v>
      </c>
      <c r="U337" s="31">
        <v>10270.457858144586</v>
      </c>
      <c r="V337" s="31">
        <v>6555.2948705685167</v>
      </c>
      <c r="W337" s="31">
        <v>12411.614048230584</v>
      </c>
      <c r="X337" s="31">
        <v>6516.8743582083516</v>
      </c>
      <c r="Y337" s="31">
        <v>10365.792729737408</v>
      </c>
      <c r="Z337" s="31">
        <v>6516.8743582083516</v>
      </c>
      <c r="AA337" s="32">
        <v>10038.984428583753</v>
      </c>
    </row>
    <row r="338" spans="1:27" x14ac:dyDescent="0.25">
      <c r="A338" s="36" t="s">
        <v>210</v>
      </c>
      <c r="B338" s="37" t="s">
        <v>86</v>
      </c>
      <c r="C338" s="29">
        <v>0</v>
      </c>
      <c r="D338" s="29">
        <v>0</v>
      </c>
      <c r="E338" s="29">
        <v>0</v>
      </c>
      <c r="F338" s="29">
        <v>0</v>
      </c>
      <c r="G338" s="29">
        <v>0</v>
      </c>
      <c r="H338" s="29">
        <v>0</v>
      </c>
      <c r="I338" s="29">
        <v>0</v>
      </c>
      <c r="J338" s="29">
        <v>0</v>
      </c>
      <c r="K338" s="29">
        <v>0</v>
      </c>
      <c r="L338" s="29">
        <v>0</v>
      </c>
      <c r="M338" s="29">
        <v>0</v>
      </c>
      <c r="N338" s="29">
        <v>0</v>
      </c>
      <c r="O338" s="29">
        <v>0</v>
      </c>
      <c r="P338" s="29">
        <v>0</v>
      </c>
      <c r="Q338" s="29">
        <v>0</v>
      </c>
      <c r="R338" s="29">
        <v>0</v>
      </c>
      <c r="S338" s="29">
        <v>0</v>
      </c>
      <c r="T338" s="29">
        <v>0</v>
      </c>
      <c r="U338" s="29">
        <v>0</v>
      </c>
      <c r="V338" s="29">
        <v>0</v>
      </c>
      <c r="W338" s="29">
        <v>0</v>
      </c>
      <c r="X338" s="29">
        <v>0</v>
      </c>
      <c r="Y338" s="29">
        <v>0</v>
      </c>
      <c r="Z338" s="29">
        <v>0</v>
      </c>
      <c r="AA338" s="30">
        <v>0</v>
      </c>
    </row>
    <row r="339" spans="1:27" x14ac:dyDescent="0.25">
      <c r="A339" s="34" t="s">
        <v>211</v>
      </c>
      <c r="B339" s="35" t="s">
        <v>92</v>
      </c>
      <c r="C339" s="31">
        <v>141969.5547503375</v>
      </c>
      <c r="D339" s="31">
        <v>93720.753138343513</v>
      </c>
      <c r="E339" s="31">
        <v>189647.8598129781</v>
      </c>
      <c r="F339" s="31">
        <v>93442.402501522622</v>
      </c>
      <c r="G339" s="31">
        <v>193444.41541530925</v>
      </c>
      <c r="H339" s="31">
        <v>93442.402501522622</v>
      </c>
      <c r="I339" s="31">
        <v>194938.31304554004</v>
      </c>
      <c r="J339" s="31">
        <v>93442.402501522622</v>
      </c>
      <c r="K339" s="31">
        <v>99749.327383819807</v>
      </c>
      <c r="L339" s="31">
        <v>93442.402501522622</v>
      </c>
      <c r="M339" s="31">
        <v>194938.31304554004</v>
      </c>
      <c r="N339" s="31">
        <v>102395.67263194446</v>
      </c>
      <c r="O339" s="31">
        <v>201632.77791496355</v>
      </c>
      <c r="P339" s="31">
        <v>93442.402501522622</v>
      </c>
      <c r="Q339" s="31">
        <v>113506.93531498544</v>
      </c>
      <c r="R339" s="31">
        <v>93442.402501522622</v>
      </c>
      <c r="S339" s="31">
        <v>198801.34875555936</v>
      </c>
      <c r="T339" s="31">
        <v>93442.402501522622</v>
      </c>
      <c r="U339" s="31">
        <v>193444.41541530925</v>
      </c>
      <c r="V339" s="31">
        <v>109152.14444908449</v>
      </c>
      <c r="W339" s="31">
        <v>206665.65214651558</v>
      </c>
      <c r="X339" s="31">
        <v>93442.402501522622</v>
      </c>
      <c r="Y339" s="31">
        <v>195240.05089317093</v>
      </c>
      <c r="Z339" s="31">
        <v>93442.402501522622</v>
      </c>
      <c r="AA339" s="32">
        <v>189084.60566933354</v>
      </c>
    </row>
    <row r="340" spans="1:27" x14ac:dyDescent="0.25">
      <c r="A340" s="36" t="s">
        <v>212</v>
      </c>
      <c r="B340" s="37" t="s">
        <v>123</v>
      </c>
      <c r="C340" s="29">
        <v>22226.541292798502</v>
      </c>
      <c r="D340" s="29">
        <v>758051.59069204796</v>
      </c>
      <c r="E340" s="29">
        <v>1160759.1416266933</v>
      </c>
      <c r="F340" s="29">
        <v>755800.17746769253</v>
      </c>
      <c r="G340" s="29">
        <v>1183996.3488719834</v>
      </c>
      <c r="H340" s="29">
        <v>755800.17746769253</v>
      </c>
      <c r="I340" s="29">
        <v>1193139.9022590602</v>
      </c>
      <c r="J340" s="29">
        <v>755800.17746769253</v>
      </c>
      <c r="K340" s="29">
        <v>806813.15249514824</v>
      </c>
      <c r="L340" s="29">
        <v>755800.17746769253</v>
      </c>
      <c r="M340" s="29">
        <v>1193139.9022590602</v>
      </c>
      <c r="N340" s="29">
        <v>828223.76365692494</v>
      </c>
      <c r="O340" s="29">
        <v>1422598.7583672118</v>
      </c>
      <c r="P340" s="29">
        <v>755800.17746769253</v>
      </c>
      <c r="Q340" s="29">
        <v>694730.81813224242</v>
      </c>
      <c r="R340" s="29">
        <v>755800.17746769253</v>
      </c>
      <c r="S340" s="29">
        <v>1216784.0078095114</v>
      </c>
      <c r="T340" s="29">
        <v>755800.17746769253</v>
      </c>
      <c r="U340" s="29">
        <v>1183996.3488719834</v>
      </c>
      <c r="V340" s="29">
        <v>882915.99035565741</v>
      </c>
      <c r="W340" s="29">
        <v>1671688.7227309905</v>
      </c>
      <c r="X340" s="29">
        <v>755800.17746769253</v>
      </c>
      <c r="Y340" s="29">
        <v>1194986.7196466001</v>
      </c>
      <c r="Z340" s="29">
        <v>755800.17746769253</v>
      </c>
      <c r="AA340" s="30">
        <v>1157311.6869760621</v>
      </c>
    </row>
    <row r="341" spans="1:27" x14ac:dyDescent="0.25">
      <c r="A341" s="34" t="s">
        <v>213</v>
      </c>
      <c r="B341" s="35" t="s">
        <v>104</v>
      </c>
      <c r="C341" s="31">
        <v>198707.90658903401</v>
      </c>
      <c r="D341" s="31">
        <v>106008.86190419519</v>
      </c>
      <c r="E341" s="31">
        <v>207731.56403232407</v>
      </c>
      <c r="F341" s="31">
        <v>105694.01558433972</v>
      </c>
      <c r="G341" s="31">
        <v>211890.13684187579</v>
      </c>
      <c r="H341" s="31">
        <v>105694.01558433972</v>
      </c>
      <c r="I341" s="31">
        <v>213526.4837615724</v>
      </c>
      <c r="J341" s="31">
        <v>105694.01558433972</v>
      </c>
      <c r="K341" s="31">
        <v>112827.86701530994</v>
      </c>
      <c r="L341" s="31">
        <v>105694.01558433972</v>
      </c>
      <c r="M341" s="31">
        <v>213526.4837615724</v>
      </c>
      <c r="N341" s="31">
        <v>103574.92209774135</v>
      </c>
      <c r="O341" s="31">
        <v>201835.53223565186</v>
      </c>
      <c r="P341" s="31">
        <v>105694.01558433972</v>
      </c>
      <c r="Q341" s="31">
        <v>124330.28890887697</v>
      </c>
      <c r="R341" s="31">
        <v>105694.01558433972</v>
      </c>
      <c r="S341" s="31">
        <v>217757.87583078106</v>
      </c>
      <c r="T341" s="31">
        <v>105694.01558433972</v>
      </c>
      <c r="U341" s="31">
        <v>211890.13684187579</v>
      </c>
      <c r="V341" s="31">
        <v>97049.672023140069</v>
      </c>
      <c r="W341" s="31">
        <v>183751.1654993043</v>
      </c>
      <c r="X341" s="31">
        <v>105694.01558433972</v>
      </c>
      <c r="Y341" s="31">
        <v>213856.99355523911</v>
      </c>
      <c r="Z341" s="31">
        <v>105694.01558433972</v>
      </c>
      <c r="AA341" s="32">
        <v>207114.60128714805</v>
      </c>
    </row>
    <row r="342" spans="1:27" x14ac:dyDescent="0.25">
      <c r="A342" s="36" t="s">
        <v>214</v>
      </c>
      <c r="B342" s="37" t="s">
        <v>86</v>
      </c>
      <c r="C342" s="29">
        <v>38289.520851272013</v>
      </c>
      <c r="D342" s="29">
        <v>291700.480839581</v>
      </c>
      <c r="E342" s="29">
        <v>444309.51268375915</v>
      </c>
      <c r="F342" s="29">
        <v>290834.13041148742</v>
      </c>
      <c r="G342" s="29">
        <v>453204.13333074166</v>
      </c>
      <c r="H342" s="29">
        <v>290834.13041148742</v>
      </c>
      <c r="I342" s="29">
        <v>456704.0564447795</v>
      </c>
      <c r="J342" s="29">
        <v>290834.13041148742</v>
      </c>
      <c r="K342" s="29">
        <v>310464.07318488293</v>
      </c>
      <c r="L342" s="29">
        <v>290834.13041148742</v>
      </c>
      <c r="M342" s="29">
        <v>456704.0564447795</v>
      </c>
      <c r="N342" s="29">
        <v>295892.3927635866</v>
      </c>
      <c r="O342" s="29">
        <v>514027.05483160907</v>
      </c>
      <c r="P342" s="29">
        <v>290834.13041148742</v>
      </c>
      <c r="Q342" s="29">
        <v>265925.54835979722</v>
      </c>
      <c r="R342" s="29">
        <v>290834.13041148742</v>
      </c>
      <c r="S342" s="29">
        <v>465754.42756676965</v>
      </c>
      <c r="T342" s="29">
        <v>290834.13041148742</v>
      </c>
      <c r="U342" s="29">
        <v>453204.13333074166</v>
      </c>
      <c r="V342" s="29">
        <v>285186.32670930214</v>
      </c>
      <c r="W342" s="29">
        <v>539963.90533710248</v>
      </c>
      <c r="X342" s="29">
        <v>290834.13041148742</v>
      </c>
      <c r="Y342" s="29">
        <v>457410.97186249809</v>
      </c>
      <c r="Z342" s="29">
        <v>290834.13041148742</v>
      </c>
      <c r="AA342" s="30">
        <v>442989.91343108838</v>
      </c>
    </row>
    <row r="343" spans="1:27" x14ac:dyDescent="0.25">
      <c r="A343" s="34" t="s">
        <v>215</v>
      </c>
      <c r="B343" s="35" t="s">
        <v>92</v>
      </c>
      <c r="C343" s="31">
        <v>1672732.3773959207</v>
      </c>
      <c r="D343" s="31">
        <v>1024992.144910635</v>
      </c>
      <c r="E343" s="31">
        <v>2061530.2164757522</v>
      </c>
      <c r="F343" s="31">
        <v>1021947.9182402504</v>
      </c>
      <c r="G343" s="31">
        <v>2102799.9365793923</v>
      </c>
      <c r="H343" s="31">
        <v>1021947.9182402504</v>
      </c>
      <c r="I343" s="31">
        <v>2119039.0605435604</v>
      </c>
      <c r="J343" s="31">
        <v>1021947.9182402504</v>
      </c>
      <c r="K343" s="31">
        <v>1090924.6202664669</v>
      </c>
      <c r="L343" s="31">
        <v>1021947.9182402504</v>
      </c>
      <c r="M343" s="31">
        <v>2119039.0605435604</v>
      </c>
      <c r="N343" s="31">
        <v>1091155.3050424089</v>
      </c>
      <c r="O343" s="31">
        <v>2144163.7129786331</v>
      </c>
      <c r="P343" s="31">
        <v>1021947.9182402504</v>
      </c>
      <c r="Q343" s="31">
        <v>1233855.0889114123</v>
      </c>
      <c r="R343" s="31">
        <v>1021947.9182402504</v>
      </c>
      <c r="S343" s="31">
        <v>2161031.4397424785</v>
      </c>
      <c r="T343" s="31">
        <v>1021947.9182402504</v>
      </c>
      <c r="U343" s="31">
        <v>2102799.9365793923</v>
      </c>
      <c r="V343" s="31">
        <v>1126216.6590841331</v>
      </c>
      <c r="W343" s="31">
        <v>2132347.4814227032</v>
      </c>
      <c r="X343" s="31">
        <v>1021947.9182402504</v>
      </c>
      <c r="Y343" s="31">
        <v>2122319.043196457</v>
      </c>
      <c r="Z343" s="31">
        <v>1021947.9182402504</v>
      </c>
      <c r="AA343" s="32">
        <v>2055407.4717328192</v>
      </c>
    </row>
    <row r="344" spans="1:27" x14ac:dyDescent="0.25">
      <c r="A344" s="36" t="s">
        <v>216</v>
      </c>
      <c r="B344" s="37" t="s">
        <v>99</v>
      </c>
      <c r="C344" s="29">
        <v>877252.19610125001</v>
      </c>
      <c r="D344" s="29">
        <v>566416.0313934359</v>
      </c>
      <c r="E344" s="29">
        <v>990461.78363758419</v>
      </c>
      <c r="F344" s="29">
        <v>564733.77578019735</v>
      </c>
      <c r="G344" s="29">
        <v>1010289.8124762565</v>
      </c>
      <c r="H344" s="29">
        <v>564733.77578019735</v>
      </c>
      <c r="I344" s="29">
        <v>1018091.8963640974</v>
      </c>
      <c r="J344" s="29">
        <v>564733.77578019735</v>
      </c>
      <c r="K344" s="29">
        <v>602850.66283566155</v>
      </c>
      <c r="L344" s="29">
        <v>564733.77578019735</v>
      </c>
      <c r="M344" s="29">
        <v>1018091.8963640974</v>
      </c>
      <c r="N344" s="29">
        <v>612202.69639991864</v>
      </c>
      <c r="O344" s="29">
        <v>1156410.3694791903</v>
      </c>
      <c r="P344" s="29">
        <v>564733.77578019735</v>
      </c>
      <c r="Q344" s="29">
        <v>592805.43275407364</v>
      </c>
      <c r="R344" s="29">
        <v>564733.77578019735</v>
      </c>
      <c r="S344" s="29">
        <v>1038267.1266217685</v>
      </c>
      <c r="T344" s="29">
        <v>564733.77578019735</v>
      </c>
      <c r="U344" s="29">
        <v>1010289.8124762565</v>
      </c>
      <c r="V344" s="29">
        <v>652691.1763540674</v>
      </c>
      <c r="W344" s="29">
        <v>1235787.4258202091</v>
      </c>
      <c r="X344" s="29">
        <v>564733.77578019735</v>
      </c>
      <c r="Y344" s="29">
        <v>1019667.7633791544</v>
      </c>
      <c r="Z344" s="29">
        <v>564733.77578019735</v>
      </c>
      <c r="AA344" s="30">
        <v>987520.11214018066</v>
      </c>
    </row>
    <row r="345" spans="1:27" x14ac:dyDescent="0.25">
      <c r="A345" s="34" t="s">
        <v>217</v>
      </c>
      <c r="B345" s="35" t="s">
        <v>197</v>
      </c>
      <c r="C345" s="31">
        <v>3476953.3343052035</v>
      </c>
      <c r="D345" s="31">
        <v>3537843.6083833971</v>
      </c>
      <c r="E345" s="31">
        <v>6703675.7724793321</v>
      </c>
      <c r="F345" s="31">
        <v>3527336.2128664986</v>
      </c>
      <c r="G345" s="31">
        <v>6837876.4844479077</v>
      </c>
      <c r="H345" s="31">
        <v>3527336.2128664986</v>
      </c>
      <c r="I345" s="31">
        <v>6890682.8032759614</v>
      </c>
      <c r="J345" s="31">
        <v>3527336.2128664986</v>
      </c>
      <c r="K345" s="31">
        <v>3765414.9002032592</v>
      </c>
      <c r="L345" s="31">
        <v>3527336.2128664986</v>
      </c>
      <c r="M345" s="31">
        <v>6890682.8032759614</v>
      </c>
      <c r="N345" s="31">
        <v>3448747.1756544062</v>
      </c>
      <c r="O345" s="31">
        <v>6623511.0357054537</v>
      </c>
      <c r="P345" s="31">
        <v>3527336.2128664986</v>
      </c>
      <c r="Q345" s="31">
        <v>4012245.0790102482</v>
      </c>
      <c r="R345" s="31">
        <v>3527336.2128664986</v>
      </c>
      <c r="S345" s="31">
        <v>7027233.4552211873</v>
      </c>
      <c r="T345" s="31">
        <v>3527336.2128664986</v>
      </c>
      <c r="U345" s="31">
        <v>6837876.4844479077</v>
      </c>
      <c r="V345" s="31">
        <v>3323987.1458901367</v>
      </c>
      <c r="W345" s="31">
        <v>6293545.350842461</v>
      </c>
      <c r="X345" s="31">
        <v>3527336.2128664986</v>
      </c>
      <c r="Y345" s="31">
        <v>6901348.6378432373</v>
      </c>
      <c r="Z345" s="31">
        <v>3527336.2128664986</v>
      </c>
      <c r="AA345" s="32">
        <v>6683765.8554350687</v>
      </c>
    </row>
    <row r="346" spans="1:27" x14ac:dyDescent="0.25">
      <c r="A346" s="36" t="s">
        <v>218</v>
      </c>
      <c r="B346" s="37" t="s">
        <v>104</v>
      </c>
      <c r="C346" s="29">
        <v>5998132.5866501983</v>
      </c>
      <c r="D346" s="29">
        <v>2748552.2952687871</v>
      </c>
      <c r="E346" s="29">
        <v>5077451.2416122705</v>
      </c>
      <c r="F346" s="29">
        <v>2740389.0949518387</v>
      </c>
      <c r="G346" s="29">
        <v>5179096.606742763</v>
      </c>
      <c r="H346" s="29">
        <v>2740389.0949518387</v>
      </c>
      <c r="I346" s="29">
        <v>5219092.7996074595</v>
      </c>
      <c r="J346" s="29">
        <v>2740389.0949518387</v>
      </c>
      <c r="K346" s="29">
        <v>2925352.5345406919</v>
      </c>
      <c r="L346" s="29">
        <v>2740389.0949518387</v>
      </c>
      <c r="M346" s="29">
        <v>5219092.7996074595</v>
      </c>
      <c r="N346" s="29">
        <v>2242137.7505235379</v>
      </c>
      <c r="O346" s="29">
        <v>4240970.6179114077</v>
      </c>
      <c r="P346" s="29">
        <v>2740389.0949518387</v>
      </c>
      <c r="Q346" s="29">
        <v>3038926.620184496</v>
      </c>
      <c r="R346" s="29">
        <v>2740389.0949518387</v>
      </c>
      <c r="S346" s="29">
        <v>5322518.039847834</v>
      </c>
      <c r="T346" s="29">
        <v>2740389.0949518387</v>
      </c>
      <c r="U346" s="29">
        <v>5179096.606742763</v>
      </c>
      <c r="V346" s="29">
        <v>1705967.6397344628</v>
      </c>
      <c r="W346" s="29">
        <v>3230031.9575584107</v>
      </c>
      <c r="X346" s="29">
        <v>2740389.0949518387</v>
      </c>
      <c r="Y346" s="29">
        <v>5227171.2414659942</v>
      </c>
      <c r="Z346" s="29">
        <v>2740389.0949518387</v>
      </c>
      <c r="AA346" s="30">
        <v>5062371.2114246823</v>
      </c>
    </row>
    <row r="347" spans="1:27" x14ac:dyDescent="0.25">
      <c r="A347" s="34" t="s">
        <v>219</v>
      </c>
      <c r="B347" s="35" t="s">
        <v>220</v>
      </c>
      <c r="C347" s="31">
        <v>4535840.2099152999</v>
      </c>
      <c r="D347" s="31">
        <v>2028865.5993185155</v>
      </c>
      <c r="E347" s="31">
        <v>3922553.212708375</v>
      </c>
      <c r="F347" s="31">
        <v>2022839.8684885395</v>
      </c>
      <c r="G347" s="31">
        <v>4001078.7040576371</v>
      </c>
      <c r="H347" s="31">
        <v>2022839.8684885395</v>
      </c>
      <c r="I347" s="31">
        <v>4031977.5128008407</v>
      </c>
      <c r="J347" s="31">
        <v>2022839.8684885395</v>
      </c>
      <c r="K347" s="31">
        <v>2159372.0932380618</v>
      </c>
      <c r="L347" s="31">
        <v>2022839.8684885395</v>
      </c>
      <c r="M347" s="31">
        <v>4031977.5128008407</v>
      </c>
      <c r="N347" s="31">
        <v>2082928.9633538295</v>
      </c>
      <c r="O347" s="31">
        <v>4096578.6998376437</v>
      </c>
      <c r="P347" s="31">
        <v>2022839.8684885395</v>
      </c>
      <c r="Q347" s="31">
        <v>2347703.7611895539</v>
      </c>
      <c r="R347" s="31">
        <v>2022839.8684885395</v>
      </c>
      <c r="S347" s="31">
        <v>4111878.035538543</v>
      </c>
      <c r="T347" s="31">
        <v>2022839.8684885395</v>
      </c>
      <c r="U347" s="31">
        <v>4001078.7040576371</v>
      </c>
      <c r="V347" s="31">
        <v>2078993.5840198938</v>
      </c>
      <c r="W347" s="31">
        <v>3936308.9659710005</v>
      </c>
      <c r="X347" s="31">
        <v>2022839.8684885395</v>
      </c>
      <c r="Y347" s="31">
        <v>4038218.4625525936</v>
      </c>
      <c r="Z347" s="31">
        <v>2022839.8684885395</v>
      </c>
      <c r="AA347" s="32">
        <v>3910903.2296666307</v>
      </c>
    </row>
    <row r="348" spans="1:27" x14ac:dyDescent="0.25">
      <c r="A348" s="36" t="s">
        <v>221</v>
      </c>
      <c r="B348" s="37" t="s">
        <v>99</v>
      </c>
      <c r="C348" s="29">
        <v>60912.148108159003</v>
      </c>
      <c r="D348" s="29">
        <v>27379.959039108911</v>
      </c>
      <c r="E348" s="29">
        <v>53240.890753159161</v>
      </c>
      <c r="F348" s="29">
        <v>27298.640560762757</v>
      </c>
      <c r="G348" s="29">
        <v>54306.718768626037</v>
      </c>
      <c r="H348" s="29">
        <v>27298.640560762757</v>
      </c>
      <c r="I348" s="29">
        <v>54726.108898343045</v>
      </c>
      <c r="J348" s="29">
        <v>27298.640560762757</v>
      </c>
      <c r="K348" s="29">
        <v>29141.171047955198</v>
      </c>
      <c r="L348" s="29">
        <v>27298.640560762757</v>
      </c>
      <c r="M348" s="29">
        <v>54726.108898343045</v>
      </c>
      <c r="N348" s="29">
        <v>28452.839482814485</v>
      </c>
      <c r="O348" s="29">
        <v>56224.181330712927</v>
      </c>
      <c r="P348" s="29">
        <v>27298.640560762757</v>
      </c>
      <c r="Q348" s="29">
        <v>31865.428635949665</v>
      </c>
      <c r="R348" s="29">
        <v>27298.640560762757</v>
      </c>
      <c r="S348" s="29">
        <v>55810.600241485619</v>
      </c>
      <c r="T348" s="29">
        <v>27298.640560762757</v>
      </c>
      <c r="U348" s="29">
        <v>54306.718768626037</v>
      </c>
      <c r="V348" s="29">
        <v>28920.043663690209</v>
      </c>
      <c r="W348" s="29">
        <v>54756.411008032861</v>
      </c>
      <c r="X348" s="29">
        <v>27298.640560762757</v>
      </c>
      <c r="Y348" s="29">
        <v>54810.817430238189</v>
      </c>
      <c r="Z348" s="29">
        <v>27298.640560762757</v>
      </c>
      <c r="AA348" s="30">
        <v>53082.765307622278</v>
      </c>
    </row>
    <row r="349" spans="1:27" x14ac:dyDescent="0.25">
      <c r="A349" s="34" t="s">
        <v>222</v>
      </c>
      <c r="B349" s="35" t="s">
        <v>132</v>
      </c>
      <c r="C349" s="31">
        <v>4177628.2370032747</v>
      </c>
      <c r="D349" s="31">
        <v>2030972.8704506948</v>
      </c>
      <c r="E349" s="31">
        <v>3900824.851924289</v>
      </c>
      <c r="F349" s="31">
        <v>2024940.8810254561</v>
      </c>
      <c r="G349" s="31">
        <v>3978915.3637807919</v>
      </c>
      <c r="H349" s="31">
        <v>2024940.8810254561</v>
      </c>
      <c r="I349" s="31">
        <v>4009643.0134784039</v>
      </c>
      <c r="J349" s="31">
        <v>2024940.8810254561</v>
      </c>
      <c r="K349" s="31">
        <v>2161614.9142890186</v>
      </c>
      <c r="L349" s="31">
        <v>2024940.8810254561</v>
      </c>
      <c r="M349" s="31">
        <v>4009643.0134784039</v>
      </c>
      <c r="N349" s="31">
        <v>1815021.9145106464</v>
      </c>
      <c r="O349" s="31">
        <v>3506865.3023156682</v>
      </c>
      <c r="P349" s="31">
        <v>2024940.8810254561</v>
      </c>
      <c r="Q349" s="31">
        <v>2334699.0289218016</v>
      </c>
      <c r="R349" s="31">
        <v>2024940.8810254561</v>
      </c>
      <c r="S349" s="31">
        <v>4089100.939955269</v>
      </c>
      <c r="T349" s="31">
        <v>2024940.8810254561</v>
      </c>
      <c r="U349" s="31">
        <v>3978915.3637807919</v>
      </c>
      <c r="V349" s="31">
        <v>1536574.1760007613</v>
      </c>
      <c r="W349" s="31">
        <v>2909307.057204186</v>
      </c>
      <c r="X349" s="31">
        <v>2024940.8810254561</v>
      </c>
      <c r="Y349" s="31">
        <v>4015849.392479809</v>
      </c>
      <c r="Z349" s="31">
        <v>2024940.8810254561</v>
      </c>
      <c r="AA349" s="32">
        <v>3889239.4021140737</v>
      </c>
    </row>
    <row r="350" spans="1:27" x14ac:dyDescent="0.25">
      <c r="A350" s="36" t="s">
        <v>223</v>
      </c>
      <c r="B350" s="37" t="s">
        <v>88</v>
      </c>
      <c r="C350" s="29">
        <v>1517809.702687663</v>
      </c>
      <c r="D350" s="29">
        <v>1591696.7363800649</v>
      </c>
      <c r="E350" s="29">
        <v>2963666.998190809</v>
      </c>
      <c r="F350" s="29">
        <v>1520818.4807090606</v>
      </c>
      <c r="G350" s="29">
        <v>2896986.5840421645</v>
      </c>
      <c r="H350" s="29">
        <v>1520818.4807090606</v>
      </c>
      <c r="I350" s="29">
        <v>2919358.9093606258</v>
      </c>
      <c r="J350" s="29">
        <v>1520818.4807090606</v>
      </c>
      <c r="K350" s="29">
        <v>1623466.611115223</v>
      </c>
      <c r="L350" s="29">
        <v>1520818.4807090606</v>
      </c>
      <c r="M350" s="29">
        <v>2919358.9093606258</v>
      </c>
      <c r="N350" s="29">
        <v>1387708.5696796943</v>
      </c>
      <c r="O350" s="29">
        <v>2635865.5659014559</v>
      </c>
      <c r="P350" s="29">
        <v>1520818.4807090606</v>
      </c>
      <c r="Q350" s="29">
        <v>1699858.1638931674</v>
      </c>
      <c r="R350" s="29">
        <v>1520818.4807090606</v>
      </c>
      <c r="S350" s="29">
        <v>2977210.99364838</v>
      </c>
      <c r="T350" s="29">
        <v>1520818.4807090606</v>
      </c>
      <c r="U350" s="29">
        <v>2896986.5840421645</v>
      </c>
      <c r="V350" s="29">
        <v>1202158.6954145834</v>
      </c>
      <c r="W350" s="29">
        <v>2276134.0331462733</v>
      </c>
      <c r="X350" s="29">
        <v>1520818.4807090606</v>
      </c>
      <c r="Y350" s="29">
        <v>2923877.6776828235</v>
      </c>
      <c r="Z350" s="29">
        <v>1520818.4807090606</v>
      </c>
      <c r="AA350" s="30">
        <v>2831694.9067613725</v>
      </c>
    </row>
    <row r="351" spans="1:27" x14ac:dyDescent="0.25">
      <c r="A351" s="34" t="s">
        <v>224</v>
      </c>
      <c r="B351" s="35" t="s">
        <v>90</v>
      </c>
      <c r="C351" s="31">
        <v>293025.52840879164</v>
      </c>
      <c r="D351" s="31">
        <v>241608.60154587441</v>
      </c>
      <c r="E351" s="31">
        <v>485850.52604408184</v>
      </c>
      <c r="F351" s="31">
        <v>240891.02399928315</v>
      </c>
      <c r="G351" s="31">
        <v>495576.75516349945</v>
      </c>
      <c r="H351" s="31">
        <v>240891.02399928315</v>
      </c>
      <c r="I351" s="31">
        <v>499403.9059165814</v>
      </c>
      <c r="J351" s="31">
        <v>240891.02399928315</v>
      </c>
      <c r="K351" s="31">
        <v>257150.0408108251</v>
      </c>
      <c r="L351" s="31">
        <v>240891.02399928315</v>
      </c>
      <c r="M351" s="31">
        <v>499403.9059165814</v>
      </c>
      <c r="N351" s="31">
        <v>272049.27344210725</v>
      </c>
      <c r="O351" s="31">
        <v>531775.98892251006</v>
      </c>
      <c r="P351" s="31">
        <v>240891.02399928315</v>
      </c>
      <c r="Q351" s="31">
        <v>290788.43434785429</v>
      </c>
      <c r="R351" s="31">
        <v>240891.02399928315</v>
      </c>
      <c r="S351" s="31">
        <v>509300.44750524376</v>
      </c>
      <c r="T351" s="31">
        <v>240891.02399928315</v>
      </c>
      <c r="U351" s="31">
        <v>495576.75516349945</v>
      </c>
      <c r="V351" s="31">
        <v>302806.61898658861</v>
      </c>
      <c r="W351" s="31">
        <v>573325.6795182433</v>
      </c>
      <c r="X351" s="31">
        <v>240891.02399928315</v>
      </c>
      <c r="Y351" s="31">
        <v>500176.91486138798</v>
      </c>
      <c r="Z351" s="31">
        <v>240891.02399928315</v>
      </c>
      <c r="AA351" s="32">
        <v>484407.54998173093</v>
      </c>
    </row>
    <row r="352" spans="1:27" x14ac:dyDescent="0.25">
      <c r="A352" s="36" t="s">
        <v>225</v>
      </c>
      <c r="B352" s="37" t="s">
        <v>106</v>
      </c>
      <c r="C352" s="29">
        <v>2462782.792754652</v>
      </c>
      <c r="D352" s="29">
        <v>2911610.0399903599</v>
      </c>
      <c r="E352" s="29">
        <v>5551502.0409183642</v>
      </c>
      <c r="F352" s="29">
        <v>2902962.5581715885</v>
      </c>
      <c r="G352" s="29">
        <v>5662637.4167437814</v>
      </c>
      <c r="H352" s="29">
        <v>2902962.5581715885</v>
      </c>
      <c r="I352" s="29">
        <v>5706367.811335776</v>
      </c>
      <c r="J352" s="29">
        <v>2902962.5581715885</v>
      </c>
      <c r="K352" s="29">
        <v>3098898.9457255285</v>
      </c>
      <c r="L352" s="29">
        <v>2902962.5581715885</v>
      </c>
      <c r="M352" s="29">
        <v>5706367.811335776</v>
      </c>
      <c r="N352" s="29">
        <v>2906748.4320948021</v>
      </c>
      <c r="O352" s="29">
        <v>5592197.6191390576</v>
      </c>
      <c r="P352" s="29">
        <v>2902962.5581715885</v>
      </c>
      <c r="Q352" s="29">
        <v>3322652.7506344602</v>
      </c>
      <c r="R352" s="29">
        <v>2902962.5581715885</v>
      </c>
      <c r="S352" s="29">
        <v>5819449.2384051979</v>
      </c>
      <c r="T352" s="29">
        <v>2902962.5581715885</v>
      </c>
      <c r="U352" s="29">
        <v>5662637.4167437814</v>
      </c>
      <c r="V352" s="29">
        <v>2875483.5767728384</v>
      </c>
      <c r="W352" s="29">
        <v>5444361.0945963254</v>
      </c>
      <c r="X352" s="29">
        <v>2902962.5581715885</v>
      </c>
      <c r="Y352" s="29">
        <v>5715200.4882697398</v>
      </c>
      <c r="Z352" s="29">
        <v>2902962.5581715885</v>
      </c>
      <c r="AA352" s="30">
        <v>5535014.0798568362</v>
      </c>
    </row>
    <row r="353" spans="1:27" x14ac:dyDescent="0.25">
      <c r="A353" s="34" t="s">
        <v>226</v>
      </c>
      <c r="B353" s="35" t="s">
        <v>88</v>
      </c>
      <c r="C353" s="31">
        <v>267419.84415962198</v>
      </c>
      <c r="D353" s="31">
        <v>650564.65432259091</v>
      </c>
      <c r="E353" s="31">
        <v>1229935.7255334514</v>
      </c>
      <c r="F353" s="31">
        <v>621595.01026560599</v>
      </c>
      <c r="G353" s="31">
        <v>1202263.040442701</v>
      </c>
      <c r="H353" s="31">
        <v>621595.01026560599</v>
      </c>
      <c r="I353" s="31">
        <v>1211547.6605397731</v>
      </c>
      <c r="J353" s="31">
        <v>621595.01026560599</v>
      </c>
      <c r="K353" s="31">
        <v>663549.7645527944</v>
      </c>
      <c r="L353" s="31">
        <v>621595.01026560599</v>
      </c>
      <c r="M353" s="31">
        <v>1211547.6605397731</v>
      </c>
      <c r="N353" s="31">
        <v>574090.01035510807</v>
      </c>
      <c r="O353" s="31">
        <v>1122892.750525909</v>
      </c>
      <c r="P353" s="31">
        <v>621595.01026560599</v>
      </c>
      <c r="Q353" s="31">
        <v>705449.12278882728</v>
      </c>
      <c r="R353" s="31">
        <v>621595.01026560599</v>
      </c>
      <c r="S353" s="31">
        <v>1235556.5472687876</v>
      </c>
      <c r="T353" s="31">
        <v>621595.01026560599</v>
      </c>
      <c r="U353" s="31">
        <v>1202263.040442701</v>
      </c>
      <c r="V353" s="31">
        <v>537507.49381592439</v>
      </c>
      <c r="W353" s="31">
        <v>1017701.8262332357</v>
      </c>
      <c r="X353" s="31">
        <v>621595.01026560599</v>
      </c>
      <c r="Y353" s="31">
        <v>1213422.9706195735</v>
      </c>
      <c r="Z353" s="31">
        <v>621595.01026560599</v>
      </c>
      <c r="AA353" s="32">
        <v>1175166.687675447</v>
      </c>
    </row>
    <row r="354" spans="1:27" x14ac:dyDescent="0.25">
      <c r="A354" s="36" t="s">
        <v>227</v>
      </c>
      <c r="B354" s="37" t="s">
        <v>123</v>
      </c>
      <c r="C354" s="29">
        <v>74101.006097337988</v>
      </c>
      <c r="D354" s="29">
        <v>96796.077836789802</v>
      </c>
      <c r="E354" s="29">
        <v>160740.84527940225</v>
      </c>
      <c r="F354" s="29">
        <v>96508.593485614547</v>
      </c>
      <c r="G354" s="29">
        <v>163958.71210516436</v>
      </c>
      <c r="H354" s="29">
        <v>96508.593485614547</v>
      </c>
      <c r="I354" s="29">
        <v>165224.90286566643</v>
      </c>
      <c r="J354" s="29">
        <v>96508.593485614547</v>
      </c>
      <c r="K354" s="29">
        <v>103022.47191034802</v>
      </c>
      <c r="L354" s="29">
        <v>96508.593485614547</v>
      </c>
      <c r="M354" s="29">
        <v>165224.90286566643</v>
      </c>
      <c r="N354" s="29">
        <v>101634.37765746011</v>
      </c>
      <c r="O354" s="29">
        <v>185715.22896854885</v>
      </c>
      <c r="P354" s="29">
        <v>96508.593485614547</v>
      </c>
      <c r="Q354" s="29">
        <v>96205.676908760099</v>
      </c>
      <c r="R354" s="29">
        <v>96508.593485614547</v>
      </c>
      <c r="S354" s="29">
        <v>168499.11658990974</v>
      </c>
      <c r="T354" s="29">
        <v>96508.593485614547</v>
      </c>
      <c r="U354" s="29">
        <v>163958.71210516436</v>
      </c>
      <c r="V354" s="29">
        <v>102682.02000228131</v>
      </c>
      <c r="W354" s="29">
        <v>194415.29742360467</v>
      </c>
      <c r="X354" s="29">
        <v>96508.593485614547</v>
      </c>
      <c r="Y354" s="29">
        <v>165480.64841812779</v>
      </c>
      <c r="Z354" s="29">
        <v>96508.593485614547</v>
      </c>
      <c r="AA354" s="30">
        <v>160263.44496892244</v>
      </c>
    </row>
    <row r="355" spans="1:27" x14ac:dyDescent="0.25">
      <c r="A355" s="34" t="s">
        <v>228</v>
      </c>
      <c r="B355" s="35" t="s">
        <v>99</v>
      </c>
      <c r="C355" s="31">
        <v>2775790.3600503276</v>
      </c>
      <c r="D355" s="31">
        <v>1198138.3274813958</v>
      </c>
      <c r="E355" s="31">
        <v>2316726.9518478746</v>
      </c>
      <c r="F355" s="31">
        <v>1194579.856648776</v>
      </c>
      <c r="G355" s="31">
        <v>2363105.4487989261</v>
      </c>
      <c r="H355" s="31">
        <v>1194579.856648776</v>
      </c>
      <c r="I355" s="31">
        <v>2381354.813208682</v>
      </c>
      <c r="J355" s="31">
        <v>1194579.856648776</v>
      </c>
      <c r="K355" s="31">
        <v>1275208.4066442284</v>
      </c>
      <c r="L355" s="31">
        <v>1194579.856648776</v>
      </c>
      <c r="M355" s="31">
        <v>2381354.813208682</v>
      </c>
      <c r="N355" s="31">
        <v>1229321.8220561836</v>
      </c>
      <c r="O355" s="31">
        <v>2429057.1112241382</v>
      </c>
      <c r="P355" s="31">
        <v>1194579.856648776</v>
      </c>
      <c r="Q355" s="31">
        <v>1386593.9564264186</v>
      </c>
      <c r="R355" s="31">
        <v>1194579.856648776</v>
      </c>
      <c r="S355" s="31">
        <v>2428545.4271928221</v>
      </c>
      <c r="T355" s="31">
        <v>1194579.856648776</v>
      </c>
      <c r="U355" s="31">
        <v>2363105.4487989261</v>
      </c>
      <c r="V355" s="31">
        <v>1239207.5357211258</v>
      </c>
      <c r="W355" s="31">
        <v>2346281.2829494621</v>
      </c>
      <c r="X355" s="31">
        <v>1194579.856648776</v>
      </c>
      <c r="Y355" s="31">
        <v>2385040.8247707868</v>
      </c>
      <c r="Z355" s="31">
        <v>1194579.856648776</v>
      </c>
      <c r="AA355" s="32">
        <v>2309846.2728008861</v>
      </c>
    </row>
    <row r="356" spans="1:27" x14ac:dyDescent="0.25">
      <c r="A356" s="36" t="s">
        <v>229</v>
      </c>
      <c r="B356" s="37" t="s">
        <v>88</v>
      </c>
      <c r="C356" s="29">
        <v>490897.46197107009</v>
      </c>
      <c r="D356" s="29">
        <v>1191553.2532055792</v>
      </c>
      <c r="E356" s="29">
        <v>2254734.8658957495</v>
      </c>
      <c r="F356" s="29">
        <v>1138493.3868403349</v>
      </c>
      <c r="G356" s="29">
        <v>2204004.923987601</v>
      </c>
      <c r="H356" s="29">
        <v>1138493.3868403349</v>
      </c>
      <c r="I356" s="29">
        <v>2221025.6155691762</v>
      </c>
      <c r="J356" s="29">
        <v>1138493.3868403349</v>
      </c>
      <c r="K356" s="29">
        <v>1215336.3625940578</v>
      </c>
      <c r="L356" s="29">
        <v>1138493.3868403349</v>
      </c>
      <c r="M356" s="29">
        <v>2221025.6155691762</v>
      </c>
      <c r="N356" s="29">
        <v>1060155.0093347956</v>
      </c>
      <c r="O356" s="29">
        <v>2067881.1659374263</v>
      </c>
      <c r="P356" s="29">
        <v>1138493.3868403349</v>
      </c>
      <c r="Q356" s="29">
        <v>1293238.9069174007</v>
      </c>
      <c r="R356" s="29">
        <v>1138493.3868403349</v>
      </c>
      <c r="S356" s="29">
        <v>2265039.0325920624</v>
      </c>
      <c r="T356" s="29">
        <v>1138493.3868403349</v>
      </c>
      <c r="U356" s="29">
        <v>2204004.923987601</v>
      </c>
      <c r="V356" s="29">
        <v>996089.23137642024</v>
      </c>
      <c r="W356" s="29">
        <v>1885967.8079394433</v>
      </c>
      <c r="X356" s="29">
        <v>1138493.3868403349</v>
      </c>
      <c r="Y356" s="29">
        <v>2224463.4594609421</v>
      </c>
      <c r="Z356" s="29">
        <v>1138493.3868403349</v>
      </c>
      <c r="AA356" s="30">
        <v>2154331.5223174118</v>
      </c>
    </row>
    <row r="357" spans="1:27" x14ac:dyDescent="0.25">
      <c r="A357" s="34" t="s">
        <v>230</v>
      </c>
      <c r="B357" s="35" t="s">
        <v>92</v>
      </c>
      <c r="C357" s="31">
        <v>1307288.8104182913</v>
      </c>
      <c r="D357" s="31">
        <v>685061.15415479732</v>
      </c>
      <c r="E357" s="31">
        <v>1369274.5350670523</v>
      </c>
      <c r="F357" s="31">
        <v>683026.52252695756</v>
      </c>
      <c r="G357" s="31">
        <v>1396686.0065825486</v>
      </c>
      <c r="H357" s="31">
        <v>683026.52252695756</v>
      </c>
      <c r="I357" s="31">
        <v>1407472.0812848373</v>
      </c>
      <c r="J357" s="31">
        <v>683026.52252695756</v>
      </c>
      <c r="K357" s="31">
        <v>729127.61640801444</v>
      </c>
      <c r="L357" s="31">
        <v>683026.52252695756</v>
      </c>
      <c r="M357" s="31">
        <v>1407472.0812848373</v>
      </c>
      <c r="N357" s="31">
        <v>748273.38918064581</v>
      </c>
      <c r="O357" s="31">
        <v>1487635.7076052378</v>
      </c>
      <c r="P357" s="31">
        <v>683026.52252695756</v>
      </c>
      <c r="Q357" s="31">
        <v>819530.24006483797</v>
      </c>
      <c r="R357" s="31">
        <v>683026.52252695756</v>
      </c>
      <c r="S357" s="31">
        <v>1435363.5451326256</v>
      </c>
      <c r="T357" s="31">
        <v>683026.52252695756</v>
      </c>
      <c r="U357" s="31">
        <v>1396686.0065825486</v>
      </c>
      <c r="V357" s="31">
        <v>799791.13394842192</v>
      </c>
      <c r="W357" s="31">
        <v>1514302.4180853663</v>
      </c>
      <c r="X357" s="31">
        <v>683026.52252695756</v>
      </c>
      <c r="Y357" s="31">
        <v>1409650.655572121</v>
      </c>
      <c r="Z357" s="31">
        <v>683026.52252695756</v>
      </c>
      <c r="AA357" s="32">
        <v>1365207.7896979032</v>
      </c>
    </row>
    <row r="358" spans="1:27" x14ac:dyDescent="0.25">
      <c r="A358" s="36" t="s">
        <v>28</v>
      </c>
      <c r="B358" s="37" t="s">
        <v>109</v>
      </c>
      <c r="C358" s="29">
        <v>49262.381539800001</v>
      </c>
      <c r="D358" s="29">
        <v>4499680.8461121842</v>
      </c>
      <c r="E358" s="29">
        <v>6767827.8827656899</v>
      </c>
      <c r="F358" s="29">
        <v>4263603.981238652</v>
      </c>
      <c r="G358" s="29">
        <v>6560613.866624427</v>
      </c>
      <c r="H358" s="29">
        <v>4263603.981238652</v>
      </c>
      <c r="I358" s="29">
        <v>6611278.9917311287</v>
      </c>
      <c r="J358" s="29">
        <v>4263603.981238652</v>
      </c>
      <c r="K358" s="29">
        <v>4551377.2973956019</v>
      </c>
      <c r="L358" s="29">
        <v>4263603.981238652</v>
      </c>
      <c r="M358" s="29">
        <v>6611278.9917311287</v>
      </c>
      <c r="N358" s="29">
        <v>4289946.0691289622</v>
      </c>
      <c r="O358" s="29">
        <v>7400720.800798215</v>
      </c>
      <c r="P358" s="29">
        <v>4263603.981238652</v>
      </c>
      <c r="Q358" s="29">
        <v>3849556.3295884198</v>
      </c>
      <c r="R358" s="29">
        <v>2131801.990619326</v>
      </c>
      <c r="S358" s="29">
        <v>3371146.3899054024</v>
      </c>
      <c r="T358" s="29">
        <v>4263603.981238652</v>
      </c>
      <c r="U358" s="29">
        <v>6560613.866624427</v>
      </c>
      <c r="V358" s="29">
        <v>4082161.2073938772</v>
      </c>
      <c r="W358" s="29">
        <v>7729051.1547099445</v>
      </c>
      <c r="X358" s="29">
        <v>4263603.981238652</v>
      </c>
      <c r="Y358" s="29">
        <v>6621512.3474111194</v>
      </c>
      <c r="Z358" s="29">
        <v>4263603.981238652</v>
      </c>
      <c r="AA358" s="30">
        <v>6412752.1244599707</v>
      </c>
    </row>
    <row r="359" spans="1:27" x14ac:dyDescent="0.25">
      <c r="A359" s="34" t="s">
        <v>231</v>
      </c>
      <c r="B359" s="35" t="s">
        <v>86</v>
      </c>
      <c r="C359" s="31">
        <v>114.07902486400002</v>
      </c>
      <c r="D359" s="31">
        <v>14495.043931017288</v>
      </c>
      <c r="E359" s="31">
        <v>21631.33163850745</v>
      </c>
      <c r="F359" s="31">
        <v>14451.993650542167</v>
      </c>
      <c r="G359" s="31">
        <v>22064.368707309844</v>
      </c>
      <c r="H359" s="31">
        <v>14451.993650542167</v>
      </c>
      <c r="I359" s="31">
        <v>22234.763433120977</v>
      </c>
      <c r="J359" s="31">
        <v>14451.993650542167</v>
      </c>
      <c r="K359" s="31">
        <v>15427.435590318069</v>
      </c>
      <c r="L359" s="31">
        <v>14451.993650542167</v>
      </c>
      <c r="M359" s="31">
        <v>22234.763433120977</v>
      </c>
      <c r="N359" s="31">
        <v>14420.277352375006</v>
      </c>
      <c r="O359" s="31">
        <v>24766.810545823468</v>
      </c>
      <c r="P359" s="31">
        <v>14451.993650542167</v>
      </c>
      <c r="Q359" s="31">
        <v>12946.658947221293</v>
      </c>
      <c r="R359" s="31">
        <v>14451.993650542167</v>
      </c>
      <c r="S359" s="31">
        <v>22675.383256920883</v>
      </c>
      <c r="T359" s="31">
        <v>14451.993650542167</v>
      </c>
      <c r="U359" s="31">
        <v>22064.368707309844</v>
      </c>
      <c r="V359" s="31">
        <v>13594.854083200162</v>
      </c>
      <c r="W359" s="31">
        <v>25740.120811385921</v>
      </c>
      <c r="X359" s="31">
        <v>14451.993650542167</v>
      </c>
      <c r="Y359" s="31">
        <v>22269.179805952346</v>
      </c>
      <c r="Z359" s="31">
        <v>14451.993650542167</v>
      </c>
      <c r="AA359" s="32">
        <v>21567.086583541084</v>
      </c>
    </row>
    <row r="360" spans="1:27" x14ac:dyDescent="0.25">
      <c r="A360" s="36" t="s">
        <v>232</v>
      </c>
      <c r="B360" s="37" t="s">
        <v>97</v>
      </c>
      <c r="C360" s="29">
        <v>2710598.3791346406</v>
      </c>
      <c r="D360" s="29">
        <v>4219793.3310387069</v>
      </c>
      <c r="E360" s="29">
        <v>7055963.5201039826</v>
      </c>
      <c r="F360" s="29">
        <v>4207260.5448455224</v>
      </c>
      <c r="G360" s="29">
        <v>7197216.6713840058</v>
      </c>
      <c r="H360" s="29">
        <v>4207260.5448455224</v>
      </c>
      <c r="I360" s="29">
        <v>7252798.0377757652</v>
      </c>
      <c r="J360" s="29">
        <v>4207260.5448455224</v>
      </c>
      <c r="K360" s="29">
        <v>4491230.9427188123</v>
      </c>
      <c r="L360" s="29">
        <v>4207260.5448455224</v>
      </c>
      <c r="M360" s="29">
        <v>7252798.0377757652</v>
      </c>
      <c r="N360" s="29">
        <v>4811792.5473262221</v>
      </c>
      <c r="O360" s="29">
        <v>8651125.6038454119</v>
      </c>
      <c r="P360" s="29">
        <v>4207260.5448455224</v>
      </c>
      <c r="Q360" s="29">
        <v>4223094.2951381095</v>
      </c>
      <c r="R360" s="29">
        <v>4207260.5448455224</v>
      </c>
      <c r="S360" s="29">
        <v>7396524.6217384581</v>
      </c>
      <c r="T360" s="29">
        <v>4207260.5448455224</v>
      </c>
      <c r="U360" s="29">
        <v>7197216.6713840058</v>
      </c>
      <c r="V360" s="29">
        <v>5383722.5973289823</v>
      </c>
      <c r="W360" s="29">
        <v>10193391.50108891</v>
      </c>
      <c r="X360" s="29">
        <v>4207260.5448455224</v>
      </c>
      <c r="Y360" s="29">
        <v>7264024.3772009388</v>
      </c>
      <c r="Z360" s="29">
        <v>4207260.5448455224</v>
      </c>
      <c r="AA360" s="30">
        <v>7035007.3084492739</v>
      </c>
    </row>
    <row r="361" spans="1:27" x14ac:dyDescent="0.25">
      <c r="A361" s="34" t="s">
        <v>27</v>
      </c>
      <c r="B361" s="35" t="s">
        <v>99</v>
      </c>
      <c r="C361" s="31">
        <v>4458754.6671183268</v>
      </c>
      <c r="D361" s="31">
        <v>2098239.6642574356</v>
      </c>
      <c r="E361" s="31">
        <v>4061843.4908653577</v>
      </c>
      <c r="F361" s="31">
        <v>2092007.8924545909</v>
      </c>
      <c r="G361" s="31">
        <v>4143157.4306917535</v>
      </c>
      <c r="H361" s="31">
        <v>2092007.8924545909</v>
      </c>
      <c r="I361" s="31">
        <v>4175153.4593912386</v>
      </c>
      <c r="J361" s="31">
        <v>2092007.8924545909</v>
      </c>
      <c r="K361" s="31">
        <v>2233208.6351331514</v>
      </c>
      <c r="L361" s="31">
        <v>2092007.8924545909</v>
      </c>
      <c r="M361" s="31">
        <v>4175153.4593912386</v>
      </c>
      <c r="N361" s="31">
        <v>2194723.8346885415</v>
      </c>
      <c r="O361" s="31">
        <v>4397848.8934635706</v>
      </c>
      <c r="P361" s="31">
        <v>2092007.8924545909</v>
      </c>
      <c r="Q361" s="31">
        <v>2431070.9692791281</v>
      </c>
      <c r="R361" s="31">
        <v>2092007.8924545909</v>
      </c>
      <c r="S361" s="31">
        <v>4257891.2581156548</v>
      </c>
      <c r="T361" s="31">
        <v>2092007.8924545909</v>
      </c>
      <c r="U361" s="31">
        <v>4143157.4306917535</v>
      </c>
      <c r="V361" s="31">
        <v>2308754.01240568</v>
      </c>
      <c r="W361" s="31">
        <v>4371331.0079974942</v>
      </c>
      <c r="X361" s="31">
        <v>2092007.8924545909</v>
      </c>
      <c r="Y361" s="31">
        <v>4181616.0259266896</v>
      </c>
      <c r="Z361" s="31">
        <v>2092007.8924545909</v>
      </c>
      <c r="AA361" s="32">
        <v>4049779.8156974879</v>
      </c>
    </row>
    <row r="362" spans="1:27" x14ac:dyDescent="0.25">
      <c r="A362" s="36" t="s">
        <v>233</v>
      </c>
      <c r="B362" s="37" t="s">
        <v>3</v>
      </c>
      <c r="C362" s="29">
        <v>0</v>
      </c>
      <c r="D362" s="29">
        <v>0</v>
      </c>
      <c r="E362" s="29">
        <v>0</v>
      </c>
      <c r="F362" s="29">
        <v>0</v>
      </c>
      <c r="G362" s="29">
        <v>0</v>
      </c>
      <c r="H362" s="29">
        <v>0</v>
      </c>
      <c r="I362" s="29">
        <v>0</v>
      </c>
      <c r="J362" s="29">
        <v>0</v>
      </c>
      <c r="K362" s="29">
        <v>0</v>
      </c>
      <c r="L362" s="29">
        <v>0</v>
      </c>
      <c r="M362" s="29">
        <v>0</v>
      </c>
      <c r="N362" s="29">
        <v>0</v>
      </c>
      <c r="O362" s="29">
        <v>0</v>
      </c>
      <c r="P362" s="29">
        <v>0</v>
      </c>
      <c r="Q362" s="29">
        <v>0</v>
      </c>
      <c r="R362" s="29">
        <v>0</v>
      </c>
      <c r="S362" s="29">
        <v>0</v>
      </c>
      <c r="T362" s="29">
        <v>0</v>
      </c>
      <c r="U362" s="29">
        <v>0</v>
      </c>
      <c r="V362" s="29">
        <v>0</v>
      </c>
      <c r="W362" s="29">
        <v>0</v>
      </c>
      <c r="X362" s="29">
        <v>0</v>
      </c>
      <c r="Y362" s="29">
        <v>0</v>
      </c>
      <c r="Z362" s="29">
        <v>0</v>
      </c>
      <c r="AA362" s="30">
        <v>0</v>
      </c>
    </row>
    <row r="363" spans="1:27" x14ac:dyDescent="0.25">
      <c r="A363" s="34" t="s">
        <v>234</v>
      </c>
      <c r="B363" s="35" t="s">
        <v>97</v>
      </c>
      <c r="C363" s="31">
        <v>16595.404534479501</v>
      </c>
      <c r="D363" s="31">
        <v>1461403.9624903149</v>
      </c>
      <c r="E363" s="31">
        <v>2431238.05240897</v>
      </c>
      <c r="F363" s="31">
        <v>1457063.5927217186</v>
      </c>
      <c r="G363" s="31">
        <v>2479908.9441215182</v>
      </c>
      <c r="H363" s="31">
        <v>1457063.5927217186</v>
      </c>
      <c r="I363" s="31">
        <v>2499060.337491327</v>
      </c>
      <c r="J363" s="31">
        <v>1457063.5927217186</v>
      </c>
      <c r="K363" s="31">
        <v>1555408.5665453125</v>
      </c>
      <c r="L363" s="31">
        <v>1457063.5927217186</v>
      </c>
      <c r="M363" s="31">
        <v>2499060.337491327</v>
      </c>
      <c r="N363" s="31">
        <v>1640650.1375717416</v>
      </c>
      <c r="O363" s="31">
        <v>2859007.5323484736</v>
      </c>
      <c r="P363" s="31">
        <v>1457063.5927217186</v>
      </c>
      <c r="Q363" s="31">
        <v>1455130.4750934571</v>
      </c>
      <c r="R363" s="31">
        <v>1457063.5927217186</v>
      </c>
      <c r="S363" s="31">
        <v>2548583.4875299064</v>
      </c>
      <c r="T363" s="31">
        <v>1457063.5927217186</v>
      </c>
      <c r="U363" s="31">
        <v>2479908.9441215182</v>
      </c>
      <c r="V363" s="31">
        <v>1977682.6052544881</v>
      </c>
      <c r="W363" s="31">
        <v>3744489.5601147944</v>
      </c>
      <c r="X363" s="31">
        <v>1457063.5927217186</v>
      </c>
      <c r="Y363" s="31">
        <v>2502928.541106889</v>
      </c>
      <c r="Z363" s="31">
        <v>1457063.5927217186</v>
      </c>
      <c r="AA363" s="32">
        <v>2424017.2753933151</v>
      </c>
    </row>
    <row r="364" spans="1:27" x14ac:dyDescent="0.25">
      <c r="A364" s="36" t="s">
        <v>235</v>
      </c>
      <c r="B364" s="37" t="s">
        <v>88</v>
      </c>
      <c r="C364" s="29">
        <v>14262.946590970001</v>
      </c>
      <c r="D364" s="29">
        <v>4716966.9504107162</v>
      </c>
      <c r="E364" s="29">
        <v>8924468.3998973724</v>
      </c>
      <c r="F364" s="29">
        <v>4506920.4121089261</v>
      </c>
      <c r="G364" s="29">
        <v>8723674.1644704752</v>
      </c>
      <c r="H364" s="29">
        <v>4506920.4121089261</v>
      </c>
      <c r="I364" s="29">
        <v>8791043.7813871931</v>
      </c>
      <c r="J364" s="29">
        <v>4506920.4121089261</v>
      </c>
      <c r="K364" s="29">
        <v>4811116.4486909239</v>
      </c>
      <c r="L364" s="29">
        <v>4506920.4121089261</v>
      </c>
      <c r="M364" s="29">
        <v>8791043.7813871931</v>
      </c>
      <c r="N364" s="29">
        <v>3704215.0765198721</v>
      </c>
      <c r="O364" s="29">
        <v>7173112.6937570898</v>
      </c>
      <c r="P364" s="29">
        <v>4506920.4121089261</v>
      </c>
      <c r="Q364" s="29">
        <v>5118770.2522695586</v>
      </c>
      <c r="R364" s="29">
        <v>4506920.4121089261</v>
      </c>
      <c r="S364" s="29">
        <v>8965253.3327333592</v>
      </c>
      <c r="T364" s="29">
        <v>4506920.4121089261</v>
      </c>
      <c r="U364" s="29">
        <v>8723674.1644704752</v>
      </c>
      <c r="V364" s="29">
        <v>3038827.2578173326</v>
      </c>
      <c r="W364" s="29">
        <v>5753631.5036886521</v>
      </c>
      <c r="X364" s="29">
        <v>4506920.4121089261</v>
      </c>
      <c r="Y364" s="29">
        <v>8804651.1148435213</v>
      </c>
      <c r="Z364" s="29">
        <v>4506920.4121089261</v>
      </c>
      <c r="AA364" s="30">
        <v>8527061.8220499419</v>
      </c>
    </row>
    <row r="365" spans="1:27" x14ac:dyDescent="0.25">
      <c r="A365" s="34" t="s">
        <v>236</v>
      </c>
      <c r="B365" s="35" t="s">
        <v>88</v>
      </c>
      <c r="C365" s="31">
        <v>4683.4569416249997</v>
      </c>
      <c r="D365" s="31">
        <v>10831.425090505085</v>
      </c>
      <c r="E365" s="31">
        <v>20839.350801194414</v>
      </c>
      <c r="F365" s="31">
        <v>10349.101731224893</v>
      </c>
      <c r="G365" s="31">
        <v>20370.480127511844</v>
      </c>
      <c r="H365" s="31">
        <v>10349.101731224893</v>
      </c>
      <c r="I365" s="31">
        <v>20527.793596209398</v>
      </c>
      <c r="J365" s="31">
        <v>10349.101731224893</v>
      </c>
      <c r="K365" s="31">
        <v>11047.617666932176</v>
      </c>
      <c r="L365" s="31">
        <v>10349.101731224893</v>
      </c>
      <c r="M365" s="31">
        <v>20527.793596209398</v>
      </c>
      <c r="N365" s="31">
        <v>11740.68105893147</v>
      </c>
      <c r="O365" s="31">
        <v>22334.840909212995</v>
      </c>
      <c r="P365" s="31">
        <v>10349.101731224893</v>
      </c>
      <c r="Q365" s="31">
        <v>11952.739835908935</v>
      </c>
      <c r="R365" s="31">
        <v>10349.101731224893</v>
      </c>
      <c r="S365" s="31">
        <v>20934.586896465036</v>
      </c>
      <c r="T365" s="31">
        <v>10349.101731224893</v>
      </c>
      <c r="U365" s="31">
        <v>20370.480127511844</v>
      </c>
      <c r="V365" s="31">
        <v>13304.606238970186</v>
      </c>
      <c r="W365" s="31">
        <v>25190.573568730615</v>
      </c>
      <c r="X365" s="31">
        <v>10349.101731224893</v>
      </c>
      <c r="Y365" s="31">
        <v>20559.567813188922</v>
      </c>
      <c r="Z365" s="31">
        <v>10349.101731224893</v>
      </c>
      <c r="AA365" s="32">
        <v>19911.374510017224</v>
      </c>
    </row>
    <row r="366" spans="1:27" x14ac:dyDescent="0.25">
      <c r="A366" s="36" t="s">
        <v>237</v>
      </c>
      <c r="B366" s="37" t="s">
        <v>106</v>
      </c>
      <c r="C366" s="29">
        <v>513555.08230990899</v>
      </c>
      <c r="D366" s="29">
        <v>672496.20403314556</v>
      </c>
      <c r="E366" s="29">
        <v>1293863.3828159382</v>
      </c>
      <c r="F366" s="29">
        <v>670498.8903071672</v>
      </c>
      <c r="G366" s="29">
        <v>1319765.2004242425</v>
      </c>
      <c r="H366" s="29">
        <v>670498.8903071672</v>
      </c>
      <c r="I366" s="29">
        <v>1329957.2450027429</v>
      </c>
      <c r="J366" s="29">
        <v>670498.8903071672</v>
      </c>
      <c r="K366" s="29">
        <v>715754.4276395042</v>
      </c>
      <c r="L366" s="29">
        <v>670498.8903071672</v>
      </c>
      <c r="M366" s="29">
        <v>1329957.2450027429</v>
      </c>
      <c r="N366" s="29">
        <v>760656.70489183639</v>
      </c>
      <c r="O366" s="29">
        <v>1447032.4510996933</v>
      </c>
      <c r="P366" s="29">
        <v>670498.8903071672</v>
      </c>
      <c r="Q366" s="29">
        <v>774395.5953130495</v>
      </c>
      <c r="R366" s="29">
        <v>670498.8903071672</v>
      </c>
      <c r="S366" s="29">
        <v>1356312.6199415021</v>
      </c>
      <c r="T366" s="29">
        <v>670498.8903071672</v>
      </c>
      <c r="U366" s="29">
        <v>1319765.2004242425</v>
      </c>
      <c r="V366" s="29">
        <v>861980.48399583064</v>
      </c>
      <c r="W366" s="29">
        <v>1632050.0138745708</v>
      </c>
      <c r="X366" s="29">
        <v>670498.8903071672</v>
      </c>
      <c r="Y366" s="29">
        <v>1332015.8369248679</v>
      </c>
      <c r="Z366" s="29">
        <v>670498.8903071672</v>
      </c>
      <c r="AA366" s="30">
        <v>1290020.6085689748</v>
      </c>
    </row>
    <row r="367" spans="1:27" x14ac:dyDescent="0.25">
      <c r="A367" s="34" t="s">
        <v>238</v>
      </c>
      <c r="B367" s="35" t="s">
        <v>197</v>
      </c>
      <c r="C367" s="31">
        <v>4797990.1427936284</v>
      </c>
      <c r="D367" s="31">
        <v>4617038.5602860963</v>
      </c>
      <c r="E367" s="31">
        <v>8764373.8870617803</v>
      </c>
      <c r="F367" s="31">
        <v>4603325.9557620464</v>
      </c>
      <c r="G367" s="31">
        <v>8939827.6613077056</v>
      </c>
      <c r="H367" s="31">
        <v>4603325.9557620464</v>
      </c>
      <c r="I367" s="31">
        <v>9008866.5494515002</v>
      </c>
      <c r="J367" s="31">
        <v>4603325.9557620464</v>
      </c>
      <c r="K367" s="31">
        <v>4914028.9153873296</v>
      </c>
      <c r="L367" s="31">
        <v>4603325.9557620464</v>
      </c>
      <c r="M367" s="31">
        <v>9008866.5494515002</v>
      </c>
      <c r="N367" s="31">
        <v>4741005.8954435159</v>
      </c>
      <c r="O367" s="31">
        <v>9034903.1403202005</v>
      </c>
      <c r="P367" s="31">
        <v>4603325.9557620464</v>
      </c>
      <c r="Q367" s="31">
        <v>5245602.1431304915</v>
      </c>
      <c r="R367" s="31">
        <v>4603325.9557620464</v>
      </c>
      <c r="S367" s="31">
        <v>9187392.6310802009</v>
      </c>
      <c r="T367" s="31">
        <v>4603325.9557620464</v>
      </c>
      <c r="U367" s="31">
        <v>8939827.6613077056</v>
      </c>
      <c r="V367" s="31">
        <v>4768482.4716714602</v>
      </c>
      <c r="W367" s="31">
        <v>9028512.8591028489</v>
      </c>
      <c r="X367" s="31">
        <v>4603325.9557620464</v>
      </c>
      <c r="Y367" s="31">
        <v>9022811.0427620094</v>
      </c>
      <c r="Z367" s="31">
        <v>4603325.9557620464</v>
      </c>
      <c r="AA367" s="32">
        <v>8738343.6966172066</v>
      </c>
    </row>
    <row r="368" spans="1:27" x14ac:dyDescent="0.25">
      <c r="A368" s="36" t="s">
        <v>239</v>
      </c>
      <c r="B368" s="37" t="s">
        <v>197</v>
      </c>
      <c r="C368" s="29">
        <v>7065482.5367604783</v>
      </c>
      <c r="D368" s="29">
        <v>6756081.7522769496</v>
      </c>
      <c r="E368" s="29">
        <v>12824849.893573675</v>
      </c>
      <c r="F368" s="29">
        <v>6736016.1894726874</v>
      </c>
      <c r="G368" s="29">
        <v>13081590.232012084</v>
      </c>
      <c r="H368" s="29">
        <v>6736016.1894726874</v>
      </c>
      <c r="I368" s="29">
        <v>13182614.376882309</v>
      </c>
      <c r="J368" s="29">
        <v>6736016.1894726874</v>
      </c>
      <c r="K368" s="29">
        <v>7190665.7594283596</v>
      </c>
      <c r="L368" s="29">
        <v>6736016.1894726874</v>
      </c>
      <c r="M368" s="29">
        <v>13182614.376882309</v>
      </c>
      <c r="N368" s="29">
        <v>6937482.3275590288</v>
      </c>
      <c r="O368" s="29">
        <v>13220713.546764189</v>
      </c>
      <c r="P368" s="29">
        <v>6736016.1894726874</v>
      </c>
      <c r="Q368" s="29">
        <v>7675854.6536186486</v>
      </c>
      <c r="R368" s="29">
        <v>6736016.1894726874</v>
      </c>
      <c r="S368" s="29">
        <v>13443850.402236717</v>
      </c>
      <c r="T368" s="29">
        <v>6736016.1894726874</v>
      </c>
      <c r="U368" s="29">
        <v>13081590.232012084</v>
      </c>
      <c r="V368" s="29">
        <v>6977688.6184194554</v>
      </c>
      <c r="W368" s="29">
        <v>13211362.690850653</v>
      </c>
      <c r="X368" s="29">
        <v>6736016.1894726874</v>
      </c>
      <c r="Y368" s="29">
        <v>13203019.261002239</v>
      </c>
      <c r="Z368" s="29">
        <v>6736016.1894726874</v>
      </c>
      <c r="AA368" s="30">
        <v>12786760.089389762</v>
      </c>
    </row>
    <row r="369" spans="1:27" x14ac:dyDescent="0.25">
      <c r="A369" s="34" t="s">
        <v>240</v>
      </c>
      <c r="B369" s="35" t="s">
        <v>117</v>
      </c>
      <c r="C369" s="31">
        <v>53.103676416999996</v>
      </c>
      <c r="D369" s="31">
        <v>6860.009895644218</v>
      </c>
      <c r="E369" s="31">
        <v>10430.422311691793</v>
      </c>
      <c r="F369" s="31">
        <v>6726.9123939185474</v>
      </c>
      <c r="G369" s="31">
        <v>10463.884725616925</v>
      </c>
      <c r="H369" s="31">
        <v>6726.9123939185474</v>
      </c>
      <c r="I369" s="31">
        <v>10544.693326687398</v>
      </c>
      <c r="J369" s="31">
        <v>6726.9123939185474</v>
      </c>
      <c r="K369" s="31">
        <v>7180.9475002777517</v>
      </c>
      <c r="L369" s="31">
        <v>6726.9123939185474</v>
      </c>
      <c r="M369" s="31">
        <v>10544.693326687398</v>
      </c>
      <c r="N369" s="31">
        <v>7143.4100827037219</v>
      </c>
      <c r="O369" s="31">
        <v>12137.993227253157</v>
      </c>
      <c r="P369" s="31">
        <v>6726.9123939185474</v>
      </c>
      <c r="Q369" s="31">
        <v>6139.8696061818064</v>
      </c>
      <c r="R369" s="31">
        <v>6726.9123939185474</v>
      </c>
      <c r="S369" s="31">
        <v>10753.654439748225</v>
      </c>
      <c r="T369" s="31">
        <v>6726.9123939185474</v>
      </c>
      <c r="U369" s="31">
        <v>10463.884725616925</v>
      </c>
      <c r="V369" s="31">
        <v>7493.0319865788097</v>
      </c>
      <c r="W369" s="31">
        <v>14187.099574423428</v>
      </c>
      <c r="X369" s="31">
        <v>6726.9123939185474</v>
      </c>
      <c r="Y369" s="31">
        <v>10561.015069799945</v>
      </c>
      <c r="Z369" s="31">
        <v>6726.9123939185474</v>
      </c>
      <c r="AA369" s="32">
        <v>10228.051881801985</v>
      </c>
    </row>
    <row r="370" spans="1:27" x14ac:dyDescent="0.25">
      <c r="A370" s="36" t="s">
        <v>241</v>
      </c>
      <c r="B370" s="37" t="s">
        <v>97</v>
      </c>
      <c r="C370" s="29">
        <v>80123.369397246031</v>
      </c>
      <c r="D370" s="29">
        <v>293432.2940603926</v>
      </c>
      <c r="E370" s="29">
        <v>453998.8757300314</v>
      </c>
      <c r="F370" s="29">
        <v>292560.80014703324</v>
      </c>
      <c r="G370" s="29">
        <v>463087.46748532297</v>
      </c>
      <c r="H370" s="29">
        <v>292560.80014703324</v>
      </c>
      <c r="I370" s="29">
        <v>466663.7158292238</v>
      </c>
      <c r="J370" s="29">
        <v>292560.80014703324</v>
      </c>
      <c r="K370" s="29">
        <v>312307.28504720517</v>
      </c>
      <c r="L370" s="29">
        <v>292560.80014703324</v>
      </c>
      <c r="M370" s="29">
        <v>466663.7158292238</v>
      </c>
      <c r="N370" s="29">
        <v>323251.83746185177</v>
      </c>
      <c r="O370" s="29">
        <v>554852.01094813494</v>
      </c>
      <c r="P370" s="29">
        <v>292560.80014703324</v>
      </c>
      <c r="Q370" s="29">
        <v>271724.76964086638</v>
      </c>
      <c r="R370" s="29">
        <v>292560.80014703324</v>
      </c>
      <c r="S370" s="29">
        <v>475911.45461722417</v>
      </c>
      <c r="T370" s="29">
        <v>292560.80014703324</v>
      </c>
      <c r="U370" s="29">
        <v>463087.46748532297</v>
      </c>
      <c r="V370" s="29">
        <v>353642.28694018582</v>
      </c>
      <c r="W370" s="29">
        <v>669576.52757038176</v>
      </c>
      <c r="X370" s="29">
        <v>292560.80014703324</v>
      </c>
      <c r="Y370" s="29">
        <v>467386.04743752524</v>
      </c>
      <c r="Z370" s="29">
        <v>292560.80014703324</v>
      </c>
      <c r="AA370" s="30">
        <v>452650.49906911323</v>
      </c>
    </row>
    <row r="371" spans="1:27" x14ac:dyDescent="0.25">
      <c r="A371" s="34" t="s">
        <v>242</v>
      </c>
      <c r="B371" s="35" t="s">
        <v>117</v>
      </c>
      <c r="C371" s="31">
        <v>375421.6156256281</v>
      </c>
      <c r="D371" s="31">
        <v>207700.89242388139</v>
      </c>
      <c r="E371" s="31">
        <v>404818.34572762018</v>
      </c>
      <c r="F371" s="31">
        <v>203671.09213082879</v>
      </c>
      <c r="G371" s="31">
        <v>406117.06582201552</v>
      </c>
      <c r="H371" s="31">
        <v>203671.09213082879</v>
      </c>
      <c r="I371" s="31">
        <v>409253.35342652071</v>
      </c>
      <c r="J371" s="31">
        <v>203671.09213082879</v>
      </c>
      <c r="K371" s="31">
        <v>217417.93772101612</v>
      </c>
      <c r="L371" s="31">
        <v>203671.09213082879</v>
      </c>
      <c r="M371" s="31">
        <v>409253.35342652071</v>
      </c>
      <c r="N371" s="31">
        <v>214091.24602418745</v>
      </c>
      <c r="O371" s="31">
        <v>429953.2136093459</v>
      </c>
      <c r="P371" s="31">
        <v>203671.09213082879</v>
      </c>
      <c r="Q371" s="31">
        <v>238296.37791095968</v>
      </c>
      <c r="R371" s="31">
        <v>203671.09213082879</v>
      </c>
      <c r="S371" s="31">
        <v>417363.40780235024</v>
      </c>
      <c r="T371" s="31">
        <v>203671.09213082879</v>
      </c>
      <c r="U371" s="31">
        <v>406117.06582201552</v>
      </c>
      <c r="V371" s="31">
        <v>226379.14469780444</v>
      </c>
      <c r="W371" s="31">
        <v>428620.01298715279</v>
      </c>
      <c r="X371" s="31">
        <v>203671.09213082879</v>
      </c>
      <c r="Y371" s="31">
        <v>409886.82164561725</v>
      </c>
      <c r="Z371" s="31">
        <v>203671.09213082879</v>
      </c>
      <c r="AA371" s="32">
        <v>396964.08439437096</v>
      </c>
    </row>
    <row r="372" spans="1:27" x14ac:dyDescent="0.25">
      <c r="A372" s="36" t="s">
        <v>243</v>
      </c>
      <c r="B372" s="37" t="s">
        <v>86</v>
      </c>
      <c r="C372" s="29">
        <v>1218.4675326645004</v>
      </c>
      <c r="D372" s="29">
        <v>194273.10339847472</v>
      </c>
      <c r="E372" s="29">
        <v>261719.87738041929</v>
      </c>
      <c r="F372" s="29">
        <v>193696.11228138124</v>
      </c>
      <c r="G372" s="29">
        <v>266959.24083904165</v>
      </c>
      <c r="H372" s="29">
        <v>193696.11228138124</v>
      </c>
      <c r="I372" s="29">
        <v>269020.86549954902</v>
      </c>
      <c r="J372" s="29">
        <v>193696.11228138124</v>
      </c>
      <c r="K372" s="29">
        <v>206769.69341208661</v>
      </c>
      <c r="L372" s="29">
        <v>193696.11228138124</v>
      </c>
      <c r="M372" s="29">
        <v>269020.86549954902</v>
      </c>
      <c r="N372" s="29">
        <v>171448.79345631192</v>
      </c>
      <c r="O372" s="29">
        <v>275112.76088682638</v>
      </c>
      <c r="P372" s="29">
        <v>193696.11228138124</v>
      </c>
      <c r="Q372" s="29">
        <v>156643.06057427096</v>
      </c>
      <c r="R372" s="29">
        <v>193696.11228138124</v>
      </c>
      <c r="S372" s="29">
        <v>274351.97355075227</v>
      </c>
      <c r="T372" s="29">
        <v>193696.11228138124</v>
      </c>
      <c r="U372" s="29">
        <v>266959.24083904165</v>
      </c>
      <c r="V372" s="29">
        <v>144858.48797042915</v>
      </c>
      <c r="W372" s="29">
        <v>274271.05565783533</v>
      </c>
      <c r="X372" s="29">
        <v>193696.11228138124</v>
      </c>
      <c r="Y372" s="29">
        <v>269437.27300639288</v>
      </c>
      <c r="Z372" s="29">
        <v>193696.11228138124</v>
      </c>
      <c r="AA372" s="30">
        <v>260942.56934459944</v>
      </c>
    </row>
    <row r="373" spans="1:27" x14ac:dyDescent="0.25">
      <c r="A373" s="34" t="s">
        <v>244</v>
      </c>
      <c r="B373" s="35" t="s">
        <v>104</v>
      </c>
      <c r="C373" s="31">
        <v>2040965.3015061149</v>
      </c>
      <c r="D373" s="31">
        <v>1073471.7969210569</v>
      </c>
      <c r="E373" s="31">
        <v>2095538.7677595918</v>
      </c>
      <c r="F373" s="31">
        <v>1070283.5856842012</v>
      </c>
      <c r="G373" s="31">
        <v>2137489.3041721066</v>
      </c>
      <c r="H373" s="31">
        <v>1070283.5856842012</v>
      </c>
      <c r="I373" s="31">
        <v>2153996.3209256823</v>
      </c>
      <c r="J373" s="31">
        <v>1070283.5856842012</v>
      </c>
      <c r="K373" s="31">
        <v>1142522.7190643169</v>
      </c>
      <c r="L373" s="31">
        <v>1070283.5856842012</v>
      </c>
      <c r="M373" s="31">
        <v>2153996.3209256823</v>
      </c>
      <c r="N373" s="31">
        <v>1035519.8358120756</v>
      </c>
      <c r="O373" s="31">
        <v>2016064.7537310217</v>
      </c>
      <c r="P373" s="31">
        <v>1070283.5856842012</v>
      </c>
      <c r="Q373" s="31">
        <v>1254209.6894565381</v>
      </c>
      <c r="R373" s="31">
        <v>1070283.5856842012</v>
      </c>
      <c r="S373" s="31">
        <v>2196681.4379608459</v>
      </c>
      <c r="T373" s="31">
        <v>1070283.5856842012</v>
      </c>
      <c r="U373" s="31">
        <v>2137489.3041721066</v>
      </c>
      <c r="V373" s="31">
        <v>957570.27249169478</v>
      </c>
      <c r="W373" s="31">
        <v>1813037.0762704024</v>
      </c>
      <c r="X373" s="31">
        <v>1070283.5856842012</v>
      </c>
      <c r="Y373" s="31">
        <v>2157330.4126366801</v>
      </c>
      <c r="Z373" s="31">
        <v>1070283.5856842012</v>
      </c>
      <c r="AA373" s="32">
        <v>2089315.0176193458</v>
      </c>
    </row>
    <row r="374" spans="1:27" x14ac:dyDescent="0.25">
      <c r="A374" s="36" t="s">
        <v>245</v>
      </c>
      <c r="B374" s="37" t="s">
        <v>97</v>
      </c>
      <c r="C374" s="29">
        <v>28594.294041008005</v>
      </c>
      <c r="D374" s="29">
        <v>159770.56349305087</v>
      </c>
      <c r="E374" s="29">
        <v>270596.61695069046</v>
      </c>
      <c r="F374" s="29">
        <v>159296.0449194765</v>
      </c>
      <c r="G374" s="29">
        <v>276013.68362926581</v>
      </c>
      <c r="H374" s="29">
        <v>159296.0449194765</v>
      </c>
      <c r="I374" s="29">
        <v>278145.23230695579</v>
      </c>
      <c r="J374" s="29">
        <v>159296.0449194765</v>
      </c>
      <c r="K374" s="29">
        <v>170047.78248677435</v>
      </c>
      <c r="L374" s="29">
        <v>159296.0449194765</v>
      </c>
      <c r="M374" s="29">
        <v>278145.23230695579</v>
      </c>
      <c r="N374" s="29">
        <v>183936.05497713262</v>
      </c>
      <c r="O374" s="29">
        <v>329374.9872025504</v>
      </c>
      <c r="P374" s="29">
        <v>159296.0449194765</v>
      </c>
      <c r="Q374" s="29">
        <v>161955.91517333873</v>
      </c>
      <c r="R374" s="29">
        <v>159296.0449194765</v>
      </c>
      <c r="S374" s="29">
        <v>283657.15527472243</v>
      </c>
      <c r="T374" s="29">
        <v>159296.0449194765</v>
      </c>
      <c r="U374" s="29">
        <v>276013.68362926581</v>
      </c>
      <c r="V374" s="29">
        <v>212974.76440293074</v>
      </c>
      <c r="W374" s="29">
        <v>403240.52997981542</v>
      </c>
      <c r="X374" s="29">
        <v>159296.0449194765</v>
      </c>
      <c r="Y374" s="29">
        <v>278575.76308571291</v>
      </c>
      <c r="Z374" s="29">
        <v>159296.0449194765</v>
      </c>
      <c r="AA374" s="30">
        <v>269792.94499834691</v>
      </c>
    </row>
    <row r="375" spans="1:27" x14ac:dyDescent="0.25">
      <c r="A375" s="34" t="s">
        <v>246</v>
      </c>
      <c r="B375" s="35" t="s">
        <v>117</v>
      </c>
      <c r="C375" s="31">
        <v>0</v>
      </c>
      <c r="D375" s="31">
        <v>0</v>
      </c>
      <c r="E375" s="31">
        <v>0</v>
      </c>
      <c r="F375" s="31">
        <v>0</v>
      </c>
      <c r="G375" s="31">
        <v>0</v>
      </c>
      <c r="H375" s="31">
        <v>0</v>
      </c>
      <c r="I375" s="31">
        <v>0</v>
      </c>
      <c r="J375" s="31">
        <v>0</v>
      </c>
      <c r="K375" s="31">
        <v>0</v>
      </c>
      <c r="L375" s="31">
        <v>0</v>
      </c>
      <c r="M375" s="31">
        <v>0</v>
      </c>
      <c r="N375" s="31">
        <v>0</v>
      </c>
      <c r="O375" s="31">
        <v>0</v>
      </c>
      <c r="P375" s="31">
        <v>0</v>
      </c>
      <c r="Q375" s="31">
        <v>0</v>
      </c>
      <c r="R375" s="31">
        <v>0</v>
      </c>
      <c r="S375" s="31">
        <v>0</v>
      </c>
      <c r="T375" s="31">
        <v>0</v>
      </c>
      <c r="U375" s="31">
        <v>0</v>
      </c>
      <c r="V375" s="31">
        <v>0</v>
      </c>
      <c r="W375" s="31">
        <v>0</v>
      </c>
      <c r="X375" s="31">
        <v>0</v>
      </c>
      <c r="Y375" s="31">
        <v>0</v>
      </c>
      <c r="Z375" s="31">
        <v>0</v>
      </c>
      <c r="AA375" s="32">
        <v>0</v>
      </c>
    </row>
    <row r="376" spans="1:27" x14ac:dyDescent="0.25">
      <c r="A376" s="36" t="s">
        <v>247</v>
      </c>
      <c r="B376" s="37" t="s">
        <v>88</v>
      </c>
      <c r="C376" s="29">
        <v>0</v>
      </c>
      <c r="D376" s="29">
        <v>0</v>
      </c>
      <c r="E376" s="29">
        <v>0</v>
      </c>
      <c r="F376" s="29">
        <v>0</v>
      </c>
      <c r="G376" s="29">
        <v>0</v>
      </c>
      <c r="H376" s="29">
        <v>0</v>
      </c>
      <c r="I376" s="29">
        <v>0</v>
      </c>
      <c r="J376" s="29">
        <v>0</v>
      </c>
      <c r="K376" s="29">
        <v>0</v>
      </c>
      <c r="L376" s="29">
        <v>0</v>
      </c>
      <c r="M376" s="29">
        <v>0</v>
      </c>
      <c r="N376" s="29">
        <v>0</v>
      </c>
      <c r="O376" s="29">
        <v>0</v>
      </c>
      <c r="P376" s="29">
        <v>0</v>
      </c>
      <c r="Q376" s="29">
        <v>0</v>
      </c>
      <c r="R376" s="29">
        <v>0</v>
      </c>
      <c r="S376" s="29">
        <v>0</v>
      </c>
      <c r="T376" s="29">
        <v>0</v>
      </c>
      <c r="U376" s="29">
        <v>0</v>
      </c>
      <c r="V376" s="29">
        <v>0</v>
      </c>
      <c r="W376" s="29">
        <v>0</v>
      </c>
      <c r="X376" s="29">
        <v>0</v>
      </c>
      <c r="Y376" s="29">
        <v>0</v>
      </c>
      <c r="Z376" s="29">
        <v>0</v>
      </c>
      <c r="AA376" s="30">
        <v>0</v>
      </c>
    </row>
    <row r="377" spans="1:27" x14ac:dyDescent="0.25">
      <c r="A377" s="34" t="s">
        <v>248</v>
      </c>
      <c r="B377" s="35" t="s">
        <v>88</v>
      </c>
      <c r="C377" s="31">
        <v>8030.8153978360015</v>
      </c>
      <c r="D377" s="31">
        <v>1320845.3513342398</v>
      </c>
      <c r="E377" s="31">
        <v>2196785.9987814594</v>
      </c>
      <c r="F377" s="31">
        <v>1262028.1078393264</v>
      </c>
      <c r="G377" s="31">
        <v>2147359.865452677</v>
      </c>
      <c r="H377" s="31">
        <v>1262028.1078393264</v>
      </c>
      <c r="I377" s="31">
        <v>2163943.1087960694</v>
      </c>
      <c r="J377" s="31">
        <v>1262028.1078393264</v>
      </c>
      <c r="K377" s="31">
        <v>1347209.099149568</v>
      </c>
      <c r="L377" s="31">
        <v>1262028.1078393264</v>
      </c>
      <c r="M377" s="31">
        <v>2163943.1087960694</v>
      </c>
      <c r="N377" s="31">
        <v>1420908.244171527</v>
      </c>
      <c r="O377" s="31">
        <v>2477553.8665767591</v>
      </c>
      <c r="P377" s="31">
        <v>1262028.1078393264</v>
      </c>
      <c r="Q377" s="31">
        <v>1260001.4160276614</v>
      </c>
      <c r="R377" s="31">
        <v>1262028.1078393264</v>
      </c>
      <c r="S377" s="31">
        <v>2206825.3384262016</v>
      </c>
      <c r="T377" s="31">
        <v>1262028.1078393264</v>
      </c>
      <c r="U377" s="31">
        <v>2147359.865452677</v>
      </c>
      <c r="V377" s="31">
        <v>1711025.1782681248</v>
      </c>
      <c r="W377" s="31">
        <v>3239607.7611726299</v>
      </c>
      <c r="X377" s="31">
        <v>1262028.1078393264</v>
      </c>
      <c r="Y377" s="31">
        <v>2167292.5967743066</v>
      </c>
      <c r="Z377" s="31">
        <v>1262028.1078393264</v>
      </c>
      <c r="AA377" s="32">
        <v>2098963.1182557209</v>
      </c>
    </row>
    <row r="378" spans="1:27" x14ac:dyDescent="0.25">
      <c r="A378" s="36" t="s">
        <v>249</v>
      </c>
      <c r="B378" s="37" t="s">
        <v>104</v>
      </c>
      <c r="C378" s="29">
        <v>205187.054895576</v>
      </c>
      <c r="D378" s="29">
        <v>178351.73525366219</v>
      </c>
      <c r="E378" s="29">
        <v>352274.32894989412</v>
      </c>
      <c r="F378" s="29">
        <v>177822.03059995882</v>
      </c>
      <c r="G378" s="29">
        <v>359326.49963323894</v>
      </c>
      <c r="H378" s="29">
        <v>177822.03059995882</v>
      </c>
      <c r="I378" s="29">
        <v>362101.44149511046</v>
      </c>
      <c r="J378" s="29">
        <v>177822.03059995882</v>
      </c>
      <c r="K378" s="29">
        <v>189824.18550381222</v>
      </c>
      <c r="L378" s="29">
        <v>177822.03059995882</v>
      </c>
      <c r="M378" s="29">
        <v>362101.44149511046</v>
      </c>
      <c r="N378" s="29">
        <v>177526.53302873857</v>
      </c>
      <c r="O378" s="29">
        <v>346431.19002332189</v>
      </c>
      <c r="P378" s="29">
        <v>177822.03059995882</v>
      </c>
      <c r="Q378" s="29">
        <v>210841.18486060138</v>
      </c>
      <c r="R378" s="29">
        <v>177822.03059995882</v>
      </c>
      <c r="S378" s="29">
        <v>369277.1001806265</v>
      </c>
      <c r="T378" s="29">
        <v>177822.03059995882</v>
      </c>
      <c r="U378" s="29">
        <v>359326.49963323894</v>
      </c>
      <c r="V378" s="29">
        <v>169807.24511853623</v>
      </c>
      <c r="W378" s="29">
        <v>321508.34258684935</v>
      </c>
      <c r="X378" s="29">
        <v>177822.03059995882</v>
      </c>
      <c r="Y378" s="29">
        <v>362661.92500332295</v>
      </c>
      <c r="Z378" s="29">
        <v>177822.03059995882</v>
      </c>
      <c r="AA378" s="30">
        <v>351228.0741929129</v>
      </c>
    </row>
    <row r="379" spans="1:27" x14ac:dyDescent="0.25">
      <c r="A379" s="34" t="s">
        <v>250</v>
      </c>
      <c r="B379" s="35" t="s">
        <v>92</v>
      </c>
      <c r="C379" s="31">
        <v>511207.70651676017</v>
      </c>
      <c r="D379" s="31">
        <v>446162.47583484079</v>
      </c>
      <c r="E379" s="31">
        <v>881245.06640657759</v>
      </c>
      <c r="F379" s="31">
        <v>444837.3732816113</v>
      </c>
      <c r="G379" s="31">
        <v>898886.68860675383</v>
      </c>
      <c r="H379" s="31">
        <v>444837.3732816113</v>
      </c>
      <c r="I379" s="31">
        <v>905828.44854886783</v>
      </c>
      <c r="J379" s="31">
        <v>444837.3732816113</v>
      </c>
      <c r="K379" s="31">
        <v>474861.81425293384</v>
      </c>
      <c r="L379" s="31">
        <v>444837.3732816113</v>
      </c>
      <c r="M379" s="31">
        <v>905828.44854886783</v>
      </c>
      <c r="N379" s="31">
        <v>444098.1602440073</v>
      </c>
      <c r="O379" s="31">
        <v>866627.94296553801</v>
      </c>
      <c r="P379" s="31">
        <v>444837.3732816113</v>
      </c>
      <c r="Q379" s="31">
        <v>527437.67764056928</v>
      </c>
      <c r="R379" s="31">
        <v>444837.3732816113</v>
      </c>
      <c r="S379" s="31">
        <v>923778.98679466778</v>
      </c>
      <c r="T379" s="31">
        <v>444837.3732816113</v>
      </c>
      <c r="U379" s="31">
        <v>898886.68860675383</v>
      </c>
      <c r="V379" s="31">
        <v>424787.68591192696</v>
      </c>
      <c r="W379" s="31">
        <v>804281.25875023939</v>
      </c>
      <c r="X379" s="31">
        <v>444837.3732816113</v>
      </c>
      <c r="Y379" s="31">
        <v>907230.54710054724</v>
      </c>
      <c r="Z379" s="31">
        <v>444837.3732816113</v>
      </c>
      <c r="AA379" s="32">
        <v>878627.76855935005</v>
      </c>
    </row>
    <row r="380" spans="1:27" x14ac:dyDescent="0.25">
      <c r="A380" s="36" t="s">
        <v>251</v>
      </c>
      <c r="B380" s="37" t="s">
        <v>106</v>
      </c>
      <c r="C380" s="29">
        <v>208980.75656485354</v>
      </c>
      <c r="D380" s="29">
        <v>714046.9465368886</v>
      </c>
      <c r="E380" s="29">
        <v>1324027.9003398211</v>
      </c>
      <c r="F380" s="29">
        <v>711926.2271056741</v>
      </c>
      <c r="G380" s="29">
        <v>1350533.5806445454</v>
      </c>
      <c r="H380" s="29">
        <v>711926.2271056741</v>
      </c>
      <c r="I380" s="29">
        <v>1360963.2377185964</v>
      </c>
      <c r="J380" s="29">
        <v>711926.2271056741</v>
      </c>
      <c r="K380" s="29">
        <v>759977.91580256494</v>
      </c>
      <c r="L380" s="29">
        <v>711926.2271056741</v>
      </c>
      <c r="M380" s="29">
        <v>1360963.2377185964</v>
      </c>
      <c r="N380" s="29">
        <v>701072.25400981028</v>
      </c>
      <c r="O380" s="29">
        <v>1311848.6862861114</v>
      </c>
      <c r="P380" s="29">
        <v>711926.2271056741</v>
      </c>
      <c r="Q380" s="29">
        <v>792449.48710369563</v>
      </c>
      <c r="R380" s="29">
        <v>711926.2271056741</v>
      </c>
      <c r="S380" s="29">
        <v>1387933.0493743594</v>
      </c>
      <c r="T380" s="29">
        <v>711926.2271056741</v>
      </c>
      <c r="U380" s="29">
        <v>1350533.5806445454</v>
      </c>
      <c r="V380" s="29">
        <v>701104.95022323972</v>
      </c>
      <c r="W380" s="29">
        <v>1327452.7265804121</v>
      </c>
      <c r="X380" s="29">
        <v>711926.2271056741</v>
      </c>
      <c r="Y380" s="29">
        <v>1363069.8226768752</v>
      </c>
      <c r="Z380" s="29">
        <v>711926.2271056741</v>
      </c>
      <c r="AA380" s="30">
        <v>1320095.5374758118</v>
      </c>
    </row>
    <row r="381" spans="1:27" x14ac:dyDescent="0.25">
      <c r="A381" s="34" t="s">
        <v>252</v>
      </c>
      <c r="B381" s="35" t="s">
        <v>106</v>
      </c>
      <c r="C381" s="31">
        <v>77987.175624629992</v>
      </c>
      <c r="D381" s="31">
        <v>94375.738712677325</v>
      </c>
      <c r="E381" s="31">
        <v>180069.32137913938</v>
      </c>
      <c r="F381" s="31">
        <v>94095.442768700668</v>
      </c>
      <c r="G381" s="31">
        <v>183674.12446821251</v>
      </c>
      <c r="H381" s="31">
        <v>94095.442768700668</v>
      </c>
      <c r="I381" s="31">
        <v>185092.56985826773</v>
      </c>
      <c r="J381" s="31">
        <v>94095.442768700668</v>
      </c>
      <c r="K381" s="31">
        <v>100446.44481297092</v>
      </c>
      <c r="L381" s="31">
        <v>94095.442768700668</v>
      </c>
      <c r="M381" s="31">
        <v>185092.56985826773</v>
      </c>
      <c r="N381" s="31">
        <v>97524.075780051804</v>
      </c>
      <c r="O381" s="31">
        <v>186356.82668695739</v>
      </c>
      <c r="P381" s="31">
        <v>94095.442768700668</v>
      </c>
      <c r="Q381" s="31">
        <v>107774.04413712553</v>
      </c>
      <c r="R381" s="31">
        <v>94095.442768700668</v>
      </c>
      <c r="S381" s="31">
        <v>188760.49534634099</v>
      </c>
      <c r="T381" s="31">
        <v>94095.442768700668</v>
      </c>
      <c r="U381" s="31">
        <v>183674.12446821251</v>
      </c>
      <c r="V381" s="31">
        <v>99933.015848896248</v>
      </c>
      <c r="W381" s="31">
        <v>189210.40897198286</v>
      </c>
      <c r="X381" s="31">
        <v>94095.442768700668</v>
      </c>
      <c r="Y381" s="31">
        <v>185379.06784200919</v>
      </c>
      <c r="Z381" s="31">
        <v>94095.442768700668</v>
      </c>
      <c r="AA381" s="32">
        <v>179534.51549464333</v>
      </c>
    </row>
    <row r="382" spans="1:27" x14ac:dyDescent="0.25">
      <c r="A382" s="36" t="s">
        <v>253</v>
      </c>
      <c r="B382" s="37" t="s">
        <v>92</v>
      </c>
      <c r="C382" s="29">
        <v>3169155.4178686575</v>
      </c>
      <c r="D382" s="29">
        <v>2240487.2325901007</v>
      </c>
      <c r="E382" s="29">
        <v>4552533.8168841042</v>
      </c>
      <c r="F382" s="29">
        <v>2233832.9855093085</v>
      </c>
      <c r="G382" s="29">
        <v>4643670.8736604787</v>
      </c>
      <c r="H382" s="29">
        <v>2233832.9855093085</v>
      </c>
      <c r="I382" s="29">
        <v>4679532.1772749536</v>
      </c>
      <c r="J382" s="29">
        <v>2233832.9855093085</v>
      </c>
      <c r="K382" s="29">
        <v>2384606.2582638836</v>
      </c>
      <c r="L382" s="29">
        <v>2233832.9855093085</v>
      </c>
      <c r="M382" s="29">
        <v>4679532.1772749536</v>
      </c>
      <c r="N382" s="29">
        <v>2486078.2278177142</v>
      </c>
      <c r="O382" s="29">
        <v>4903769.6716543604</v>
      </c>
      <c r="P382" s="29">
        <v>2233832.9855093085</v>
      </c>
      <c r="Q382" s="29">
        <v>2724756.0925914841</v>
      </c>
      <c r="R382" s="29">
        <v>2233832.9855093085</v>
      </c>
      <c r="S382" s="29">
        <v>4772265.1019862415</v>
      </c>
      <c r="T382" s="29">
        <v>2233832.9855093085</v>
      </c>
      <c r="U382" s="29">
        <v>4643670.8736604787</v>
      </c>
      <c r="V382" s="29">
        <v>2705304.3101063212</v>
      </c>
      <c r="W382" s="29">
        <v>5122148.3766972553</v>
      </c>
      <c r="X382" s="29">
        <v>2233832.9855093085</v>
      </c>
      <c r="Y382" s="29">
        <v>4686775.4530837517</v>
      </c>
      <c r="Z382" s="29">
        <v>2233832.9855093085</v>
      </c>
      <c r="AA382" s="30">
        <v>4539012.791447958</v>
      </c>
    </row>
    <row r="383" spans="1:27" x14ac:dyDescent="0.25">
      <c r="A383" s="34" t="s">
        <v>254</v>
      </c>
      <c r="B383" s="35" t="s">
        <v>88</v>
      </c>
      <c r="C383" s="31">
        <v>178519.04411264</v>
      </c>
      <c r="D383" s="31">
        <v>310215.0533595609</v>
      </c>
      <c r="E383" s="31">
        <v>586552.89000672835</v>
      </c>
      <c r="F383" s="31">
        <v>296401.17703345965</v>
      </c>
      <c r="G383" s="31">
        <v>573355.86427826132</v>
      </c>
      <c r="H383" s="31">
        <v>296401.17703345965</v>
      </c>
      <c r="I383" s="31">
        <v>577783.67350234918</v>
      </c>
      <c r="J383" s="31">
        <v>296401.17703345965</v>
      </c>
      <c r="K383" s="31">
        <v>316406.86940148327</v>
      </c>
      <c r="L383" s="31">
        <v>296401.17703345965</v>
      </c>
      <c r="M383" s="31">
        <v>577783.67350234918</v>
      </c>
      <c r="N383" s="31">
        <v>291017.2289259379</v>
      </c>
      <c r="O383" s="31">
        <v>557039.87753454596</v>
      </c>
      <c r="P383" s="31">
        <v>296401.17703345965</v>
      </c>
      <c r="Q383" s="31">
        <v>336426.70355398499</v>
      </c>
      <c r="R383" s="31">
        <v>296401.17703345965</v>
      </c>
      <c r="S383" s="31">
        <v>589233.44409149082</v>
      </c>
      <c r="T383" s="31">
        <v>296401.17703345965</v>
      </c>
      <c r="U383" s="31">
        <v>573355.86427826132</v>
      </c>
      <c r="V383" s="31">
        <v>279667.75856265775</v>
      </c>
      <c r="W383" s="31">
        <v>529515.20100153843</v>
      </c>
      <c r="X383" s="31">
        <v>296401.17703345965</v>
      </c>
      <c r="Y383" s="31">
        <v>578678.00360767916</v>
      </c>
      <c r="Z383" s="31">
        <v>296401.17703345965</v>
      </c>
      <c r="AA383" s="32">
        <v>560433.68981472868</v>
      </c>
    </row>
    <row r="384" spans="1:27" x14ac:dyDescent="0.25">
      <c r="A384" s="36" t="s">
        <v>255</v>
      </c>
      <c r="B384" s="37" t="s">
        <v>88</v>
      </c>
      <c r="C384" s="29">
        <v>0.20023849999999999</v>
      </c>
      <c r="D384" s="29">
        <v>1.0043952154014621</v>
      </c>
      <c r="E384" s="29">
        <v>1.8770299213052268</v>
      </c>
      <c r="F384" s="29">
        <v>0.95966949645963506</v>
      </c>
      <c r="G384" s="29">
        <v>1.8347980738681038</v>
      </c>
      <c r="H384" s="29">
        <v>0.95966949645963506</v>
      </c>
      <c r="I384" s="29">
        <v>1.8489675213996797</v>
      </c>
      <c r="J384" s="29">
        <v>0.95966949645963506</v>
      </c>
      <c r="K384" s="29">
        <v>1.0244426964627522</v>
      </c>
      <c r="L384" s="29">
        <v>0.95966949645963506</v>
      </c>
      <c r="M384" s="29">
        <v>1.8489675213996797</v>
      </c>
      <c r="N384" s="29">
        <v>1.0726738508917368</v>
      </c>
      <c r="O384" s="29">
        <v>2.0029571153571712</v>
      </c>
      <c r="P384" s="29">
        <v>0.95966949645963506</v>
      </c>
      <c r="Q384" s="29">
        <v>1.0766002514959383</v>
      </c>
      <c r="R384" s="29">
        <v>0.95966949645963506</v>
      </c>
      <c r="S384" s="29">
        <v>1.8856079716541365</v>
      </c>
      <c r="T384" s="29">
        <v>0.95966949645963506</v>
      </c>
      <c r="U384" s="29">
        <v>1.8347980738681038</v>
      </c>
      <c r="V384" s="29">
        <v>1.2189230685127588</v>
      </c>
      <c r="W384" s="29">
        <v>2.3078752336206079</v>
      </c>
      <c r="X384" s="29">
        <v>0.95966949645963506</v>
      </c>
      <c r="Y384" s="29">
        <v>1.8518294702466269</v>
      </c>
      <c r="Z384" s="29">
        <v>0.95966949645963506</v>
      </c>
      <c r="AA384" s="30">
        <v>1.7934457789095051</v>
      </c>
    </row>
    <row r="385" spans="1:27" x14ac:dyDescent="0.25">
      <c r="A385" s="34" t="s">
        <v>256</v>
      </c>
      <c r="B385" s="35" t="s">
        <v>117</v>
      </c>
      <c r="C385" s="31">
        <v>1310.4397473090003</v>
      </c>
      <c r="D385" s="31">
        <v>140709.22172497926</v>
      </c>
      <c r="E385" s="31">
        <v>233924.60267476423</v>
      </c>
      <c r="F385" s="31">
        <v>137979.18982032419</v>
      </c>
      <c r="G385" s="31">
        <v>234675.06911304069</v>
      </c>
      <c r="H385" s="31">
        <v>137979.18982032419</v>
      </c>
      <c r="I385" s="31">
        <v>236487.37539683571</v>
      </c>
      <c r="J385" s="31">
        <v>137979.18982032419</v>
      </c>
      <c r="K385" s="31">
        <v>147292.1394258615</v>
      </c>
      <c r="L385" s="31">
        <v>137979.18982032419</v>
      </c>
      <c r="M385" s="31">
        <v>236487.37539683571</v>
      </c>
      <c r="N385" s="31">
        <v>154976.70522902577</v>
      </c>
      <c r="O385" s="31">
        <v>270343.49216262827</v>
      </c>
      <c r="P385" s="31">
        <v>137979.18982032419</v>
      </c>
      <c r="Q385" s="31">
        <v>137699.75128341472</v>
      </c>
      <c r="R385" s="31">
        <v>137979.18982032419</v>
      </c>
      <c r="S385" s="31">
        <v>241173.77676070348</v>
      </c>
      <c r="T385" s="31">
        <v>137979.18982032419</v>
      </c>
      <c r="U385" s="31">
        <v>234675.06911304069</v>
      </c>
      <c r="V385" s="31">
        <v>184905.59610157608</v>
      </c>
      <c r="W385" s="31">
        <v>350095.14285537193</v>
      </c>
      <c r="X385" s="31">
        <v>137979.18982032419</v>
      </c>
      <c r="Y385" s="31">
        <v>236853.42551048085</v>
      </c>
      <c r="Z385" s="31">
        <v>137979.18982032419</v>
      </c>
      <c r="AA385" s="32">
        <v>229386.0115237587</v>
      </c>
    </row>
    <row r="386" spans="1:27" x14ac:dyDescent="0.25">
      <c r="A386" s="36" t="s">
        <v>257</v>
      </c>
      <c r="B386" s="37" t="s">
        <v>3</v>
      </c>
      <c r="C386" s="29">
        <v>0</v>
      </c>
      <c r="D386" s="29">
        <v>0</v>
      </c>
      <c r="E386" s="29">
        <v>0</v>
      </c>
      <c r="F386" s="29">
        <v>0</v>
      </c>
      <c r="G386" s="29">
        <v>0</v>
      </c>
      <c r="H386" s="29">
        <v>0</v>
      </c>
      <c r="I386" s="29">
        <v>0</v>
      </c>
      <c r="J386" s="29">
        <v>0</v>
      </c>
      <c r="K386" s="29">
        <v>0</v>
      </c>
      <c r="L386" s="29">
        <v>0</v>
      </c>
      <c r="M386" s="29">
        <v>0</v>
      </c>
      <c r="N386" s="29">
        <v>0</v>
      </c>
      <c r="O386" s="29">
        <v>0</v>
      </c>
      <c r="P386" s="29">
        <v>0</v>
      </c>
      <c r="Q386" s="29">
        <v>0</v>
      </c>
      <c r="R386" s="29">
        <v>0</v>
      </c>
      <c r="S386" s="29">
        <v>0</v>
      </c>
      <c r="T386" s="29">
        <v>0</v>
      </c>
      <c r="U386" s="29">
        <v>0</v>
      </c>
      <c r="V386" s="29">
        <v>0</v>
      </c>
      <c r="W386" s="29">
        <v>0</v>
      </c>
      <c r="X386" s="29">
        <v>0</v>
      </c>
      <c r="Y386" s="29">
        <v>0</v>
      </c>
      <c r="Z386" s="29">
        <v>0</v>
      </c>
      <c r="AA386" s="30">
        <v>0</v>
      </c>
    </row>
    <row r="387" spans="1:27" x14ac:dyDescent="0.25">
      <c r="A387" s="34" t="s">
        <v>258</v>
      </c>
      <c r="B387" s="35" t="s">
        <v>123</v>
      </c>
      <c r="C387" s="31">
        <v>2185.7311243595004</v>
      </c>
      <c r="D387" s="31">
        <v>306796.5147748405</v>
      </c>
      <c r="E387" s="31">
        <v>421684.68365218281</v>
      </c>
      <c r="F387" s="31">
        <v>305885.32912595919</v>
      </c>
      <c r="G387" s="31">
        <v>430126.37843173754</v>
      </c>
      <c r="H387" s="31">
        <v>305885.32912595919</v>
      </c>
      <c r="I387" s="31">
        <v>433448.08082391764</v>
      </c>
      <c r="J387" s="31">
        <v>305885.32912595919</v>
      </c>
      <c r="K387" s="31">
        <v>326531.15737681941</v>
      </c>
      <c r="L387" s="31">
        <v>305885.32912595919</v>
      </c>
      <c r="M387" s="31">
        <v>433448.08082391764</v>
      </c>
      <c r="N387" s="31">
        <v>280282.34020225145</v>
      </c>
      <c r="O387" s="31">
        <v>458652.22662430949</v>
      </c>
      <c r="P387" s="31">
        <v>305885.32912595919</v>
      </c>
      <c r="Q387" s="31">
        <v>252384.26712450007</v>
      </c>
      <c r="R387" s="31">
        <v>305885.32912595919</v>
      </c>
      <c r="S387" s="31">
        <v>442037.59505794593</v>
      </c>
      <c r="T387" s="31">
        <v>305885.32912595919</v>
      </c>
      <c r="U387" s="31">
        <v>430126.37843173754</v>
      </c>
      <c r="V387" s="31">
        <v>239437.44297578224</v>
      </c>
      <c r="W387" s="31">
        <v>453344.23387317354</v>
      </c>
      <c r="X387" s="31">
        <v>305885.32912595919</v>
      </c>
      <c r="Y387" s="31">
        <v>434118.99917200545</v>
      </c>
      <c r="Z387" s="31">
        <v>305885.32912595919</v>
      </c>
      <c r="AA387" s="32">
        <v>420432.28014173586</v>
      </c>
    </row>
    <row r="388" spans="1:27" x14ac:dyDescent="0.25">
      <c r="A388" s="36" t="s">
        <v>259</v>
      </c>
      <c r="B388" s="37" t="s">
        <v>123</v>
      </c>
      <c r="C388" s="29">
        <v>14077.5826510435</v>
      </c>
      <c r="D388" s="29">
        <v>2149587.8166553029</v>
      </c>
      <c r="E388" s="29">
        <v>2954558.5259145619</v>
      </c>
      <c r="F388" s="29">
        <v>2143203.5408398365</v>
      </c>
      <c r="G388" s="29">
        <v>3013705.7566559901</v>
      </c>
      <c r="H388" s="29">
        <v>2143203.5408398365</v>
      </c>
      <c r="I388" s="29">
        <v>3036979.4597423025</v>
      </c>
      <c r="J388" s="29">
        <v>2143203.5408398365</v>
      </c>
      <c r="K388" s="29">
        <v>2287859.7502018558</v>
      </c>
      <c r="L388" s="29">
        <v>2143203.5408398365</v>
      </c>
      <c r="M388" s="29">
        <v>3036979.4597423025</v>
      </c>
      <c r="N388" s="29">
        <v>1963814.6938030513</v>
      </c>
      <c r="O388" s="29">
        <v>3213573.7889884738</v>
      </c>
      <c r="P388" s="29">
        <v>2143203.5408398365</v>
      </c>
      <c r="Q388" s="29">
        <v>1768345.204718061</v>
      </c>
      <c r="R388" s="29">
        <v>2143203.5408398365</v>
      </c>
      <c r="S388" s="29">
        <v>3097162.3961814777</v>
      </c>
      <c r="T388" s="29">
        <v>2143203.5408398365</v>
      </c>
      <c r="U388" s="29">
        <v>3013705.7566559901</v>
      </c>
      <c r="V388" s="29">
        <v>1677632.5202050463</v>
      </c>
      <c r="W388" s="29">
        <v>3176383.0257325419</v>
      </c>
      <c r="X388" s="29">
        <v>2143203.5408398365</v>
      </c>
      <c r="Y388" s="29">
        <v>3041680.2885899791</v>
      </c>
      <c r="Z388" s="29">
        <v>2143203.5408398365</v>
      </c>
      <c r="AA388" s="30">
        <v>2945783.4870925955</v>
      </c>
    </row>
    <row r="389" spans="1:27" x14ac:dyDescent="0.25">
      <c r="A389" s="34" t="s">
        <v>260</v>
      </c>
      <c r="B389" s="35" t="s">
        <v>99</v>
      </c>
      <c r="C389" s="31">
        <v>6259762.5765499389</v>
      </c>
      <c r="D389" s="31">
        <v>4141318.3338292907</v>
      </c>
      <c r="E389" s="31">
        <v>7136207.6337455902</v>
      </c>
      <c r="F389" s="31">
        <v>4129018.6183778178</v>
      </c>
      <c r="G389" s="31">
        <v>7279067.1898619272</v>
      </c>
      <c r="H389" s="31">
        <v>4129018.6183778178</v>
      </c>
      <c r="I389" s="31">
        <v>7335280.6566703608</v>
      </c>
      <c r="J389" s="31">
        <v>4129018.6183778178</v>
      </c>
      <c r="K389" s="31">
        <v>4407708.0523667522</v>
      </c>
      <c r="L389" s="31">
        <v>4129018.6183778178</v>
      </c>
      <c r="M389" s="31">
        <v>7335280.6566703608</v>
      </c>
      <c r="N389" s="31">
        <v>4261485.6661279257</v>
      </c>
      <c r="O389" s="31">
        <v>7900293.5077312076</v>
      </c>
      <c r="P389" s="31">
        <v>4129018.6183778178</v>
      </c>
      <c r="Q389" s="31">
        <v>4271121.5358647313</v>
      </c>
      <c r="R389" s="31">
        <v>4129018.6183778178</v>
      </c>
      <c r="S389" s="31">
        <v>7480641.7746416219</v>
      </c>
      <c r="T389" s="31">
        <v>4129018.6183778178</v>
      </c>
      <c r="U389" s="31">
        <v>7279067.1898619272</v>
      </c>
      <c r="V389" s="31">
        <v>4214570.7172817653</v>
      </c>
      <c r="W389" s="31">
        <v>7979751.6594915567</v>
      </c>
      <c r="X389" s="31">
        <v>4129018.6183778178</v>
      </c>
      <c r="Y389" s="31">
        <v>7346634.6679087533</v>
      </c>
      <c r="Z389" s="31">
        <v>4129018.6183778178</v>
      </c>
      <c r="AA389" s="32">
        <v>7115013.0970733659</v>
      </c>
    </row>
    <row r="390" spans="1:27" x14ac:dyDescent="0.25">
      <c r="A390" s="36" t="s">
        <v>261</v>
      </c>
      <c r="B390" s="37" t="s">
        <v>117</v>
      </c>
      <c r="C390" s="29">
        <v>16106.6899994</v>
      </c>
      <c r="D390" s="29">
        <v>12659.918815667766</v>
      </c>
      <c r="E390" s="29">
        <v>21787.378106172404</v>
      </c>
      <c r="F390" s="29">
        <v>12414.291827945039</v>
      </c>
      <c r="G390" s="29">
        <v>21857.275397264326</v>
      </c>
      <c r="H390" s="29">
        <v>12414.291827945039</v>
      </c>
      <c r="I390" s="29">
        <v>22026.070820224319</v>
      </c>
      <c r="J390" s="29">
        <v>12414.291827945039</v>
      </c>
      <c r="K390" s="29">
        <v>13252.198430619235</v>
      </c>
      <c r="L390" s="29">
        <v>12414.291827945039</v>
      </c>
      <c r="M390" s="29">
        <v>22026.070820224319</v>
      </c>
      <c r="N390" s="29">
        <v>12731.229846286264</v>
      </c>
      <c r="O390" s="29">
        <v>23574.744083281785</v>
      </c>
      <c r="P390" s="29">
        <v>12414.291827945039</v>
      </c>
      <c r="Q390" s="29">
        <v>12825.143281353994</v>
      </c>
      <c r="R390" s="29">
        <v>12414.291827945039</v>
      </c>
      <c r="S390" s="29">
        <v>22462.5550433645</v>
      </c>
      <c r="T390" s="29">
        <v>12414.291827945039</v>
      </c>
      <c r="U390" s="29">
        <v>21857.275397264326</v>
      </c>
      <c r="V390" s="29">
        <v>12487.281722712481</v>
      </c>
      <c r="W390" s="29">
        <v>23643.073929394392</v>
      </c>
      <c r="X390" s="29">
        <v>12414.291827945039</v>
      </c>
      <c r="Y390" s="29">
        <v>22060.164165432994</v>
      </c>
      <c r="Z390" s="29">
        <v>12414.291827945039</v>
      </c>
      <c r="AA390" s="30">
        <v>21364.66069917196</v>
      </c>
    </row>
    <row r="391" spans="1:27" x14ac:dyDescent="0.25">
      <c r="A391" s="34" t="s">
        <v>262</v>
      </c>
      <c r="B391" s="35" t="s">
        <v>104</v>
      </c>
      <c r="C391" s="31">
        <v>5003150.0407387437</v>
      </c>
      <c r="D391" s="31">
        <v>2557971.0907815434</v>
      </c>
      <c r="E391" s="31">
        <v>4945389.5604527546</v>
      </c>
      <c r="F391" s="31">
        <v>2550373.9166419222</v>
      </c>
      <c r="G391" s="31">
        <v>5044391.1862025121</v>
      </c>
      <c r="H391" s="31">
        <v>2550373.9166419222</v>
      </c>
      <c r="I391" s="31">
        <v>5083347.1003489411</v>
      </c>
      <c r="J391" s="31">
        <v>2550373.9166419222</v>
      </c>
      <c r="K391" s="31">
        <v>2722512.2209173143</v>
      </c>
      <c r="L391" s="31">
        <v>2550373.9166419222</v>
      </c>
      <c r="M391" s="31">
        <v>5083347.1003489411</v>
      </c>
      <c r="N391" s="31">
        <v>2396375.8250429798</v>
      </c>
      <c r="O391" s="31">
        <v>4655339.4605018301</v>
      </c>
      <c r="P391" s="31">
        <v>2550373.9166419222</v>
      </c>
      <c r="Q391" s="31">
        <v>2959885.8299760339</v>
      </c>
      <c r="R391" s="31">
        <v>2550373.9166419222</v>
      </c>
      <c r="S391" s="31">
        <v>5184082.3076474853</v>
      </c>
      <c r="T391" s="31">
        <v>2550373.9166419222</v>
      </c>
      <c r="U391" s="31">
        <v>5044391.1862025121</v>
      </c>
      <c r="V391" s="31">
        <v>2152447.2079719487</v>
      </c>
      <c r="W391" s="31">
        <v>4075384.0265041213</v>
      </c>
      <c r="X391" s="31">
        <v>2550373.9166419222</v>
      </c>
      <c r="Y391" s="31">
        <v>5091215.4264304414</v>
      </c>
      <c r="Z391" s="31">
        <v>2550373.9166419222</v>
      </c>
      <c r="AA391" s="32">
        <v>4930701.7534582093</v>
      </c>
    </row>
    <row r="392" spans="1:27" x14ac:dyDescent="0.25">
      <c r="A392" s="36" t="s">
        <v>263</v>
      </c>
      <c r="B392" s="37" t="s">
        <v>88</v>
      </c>
      <c r="C392" s="29">
        <v>401617.88888952503</v>
      </c>
      <c r="D392" s="29">
        <v>384390.00542073755</v>
      </c>
      <c r="E392" s="29">
        <v>743682.70502392366</v>
      </c>
      <c r="F392" s="29">
        <v>367273.1184793521</v>
      </c>
      <c r="G392" s="29">
        <v>726950.3694422096</v>
      </c>
      <c r="H392" s="29">
        <v>367273.1184793521</v>
      </c>
      <c r="I392" s="29">
        <v>732564.33059933875</v>
      </c>
      <c r="J392" s="29">
        <v>367273.1184793521</v>
      </c>
      <c r="K392" s="29">
        <v>392062.33523240557</v>
      </c>
      <c r="L392" s="29">
        <v>367273.1184793521</v>
      </c>
      <c r="M392" s="29">
        <v>732564.33059933875</v>
      </c>
      <c r="N392" s="29">
        <v>345491.60275802889</v>
      </c>
      <c r="O392" s="29">
        <v>671821.71577039466</v>
      </c>
      <c r="P392" s="29">
        <v>367273.1184793521</v>
      </c>
      <c r="Q392" s="29">
        <v>426550.99856116856</v>
      </c>
      <c r="R392" s="29">
        <v>367273.1184793521</v>
      </c>
      <c r="S392" s="29">
        <v>747081.34433963173</v>
      </c>
      <c r="T392" s="29">
        <v>367273.1184793521</v>
      </c>
      <c r="U392" s="29">
        <v>726950.3694422096</v>
      </c>
      <c r="V392" s="29">
        <v>311155.23524232372</v>
      </c>
      <c r="W392" s="29">
        <v>589132.71869022516</v>
      </c>
      <c r="X392" s="29">
        <v>367273.1184793521</v>
      </c>
      <c r="Y392" s="29">
        <v>733698.23999309959</v>
      </c>
      <c r="Z392" s="29">
        <v>367273.1184793521</v>
      </c>
      <c r="AA392" s="30">
        <v>710566.51416920836</v>
      </c>
    </row>
    <row r="393" spans="1:27" x14ac:dyDescent="0.25">
      <c r="A393" s="34" t="s">
        <v>264</v>
      </c>
      <c r="B393" s="35" t="s">
        <v>117</v>
      </c>
      <c r="C393" s="31">
        <v>0</v>
      </c>
      <c r="D393" s="31">
        <v>0</v>
      </c>
      <c r="E393" s="31">
        <v>0</v>
      </c>
      <c r="F393" s="31">
        <v>0</v>
      </c>
      <c r="G393" s="31">
        <v>0</v>
      </c>
      <c r="H393" s="31">
        <v>0</v>
      </c>
      <c r="I393" s="31">
        <v>0</v>
      </c>
      <c r="J393" s="31">
        <v>0</v>
      </c>
      <c r="K393" s="31">
        <v>0</v>
      </c>
      <c r="L393" s="31">
        <v>0</v>
      </c>
      <c r="M393" s="31">
        <v>0</v>
      </c>
      <c r="N393" s="31">
        <v>0</v>
      </c>
      <c r="O393" s="31">
        <v>0</v>
      </c>
      <c r="P393" s="31">
        <v>0</v>
      </c>
      <c r="Q393" s="31">
        <v>0</v>
      </c>
      <c r="R393" s="31">
        <v>0</v>
      </c>
      <c r="S393" s="31">
        <v>0</v>
      </c>
      <c r="T393" s="31">
        <v>0</v>
      </c>
      <c r="U393" s="31">
        <v>0</v>
      </c>
      <c r="V393" s="31">
        <v>0</v>
      </c>
      <c r="W393" s="31">
        <v>0</v>
      </c>
      <c r="X393" s="31">
        <v>0</v>
      </c>
      <c r="Y393" s="31">
        <v>0</v>
      </c>
      <c r="Z393" s="31">
        <v>0</v>
      </c>
      <c r="AA393" s="32">
        <v>0</v>
      </c>
    </row>
    <row r="394" spans="1:27" x14ac:dyDescent="0.25">
      <c r="A394" s="36" t="s">
        <v>265</v>
      </c>
      <c r="B394" s="37" t="s">
        <v>88</v>
      </c>
      <c r="C394" s="29">
        <v>135026.21028388801</v>
      </c>
      <c r="D394" s="29">
        <v>244535.06499786701</v>
      </c>
      <c r="E394" s="29">
        <v>421346.38806460344</v>
      </c>
      <c r="F394" s="29">
        <v>233645.91855351196</v>
      </c>
      <c r="G394" s="29">
        <v>411866.39194043214</v>
      </c>
      <c r="H394" s="29">
        <v>233645.91855351196</v>
      </c>
      <c r="I394" s="29">
        <v>415047.07940339437</v>
      </c>
      <c r="J394" s="29">
        <v>233645.91855351196</v>
      </c>
      <c r="K394" s="29">
        <v>249415.92465270573</v>
      </c>
      <c r="L394" s="29">
        <v>233645.91855351196</v>
      </c>
      <c r="M394" s="29">
        <v>415047.07940339437</v>
      </c>
      <c r="N394" s="29">
        <v>231635.7273302761</v>
      </c>
      <c r="O394" s="29">
        <v>430589.13698356866</v>
      </c>
      <c r="P394" s="29">
        <v>233645.91855351196</v>
      </c>
      <c r="Q394" s="29">
        <v>241669.89679196136</v>
      </c>
      <c r="R394" s="29">
        <v>233645.91855351196</v>
      </c>
      <c r="S394" s="29">
        <v>423271.94635758805</v>
      </c>
      <c r="T394" s="29">
        <v>233645.91855351196</v>
      </c>
      <c r="U394" s="29">
        <v>411866.39194043214</v>
      </c>
      <c r="V394" s="29">
        <v>219605.66566015076</v>
      </c>
      <c r="W394" s="29">
        <v>415795.29506994848</v>
      </c>
      <c r="X394" s="29">
        <v>233645.91855351196</v>
      </c>
      <c r="Y394" s="29">
        <v>415689.51551791746</v>
      </c>
      <c r="Z394" s="29">
        <v>233645.91855351196</v>
      </c>
      <c r="AA394" s="30">
        <v>402583.83340408665</v>
      </c>
    </row>
    <row r="395" spans="1:27" x14ac:dyDescent="0.25">
      <c r="A395" s="34" t="s">
        <v>266</v>
      </c>
      <c r="B395" s="35" t="s">
        <v>117</v>
      </c>
      <c r="C395" s="31">
        <v>841975.04507001606</v>
      </c>
      <c r="D395" s="31">
        <v>438688.53361416369</v>
      </c>
      <c r="E395" s="31">
        <v>844883.83794836723</v>
      </c>
      <c r="F395" s="31">
        <v>430177.12492117961</v>
      </c>
      <c r="G395" s="31">
        <v>847594.35645464004</v>
      </c>
      <c r="H395" s="31">
        <v>430177.12492117961</v>
      </c>
      <c r="I395" s="31">
        <v>854140.0052281447</v>
      </c>
      <c r="J395" s="31">
        <v>430177.12492117961</v>
      </c>
      <c r="K395" s="31">
        <v>459212.06773438741</v>
      </c>
      <c r="L395" s="31">
        <v>430177.12492117961</v>
      </c>
      <c r="M395" s="31">
        <v>854140.0052281447</v>
      </c>
      <c r="N395" s="31">
        <v>439137.94279901893</v>
      </c>
      <c r="O395" s="31">
        <v>864608.08983371616</v>
      </c>
      <c r="P395" s="31">
        <v>430177.12492117961</v>
      </c>
      <c r="Q395" s="31">
        <v>497340.9937159117</v>
      </c>
      <c r="R395" s="31">
        <v>430177.12492117961</v>
      </c>
      <c r="S395" s="31">
        <v>871066.2486638393</v>
      </c>
      <c r="T395" s="31">
        <v>430177.12492117961</v>
      </c>
      <c r="U395" s="31">
        <v>847594.35645464004</v>
      </c>
      <c r="V395" s="31">
        <v>436780.57289273752</v>
      </c>
      <c r="W395" s="31">
        <v>826988.25934576883</v>
      </c>
      <c r="X395" s="31">
        <v>430177.12492117961</v>
      </c>
      <c r="Y395" s="31">
        <v>855462.09713879344</v>
      </c>
      <c r="Z395" s="31">
        <v>430177.12492117961</v>
      </c>
      <c r="AA395" s="32">
        <v>828491.45225359953</v>
      </c>
    </row>
    <row r="396" spans="1:27" x14ac:dyDescent="0.25">
      <c r="A396" s="36" t="s">
        <v>267</v>
      </c>
      <c r="B396" s="37" t="s">
        <v>173</v>
      </c>
      <c r="C396" s="29">
        <v>2068927.6025234468</v>
      </c>
      <c r="D396" s="29">
        <v>2269583.177327693</v>
      </c>
      <c r="E396" s="29">
        <v>4300684.0649537789</v>
      </c>
      <c r="F396" s="29">
        <v>2262842.5152910296</v>
      </c>
      <c r="G396" s="29">
        <v>4386779.3480577292</v>
      </c>
      <c r="H396" s="29">
        <v>2262842.5152910296</v>
      </c>
      <c r="I396" s="29">
        <v>4420656.7761465115</v>
      </c>
      <c r="J396" s="29">
        <v>2262842.5152910296</v>
      </c>
      <c r="K396" s="29">
        <v>2415573.7955486886</v>
      </c>
      <c r="L396" s="29">
        <v>2262842.5152910296</v>
      </c>
      <c r="M396" s="29">
        <v>4420656.7761465115</v>
      </c>
      <c r="N396" s="29">
        <v>2147095.1752219852</v>
      </c>
      <c r="O396" s="29">
        <v>4162986.8906913842</v>
      </c>
      <c r="P396" s="29">
        <v>2262842.5152910296</v>
      </c>
      <c r="Q396" s="29">
        <v>2574020.4421620965</v>
      </c>
      <c r="R396" s="29">
        <v>2262842.5152910296</v>
      </c>
      <c r="S396" s="29">
        <v>4508259.6425158503</v>
      </c>
      <c r="T396" s="29">
        <v>2262842.5152910296</v>
      </c>
      <c r="U396" s="29">
        <v>4386779.3480577292</v>
      </c>
      <c r="V396" s="29">
        <v>2037645.7067821878</v>
      </c>
      <c r="W396" s="29">
        <v>3858022.0385145233</v>
      </c>
      <c r="X396" s="29">
        <v>2262842.5152910296</v>
      </c>
      <c r="Y396" s="29">
        <v>4427499.3482397553</v>
      </c>
      <c r="Z396" s="29">
        <v>2262842.5152910296</v>
      </c>
      <c r="AA396" s="30">
        <v>4287911.0332808662</v>
      </c>
    </row>
    <row r="397" spans="1:27" x14ac:dyDescent="0.25">
      <c r="A397" s="34" t="s">
        <v>268</v>
      </c>
      <c r="B397" s="35" t="s">
        <v>117</v>
      </c>
      <c r="C397" s="31">
        <v>13383.24644855</v>
      </c>
      <c r="D397" s="31">
        <v>6961.7167877837619</v>
      </c>
      <c r="E397" s="31">
        <v>13384.534962463111</v>
      </c>
      <c r="F397" s="31">
        <v>6826.6459750194799</v>
      </c>
      <c r="G397" s="31">
        <v>13427.474628348671</v>
      </c>
      <c r="H397" s="31">
        <v>6826.6459750194799</v>
      </c>
      <c r="I397" s="31">
        <v>13531.169906830644</v>
      </c>
      <c r="J397" s="31">
        <v>6826.6459750194799</v>
      </c>
      <c r="K397" s="31">
        <v>7287.412631375335</v>
      </c>
      <c r="L397" s="31">
        <v>6826.6459750194799</v>
      </c>
      <c r="M397" s="31">
        <v>13531.169906830644</v>
      </c>
      <c r="N397" s="31">
        <v>6937.9614815499772</v>
      </c>
      <c r="O397" s="31">
        <v>13639.578777366507</v>
      </c>
      <c r="P397" s="31">
        <v>6826.6459750194799</v>
      </c>
      <c r="Q397" s="31">
        <v>7878.8084464027488</v>
      </c>
      <c r="R397" s="31">
        <v>6826.6459750194799</v>
      </c>
      <c r="S397" s="31">
        <v>13799.313155491131</v>
      </c>
      <c r="T397" s="31">
        <v>6826.6459750194799</v>
      </c>
      <c r="U397" s="31">
        <v>13427.474628348671</v>
      </c>
      <c r="V397" s="31">
        <v>6866.9167039679996</v>
      </c>
      <c r="W397" s="31">
        <v>13001.630210969721</v>
      </c>
      <c r="X397" s="31">
        <v>6826.6459750194799</v>
      </c>
      <c r="Y397" s="31">
        <v>13552.114307240332</v>
      </c>
      <c r="Z397" s="31">
        <v>6826.6459750194799</v>
      </c>
      <c r="AA397" s="32">
        <v>13124.849015596639</v>
      </c>
    </row>
    <row r="398" spans="1:27" x14ac:dyDescent="0.25">
      <c r="A398" s="36" t="s">
        <v>269</v>
      </c>
      <c r="B398" s="37" t="s">
        <v>92</v>
      </c>
      <c r="C398" s="29">
        <v>177110.04849174034</v>
      </c>
      <c r="D398" s="29">
        <v>69100.746020084043</v>
      </c>
      <c r="E398" s="29">
        <v>137921.71402146289</v>
      </c>
      <c r="F398" s="29">
        <v>68895.516804404397</v>
      </c>
      <c r="G398" s="29">
        <v>140682.76524855124</v>
      </c>
      <c r="H398" s="29">
        <v>68895.516804404397</v>
      </c>
      <c r="I398" s="29">
        <v>141769.20472610302</v>
      </c>
      <c r="J398" s="29">
        <v>68895.516804404397</v>
      </c>
      <c r="K398" s="29">
        <v>73545.641775295895</v>
      </c>
      <c r="L398" s="29">
        <v>68895.516804404397</v>
      </c>
      <c r="M398" s="29">
        <v>141769.20472610302</v>
      </c>
      <c r="N398" s="29">
        <v>74752.046615280182</v>
      </c>
      <c r="O398" s="29">
        <v>147011.48307983839</v>
      </c>
      <c r="P398" s="29">
        <v>68895.516804404397</v>
      </c>
      <c r="Q398" s="29">
        <v>82548.103033719497</v>
      </c>
      <c r="R398" s="29">
        <v>68895.516804404397</v>
      </c>
      <c r="S398" s="29">
        <v>144578.60371946575</v>
      </c>
      <c r="T398" s="29">
        <v>68895.516804404397</v>
      </c>
      <c r="U398" s="29">
        <v>140682.76524855124</v>
      </c>
      <c r="V398" s="29">
        <v>78314.285825276267</v>
      </c>
      <c r="W398" s="29">
        <v>148278.10332227597</v>
      </c>
      <c r="X398" s="29">
        <v>68895.516804404397</v>
      </c>
      <c r="Y398" s="29">
        <v>141988.64406578994</v>
      </c>
      <c r="Z398" s="29">
        <v>68895.516804404397</v>
      </c>
      <c r="AA398" s="30">
        <v>137512.08653081916</v>
      </c>
    </row>
    <row r="399" spans="1:27" x14ac:dyDescent="0.25">
      <c r="A399" s="34" t="s">
        <v>270</v>
      </c>
      <c r="B399" s="35" t="s">
        <v>90</v>
      </c>
      <c r="C399" s="31">
        <v>29649.319608490001</v>
      </c>
      <c r="D399" s="31">
        <v>69188.709773166207</v>
      </c>
      <c r="E399" s="31">
        <v>127858.95611828307</v>
      </c>
      <c r="F399" s="31">
        <v>68983.219305139908</v>
      </c>
      <c r="G399" s="31">
        <v>130418.561255076</v>
      </c>
      <c r="H399" s="31">
        <v>68983.219305139908</v>
      </c>
      <c r="I399" s="31">
        <v>131425.73418988919</v>
      </c>
      <c r="J399" s="31">
        <v>68983.219305139908</v>
      </c>
      <c r="K399" s="31">
        <v>73639.263784405775</v>
      </c>
      <c r="L399" s="31">
        <v>68983.219305139908</v>
      </c>
      <c r="M399" s="31">
        <v>131425.73418988919</v>
      </c>
      <c r="N399" s="31">
        <v>79889.89032836791</v>
      </c>
      <c r="O399" s="31">
        <v>148855.84927207831</v>
      </c>
      <c r="P399" s="31">
        <v>68983.219305139908</v>
      </c>
      <c r="Q399" s="31">
        <v>76525.399632094137</v>
      </c>
      <c r="R399" s="31">
        <v>68983.219305139908</v>
      </c>
      <c r="S399" s="31">
        <v>134030.15964355791</v>
      </c>
      <c r="T399" s="31">
        <v>68983.219305139908</v>
      </c>
      <c r="U399" s="31">
        <v>130418.561255076</v>
      </c>
      <c r="V399" s="31">
        <v>92982.214515936808</v>
      </c>
      <c r="W399" s="31">
        <v>176049.95392396499</v>
      </c>
      <c r="X399" s="31">
        <v>68983.219305139908</v>
      </c>
      <c r="Y399" s="31">
        <v>131629.16325182279</v>
      </c>
      <c r="Z399" s="31">
        <v>68983.219305139908</v>
      </c>
      <c r="AA399" s="32">
        <v>127479.21501861177</v>
      </c>
    </row>
    <row r="400" spans="1:27" x14ac:dyDescent="0.25">
      <c r="A400" s="36" t="s">
        <v>271</v>
      </c>
      <c r="B400" s="37" t="s">
        <v>86</v>
      </c>
      <c r="C400" s="29">
        <v>3799.0671857025004</v>
      </c>
      <c r="D400" s="29">
        <v>553482.10394594434</v>
      </c>
      <c r="E400" s="29">
        <v>780403.74925295671</v>
      </c>
      <c r="F400" s="29">
        <v>551838.26209722483</v>
      </c>
      <c r="G400" s="29">
        <v>796026.63173224428</v>
      </c>
      <c r="H400" s="29">
        <v>551838.26209722483</v>
      </c>
      <c r="I400" s="29">
        <v>802174.04258508433</v>
      </c>
      <c r="J400" s="29">
        <v>551838.26209722483</v>
      </c>
      <c r="K400" s="29">
        <v>589084.76232679572</v>
      </c>
      <c r="L400" s="29">
        <v>551838.26209722483</v>
      </c>
      <c r="M400" s="29">
        <v>802174.04258508433</v>
      </c>
      <c r="N400" s="29">
        <v>516292.91826598259</v>
      </c>
      <c r="O400" s="29">
        <v>857611.42364997254</v>
      </c>
      <c r="P400" s="29">
        <v>551838.26209722483</v>
      </c>
      <c r="Q400" s="29">
        <v>467082.71832533291</v>
      </c>
      <c r="R400" s="29">
        <v>551838.26209722483</v>
      </c>
      <c r="S400" s="29">
        <v>818070.49169118062</v>
      </c>
      <c r="T400" s="29">
        <v>551838.26209722483</v>
      </c>
      <c r="U400" s="29">
        <v>796026.63173224428</v>
      </c>
      <c r="V400" s="29">
        <v>452736.72441951162</v>
      </c>
      <c r="W400" s="29">
        <v>857199.19544485374</v>
      </c>
      <c r="X400" s="29">
        <v>551838.26209722483</v>
      </c>
      <c r="Y400" s="29">
        <v>803415.69829274644</v>
      </c>
      <c r="Z400" s="29">
        <v>551838.26209722483</v>
      </c>
      <c r="AA400" s="30">
        <v>778085.95011767535</v>
      </c>
    </row>
    <row r="401" spans="1:27" x14ac:dyDescent="0.25">
      <c r="A401" s="34" t="s">
        <v>272</v>
      </c>
      <c r="B401" s="35" t="s">
        <v>88</v>
      </c>
      <c r="C401" s="31">
        <v>0</v>
      </c>
      <c r="D401" s="31">
        <v>0</v>
      </c>
      <c r="E401" s="31">
        <v>0</v>
      </c>
      <c r="F401" s="31">
        <v>0</v>
      </c>
      <c r="G401" s="31">
        <v>0</v>
      </c>
      <c r="H401" s="31">
        <v>0</v>
      </c>
      <c r="I401" s="31">
        <v>0</v>
      </c>
      <c r="J401" s="31">
        <v>0</v>
      </c>
      <c r="K401" s="31">
        <v>0</v>
      </c>
      <c r="L401" s="31">
        <v>0</v>
      </c>
      <c r="M401" s="31">
        <v>0</v>
      </c>
      <c r="N401" s="31">
        <v>0</v>
      </c>
      <c r="O401" s="31">
        <v>0</v>
      </c>
      <c r="P401" s="31">
        <v>0</v>
      </c>
      <c r="Q401" s="31">
        <v>0</v>
      </c>
      <c r="R401" s="31">
        <v>0</v>
      </c>
      <c r="S401" s="31">
        <v>0</v>
      </c>
      <c r="T401" s="31">
        <v>0</v>
      </c>
      <c r="U401" s="31">
        <v>0</v>
      </c>
      <c r="V401" s="31">
        <v>0</v>
      </c>
      <c r="W401" s="31">
        <v>0</v>
      </c>
      <c r="X401" s="31">
        <v>0</v>
      </c>
      <c r="Y401" s="31">
        <v>0</v>
      </c>
      <c r="Z401" s="31">
        <v>0</v>
      </c>
      <c r="AA401" s="32">
        <v>0</v>
      </c>
    </row>
    <row r="402" spans="1:27" x14ac:dyDescent="0.25">
      <c r="A402" s="36" t="s">
        <v>29</v>
      </c>
      <c r="B402" s="37" t="s">
        <v>86</v>
      </c>
      <c r="C402" s="29">
        <v>375.03764401150011</v>
      </c>
      <c r="D402" s="29">
        <v>69835.545823997352</v>
      </c>
      <c r="E402" s="29">
        <v>84165.309112583229</v>
      </c>
      <c r="F402" s="29">
        <v>69628.134252900083</v>
      </c>
      <c r="G402" s="29">
        <v>85850.212259649721</v>
      </c>
      <c r="H402" s="29">
        <v>69628.134252900083</v>
      </c>
      <c r="I402" s="29">
        <v>86513.200789838855</v>
      </c>
      <c r="J402" s="29">
        <v>69628.134252900083</v>
      </c>
      <c r="K402" s="29">
        <v>74327.707473102637</v>
      </c>
      <c r="L402" s="29">
        <v>69628.134252900083</v>
      </c>
      <c r="M402" s="29">
        <v>86513.200789838855</v>
      </c>
      <c r="N402" s="29">
        <v>53440.187813721132</v>
      </c>
      <c r="O402" s="29">
        <v>72788.830376493803</v>
      </c>
      <c r="P402" s="29">
        <v>69628.134252900083</v>
      </c>
      <c r="Q402" s="29">
        <v>50374.131860115922</v>
      </c>
      <c r="R402" s="29">
        <v>69628.134252900083</v>
      </c>
      <c r="S402" s="29">
        <v>88227.607664597977</v>
      </c>
      <c r="T402" s="29">
        <v>69628.134252900083</v>
      </c>
      <c r="U402" s="29">
        <v>85850.212259649721</v>
      </c>
      <c r="V402" s="29">
        <v>44565.360927163427</v>
      </c>
      <c r="W402" s="29">
        <v>84378.822107826432</v>
      </c>
      <c r="X402" s="29">
        <v>69628.134252900083</v>
      </c>
      <c r="Y402" s="29">
        <v>86647.111392583698</v>
      </c>
      <c r="Z402" s="29">
        <v>69628.134252900083</v>
      </c>
      <c r="AA402" s="30">
        <v>83915.338144518857</v>
      </c>
    </row>
    <row r="403" spans="1:27" x14ac:dyDescent="0.25">
      <c r="A403" s="34" t="s">
        <v>273</v>
      </c>
      <c r="B403" s="35" t="s">
        <v>88</v>
      </c>
      <c r="C403" s="31">
        <v>1746.00134093</v>
      </c>
      <c r="D403" s="31">
        <v>608291.29931631638</v>
      </c>
      <c r="E403" s="31">
        <v>733108.39964624424</v>
      </c>
      <c r="F403" s="31">
        <v>581204.08775776078</v>
      </c>
      <c r="G403" s="31">
        <v>716613.97846663708</v>
      </c>
      <c r="H403" s="31">
        <v>581204.08775776078</v>
      </c>
      <c r="I403" s="31">
        <v>722148.11560842604</v>
      </c>
      <c r="J403" s="31">
        <v>581204.08775776078</v>
      </c>
      <c r="K403" s="31">
        <v>620432.64379486104</v>
      </c>
      <c r="L403" s="31">
        <v>581204.08775776078</v>
      </c>
      <c r="M403" s="31">
        <v>722148.11560842604</v>
      </c>
      <c r="N403" s="31">
        <v>446079.10209203314</v>
      </c>
      <c r="O403" s="31">
        <v>607587.23771436396</v>
      </c>
      <c r="P403" s="31">
        <v>581204.08775776078</v>
      </c>
      <c r="Q403" s="31">
        <v>420485.93816986249</v>
      </c>
      <c r="R403" s="31">
        <v>581204.08775776078</v>
      </c>
      <c r="S403" s="31">
        <v>736458.71425337694</v>
      </c>
      <c r="T403" s="31">
        <v>581204.08775776078</v>
      </c>
      <c r="U403" s="31">
        <v>716613.97846663708</v>
      </c>
      <c r="V403" s="31">
        <v>371998.62126405525</v>
      </c>
      <c r="W403" s="31">
        <v>704331.90341030888</v>
      </c>
      <c r="X403" s="31">
        <v>581204.08775776078</v>
      </c>
      <c r="Y403" s="31">
        <v>723265.9021259665</v>
      </c>
      <c r="Z403" s="31">
        <v>581204.08775776078</v>
      </c>
      <c r="AA403" s="32">
        <v>700463.0826099969</v>
      </c>
    </row>
    <row r="404" spans="1:27" x14ac:dyDescent="0.25">
      <c r="A404" s="36" t="s">
        <v>274</v>
      </c>
      <c r="B404" s="37" t="s">
        <v>117</v>
      </c>
      <c r="C404" s="29">
        <v>0</v>
      </c>
      <c r="D404" s="29">
        <v>0</v>
      </c>
      <c r="E404" s="29">
        <v>0</v>
      </c>
      <c r="F404" s="29">
        <v>0</v>
      </c>
      <c r="G404" s="29">
        <v>0</v>
      </c>
      <c r="H404" s="29">
        <v>0</v>
      </c>
      <c r="I404" s="29">
        <v>0</v>
      </c>
      <c r="J404" s="29">
        <v>0</v>
      </c>
      <c r="K404" s="29">
        <v>0</v>
      </c>
      <c r="L404" s="29">
        <v>0</v>
      </c>
      <c r="M404" s="29">
        <v>0</v>
      </c>
      <c r="N404" s="29">
        <v>0</v>
      </c>
      <c r="O404" s="29">
        <v>0</v>
      </c>
      <c r="P404" s="29">
        <v>0</v>
      </c>
      <c r="Q404" s="29">
        <v>0</v>
      </c>
      <c r="R404" s="29">
        <v>0</v>
      </c>
      <c r="S404" s="29">
        <v>0</v>
      </c>
      <c r="T404" s="29">
        <v>0</v>
      </c>
      <c r="U404" s="29">
        <v>0</v>
      </c>
      <c r="V404" s="29">
        <v>0</v>
      </c>
      <c r="W404" s="29">
        <v>0</v>
      </c>
      <c r="X404" s="29">
        <v>0</v>
      </c>
      <c r="Y404" s="29">
        <v>0</v>
      </c>
      <c r="Z404" s="29">
        <v>0</v>
      </c>
      <c r="AA404" s="30">
        <v>0</v>
      </c>
    </row>
    <row r="405" spans="1:27" x14ac:dyDescent="0.25">
      <c r="A405" s="34" t="s">
        <v>275</v>
      </c>
      <c r="B405" s="35" t="s">
        <v>88</v>
      </c>
      <c r="C405" s="31">
        <v>509030.92625685298</v>
      </c>
      <c r="D405" s="31">
        <v>834260.38051447389</v>
      </c>
      <c r="E405" s="31">
        <v>1609528.0153787602</v>
      </c>
      <c r="F405" s="31">
        <v>797110.76577016432</v>
      </c>
      <c r="G405" s="31">
        <v>1573314.7718818299</v>
      </c>
      <c r="H405" s="31">
        <v>797110.76577016432</v>
      </c>
      <c r="I405" s="31">
        <v>1585464.8833455038</v>
      </c>
      <c r="J405" s="31">
        <v>797110.76577016432</v>
      </c>
      <c r="K405" s="31">
        <v>850912.01218504435</v>
      </c>
      <c r="L405" s="31">
        <v>797110.76577016432</v>
      </c>
      <c r="M405" s="31">
        <v>1585464.8833455038</v>
      </c>
      <c r="N405" s="31">
        <v>866547.6000246508</v>
      </c>
      <c r="O405" s="31">
        <v>1661738.700691123</v>
      </c>
      <c r="P405" s="31">
        <v>797110.76577016432</v>
      </c>
      <c r="Q405" s="31">
        <v>923170.29498474137</v>
      </c>
      <c r="R405" s="31">
        <v>797110.76577016432</v>
      </c>
      <c r="S405" s="31">
        <v>1616883.578653052</v>
      </c>
      <c r="T405" s="31">
        <v>797110.76577016432</v>
      </c>
      <c r="U405" s="31">
        <v>1573314.7718818299</v>
      </c>
      <c r="V405" s="31">
        <v>926947.34396886954</v>
      </c>
      <c r="W405" s="31">
        <v>1755056.4701563565</v>
      </c>
      <c r="X405" s="31">
        <v>797110.76577016432</v>
      </c>
      <c r="Y405" s="31">
        <v>1587918.9661469862</v>
      </c>
      <c r="Z405" s="31">
        <v>797110.76577016432</v>
      </c>
      <c r="AA405" s="32">
        <v>1537855.7328539439</v>
      </c>
    </row>
    <row r="406" spans="1:27" x14ac:dyDescent="0.25">
      <c r="A406" s="36" t="s">
        <v>276</v>
      </c>
      <c r="B406" s="37" t="s">
        <v>88</v>
      </c>
      <c r="C406" s="29">
        <v>2487.7464183880006</v>
      </c>
      <c r="D406" s="29">
        <v>422585.26332141762</v>
      </c>
      <c r="E406" s="29">
        <v>714774.96445171512</v>
      </c>
      <c r="F406" s="29">
        <v>403767.54154571495</v>
      </c>
      <c r="G406" s="29">
        <v>698693.03261462995</v>
      </c>
      <c r="H406" s="29">
        <v>403767.54154571495</v>
      </c>
      <c r="I406" s="29">
        <v>704088.77310908085</v>
      </c>
      <c r="J406" s="29">
        <v>403767.54154571495</v>
      </c>
      <c r="K406" s="29">
        <v>431019.96107117773</v>
      </c>
      <c r="L406" s="29">
        <v>403767.54154571495</v>
      </c>
      <c r="M406" s="29">
        <v>704088.77310908085</v>
      </c>
      <c r="N406" s="29">
        <v>454954.41863767779</v>
      </c>
      <c r="O406" s="29">
        <v>805220.55919989571</v>
      </c>
      <c r="P406" s="29">
        <v>403767.54154571495</v>
      </c>
      <c r="Q406" s="29">
        <v>409970.5059345098</v>
      </c>
      <c r="R406" s="29">
        <v>403767.54154571495</v>
      </c>
      <c r="S406" s="29">
        <v>718041.49502941803</v>
      </c>
      <c r="T406" s="29">
        <v>403767.54154571495</v>
      </c>
      <c r="U406" s="29">
        <v>698693.03261462995</v>
      </c>
      <c r="V406" s="29">
        <v>530032.94785672799</v>
      </c>
      <c r="W406" s="29">
        <v>1003549.7275919031</v>
      </c>
      <c r="X406" s="29">
        <v>403767.54154571495</v>
      </c>
      <c r="Y406" s="29">
        <v>705178.60623433895</v>
      </c>
      <c r="Z406" s="29">
        <v>403767.54154571495</v>
      </c>
      <c r="AA406" s="30">
        <v>682946.0352846802</v>
      </c>
    </row>
    <row r="407" spans="1:27" x14ac:dyDescent="0.25">
      <c r="A407" s="34" t="s">
        <v>277</v>
      </c>
      <c r="B407" s="35" t="s">
        <v>88</v>
      </c>
      <c r="C407" s="31">
        <v>385568.60417044198</v>
      </c>
      <c r="D407" s="31">
        <v>727229.35851974366</v>
      </c>
      <c r="E407" s="31">
        <v>1379252.2634365223</v>
      </c>
      <c r="F407" s="31">
        <v>694845.83518485946</v>
      </c>
      <c r="G407" s="31">
        <v>1348220.0617088838</v>
      </c>
      <c r="H407" s="31">
        <v>694845.83518485946</v>
      </c>
      <c r="I407" s="31">
        <v>1358631.8523563021</v>
      </c>
      <c r="J407" s="31">
        <v>694845.83518485946</v>
      </c>
      <c r="K407" s="31">
        <v>741744.67735896318</v>
      </c>
      <c r="L407" s="31">
        <v>694845.83518485946</v>
      </c>
      <c r="M407" s="31">
        <v>1358631.8523563021</v>
      </c>
      <c r="N407" s="31">
        <v>665923.65105963161</v>
      </c>
      <c r="O407" s="31">
        <v>1288256.0975157744</v>
      </c>
      <c r="P407" s="31">
        <v>694845.83518485946</v>
      </c>
      <c r="Q407" s="31">
        <v>791091.98891168868</v>
      </c>
      <c r="R407" s="31">
        <v>694845.83518485946</v>
      </c>
      <c r="S407" s="31">
        <v>1385555.46362812</v>
      </c>
      <c r="T407" s="31">
        <v>694845.83518485946</v>
      </c>
      <c r="U407" s="31">
        <v>1348220.0617088838</v>
      </c>
      <c r="V407" s="31">
        <v>636808.29270461551</v>
      </c>
      <c r="W407" s="31">
        <v>1205715.2130941243</v>
      </c>
      <c r="X407" s="31">
        <v>694845.83518485946</v>
      </c>
      <c r="Y407" s="31">
        <v>1360734.8286488946</v>
      </c>
      <c r="Z407" s="31">
        <v>694845.83518485946</v>
      </c>
      <c r="AA407" s="32">
        <v>1317834.1601456942</v>
      </c>
    </row>
    <row r="408" spans="1:27" x14ac:dyDescent="0.25">
      <c r="A408" s="36" t="s">
        <v>278</v>
      </c>
      <c r="B408" s="37" t="s">
        <v>88</v>
      </c>
      <c r="C408" s="29">
        <v>592135.86096665007</v>
      </c>
      <c r="D408" s="29">
        <v>1580563.5489759273</v>
      </c>
      <c r="E408" s="29">
        <v>2870822.8880836368</v>
      </c>
      <c r="F408" s="29">
        <v>1510181.054140029</v>
      </c>
      <c r="G408" s="29">
        <v>2806231.4008343322</v>
      </c>
      <c r="H408" s="29">
        <v>1510181.054140029</v>
      </c>
      <c r="I408" s="29">
        <v>2827902.8583979183</v>
      </c>
      <c r="J408" s="29">
        <v>1510181.054140029</v>
      </c>
      <c r="K408" s="29">
        <v>1612111.208033219</v>
      </c>
      <c r="L408" s="29">
        <v>1510181.054140029</v>
      </c>
      <c r="M408" s="29">
        <v>2827902.8583979183</v>
      </c>
      <c r="N408" s="29">
        <v>1665906.5130729931</v>
      </c>
      <c r="O408" s="29">
        <v>3085239.0563457487</v>
      </c>
      <c r="P408" s="29">
        <v>1510181.054140029</v>
      </c>
      <c r="Q408" s="29">
        <v>1646605.9534959067</v>
      </c>
      <c r="R408" s="29">
        <v>1510181.054140029</v>
      </c>
      <c r="S408" s="29">
        <v>2883942.5847902615</v>
      </c>
      <c r="T408" s="29">
        <v>1510181.054140029</v>
      </c>
      <c r="U408" s="29">
        <v>2806231.4008343322</v>
      </c>
      <c r="V408" s="29">
        <v>1802270.9434647018</v>
      </c>
      <c r="W408" s="29">
        <v>3412369.9699696796</v>
      </c>
      <c r="X408" s="29">
        <v>1510181.054140029</v>
      </c>
      <c r="Y408" s="29">
        <v>2832280.065261317</v>
      </c>
      <c r="Z408" s="29">
        <v>1510181.054140029</v>
      </c>
      <c r="AA408" s="30">
        <v>2742985.1448772722</v>
      </c>
    </row>
    <row r="409" spans="1:27" x14ac:dyDescent="0.25">
      <c r="A409" s="34" t="s">
        <v>279</v>
      </c>
      <c r="B409" s="35" t="s">
        <v>86</v>
      </c>
      <c r="C409" s="31">
        <v>788.82122514749994</v>
      </c>
      <c r="D409" s="31">
        <v>32824.98717404098</v>
      </c>
      <c r="E409" s="31">
        <v>49371.026756230087</v>
      </c>
      <c r="F409" s="31">
        <v>32727.496962134082</v>
      </c>
      <c r="G409" s="31">
        <v>50359.384064396138</v>
      </c>
      <c r="H409" s="31">
        <v>32727.496962134082</v>
      </c>
      <c r="I409" s="31">
        <v>50748.290429835353</v>
      </c>
      <c r="J409" s="31">
        <v>32727.496962134082</v>
      </c>
      <c r="K409" s="31">
        <v>34936.449850758989</v>
      </c>
      <c r="L409" s="31">
        <v>32727.496962134082</v>
      </c>
      <c r="M409" s="31">
        <v>50748.290429835353</v>
      </c>
      <c r="N409" s="31">
        <v>32929.699278578097</v>
      </c>
      <c r="O409" s="31">
        <v>56808.059236158377</v>
      </c>
      <c r="P409" s="31">
        <v>32727.496962134082</v>
      </c>
      <c r="Q409" s="31">
        <v>29549.260118095626</v>
      </c>
      <c r="R409" s="31">
        <v>32727.496962134082</v>
      </c>
      <c r="S409" s="31">
        <v>51753.954504229419</v>
      </c>
      <c r="T409" s="31">
        <v>32727.496962134082</v>
      </c>
      <c r="U409" s="31">
        <v>50359.384064396138</v>
      </c>
      <c r="V409" s="31">
        <v>31334.739131919057</v>
      </c>
      <c r="W409" s="31">
        <v>59328.32863911095</v>
      </c>
      <c r="X409" s="31">
        <v>32727.496962134082</v>
      </c>
      <c r="Y409" s="31">
        <v>50826.841842772155</v>
      </c>
      <c r="Z409" s="31">
        <v>32727.496962134082</v>
      </c>
      <c r="AA409" s="32">
        <v>49224.394806764081</v>
      </c>
    </row>
    <row r="410" spans="1:27" x14ac:dyDescent="0.25">
      <c r="A410" s="36" t="s">
        <v>280</v>
      </c>
      <c r="B410" s="37" t="s">
        <v>92</v>
      </c>
      <c r="C410" s="29">
        <v>227521.58260736003</v>
      </c>
      <c r="D410" s="29">
        <v>141199.98164660606</v>
      </c>
      <c r="E410" s="29">
        <v>284626.7542395966</v>
      </c>
      <c r="F410" s="29">
        <v>140780.61770111564</v>
      </c>
      <c r="G410" s="29">
        <v>290324.68987381534</v>
      </c>
      <c r="H410" s="29">
        <v>140780.61770111564</v>
      </c>
      <c r="I410" s="29">
        <v>292566.75700854661</v>
      </c>
      <c r="J410" s="29">
        <v>140780.61770111564</v>
      </c>
      <c r="K410" s="29">
        <v>150282.65057864002</v>
      </c>
      <c r="L410" s="29">
        <v>140780.61770111564</v>
      </c>
      <c r="M410" s="29">
        <v>292566.75700854661</v>
      </c>
      <c r="N410" s="29">
        <v>151393.50007886684</v>
      </c>
      <c r="O410" s="29">
        <v>297764.62170051766</v>
      </c>
      <c r="P410" s="29">
        <v>140780.61770111564</v>
      </c>
      <c r="Q410" s="29">
        <v>170353.15143681521</v>
      </c>
      <c r="R410" s="29">
        <v>140780.61770111564</v>
      </c>
      <c r="S410" s="29">
        <v>298364.4671263342</v>
      </c>
      <c r="T410" s="29">
        <v>140780.61770111564</v>
      </c>
      <c r="U410" s="29">
        <v>290324.68987381534</v>
      </c>
      <c r="V410" s="29">
        <v>157638.7212985419</v>
      </c>
      <c r="W410" s="29">
        <v>298468.79605652334</v>
      </c>
      <c r="X410" s="29">
        <v>140780.61770111564</v>
      </c>
      <c r="Y410" s="29">
        <v>293019.61033516529</v>
      </c>
      <c r="Z410" s="29">
        <v>140780.61770111564</v>
      </c>
      <c r="AA410" s="30">
        <v>283781.41277950502</v>
      </c>
    </row>
    <row r="411" spans="1:27" x14ac:dyDescent="0.25">
      <c r="A411" s="34" t="s">
        <v>281</v>
      </c>
      <c r="B411" s="35" t="s">
        <v>3</v>
      </c>
      <c r="C411" s="31">
        <v>794352.99932188203</v>
      </c>
      <c r="D411" s="31">
        <v>0</v>
      </c>
      <c r="E411" s="31">
        <v>756876.44199087936</v>
      </c>
      <c r="F411" s="31">
        <v>365731.90550937736</v>
      </c>
      <c r="G411" s="31">
        <v>732448.23543692054</v>
      </c>
      <c r="H411" s="31">
        <v>102404.93354262566</v>
      </c>
      <c r="I411" s="31">
        <v>206669.30326605681</v>
      </c>
      <c r="J411" s="31">
        <v>102404.93354262566</v>
      </c>
      <c r="K411" s="31">
        <v>109316.78732784325</v>
      </c>
      <c r="L411" s="31">
        <v>102404.93354262566</v>
      </c>
      <c r="M411" s="31">
        <v>206669.30326605681</v>
      </c>
      <c r="N411" s="31">
        <v>107283.81470186156</v>
      </c>
      <c r="O411" s="31">
        <v>216594.30388884095</v>
      </c>
      <c r="P411" s="31">
        <v>365731.90550937736</v>
      </c>
      <c r="Q411" s="31">
        <v>429776.96876295639</v>
      </c>
      <c r="R411" s="31">
        <v>365731.90550937736</v>
      </c>
      <c r="S411" s="31">
        <v>752731.45924565941</v>
      </c>
      <c r="T411" s="31">
        <v>365731.90550937736</v>
      </c>
      <c r="U411" s="31">
        <v>732448.23543692054</v>
      </c>
      <c r="V411" s="31">
        <v>114751.40982506864</v>
      </c>
      <c r="W411" s="31">
        <v>217267.14638476161</v>
      </c>
      <c r="X411" s="31">
        <v>49707.243438941281</v>
      </c>
      <c r="Y411" s="31">
        <v>100472.33226048671</v>
      </c>
      <c r="Z411" s="31">
        <v>365731.90550937736</v>
      </c>
      <c r="AA411" s="32">
        <v>715940.47041085456</v>
      </c>
    </row>
    <row r="412" spans="1:27" x14ac:dyDescent="0.25">
      <c r="A412" s="36" t="s">
        <v>282</v>
      </c>
      <c r="B412" s="37" t="s">
        <v>90</v>
      </c>
      <c r="C412" s="29">
        <v>21952.764860254498</v>
      </c>
      <c r="D412" s="29">
        <v>34567.330450604102</v>
      </c>
      <c r="E412" s="29">
        <v>64632.410091165926</v>
      </c>
      <c r="F412" s="29">
        <v>34464.665479165807</v>
      </c>
      <c r="G412" s="29">
        <v>65926.284637737481</v>
      </c>
      <c r="H412" s="29">
        <v>34464.665479165807</v>
      </c>
      <c r="I412" s="29">
        <v>66435.408254352573</v>
      </c>
      <c r="J412" s="29">
        <v>34464.665479165807</v>
      </c>
      <c r="K412" s="29">
        <v>36790.869113185807</v>
      </c>
      <c r="L412" s="29">
        <v>34464.665479165807</v>
      </c>
      <c r="M412" s="29">
        <v>66435.408254352573</v>
      </c>
      <c r="N412" s="29">
        <v>39375.213592884749</v>
      </c>
      <c r="O412" s="29">
        <v>73610.859607555714</v>
      </c>
      <c r="P412" s="29">
        <v>34464.665479165807</v>
      </c>
      <c r="Q412" s="29">
        <v>38683.414612240966</v>
      </c>
      <c r="R412" s="29">
        <v>34464.665479165807</v>
      </c>
      <c r="S412" s="29">
        <v>67751.939368666266</v>
      </c>
      <c r="T412" s="29">
        <v>34464.665479165807</v>
      </c>
      <c r="U412" s="29">
        <v>65926.284637737481</v>
      </c>
      <c r="V412" s="29">
        <v>45550.940578188187</v>
      </c>
      <c r="W412" s="29">
        <v>86244.891366927259</v>
      </c>
      <c r="X412" s="29">
        <v>34464.665479165807</v>
      </c>
      <c r="Y412" s="29">
        <v>66538.241180214944</v>
      </c>
      <c r="Z412" s="29">
        <v>34464.665479165807</v>
      </c>
      <c r="AA412" s="30">
        <v>64440.451833195169</v>
      </c>
    </row>
    <row r="413" spans="1:27" x14ac:dyDescent="0.25">
      <c r="A413" s="34" t="s">
        <v>283</v>
      </c>
      <c r="B413" s="35" t="s">
        <v>88</v>
      </c>
      <c r="C413" s="31">
        <v>148715.83983718001</v>
      </c>
      <c r="D413" s="31">
        <v>456195.45977985114</v>
      </c>
      <c r="E413" s="31">
        <v>852973.36108591617</v>
      </c>
      <c r="F413" s="31">
        <v>435881.07595585432</v>
      </c>
      <c r="G413" s="31">
        <v>833782.06293747691</v>
      </c>
      <c r="H413" s="31">
        <v>435881.07595585432</v>
      </c>
      <c r="I413" s="31">
        <v>840221.04462261382</v>
      </c>
      <c r="J413" s="31">
        <v>435881.07595585432</v>
      </c>
      <c r="K413" s="31">
        <v>465301.00877086993</v>
      </c>
      <c r="L413" s="31">
        <v>435881.07595585432</v>
      </c>
      <c r="M413" s="31">
        <v>840221.04462261382</v>
      </c>
      <c r="N413" s="31">
        <v>497985.69718407129</v>
      </c>
      <c r="O413" s="31">
        <v>930970.32110097585</v>
      </c>
      <c r="P413" s="31">
        <v>435881.07595585432</v>
      </c>
      <c r="Q413" s="31">
        <v>489236.38597400126</v>
      </c>
      <c r="R413" s="31">
        <v>435881.07595585432</v>
      </c>
      <c r="S413" s="31">
        <v>856871.46007444267</v>
      </c>
      <c r="T413" s="31">
        <v>435881.07595585432</v>
      </c>
      <c r="U413" s="31">
        <v>833782.06293747691</v>
      </c>
      <c r="V413" s="31">
        <v>576091.27243739658</v>
      </c>
      <c r="W413" s="31">
        <v>1090755.2857995101</v>
      </c>
      <c r="X413" s="31">
        <v>435881.07595585432</v>
      </c>
      <c r="Y413" s="31">
        <v>841521.5918858879</v>
      </c>
      <c r="Z413" s="31">
        <v>435881.07595585432</v>
      </c>
      <c r="AA413" s="32">
        <v>814990.45731676032</v>
      </c>
    </row>
    <row r="414" spans="1:27" x14ac:dyDescent="0.25">
      <c r="A414" s="36" t="s">
        <v>284</v>
      </c>
      <c r="B414" s="37" t="s">
        <v>173</v>
      </c>
      <c r="C414" s="29">
        <v>10514037.015938379</v>
      </c>
      <c r="D414" s="29">
        <v>9867911.7586210854</v>
      </c>
      <c r="E414" s="29">
        <v>18438639.832651678</v>
      </c>
      <c r="F414" s="29">
        <v>9838604.0606979802</v>
      </c>
      <c r="G414" s="29">
        <v>18807762.486738332</v>
      </c>
      <c r="H414" s="29">
        <v>9838604.0606979802</v>
      </c>
      <c r="I414" s="29">
        <v>18953007.681584403</v>
      </c>
      <c r="J414" s="29">
        <v>9838604.0606979802</v>
      </c>
      <c r="K414" s="29">
        <v>10502663.792643283</v>
      </c>
      <c r="L414" s="29">
        <v>9838604.0606979802</v>
      </c>
      <c r="M414" s="29">
        <v>18953007.681584403</v>
      </c>
      <c r="N414" s="29">
        <v>9048010.9864570387</v>
      </c>
      <c r="O414" s="29">
        <v>17323511.268774338</v>
      </c>
      <c r="P414" s="29">
        <v>9838604.0606979802</v>
      </c>
      <c r="Q414" s="29">
        <v>11035787.595204299</v>
      </c>
      <c r="R414" s="29">
        <v>9838604.0606979802</v>
      </c>
      <c r="S414" s="29">
        <v>19328593.908541888</v>
      </c>
      <c r="T414" s="29">
        <v>9838604.0606979802</v>
      </c>
      <c r="U414" s="29">
        <v>18807762.486738332</v>
      </c>
      <c r="V414" s="29">
        <v>8136123.4805827262</v>
      </c>
      <c r="W414" s="29">
        <v>15404711.227121571</v>
      </c>
      <c r="X414" s="29">
        <v>9838604.0606979802</v>
      </c>
      <c r="Y414" s="29">
        <v>18982344.345345508</v>
      </c>
      <c r="Z414" s="29">
        <v>9838604.0606979802</v>
      </c>
      <c r="AA414" s="30">
        <v>18383877.072348703</v>
      </c>
    </row>
    <row r="415" spans="1:27" x14ac:dyDescent="0.25">
      <c r="A415" s="34" t="s">
        <v>285</v>
      </c>
      <c r="B415" s="35" t="s">
        <v>117</v>
      </c>
      <c r="C415" s="31">
        <v>1638.828443439</v>
      </c>
      <c r="D415" s="31">
        <v>211971.14308527164</v>
      </c>
      <c r="E415" s="31">
        <v>322308.85461810278</v>
      </c>
      <c r="F415" s="31">
        <v>207858.49164427328</v>
      </c>
      <c r="G415" s="31">
        <v>323342.87145679555</v>
      </c>
      <c r="H415" s="31">
        <v>207858.49164427328</v>
      </c>
      <c r="I415" s="31">
        <v>325839.92544713314</v>
      </c>
      <c r="J415" s="31">
        <v>207858.49164427328</v>
      </c>
      <c r="K415" s="31">
        <v>221887.96710565893</v>
      </c>
      <c r="L415" s="31">
        <v>207858.49164427328</v>
      </c>
      <c r="M415" s="31">
        <v>325839.92544713314</v>
      </c>
      <c r="N415" s="31">
        <v>220928.36854431091</v>
      </c>
      <c r="O415" s="31">
        <v>375765.73902903794</v>
      </c>
      <c r="P415" s="31">
        <v>207858.49164427328</v>
      </c>
      <c r="Q415" s="31">
        <v>189727.15400551993</v>
      </c>
      <c r="R415" s="31">
        <v>207858.49164427328</v>
      </c>
      <c r="S415" s="31">
        <v>332297.00024216453</v>
      </c>
      <c r="T415" s="31">
        <v>207858.49164427328</v>
      </c>
      <c r="U415" s="31">
        <v>323342.87145679555</v>
      </c>
      <c r="V415" s="31">
        <v>231241.87957865145</v>
      </c>
      <c r="W415" s="31">
        <v>437826.98075162619</v>
      </c>
      <c r="X415" s="31">
        <v>207858.49164427328</v>
      </c>
      <c r="Y415" s="31">
        <v>326344.28108785138</v>
      </c>
      <c r="Z415" s="31">
        <v>207858.49164427328</v>
      </c>
      <c r="AA415" s="32">
        <v>316055.43749679945</v>
      </c>
    </row>
    <row r="416" spans="1:27" x14ac:dyDescent="0.25">
      <c r="A416" s="36" t="s">
        <v>286</v>
      </c>
      <c r="B416" s="37" t="s">
        <v>117</v>
      </c>
      <c r="C416" s="29">
        <v>986.93468912940023</v>
      </c>
      <c r="D416" s="29">
        <v>127493.65374663292</v>
      </c>
      <c r="E416" s="29">
        <v>193849.96098655139</v>
      </c>
      <c r="F416" s="29">
        <v>125020.02950152374</v>
      </c>
      <c r="G416" s="29">
        <v>194471.86175337184</v>
      </c>
      <c r="H416" s="29">
        <v>125020.02950152374</v>
      </c>
      <c r="I416" s="29">
        <v>195973.69396081087</v>
      </c>
      <c r="J416" s="29">
        <v>125020.02950152374</v>
      </c>
      <c r="K416" s="29">
        <v>133458.29643109936</v>
      </c>
      <c r="L416" s="29">
        <v>125020.02950152374</v>
      </c>
      <c r="M416" s="29">
        <v>195973.69396081087</v>
      </c>
      <c r="N416" s="29">
        <v>132760.66150177299</v>
      </c>
      <c r="O416" s="29">
        <v>225585.25851063128</v>
      </c>
      <c r="P416" s="29">
        <v>125020.02950152374</v>
      </c>
      <c r="Q416" s="29">
        <v>114109.80764285133</v>
      </c>
      <c r="R416" s="29">
        <v>125020.02950152374</v>
      </c>
      <c r="S416" s="29">
        <v>199857.24751253444</v>
      </c>
      <c r="T416" s="29">
        <v>125020.02950152374</v>
      </c>
      <c r="U416" s="29">
        <v>194471.86175337184</v>
      </c>
      <c r="V416" s="29">
        <v>139258.40343406837</v>
      </c>
      <c r="W416" s="29">
        <v>263668.01044398267</v>
      </c>
      <c r="X416" s="29">
        <v>125020.02950152374</v>
      </c>
      <c r="Y416" s="29">
        <v>196277.03443649356</v>
      </c>
      <c r="Z416" s="29">
        <v>125020.02950152374</v>
      </c>
      <c r="AA416" s="30">
        <v>190088.89563687734</v>
      </c>
    </row>
    <row r="417" spans="1:27" x14ac:dyDescent="0.25">
      <c r="A417" s="34" t="s">
        <v>287</v>
      </c>
      <c r="B417" s="35" t="s">
        <v>117</v>
      </c>
      <c r="C417" s="31">
        <v>0</v>
      </c>
      <c r="D417" s="31">
        <v>0</v>
      </c>
      <c r="E417" s="31">
        <v>0</v>
      </c>
      <c r="F417" s="31">
        <v>0</v>
      </c>
      <c r="G417" s="31">
        <v>0</v>
      </c>
      <c r="H417" s="31">
        <v>0</v>
      </c>
      <c r="I417" s="31">
        <v>0</v>
      </c>
      <c r="J417" s="31">
        <v>0</v>
      </c>
      <c r="K417" s="31">
        <v>0</v>
      </c>
      <c r="L417" s="31">
        <v>0</v>
      </c>
      <c r="M417" s="31">
        <v>0</v>
      </c>
      <c r="N417" s="31">
        <v>0</v>
      </c>
      <c r="O417" s="31">
        <v>0</v>
      </c>
      <c r="P417" s="31">
        <v>0</v>
      </c>
      <c r="Q417" s="31">
        <v>0</v>
      </c>
      <c r="R417" s="31">
        <v>0</v>
      </c>
      <c r="S417" s="31">
        <v>0</v>
      </c>
      <c r="T417" s="31">
        <v>0</v>
      </c>
      <c r="U417" s="31">
        <v>0</v>
      </c>
      <c r="V417" s="31">
        <v>0</v>
      </c>
      <c r="W417" s="31">
        <v>0</v>
      </c>
      <c r="X417" s="31">
        <v>0</v>
      </c>
      <c r="Y417" s="31">
        <v>0</v>
      </c>
      <c r="Z417" s="31">
        <v>0</v>
      </c>
      <c r="AA417" s="32">
        <v>0</v>
      </c>
    </row>
    <row r="418" spans="1:27" x14ac:dyDescent="0.25">
      <c r="A418" s="36" t="s">
        <v>288</v>
      </c>
      <c r="B418" s="37" t="s">
        <v>90</v>
      </c>
      <c r="C418" s="29">
        <v>33910.974127875801</v>
      </c>
      <c r="D418" s="29">
        <v>2978094.2608113</v>
      </c>
      <c r="E418" s="29">
        <v>5032887.9969436415</v>
      </c>
      <c r="F418" s="29">
        <v>2969249.3208566904</v>
      </c>
      <c r="G418" s="29">
        <v>5133641.2516312776</v>
      </c>
      <c r="H418" s="29">
        <v>2969249.3208566904</v>
      </c>
      <c r="I418" s="29">
        <v>5173286.4100805493</v>
      </c>
      <c r="J418" s="29">
        <v>2969249.3208566904</v>
      </c>
      <c r="K418" s="29">
        <v>3169659.7546867705</v>
      </c>
      <c r="L418" s="29">
        <v>2969249.3208566904</v>
      </c>
      <c r="M418" s="29">
        <v>5173286.4100805493</v>
      </c>
      <c r="N418" s="29">
        <v>3374080.7214923273</v>
      </c>
      <c r="O418" s="29">
        <v>5951309.5628040433</v>
      </c>
      <c r="P418" s="29">
        <v>2969249.3208566904</v>
      </c>
      <c r="Q418" s="29">
        <v>3012254.8858711421</v>
      </c>
      <c r="R418" s="29">
        <v>2969249.3208566904</v>
      </c>
      <c r="S418" s="29">
        <v>5275803.9184557749</v>
      </c>
      <c r="T418" s="29">
        <v>2969249.3208566904</v>
      </c>
      <c r="U418" s="29">
        <v>5133641.2516312776</v>
      </c>
      <c r="V418" s="29">
        <v>4031989.8922505192</v>
      </c>
      <c r="W418" s="29">
        <v>7634058.1738987705</v>
      </c>
      <c r="X418" s="29">
        <v>2969249.3208566904</v>
      </c>
      <c r="Y418" s="29">
        <v>5181293.949912861</v>
      </c>
      <c r="Z418" s="29">
        <v>2969249.3208566904</v>
      </c>
      <c r="AA418" s="30">
        <v>5017940.319592719</v>
      </c>
    </row>
    <row r="419" spans="1:27" x14ac:dyDescent="0.25">
      <c r="A419" s="34" t="s">
        <v>289</v>
      </c>
      <c r="B419" s="35" t="s">
        <v>117</v>
      </c>
      <c r="C419" s="31">
        <v>13296.690717387002</v>
      </c>
      <c r="D419" s="31">
        <v>1409005.7532065562</v>
      </c>
      <c r="E419" s="31">
        <v>2381176.5249518882</v>
      </c>
      <c r="F419" s="31">
        <v>1381668.3078498133</v>
      </c>
      <c r="G419" s="31">
        <v>2388815.7088819034</v>
      </c>
      <c r="H419" s="31">
        <v>1381668.3078498133</v>
      </c>
      <c r="I419" s="31">
        <v>2407263.6238495954</v>
      </c>
      <c r="J419" s="31">
        <v>1381668.3078498133</v>
      </c>
      <c r="K419" s="31">
        <v>1474924.4527752125</v>
      </c>
      <c r="L419" s="31">
        <v>1381668.3078498133</v>
      </c>
      <c r="M419" s="31">
        <v>2407263.6238495954</v>
      </c>
      <c r="N419" s="31">
        <v>1570046.8021553461</v>
      </c>
      <c r="O419" s="31">
        <v>2769297.86777132</v>
      </c>
      <c r="P419" s="31">
        <v>1381668.3078498133</v>
      </c>
      <c r="Q419" s="31">
        <v>1401679.9066819714</v>
      </c>
      <c r="R419" s="31">
        <v>1381668.3078498133</v>
      </c>
      <c r="S419" s="31">
        <v>2454967.6651797835</v>
      </c>
      <c r="T419" s="31">
        <v>1381668.3078498133</v>
      </c>
      <c r="U419" s="31">
        <v>2388815.7088819034</v>
      </c>
      <c r="V419" s="31">
        <v>1876188.9116424927</v>
      </c>
      <c r="W419" s="31">
        <v>3552324.2070202804</v>
      </c>
      <c r="X419" s="31">
        <v>1381668.3078498133</v>
      </c>
      <c r="Y419" s="31">
        <v>2410989.7387071238</v>
      </c>
      <c r="Z419" s="31">
        <v>1381668.3078498133</v>
      </c>
      <c r="AA419" s="32">
        <v>2334977.0804233686</v>
      </c>
    </row>
    <row r="420" spans="1:27" x14ac:dyDescent="0.25">
      <c r="A420" s="36" t="s">
        <v>290</v>
      </c>
      <c r="B420" s="37" t="s">
        <v>88</v>
      </c>
      <c r="C420" s="29">
        <v>1415.8473583870002</v>
      </c>
      <c r="D420" s="29">
        <v>232500.21977882518</v>
      </c>
      <c r="E420" s="29">
        <v>392918.24332411616</v>
      </c>
      <c r="F420" s="29">
        <v>222146.98499207408</v>
      </c>
      <c r="G420" s="29">
        <v>384077.86037711037</v>
      </c>
      <c r="H420" s="29">
        <v>222146.98499207408</v>
      </c>
      <c r="I420" s="29">
        <v>387043.94758210727</v>
      </c>
      <c r="J420" s="29">
        <v>222146.98499207408</v>
      </c>
      <c r="K420" s="29">
        <v>237140.86688794021</v>
      </c>
      <c r="L420" s="29">
        <v>222146.98499207408</v>
      </c>
      <c r="M420" s="29">
        <v>387043.94758210727</v>
      </c>
      <c r="N420" s="29">
        <v>252434.80031617681</v>
      </c>
      <c r="O420" s="29">
        <v>445252.43025061069</v>
      </c>
      <c r="P420" s="29">
        <v>222146.98499207408</v>
      </c>
      <c r="Q420" s="29">
        <v>225364.48395342258</v>
      </c>
      <c r="R420" s="29">
        <v>222146.98499207408</v>
      </c>
      <c r="S420" s="29">
        <v>394713.88463807863</v>
      </c>
      <c r="T420" s="29">
        <v>222146.98499207408</v>
      </c>
      <c r="U420" s="29">
        <v>384077.86037711037</v>
      </c>
      <c r="V420" s="29">
        <v>301656.85036632221</v>
      </c>
      <c r="W420" s="29">
        <v>571148.73940475064</v>
      </c>
      <c r="X420" s="29">
        <v>222146.98499207408</v>
      </c>
      <c r="Y420" s="29">
        <v>387643.03867845167</v>
      </c>
      <c r="Z420" s="29">
        <v>222146.98499207408</v>
      </c>
      <c r="AA420" s="30">
        <v>375421.59394889325</v>
      </c>
    </row>
    <row r="421" spans="1:27" x14ac:dyDescent="0.25">
      <c r="A421" s="34" t="s">
        <v>291</v>
      </c>
      <c r="B421" s="35" t="s">
        <v>123</v>
      </c>
      <c r="C421" s="31">
        <v>56380.114192054003</v>
      </c>
      <c r="D421" s="31">
        <v>248138.66864631919</v>
      </c>
      <c r="E421" s="31">
        <v>393513.31495672476</v>
      </c>
      <c r="F421" s="31">
        <v>247401.69680043962</v>
      </c>
      <c r="G421" s="31">
        <v>401391.0478347239</v>
      </c>
      <c r="H421" s="31">
        <v>247401.69680043962</v>
      </c>
      <c r="I421" s="31">
        <v>404490.83820018248</v>
      </c>
      <c r="J421" s="31">
        <v>247401.69680043962</v>
      </c>
      <c r="K421" s="31">
        <v>264100.15355777543</v>
      </c>
      <c r="L421" s="31">
        <v>247401.69680043962</v>
      </c>
      <c r="M421" s="31">
        <v>404490.83820018248</v>
      </c>
      <c r="N421" s="31">
        <v>273720.42442494701</v>
      </c>
      <c r="O421" s="31">
        <v>479619.41416701337</v>
      </c>
      <c r="P421" s="31">
        <v>247401.69680043962</v>
      </c>
      <c r="Q421" s="31">
        <v>235523.30319164408</v>
      </c>
      <c r="R421" s="31">
        <v>247401.69680043962</v>
      </c>
      <c r="S421" s="31">
        <v>412506.51520041341</v>
      </c>
      <c r="T421" s="31">
        <v>247401.69680043962</v>
      </c>
      <c r="U421" s="31">
        <v>401391.0478347239</v>
      </c>
      <c r="V421" s="31">
        <v>292123.74894199707</v>
      </c>
      <c r="W421" s="31">
        <v>553099.02876662347</v>
      </c>
      <c r="X421" s="31">
        <v>247401.69680043962</v>
      </c>
      <c r="Y421" s="31">
        <v>405116.93469705957</v>
      </c>
      <c r="Z421" s="31">
        <v>247401.69680043962</v>
      </c>
      <c r="AA421" s="32">
        <v>392344.58041130326</v>
      </c>
    </row>
    <row r="422" spans="1:27" x14ac:dyDescent="0.25">
      <c r="A422" s="36" t="s">
        <v>292</v>
      </c>
      <c r="B422" s="37" t="s">
        <v>88</v>
      </c>
      <c r="C422" s="29">
        <v>0</v>
      </c>
      <c r="D422" s="29">
        <v>0</v>
      </c>
      <c r="E422" s="29">
        <v>0</v>
      </c>
      <c r="F422" s="29">
        <v>0</v>
      </c>
      <c r="G422" s="29">
        <v>0</v>
      </c>
      <c r="H422" s="29">
        <v>0</v>
      </c>
      <c r="I422" s="29">
        <v>0</v>
      </c>
      <c r="J422" s="29">
        <v>0</v>
      </c>
      <c r="K422" s="29">
        <v>0</v>
      </c>
      <c r="L422" s="29">
        <v>0</v>
      </c>
      <c r="M422" s="29">
        <v>0</v>
      </c>
      <c r="N422" s="29">
        <v>0</v>
      </c>
      <c r="O422" s="29">
        <v>0</v>
      </c>
      <c r="P422" s="29">
        <v>0</v>
      </c>
      <c r="Q422" s="29">
        <v>0</v>
      </c>
      <c r="R422" s="29">
        <v>0</v>
      </c>
      <c r="S422" s="29">
        <v>0</v>
      </c>
      <c r="T422" s="29">
        <v>0</v>
      </c>
      <c r="U422" s="29">
        <v>0</v>
      </c>
      <c r="V422" s="29">
        <v>0</v>
      </c>
      <c r="W422" s="29">
        <v>0</v>
      </c>
      <c r="X422" s="29">
        <v>0</v>
      </c>
      <c r="Y422" s="29">
        <v>0</v>
      </c>
      <c r="Z422" s="29">
        <v>0</v>
      </c>
      <c r="AA422" s="30">
        <v>0</v>
      </c>
    </row>
    <row r="423" spans="1:27" x14ac:dyDescent="0.25">
      <c r="A423" s="34" t="s">
        <v>293</v>
      </c>
      <c r="B423" s="35" t="s">
        <v>88</v>
      </c>
      <c r="C423" s="31">
        <v>123494.3315837</v>
      </c>
      <c r="D423" s="31">
        <v>501403.18176313146</v>
      </c>
      <c r="E423" s="31">
        <v>969055.3427246986</v>
      </c>
      <c r="F423" s="31">
        <v>479075.6980792192</v>
      </c>
      <c r="G423" s="31">
        <v>947252.28198093548</v>
      </c>
      <c r="H423" s="31">
        <v>479075.6980792192</v>
      </c>
      <c r="I423" s="31">
        <v>954567.55100146472</v>
      </c>
      <c r="J423" s="31">
        <v>479075.6980792192</v>
      </c>
      <c r="K423" s="31">
        <v>511411.06574777316</v>
      </c>
      <c r="L423" s="31">
        <v>479075.6980792192</v>
      </c>
      <c r="M423" s="31">
        <v>954567.55100146472</v>
      </c>
      <c r="N423" s="31">
        <v>439245.9378158449</v>
      </c>
      <c r="O423" s="31">
        <v>851240.06523926347</v>
      </c>
      <c r="P423" s="31">
        <v>479075.6980792192</v>
      </c>
      <c r="Q423" s="31">
        <v>555817.04577486217</v>
      </c>
      <c r="R423" s="31">
        <v>479075.6980792192</v>
      </c>
      <c r="S423" s="31">
        <v>973483.93782934756</v>
      </c>
      <c r="T423" s="31">
        <v>479075.6980792192</v>
      </c>
      <c r="U423" s="31">
        <v>947252.28198093548</v>
      </c>
      <c r="V423" s="31">
        <v>386932.19629178592</v>
      </c>
      <c r="W423" s="31">
        <v>732606.72144125018</v>
      </c>
      <c r="X423" s="31">
        <v>479075.6980792192</v>
      </c>
      <c r="Y423" s="31">
        <v>956045.09101788094</v>
      </c>
      <c r="Z423" s="31">
        <v>479075.6980792192</v>
      </c>
      <c r="AA423" s="32">
        <v>925903.30831316765</v>
      </c>
    </row>
    <row r="424" spans="1:27" x14ac:dyDescent="0.25">
      <c r="A424" s="36" t="s">
        <v>294</v>
      </c>
      <c r="B424" s="37" t="s">
        <v>123</v>
      </c>
      <c r="C424" s="29">
        <v>6280.5381380584995</v>
      </c>
      <c r="D424" s="29">
        <v>22502.265965790812</v>
      </c>
      <c r="E424" s="29">
        <v>34680.391678474567</v>
      </c>
      <c r="F424" s="29">
        <v>22435.434235872413</v>
      </c>
      <c r="G424" s="29">
        <v>35374.657542839159</v>
      </c>
      <c r="H424" s="29">
        <v>22435.434235872413</v>
      </c>
      <c r="I424" s="29">
        <v>35647.842565834086</v>
      </c>
      <c r="J424" s="29">
        <v>22435.434235872413</v>
      </c>
      <c r="K424" s="29">
        <v>23949.721054697096</v>
      </c>
      <c r="L424" s="29">
        <v>22435.434235872413</v>
      </c>
      <c r="M424" s="29">
        <v>35647.842565834086</v>
      </c>
      <c r="N424" s="29">
        <v>23770.700750264677</v>
      </c>
      <c r="O424" s="29">
        <v>41145.48207282371</v>
      </c>
      <c r="P424" s="29">
        <v>22435.434235872413</v>
      </c>
      <c r="Q424" s="29">
        <v>20756.706555132921</v>
      </c>
      <c r="R424" s="29">
        <v>22435.434235872413</v>
      </c>
      <c r="S424" s="29">
        <v>36354.265467856399</v>
      </c>
      <c r="T424" s="29">
        <v>22435.434235872413</v>
      </c>
      <c r="U424" s="29">
        <v>35374.657542839159</v>
      </c>
      <c r="V424" s="29">
        <v>24143.704869290497</v>
      </c>
      <c r="W424" s="29">
        <v>45713.023204710626</v>
      </c>
      <c r="X424" s="29">
        <v>22435.434235872413</v>
      </c>
      <c r="Y424" s="29">
        <v>35703.020550707632</v>
      </c>
      <c r="Z424" s="29">
        <v>22435.434235872413</v>
      </c>
      <c r="AA424" s="30">
        <v>34577.390915189491</v>
      </c>
    </row>
    <row r="425" spans="1:27" x14ac:dyDescent="0.25">
      <c r="A425" s="34" t="s">
        <v>295</v>
      </c>
      <c r="B425" s="35" t="s">
        <v>97</v>
      </c>
      <c r="C425" s="31">
        <v>848971.81629129988</v>
      </c>
      <c r="D425" s="31">
        <v>1936297.498936309</v>
      </c>
      <c r="E425" s="31">
        <v>3243888.0337292058</v>
      </c>
      <c r="F425" s="31">
        <v>1930546.6953644683</v>
      </c>
      <c r="G425" s="31">
        <v>3308827.3444070844</v>
      </c>
      <c r="H425" s="31">
        <v>1930546.6953644683</v>
      </c>
      <c r="I425" s="31">
        <v>3334380.1592456009</v>
      </c>
      <c r="J425" s="31">
        <v>1930546.6953644683</v>
      </c>
      <c r="K425" s="31">
        <v>2060849.5628365711</v>
      </c>
      <c r="L425" s="31">
        <v>1930546.6953644683</v>
      </c>
      <c r="M425" s="31">
        <v>3334380.1592456009</v>
      </c>
      <c r="N425" s="31">
        <v>2225355.6828628019</v>
      </c>
      <c r="O425" s="31">
        <v>3985655.8092563562</v>
      </c>
      <c r="P425" s="31">
        <v>1930546.6953644683</v>
      </c>
      <c r="Q425" s="31">
        <v>1941513.0209044372</v>
      </c>
      <c r="R425" s="31">
        <v>1930546.6953644683</v>
      </c>
      <c r="S425" s="31">
        <v>3400456.5986315133</v>
      </c>
      <c r="T425" s="31">
        <v>1930546.6953644683</v>
      </c>
      <c r="U425" s="31">
        <v>3308827.3444070844</v>
      </c>
      <c r="V425" s="31">
        <v>2529309.8308363613</v>
      </c>
      <c r="W425" s="31">
        <v>4788925.2960505979</v>
      </c>
      <c r="X425" s="31">
        <v>1930546.6953644683</v>
      </c>
      <c r="Y425" s="31">
        <v>3339541.3237017575</v>
      </c>
      <c r="Z425" s="31">
        <v>1930546.6953644683</v>
      </c>
      <c r="AA425" s="32">
        <v>3234253.6862690304</v>
      </c>
    </row>
    <row r="426" spans="1:27" x14ac:dyDescent="0.25">
      <c r="A426" s="36" t="s">
        <v>296</v>
      </c>
      <c r="B426" s="37" t="s">
        <v>88</v>
      </c>
      <c r="C426" s="29">
        <v>0</v>
      </c>
      <c r="D426" s="29">
        <v>0</v>
      </c>
      <c r="E426" s="29">
        <v>0</v>
      </c>
      <c r="F426" s="29">
        <v>0</v>
      </c>
      <c r="G426" s="29">
        <v>0</v>
      </c>
      <c r="H426" s="29">
        <v>0</v>
      </c>
      <c r="I426" s="29">
        <v>0</v>
      </c>
      <c r="J426" s="29">
        <v>0</v>
      </c>
      <c r="K426" s="29">
        <v>0</v>
      </c>
      <c r="L426" s="29">
        <v>0</v>
      </c>
      <c r="M426" s="29">
        <v>0</v>
      </c>
      <c r="N426" s="29">
        <v>0</v>
      </c>
      <c r="O426" s="29">
        <v>0</v>
      </c>
      <c r="P426" s="29">
        <v>0</v>
      </c>
      <c r="Q426" s="29">
        <v>0</v>
      </c>
      <c r="R426" s="29">
        <v>0</v>
      </c>
      <c r="S426" s="29">
        <v>0</v>
      </c>
      <c r="T426" s="29">
        <v>0</v>
      </c>
      <c r="U426" s="29">
        <v>0</v>
      </c>
      <c r="V426" s="29">
        <v>0</v>
      </c>
      <c r="W426" s="29">
        <v>0</v>
      </c>
      <c r="X426" s="29">
        <v>0</v>
      </c>
      <c r="Y426" s="29">
        <v>0</v>
      </c>
      <c r="Z426" s="29">
        <v>0</v>
      </c>
      <c r="AA426" s="30">
        <v>0</v>
      </c>
    </row>
    <row r="427" spans="1:27" x14ac:dyDescent="0.25">
      <c r="A427" s="34" t="s">
        <v>297</v>
      </c>
      <c r="B427" s="35" t="s">
        <v>90</v>
      </c>
      <c r="C427" s="31">
        <v>3061558.4362109522</v>
      </c>
      <c r="D427" s="31">
        <v>1967181.4396153828</v>
      </c>
      <c r="E427" s="31">
        <v>3897967.1204471453</v>
      </c>
      <c r="F427" s="31">
        <v>1961338.9107397252</v>
      </c>
      <c r="G427" s="31">
        <v>3976000.423451093</v>
      </c>
      <c r="H427" s="31">
        <v>1961338.9107397252</v>
      </c>
      <c r="I427" s="31">
        <v>4006705.5621734383</v>
      </c>
      <c r="J427" s="31">
        <v>1961338.9107397252</v>
      </c>
      <c r="K427" s="31">
        <v>2093720.1086499617</v>
      </c>
      <c r="L427" s="31">
        <v>1961338.9107397252</v>
      </c>
      <c r="M427" s="31">
        <v>4006705.5621734383</v>
      </c>
      <c r="N427" s="31">
        <v>2178070.2479604115</v>
      </c>
      <c r="O427" s="31">
        <v>4231724.9060461847</v>
      </c>
      <c r="P427" s="31">
        <v>1961338.9107397252</v>
      </c>
      <c r="Q427" s="31">
        <v>2332988.6360798064</v>
      </c>
      <c r="R427" s="31">
        <v>1961338.9107397252</v>
      </c>
      <c r="S427" s="31">
        <v>4086105.278034287</v>
      </c>
      <c r="T427" s="31">
        <v>1961338.9107397252</v>
      </c>
      <c r="U427" s="31">
        <v>3976000.423451093</v>
      </c>
      <c r="V427" s="31">
        <v>2386502.4915075633</v>
      </c>
      <c r="W427" s="31">
        <v>4518537.8285147529</v>
      </c>
      <c r="X427" s="31">
        <v>1961338.9107397252</v>
      </c>
      <c r="Y427" s="31">
        <v>4012907.3944019666</v>
      </c>
      <c r="Z427" s="31">
        <v>1961338.9107397252</v>
      </c>
      <c r="AA427" s="32">
        <v>3886390.1580994171</v>
      </c>
    </row>
    <row r="428" spans="1:27" x14ac:dyDescent="0.25">
      <c r="A428" s="36" t="s">
        <v>298</v>
      </c>
      <c r="B428" s="37" t="s">
        <v>117</v>
      </c>
      <c r="C428" s="29">
        <v>0</v>
      </c>
      <c r="D428" s="29">
        <v>0</v>
      </c>
      <c r="E428" s="29">
        <v>0</v>
      </c>
      <c r="F428" s="29">
        <v>0</v>
      </c>
      <c r="G428" s="29">
        <v>0</v>
      </c>
      <c r="H428" s="29">
        <v>0</v>
      </c>
      <c r="I428" s="29">
        <v>0</v>
      </c>
      <c r="J428" s="29">
        <v>0</v>
      </c>
      <c r="K428" s="29">
        <v>0</v>
      </c>
      <c r="L428" s="29">
        <v>0</v>
      </c>
      <c r="M428" s="29">
        <v>0</v>
      </c>
      <c r="N428" s="29">
        <v>0</v>
      </c>
      <c r="O428" s="29">
        <v>0</v>
      </c>
      <c r="P428" s="29">
        <v>0</v>
      </c>
      <c r="Q428" s="29">
        <v>0</v>
      </c>
      <c r="R428" s="29">
        <v>0</v>
      </c>
      <c r="S428" s="29">
        <v>0</v>
      </c>
      <c r="T428" s="29">
        <v>0</v>
      </c>
      <c r="U428" s="29">
        <v>0</v>
      </c>
      <c r="V428" s="29">
        <v>0</v>
      </c>
      <c r="W428" s="29">
        <v>0</v>
      </c>
      <c r="X428" s="29">
        <v>0</v>
      </c>
      <c r="Y428" s="29">
        <v>0</v>
      </c>
      <c r="Z428" s="29">
        <v>0</v>
      </c>
      <c r="AA428" s="30">
        <v>0</v>
      </c>
    </row>
    <row r="429" spans="1:27" x14ac:dyDescent="0.25">
      <c r="A429" s="34" t="s">
        <v>299</v>
      </c>
      <c r="B429" s="35" t="s">
        <v>90</v>
      </c>
      <c r="C429" s="31">
        <v>231.13865608000003</v>
      </c>
      <c r="D429" s="31">
        <v>16448.061536390152</v>
      </c>
      <c r="E429" s="31">
        <v>28665.781972693447</v>
      </c>
      <c r="F429" s="31">
        <v>16399.210793627073</v>
      </c>
      <c r="G429" s="31">
        <v>29239.641520863177</v>
      </c>
      <c r="H429" s="31">
        <v>16399.210793627073</v>
      </c>
      <c r="I429" s="31">
        <v>29465.448148999916</v>
      </c>
      <c r="J429" s="31">
        <v>16399.210793627073</v>
      </c>
      <c r="K429" s="31">
        <v>17506.080778082774</v>
      </c>
      <c r="L429" s="31">
        <v>16399.210793627073</v>
      </c>
      <c r="M429" s="31">
        <v>29465.448148999916</v>
      </c>
      <c r="N429" s="31">
        <v>18820.228229797307</v>
      </c>
      <c r="O429" s="31">
        <v>33897.034636616459</v>
      </c>
      <c r="P429" s="31">
        <v>16399.210793627073</v>
      </c>
      <c r="Q429" s="31">
        <v>17156.877295302471</v>
      </c>
      <c r="R429" s="31">
        <v>16399.210793627073</v>
      </c>
      <c r="S429" s="31">
        <v>30049.356343510237</v>
      </c>
      <c r="T429" s="31">
        <v>16399.210793627073</v>
      </c>
      <c r="U429" s="31">
        <v>29239.641520863177</v>
      </c>
      <c r="V429" s="31">
        <v>22353.437755674164</v>
      </c>
      <c r="W429" s="31">
        <v>42323.380954259337</v>
      </c>
      <c r="X429" s="31">
        <v>16399.210793627073</v>
      </c>
      <c r="Y429" s="31">
        <v>29511.056632858505</v>
      </c>
      <c r="Z429" s="31">
        <v>16399.210793627073</v>
      </c>
      <c r="AA429" s="32">
        <v>28580.644600234547</v>
      </c>
    </row>
    <row r="430" spans="1:27" x14ac:dyDescent="0.25">
      <c r="A430" s="36" t="s">
        <v>300</v>
      </c>
      <c r="B430" s="37" t="s">
        <v>99</v>
      </c>
      <c r="C430" s="29">
        <v>7697212.2642681012</v>
      </c>
      <c r="D430" s="29">
        <v>3661973.0728434594</v>
      </c>
      <c r="E430" s="29">
        <v>7099029.0150019396</v>
      </c>
      <c r="F430" s="29">
        <v>3651097.0128171141</v>
      </c>
      <c r="G430" s="29">
        <v>7241144.2933108816</v>
      </c>
      <c r="H430" s="29">
        <v>3651097.0128171141</v>
      </c>
      <c r="I430" s="29">
        <v>7297064.8960158611</v>
      </c>
      <c r="J430" s="29">
        <v>3651097.0128171141</v>
      </c>
      <c r="K430" s="29">
        <v>3897528.9749816349</v>
      </c>
      <c r="L430" s="29">
        <v>3651097.0128171141</v>
      </c>
      <c r="M430" s="29">
        <v>7297064.8960158611</v>
      </c>
      <c r="N430" s="29">
        <v>3849687.9058988299</v>
      </c>
      <c r="O430" s="29">
        <v>7712051.2039389033</v>
      </c>
      <c r="P430" s="29">
        <v>3651097.0128171141</v>
      </c>
      <c r="Q430" s="29">
        <v>4248869.6049597478</v>
      </c>
      <c r="R430" s="29">
        <v>3651097.0128171141</v>
      </c>
      <c r="S430" s="29">
        <v>7441668.703401085</v>
      </c>
      <c r="T430" s="29">
        <v>3651097.0128171141</v>
      </c>
      <c r="U430" s="29">
        <v>7241144.2933108816</v>
      </c>
      <c r="V430" s="29">
        <v>4066292.3859354141</v>
      </c>
      <c r="W430" s="29">
        <v>7699005.5669474471</v>
      </c>
      <c r="X430" s="29">
        <v>3651097.0128171141</v>
      </c>
      <c r="Y430" s="29">
        <v>7308359.7544833831</v>
      </c>
      <c r="Z430" s="29">
        <v>3651097.0128171141</v>
      </c>
      <c r="AA430" s="30">
        <v>7077944.8988273842</v>
      </c>
    </row>
    <row r="431" spans="1:27" x14ac:dyDescent="0.25">
      <c r="A431" s="34" t="s">
        <v>301</v>
      </c>
      <c r="B431" s="35" t="s">
        <v>88</v>
      </c>
      <c r="C431" s="31">
        <v>212587.33461688797</v>
      </c>
      <c r="D431" s="31">
        <v>990939.75937910262</v>
      </c>
      <c r="E431" s="31">
        <v>1728983.406798854</v>
      </c>
      <c r="F431" s="31">
        <v>946813.21189395129</v>
      </c>
      <c r="G431" s="31">
        <v>1690082.5013692426</v>
      </c>
      <c r="H431" s="31">
        <v>946813.21189395129</v>
      </c>
      <c r="I431" s="31">
        <v>1703134.3655870305</v>
      </c>
      <c r="J431" s="31">
        <v>946813.21189395129</v>
      </c>
      <c r="K431" s="31">
        <v>1010718.67285301</v>
      </c>
      <c r="L431" s="31">
        <v>946813.21189395129</v>
      </c>
      <c r="M431" s="31">
        <v>1703134.3655870305</v>
      </c>
      <c r="N431" s="31">
        <v>1093497.8319401341</v>
      </c>
      <c r="O431" s="31">
        <v>1987362.1176396792</v>
      </c>
      <c r="P431" s="31">
        <v>946813.21189395129</v>
      </c>
      <c r="Q431" s="31">
        <v>991685.82741482137</v>
      </c>
      <c r="R431" s="31">
        <v>946813.21189395129</v>
      </c>
      <c r="S431" s="31">
        <v>1736884.8827143987</v>
      </c>
      <c r="T431" s="31">
        <v>946813.21189395129</v>
      </c>
      <c r="U431" s="31">
        <v>1690082.5013692426</v>
      </c>
      <c r="V431" s="31">
        <v>1258147.7446944243</v>
      </c>
      <c r="W431" s="31">
        <v>2382142.1509059682</v>
      </c>
      <c r="X431" s="31">
        <v>946813.21189395129</v>
      </c>
      <c r="Y431" s="31">
        <v>1705770.5846538199</v>
      </c>
      <c r="Z431" s="31">
        <v>946813.21189395129</v>
      </c>
      <c r="AA431" s="32">
        <v>1651991.7756941014</v>
      </c>
    </row>
    <row r="432" spans="1:27" x14ac:dyDescent="0.25">
      <c r="A432" s="36" t="s">
        <v>302</v>
      </c>
      <c r="B432" s="37" t="s">
        <v>106</v>
      </c>
      <c r="C432" s="29">
        <v>128605.88256948002</v>
      </c>
      <c r="D432" s="29">
        <v>336253.27010131406</v>
      </c>
      <c r="E432" s="29">
        <v>628424.42267116904</v>
      </c>
      <c r="F432" s="29">
        <v>335254.59788911318</v>
      </c>
      <c r="G432" s="29">
        <v>641004.8349409767</v>
      </c>
      <c r="H432" s="29">
        <v>335254.59788911318</v>
      </c>
      <c r="I432" s="29">
        <v>645955.07143050735</v>
      </c>
      <c r="J432" s="29">
        <v>335254.59788911318</v>
      </c>
      <c r="K432" s="29">
        <v>357882.7143408166</v>
      </c>
      <c r="L432" s="29">
        <v>335254.59788911318</v>
      </c>
      <c r="M432" s="29">
        <v>645955.07143050735</v>
      </c>
      <c r="N432" s="29">
        <v>374809.35682178143</v>
      </c>
      <c r="O432" s="29">
        <v>699681.50050062011</v>
      </c>
      <c r="P432" s="29">
        <v>335254.59788911318</v>
      </c>
      <c r="Q432" s="29">
        <v>376120.93468830234</v>
      </c>
      <c r="R432" s="29">
        <v>335254.59788911318</v>
      </c>
      <c r="S432" s="29">
        <v>658755.77473515319</v>
      </c>
      <c r="T432" s="29">
        <v>335254.59788911318</v>
      </c>
      <c r="U432" s="29">
        <v>641004.8349409767</v>
      </c>
      <c r="V432" s="29">
        <v>426869.77374459972</v>
      </c>
      <c r="W432" s="29">
        <v>808223.42628105101</v>
      </c>
      <c r="X432" s="29">
        <v>335254.59788911318</v>
      </c>
      <c r="Y432" s="29">
        <v>646954.9215362902</v>
      </c>
      <c r="Z432" s="29">
        <v>335254.59788911318</v>
      </c>
      <c r="AA432" s="30">
        <v>626558.0021358357</v>
      </c>
    </row>
    <row r="433" spans="1:27" x14ac:dyDescent="0.25">
      <c r="A433" s="34" t="s">
        <v>303</v>
      </c>
      <c r="B433" s="35" t="s">
        <v>99</v>
      </c>
      <c r="C433" s="31">
        <v>938827.42534526275</v>
      </c>
      <c r="D433" s="31">
        <v>384042.32598200679</v>
      </c>
      <c r="E433" s="31">
        <v>737799.60313419474</v>
      </c>
      <c r="F433" s="31">
        <v>382901.72027384024</v>
      </c>
      <c r="G433" s="31">
        <v>752569.59431384283</v>
      </c>
      <c r="H433" s="31">
        <v>382901.72027384024</v>
      </c>
      <c r="I433" s="31">
        <v>758381.40299860365</v>
      </c>
      <c r="J433" s="31">
        <v>382901.72027384024</v>
      </c>
      <c r="K433" s="31">
        <v>408745.79451016081</v>
      </c>
      <c r="L433" s="31">
        <v>382901.72027384024</v>
      </c>
      <c r="M433" s="31">
        <v>758381.40299860365</v>
      </c>
      <c r="N433" s="31">
        <v>388819.13458615134</v>
      </c>
      <c r="O433" s="31">
        <v>763893.06998685678</v>
      </c>
      <c r="P433" s="31">
        <v>382901.72027384024</v>
      </c>
      <c r="Q433" s="31">
        <v>441583.53229485836</v>
      </c>
      <c r="R433" s="31">
        <v>382901.72027384024</v>
      </c>
      <c r="S433" s="31">
        <v>773410.02613495826</v>
      </c>
      <c r="T433" s="31">
        <v>382901.72027384024</v>
      </c>
      <c r="U433" s="31">
        <v>752569.59431384283</v>
      </c>
      <c r="V433" s="31">
        <v>383520.37339432113</v>
      </c>
      <c r="W433" s="31">
        <v>726146.87030711235</v>
      </c>
      <c r="X433" s="31">
        <v>382901.72027384024</v>
      </c>
      <c r="Y433" s="31">
        <v>759555.27368953684</v>
      </c>
      <c r="Z433" s="31">
        <v>382901.72027384024</v>
      </c>
      <c r="AA433" s="32">
        <v>735608.33831288619</v>
      </c>
    </row>
    <row r="434" spans="1:27" x14ac:dyDescent="0.25">
      <c r="A434" s="36" t="s">
        <v>304</v>
      </c>
      <c r="B434" s="37" t="s">
        <v>117</v>
      </c>
      <c r="C434" s="29">
        <v>34236.724277579997</v>
      </c>
      <c r="D434" s="29">
        <v>17820.667592452479</v>
      </c>
      <c r="E434" s="29">
        <v>34236.021885550872</v>
      </c>
      <c r="F434" s="29">
        <v>17474.912065606215</v>
      </c>
      <c r="G434" s="29">
        <v>34345.856358331519</v>
      </c>
      <c r="H434" s="29">
        <v>17474.912065606215</v>
      </c>
      <c r="I434" s="29">
        <v>34611.096341154487</v>
      </c>
      <c r="J434" s="29">
        <v>17474.912065606215</v>
      </c>
      <c r="K434" s="29">
        <v>18654.38685191355</v>
      </c>
      <c r="L434" s="29">
        <v>17474.912065606215</v>
      </c>
      <c r="M434" s="29">
        <v>34611.096341154487</v>
      </c>
      <c r="N434" s="29">
        <v>17744.971690016999</v>
      </c>
      <c r="O434" s="29">
        <v>34862.638423247357</v>
      </c>
      <c r="P434" s="29">
        <v>17474.912065606215</v>
      </c>
      <c r="Q434" s="29">
        <v>20153.039247130353</v>
      </c>
      <c r="R434" s="29">
        <v>17474.912065606215</v>
      </c>
      <c r="S434" s="29">
        <v>35296.974345534079</v>
      </c>
      <c r="T434" s="29">
        <v>17474.912065606215</v>
      </c>
      <c r="U434" s="29">
        <v>34345.856358331519</v>
      </c>
      <c r="V434" s="29">
        <v>17503.146226768473</v>
      </c>
      <c r="W434" s="29">
        <v>33139.973088282008</v>
      </c>
      <c r="X434" s="29">
        <v>17474.912065606215</v>
      </c>
      <c r="Y434" s="29">
        <v>34664.669584664014</v>
      </c>
      <c r="Z434" s="29">
        <v>17474.912065606215</v>
      </c>
      <c r="AA434" s="30">
        <v>33571.776636446273</v>
      </c>
    </row>
    <row r="435" spans="1:27" x14ac:dyDescent="0.25">
      <c r="A435" s="34" t="s">
        <v>305</v>
      </c>
      <c r="B435" s="35" t="s">
        <v>88</v>
      </c>
      <c r="C435" s="31">
        <v>950868.11622264003</v>
      </c>
      <c r="D435" s="31">
        <v>766990.14355344244</v>
      </c>
      <c r="E435" s="31">
        <v>1473496.50087288</v>
      </c>
      <c r="F435" s="31">
        <v>732836.07246100763</v>
      </c>
      <c r="G435" s="31">
        <v>1440343.8703699382</v>
      </c>
      <c r="H435" s="31">
        <v>732836.07246100763</v>
      </c>
      <c r="I435" s="31">
        <v>1451467.0981459557</v>
      </c>
      <c r="J435" s="31">
        <v>732836.07246100763</v>
      </c>
      <c r="K435" s="31">
        <v>782299.07786665275</v>
      </c>
      <c r="L435" s="31">
        <v>732836.07246100763</v>
      </c>
      <c r="M435" s="31">
        <v>1451467.0981459557</v>
      </c>
      <c r="N435" s="31">
        <v>744161.41897722927</v>
      </c>
      <c r="O435" s="31">
        <v>1462015.8843605896</v>
      </c>
      <c r="P435" s="31">
        <v>732836.07246100763</v>
      </c>
      <c r="Q435" s="31">
        <v>845147.26452257042</v>
      </c>
      <c r="R435" s="31">
        <v>732836.07246100763</v>
      </c>
      <c r="S435" s="31">
        <v>1480230.3984149289</v>
      </c>
      <c r="T435" s="31">
        <v>732836.07246100763</v>
      </c>
      <c r="U435" s="31">
        <v>1440343.8703699382</v>
      </c>
      <c r="V435" s="31">
        <v>734020.11342772003</v>
      </c>
      <c r="W435" s="31">
        <v>1389773.3864583867</v>
      </c>
      <c r="X435" s="31">
        <v>732836.07246100763</v>
      </c>
      <c r="Y435" s="31">
        <v>1453713.7707023111</v>
      </c>
      <c r="Z435" s="31">
        <v>732836.07246100763</v>
      </c>
      <c r="AA435" s="32">
        <v>1407881.7016890107</v>
      </c>
    </row>
    <row r="436" spans="1:27" x14ac:dyDescent="0.25">
      <c r="A436" s="36" t="s">
        <v>306</v>
      </c>
      <c r="B436" s="37" t="s">
        <v>123</v>
      </c>
      <c r="C436" s="29">
        <v>311853.04260093207</v>
      </c>
      <c r="D436" s="29">
        <v>651099.12910967786</v>
      </c>
      <c r="E436" s="29">
        <v>1038696.9182803881</v>
      </c>
      <c r="F436" s="29">
        <v>649165.36469622212</v>
      </c>
      <c r="G436" s="29">
        <v>1059490.5650323757</v>
      </c>
      <c r="H436" s="29">
        <v>649165.36469622212</v>
      </c>
      <c r="I436" s="29">
        <v>1067672.6076152832</v>
      </c>
      <c r="J436" s="29">
        <v>649165.36469622212</v>
      </c>
      <c r="K436" s="29">
        <v>692980.98888526636</v>
      </c>
      <c r="L436" s="29">
        <v>649165.36469622212</v>
      </c>
      <c r="M436" s="29">
        <v>1067672.6076152832</v>
      </c>
      <c r="N436" s="29">
        <v>671975.74230182986</v>
      </c>
      <c r="O436" s="29">
        <v>1198801.558515561</v>
      </c>
      <c r="P436" s="29">
        <v>649165.36469622212</v>
      </c>
      <c r="Q436" s="29">
        <v>621674.84532329324</v>
      </c>
      <c r="R436" s="29">
        <v>649165.36469622212</v>
      </c>
      <c r="S436" s="29">
        <v>1088830.364371205</v>
      </c>
      <c r="T436" s="29">
        <v>649165.36469622212</v>
      </c>
      <c r="U436" s="29">
        <v>1059490.5650323757</v>
      </c>
      <c r="V436" s="29">
        <v>663637.17961172946</v>
      </c>
      <c r="W436" s="29">
        <v>1256512.2857215907</v>
      </c>
      <c r="X436" s="29">
        <v>649165.36469622212</v>
      </c>
      <c r="Y436" s="29">
        <v>1069325.2187903938</v>
      </c>
      <c r="Z436" s="29">
        <v>649165.36469622212</v>
      </c>
      <c r="AA436" s="30">
        <v>1035611.9884330954</v>
      </c>
    </row>
    <row r="437" spans="1:27" x14ac:dyDescent="0.25">
      <c r="A437" s="34" t="s">
        <v>307</v>
      </c>
      <c r="B437" s="35" t="s">
        <v>106</v>
      </c>
      <c r="C437" s="31">
        <v>4386310.050172423</v>
      </c>
      <c r="D437" s="31">
        <v>4200954.1158766598</v>
      </c>
      <c r="E437" s="31">
        <v>7996694.0915228482</v>
      </c>
      <c r="F437" s="31">
        <v>4188477.2821525061</v>
      </c>
      <c r="G437" s="31">
        <v>8156779.703789915</v>
      </c>
      <c r="H437" s="31">
        <v>4188477.2821525061</v>
      </c>
      <c r="I437" s="31">
        <v>8219771.4104444869</v>
      </c>
      <c r="J437" s="31">
        <v>4188477.2821525061</v>
      </c>
      <c r="K437" s="31">
        <v>4471179.8976948839</v>
      </c>
      <c r="L437" s="31">
        <v>4188477.2821525061</v>
      </c>
      <c r="M437" s="31">
        <v>8219771.4104444869</v>
      </c>
      <c r="N437" s="31">
        <v>4342917.1132981135</v>
      </c>
      <c r="O437" s="31">
        <v>8287108.5621152455</v>
      </c>
      <c r="P437" s="31">
        <v>4188477.2821525061</v>
      </c>
      <c r="Q437" s="31">
        <v>4786134.8916635402</v>
      </c>
      <c r="R437" s="31">
        <v>4188477.2821525061</v>
      </c>
      <c r="S437" s="31">
        <v>8382660.2237857878</v>
      </c>
      <c r="T437" s="31">
        <v>4188477.2821525061</v>
      </c>
      <c r="U437" s="31">
        <v>8156779.703789915</v>
      </c>
      <c r="V437" s="31">
        <v>4408866.4006795594</v>
      </c>
      <c r="W437" s="31">
        <v>8347625.7339893663</v>
      </c>
      <c r="X437" s="31">
        <v>4188477.2821525061</v>
      </c>
      <c r="Y437" s="31">
        <v>8232494.4924013205</v>
      </c>
      <c r="Z437" s="31">
        <v>4188477.2821525061</v>
      </c>
      <c r="AA437" s="32">
        <v>7972943.9100710256</v>
      </c>
    </row>
    <row r="438" spans="1:27" x14ac:dyDescent="0.25">
      <c r="A438" s="36" t="s">
        <v>308</v>
      </c>
      <c r="B438" s="37" t="s">
        <v>88</v>
      </c>
      <c r="C438" s="29">
        <v>0</v>
      </c>
      <c r="D438" s="29">
        <v>0</v>
      </c>
      <c r="E438" s="29">
        <v>0</v>
      </c>
      <c r="F438" s="29">
        <v>0</v>
      </c>
      <c r="G438" s="29">
        <v>0</v>
      </c>
      <c r="H438" s="29">
        <v>0</v>
      </c>
      <c r="I438" s="29">
        <v>0</v>
      </c>
      <c r="J438" s="29">
        <v>0</v>
      </c>
      <c r="K438" s="29">
        <v>0</v>
      </c>
      <c r="L438" s="29">
        <v>0</v>
      </c>
      <c r="M438" s="29">
        <v>0</v>
      </c>
      <c r="N438" s="29">
        <v>0</v>
      </c>
      <c r="O438" s="29">
        <v>0</v>
      </c>
      <c r="P438" s="29">
        <v>0</v>
      </c>
      <c r="Q438" s="29">
        <v>0</v>
      </c>
      <c r="R438" s="29">
        <v>0</v>
      </c>
      <c r="S438" s="29">
        <v>0</v>
      </c>
      <c r="T438" s="29">
        <v>0</v>
      </c>
      <c r="U438" s="29">
        <v>0</v>
      </c>
      <c r="V438" s="29">
        <v>0</v>
      </c>
      <c r="W438" s="29">
        <v>0</v>
      </c>
      <c r="X438" s="29">
        <v>0</v>
      </c>
      <c r="Y438" s="29">
        <v>0</v>
      </c>
      <c r="Z438" s="29">
        <v>0</v>
      </c>
      <c r="AA438" s="30">
        <v>0</v>
      </c>
    </row>
    <row r="439" spans="1:27" x14ac:dyDescent="0.25">
      <c r="A439" s="34" t="s">
        <v>309</v>
      </c>
      <c r="B439" s="35" t="s">
        <v>197</v>
      </c>
      <c r="C439" s="31">
        <v>536394.65569135023</v>
      </c>
      <c r="D439" s="31">
        <v>262120.40627114873</v>
      </c>
      <c r="E439" s="31">
        <v>484739.54171248979</v>
      </c>
      <c r="F439" s="31">
        <v>261341.90866452342</v>
      </c>
      <c r="G439" s="31">
        <v>494443.53006529709</v>
      </c>
      <c r="H439" s="31">
        <v>261341.90866452342</v>
      </c>
      <c r="I439" s="31">
        <v>498261.92935204657</v>
      </c>
      <c r="J439" s="31">
        <v>261341.90866452342</v>
      </c>
      <c r="K439" s="31">
        <v>278981.26448605716</v>
      </c>
      <c r="L439" s="31">
        <v>261341.90866452342</v>
      </c>
      <c r="M439" s="31">
        <v>498261.92935204657</v>
      </c>
      <c r="N439" s="31">
        <v>247205.12108298094</v>
      </c>
      <c r="O439" s="31">
        <v>466364.58035276661</v>
      </c>
      <c r="P439" s="31">
        <v>261341.90866452342</v>
      </c>
      <c r="Q439" s="31">
        <v>290123.49445986218</v>
      </c>
      <c r="R439" s="31">
        <v>261341.90866452342</v>
      </c>
      <c r="S439" s="31">
        <v>508135.84072410426</v>
      </c>
      <c r="T439" s="31">
        <v>261341.90866452342</v>
      </c>
      <c r="U439" s="31">
        <v>494443.53006529709</v>
      </c>
      <c r="V439" s="31">
        <v>222314.59028313536</v>
      </c>
      <c r="W439" s="31">
        <v>420924.29804694466</v>
      </c>
      <c r="X439" s="31">
        <v>261341.90866452342</v>
      </c>
      <c r="Y439" s="31">
        <v>499033.17067331506</v>
      </c>
      <c r="Z439" s="31">
        <v>261341.90866452342</v>
      </c>
      <c r="AA439" s="32">
        <v>483299.8652736037</v>
      </c>
    </row>
    <row r="440" spans="1:27" x14ac:dyDescent="0.25">
      <c r="A440" s="36" t="s">
        <v>310</v>
      </c>
      <c r="B440" s="37" t="s">
        <v>173</v>
      </c>
      <c r="C440" s="29">
        <v>7175129.5795379197</v>
      </c>
      <c r="D440" s="29">
        <v>4500734.0089340201</v>
      </c>
      <c r="E440" s="29">
        <v>8323212.1142207645</v>
      </c>
      <c r="F440" s="29">
        <v>4487366.8289274862</v>
      </c>
      <c r="G440" s="29">
        <v>8489834.2823422365</v>
      </c>
      <c r="H440" s="29">
        <v>4487366.8289274862</v>
      </c>
      <c r="I440" s="29">
        <v>8555398.0428065192</v>
      </c>
      <c r="J440" s="29">
        <v>4487366.8289274862</v>
      </c>
      <c r="K440" s="29">
        <v>4790243.0901505081</v>
      </c>
      <c r="L440" s="29">
        <v>4487366.8289274862</v>
      </c>
      <c r="M440" s="29">
        <v>8555398.0428065192</v>
      </c>
      <c r="N440" s="29">
        <v>4244631.3565144492</v>
      </c>
      <c r="O440" s="29">
        <v>8007705.1505278796</v>
      </c>
      <c r="P440" s="29">
        <v>4487366.8289274862</v>
      </c>
      <c r="Q440" s="29">
        <v>4981560.5617348934</v>
      </c>
      <c r="R440" s="29">
        <v>4487366.8289274862</v>
      </c>
      <c r="S440" s="29">
        <v>8724937.8712602034</v>
      </c>
      <c r="T440" s="29">
        <v>4487366.8289274862</v>
      </c>
      <c r="U440" s="29">
        <v>8489834.2823422365</v>
      </c>
      <c r="V440" s="29">
        <v>3817248.9177912297</v>
      </c>
      <c r="W440" s="29">
        <v>7227473.5506355157</v>
      </c>
      <c r="X440" s="29">
        <v>4487366.8289274862</v>
      </c>
      <c r="Y440" s="29">
        <v>8568640.6288878862</v>
      </c>
      <c r="Z440" s="29">
        <v>4487366.8289274862</v>
      </c>
      <c r="AA440" s="30">
        <v>8298492.1742415288</v>
      </c>
    </row>
    <row r="441" spans="1:27" x14ac:dyDescent="0.25">
      <c r="A441" s="34" t="s">
        <v>311</v>
      </c>
      <c r="B441" s="35" t="s">
        <v>132</v>
      </c>
      <c r="C441" s="31">
        <v>5499192.6419676961</v>
      </c>
      <c r="D441" s="31">
        <v>3449471.2703122599</v>
      </c>
      <c r="E441" s="31">
        <v>6379110.8311951729</v>
      </c>
      <c r="F441" s="31">
        <v>3439226.3406394324</v>
      </c>
      <c r="G441" s="31">
        <v>6506814.0859956695</v>
      </c>
      <c r="H441" s="31">
        <v>3439226.3406394324</v>
      </c>
      <c r="I441" s="31">
        <v>6557063.735863056</v>
      </c>
      <c r="J441" s="31">
        <v>3439226.3406394324</v>
      </c>
      <c r="K441" s="31">
        <v>3671358.0239325427</v>
      </c>
      <c r="L441" s="31">
        <v>3439226.3406394324</v>
      </c>
      <c r="M441" s="31">
        <v>6557063.735863056</v>
      </c>
      <c r="N441" s="31">
        <v>3253188.0107331593</v>
      </c>
      <c r="O441" s="31">
        <v>6137298.6724046981</v>
      </c>
      <c r="P441" s="31">
        <v>3439226.3406394324</v>
      </c>
      <c r="Q441" s="31">
        <v>3817988.3558804244</v>
      </c>
      <c r="R441" s="31">
        <v>3439226.3406394324</v>
      </c>
      <c r="S441" s="31">
        <v>6687003.1560251378</v>
      </c>
      <c r="T441" s="31">
        <v>3439226.3406394324</v>
      </c>
      <c r="U441" s="31">
        <v>6506814.0859956695</v>
      </c>
      <c r="V441" s="31">
        <v>2925631.7852629721</v>
      </c>
      <c r="W441" s="31">
        <v>5539310.3259092048</v>
      </c>
      <c r="X441" s="31">
        <v>3439226.3406394324</v>
      </c>
      <c r="Y441" s="31">
        <v>6567213.1737417756</v>
      </c>
      <c r="Z441" s="31">
        <v>3439226.3406394324</v>
      </c>
      <c r="AA441" s="32">
        <v>6360164.8720265236</v>
      </c>
    </row>
    <row r="442" spans="1:27" x14ac:dyDescent="0.25">
      <c r="A442" s="36" t="s">
        <v>312</v>
      </c>
      <c r="B442" s="37" t="s">
        <v>88</v>
      </c>
      <c r="C442" s="29">
        <v>213386.64071124402</v>
      </c>
      <c r="D442" s="29">
        <v>689528.90669544507</v>
      </c>
      <c r="E442" s="29">
        <v>1264478.9811717032</v>
      </c>
      <c r="F442" s="29">
        <v>658824.18448029691</v>
      </c>
      <c r="G442" s="29">
        <v>1236029.0972278405</v>
      </c>
      <c r="H442" s="29">
        <v>658824.18448029691</v>
      </c>
      <c r="I442" s="29">
        <v>1245574.4797361989</v>
      </c>
      <c r="J442" s="29">
        <v>658824.18448029691</v>
      </c>
      <c r="K442" s="29">
        <v>703291.7338039591</v>
      </c>
      <c r="L442" s="29">
        <v>658824.18448029691</v>
      </c>
      <c r="M442" s="29">
        <v>1245574.4797361989</v>
      </c>
      <c r="N442" s="29">
        <v>754867.79346824344</v>
      </c>
      <c r="O442" s="29">
        <v>1397994.5854465491</v>
      </c>
      <c r="P442" s="29">
        <v>658824.18448029691</v>
      </c>
      <c r="Q442" s="29">
        <v>725261.9543721244</v>
      </c>
      <c r="R442" s="29">
        <v>658824.18448029691</v>
      </c>
      <c r="S442" s="29">
        <v>1270257.6660197778</v>
      </c>
      <c r="T442" s="29">
        <v>658824.18448029691</v>
      </c>
      <c r="U442" s="29">
        <v>1236029.0972278405</v>
      </c>
      <c r="V442" s="29">
        <v>874300.32576904621</v>
      </c>
      <c r="W442" s="29">
        <v>1655376.0616334509</v>
      </c>
      <c r="X442" s="29">
        <v>658824.18448029691</v>
      </c>
      <c r="Y442" s="29">
        <v>1247502.4586783978</v>
      </c>
      <c r="Z442" s="29">
        <v>658824.18448029691</v>
      </c>
      <c r="AA442" s="30">
        <v>1208171.7321401273</v>
      </c>
    </row>
    <row r="443" spans="1:27" x14ac:dyDescent="0.25">
      <c r="A443" s="34" t="s">
        <v>313</v>
      </c>
      <c r="B443" s="35" t="s">
        <v>88</v>
      </c>
      <c r="C443" s="31">
        <v>0</v>
      </c>
      <c r="D443" s="31">
        <v>0</v>
      </c>
      <c r="E443" s="31">
        <v>0</v>
      </c>
      <c r="F443" s="31">
        <v>0</v>
      </c>
      <c r="G443" s="31">
        <v>0</v>
      </c>
      <c r="H443" s="31">
        <v>0</v>
      </c>
      <c r="I443" s="31">
        <v>0</v>
      </c>
      <c r="J443" s="31">
        <v>0</v>
      </c>
      <c r="K443" s="31">
        <v>0</v>
      </c>
      <c r="L443" s="31">
        <v>0</v>
      </c>
      <c r="M443" s="31">
        <v>0</v>
      </c>
      <c r="N443" s="31">
        <v>0</v>
      </c>
      <c r="O443" s="31">
        <v>0</v>
      </c>
      <c r="P443" s="31">
        <v>0</v>
      </c>
      <c r="Q443" s="31">
        <v>0</v>
      </c>
      <c r="R443" s="31">
        <v>0</v>
      </c>
      <c r="S443" s="31">
        <v>0</v>
      </c>
      <c r="T443" s="31">
        <v>0</v>
      </c>
      <c r="U443" s="31">
        <v>0</v>
      </c>
      <c r="V443" s="31">
        <v>0</v>
      </c>
      <c r="W443" s="31">
        <v>0</v>
      </c>
      <c r="X443" s="31">
        <v>0</v>
      </c>
      <c r="Y443" s="31">
        <v>0</v>
      </c>
      <c r="Z443" s="31">
        <v>0</v>
      </c>
      <c r="AA443" s="32">
        <v>0</v>
      </c>
    </row>
    <row r="444" spans="1:27" x14ac:dyDescent="0.25">
      <c r="A444" s="36" t="s">
        <v>314</v>
      </c>
      <c r="B444" s="37" t="s">
        <v>106</v>
      </c>
      <c r="C444" s="29">
        <v>25832.004354550001</v>
      </c>
      <c r="D444" s="29">
        <v>2982169.5332854129</v>
      </c>
      <c r="E444" s="29">
        <v>5471932.7303464152</v>
      </c>
      <c r="F444" s="29">
        <v>2973312.4897715552</v>
      </c>
      <c r="G444" s="29">
        <v>5581475.2102007223</v>
      </c>
      <c r="H444" s="29">
        <v>2973312.4897715552</v>
      </c>
      <c r="I444" s="29">
        <v>5624578.8199472697</v>
      </c>
      <c r="J444" s="29">
        <v>2973312.4897715552</v>
      </c>
      <c r="K444" s="29">
        <v>3173997.1684887982</v>
      </c>
      <c r="L444" s="29">
        <v>2973312.4897715552</v>
      </c>
      <c r="M444" s="29">
        <v>5624578.8199472697</v>
      </c>
      <c r="N444" s="29">
        <v>2961661.8192481105</v>
      </c>
      <c r="O444" s="29">
        <v>5489633.6745904824</v>
      </c>
      <c r="P444" s="29">
        <v>2973312.4897715552</v>
      </c>
      <c r="Q444" s="29">
        <v>3275029.3891208922</v>
      </c>
      <c r="R444" s="29">
        <v>2973312.4897715552</v>
      </c>
      <c r="S444" s="29">
        <v>5736039.4584221644</v>
      </c>
      <c r="T444" s="29">
        <v>2973312.4897715552</v>
      </c>
      <c r="U444" s="29">
        <v>5581475.2102007223</v>
      </c>
      <c r="V444" s="29">
        <v>3078412.7958260737</v>
      </c>
      <c r="W444" s="29">
        <v>5828581.6667792462</v>
      </c>
      <c r="X444" s="29">
        <v>2973312.4897715552</v>
      </c>
      <c r="Y444" s="29">
        <v>5633284.8987085279</v>
      </c>
      <c r="Z444" s="29">
        <v>2973312.4897715552</v>
      </c>
      <c r="AA444" s="30">
        <v>5455681.0901372861</v>
      </c>
    </row>
    <row r="445" spans="1:27" x14ac:dyDescent="0.25">
      <c r="A445" s="34" t="s">
        <v>315</v>
      </c>
      <c r="B445" s="35" t="s">
        <v>117</v>
      </c>
      <c r="C445" s="31">
        <v>0.70475955000000001</v>
      </c>
      <c r="D445" s="31">
        <v>90.490148666344481</v>
      </c>
      <c r="E445" s="31">
        <v>137.67001585655038</v>
      </c>
      <c r="F445" s="31">
        <v>88.734464213772156</v>
      </c>
      <c r="G445" s="31">
        <v>138.11168263839363</v>
      </c>
      <c r="H445" s="31">
        <v>88.734464213772156</v>
      </c>
      <c r="I445" s="31">
        <v>139.17826662303702</v>
      </c>
      <c r="J445" s="31">
        <v>88.734464213772156</v>
      </c>
      <c r="K445" s="31">
        <v>94.723625293593813</v>
      </c>
      <c r="L445" s="31">
        <v>88.734464213772156</v>
      </c>
      <c r="M445" s="31">
        <v>139.17826662303702</v>
      </c>
      <c r="N445" s="31">
        <v>95.060854153256003</v>
      </c>
      <c r="O445" s="31">
        <v>162.2168841687261</v>
      </c>
      <c r="P445" s="31">
        <v>88.734464213772156</v>
      </c>
      <c r="Q445" s="31">
        <v>81.039474796020869</v>
      </c>
      <c r="R445" s="31">
        <v>88.734464213772156</v>
      </c>
      <c r="S445" s="31">
        <v>141.93632175147036</v>
      </c>
      <c r="T445" s="31">
        <v>88.734464213772156</v>
      </c>
      <c r="U445" s="31">
        <v>138.11168263839363</v>
      </c>
      <c r="V445" s="31">
        <v>99.442942698151086</v>
      </c>
      <c r="W445" s="31">
        <v>188.28251801931822</v>
      </c>
      <c r="X445" s="31">
        <v>88.734464213772156</v>
      </c>
      <c r="Y445" s="31">
        <v>139.39369554489309</v>
      </c>
      <c r="Z445" s="31">
        <v>88.734464213772156</v>
      </c>
      <c r="AA445" s="32">
        <v>134.99895044239187</v>
      </c>
    </row>
    <row r="449" spans="1:27" ht="45" x14ac:dyDescent="0.25">
      <c r="A449" s="38" t="s">
        <v>61</v>
      </c>
      <c r="B449" s="39" t="s">
        <v>482</v>
      </c>
      <c r="C449" s="27" t="s">
        <v>409</v>
      </c>
      <c r="D449" s="27" t="s">
        <v>410</v>
      </c>
      <c r="E449" s="27" t="s">
        <v>411</v>
      </c>
      <c r="F449" s="27" t="s">
        <v>412</v>
      </c>
      <c r="G449" s="27" t="s">
        <v>413</v>
      </c>
      <c r="H449" s="27" t="s">
        <v>414</v>
      </c>
      <c r="I449" s="27" t="s">
        <v>415</v>
      </c>
      <c r="J449" s="27" t="s">
        <v>416</v>
      </c>
      <c r="K449" s="27" t="s">
        <v>417</v>
      </c>
      <c r="L449" s="27" t="s">
        <v>418</v>
      </c>
      <c r="M449" s="27" t="s">
        <v>419</v>
      </c>
      <c r="N449" s="27" t="s">
        <v>420</v>
      </c>
      <c r="O449" s="27" t="s">
        <v>421</v>
      </c>
      <c r="P449" s="27" t="s">
        <v>422</v>
      </c>
      <c r="Q449" s="27" t="s">
        <v>423</v>
      </c>
      <c r="R449" s="27" t="s">
        <v>424</v>
      </c>
      <c r="S449" s="27" t="s">
        <v>425</v>
      </c>
      <c r="T449" s="27" t="s">
        <v>426</v>
      </c>
      <c r="U449" s="27" t="s">
        <v>427</v>
      </c>
      <c r="V449" s="27" t="s">
        <v>428</v>
      </c>
      <c r="W449" s="27" t="s">
        <v>429</v>
      </c>
      <c r="X449" s="27" t="s">
        <v>430</v>
      </c>
      <c r="Y449" s="27" t="s">
        <v>431</v>
      </c>
      <c r="Z449" s="27" t="s">
        <v>432</v>
      </c>
      <c r="AA449" s="28" t="s">
        <v>433</v>
      </c>
    </row>
    <row r="450" spans="1:27" x14ac:dyDescent="0.25">
      <c r="A450" s="36" t="s">
        <v>85</v>
      </c>
      <c r="B450" s="37" t="s">
        <v>86</v>
      </c>
      <c r="C450" s="29">
        <v>640115.89312000002</v>
      </c>
      <c r="D450" s="29">
        <v>0</v>
      </c>
      <c r="E450" s="29">
        <v>0</v>
      </c>
      <c r="F450" s="29">
        <v>667066.23197753867</v>
      </c>
      <c r="G450" s="29">
        <v>-3.6366351107534061E-7</v>
      </c>
      <c r="H450" s="29">
        <v>674379.22194902867</v>
      </c>
      <c r="I450" s="29">
        <v>-3.6431562735341946E-7</v>
      </c>
      <c r="J450" s="29">
        <v>674379.22194902867</v>
      </c>
      <c r="K450" s="29">
        <v>726495.15592710185</v>
      </c>
      <c r="L450" s="29">
        <v>614135.79897598294</v>
      </c>
      <c r="M450" s="29">
        <v>-3.6431562735341946E-7</v>
      </c>
      <c r="N450" s="29">
        <v>618504.33175057312</v>
      </c>
      <c r="O450" s="29">
        <v>5.4343023173242752E-9</v>
      </c>
      <c r="P450" s="29">
        <v>667066.23197753867</v>
      </c>
      <c r="Q450" s="29">
        <v>638973.38930561114</v>
      </c>
      <c r="R450" s="29">
        <v>694197.92992572929</v>
      </c>
      <c r="S450" s="29">
        <v>-3.6891033775328577E-7</v>
      </c>
      <c r="T450" s="29">
        <v>667066.23197753867</v>
      </c>
      <c r="U450" s="29">
        <v>-3.6366351107534061E-7</v>
      </c>
      <c r="V450" s="29">
        <v>692630.76560628274</v>
      </c>
      <c r="W450" s="29">
        <v>7.4838612670714312E-8</v>
      </c>
      <c r="X450" s="29">
        <v>675842.7168442558</v>
      </c>
      <c r="Y450" s="29">
        <v>-3.6409825526072649E-7</v>
      </c>
      <c r="Z450" s="29">
        <v>667066.23197753867</v>
      </c>
      <c r="AA450" s="30">
        <v>39987.198161121189</v>
      </c>
    </row>
    <row r="451" spans="1:27" x14ac:dyDescent="0.25">
      <c r="A451" s="34" t="s">
        <v>87</v>
      </c>
      <c r="B451" s="35" t="s">
        <v>88</v>
      </c>
      <c r="C451" s="31">
        <v>1824825.3658799997</v>
      </c>
      <c r="D451" s="31">
        <v>0</v>
      </c>
      <c r="E451" s="31">
        <v>0</v>
      </c>
      <c r="F451" s="31">
        <v>1901654.6752205165</v>
      </c>
      <c r="G451" s="31">
        <v>-1.0367222666831319E-6</v>
      </c>
      <c r="H451" s="31">
        <v>1922502.3525611875</v>
      </c>
      <c r="I451" s="31">
        <v>-1.0385813024273332E-6</v>
      </c>
      <c r="J451" s="31">
        <v>1922502.3525611875</v>
      </c>
      <c r="K451" s="31">
        <v>2071073.0712574138</v>
      </c>
      <c r="L451" s="31">
        <v>1750762.0043676412</v>
      </c>
      <c r="M451" s="31">
        <v>-1.0385813024273332E-6</v>
      </c>
      <c r="N451" s="31">
        <v>1763215.7014316132</v>
      </c>
      <c r="O451" s="31">
        <v>1.5491964535013918E-8</v>
      </c>
      <c r="P451" s="31">
        <v>1901654.6752205165</v>
      </c>
      <c r="Q451" s="31">
        <v>1821568.3463878739</v>
      </c>
      <c r="R451" s="31">
        <v>1979000.9982338892</v>
      </c>
      <c r="S451" s="31">
        <v>-1.0516797806508336E-6</v>
      </c>
      <c r="T451" s="31">
        <v>1901654.6752205165</v>
      </c>
      <c r="U451" s="31">
        <v>-1.0367222666831319E-6</v>
      </c>
      <c r="V451" s="31">
        <v>1974533.3678666926</v>
      </c>
      <c r="W451" s="31">
        <v>2.1334792686234099E-7</v>
      </c>
      <c r="X451" s="31">
        <v>1926674.44489064</v>
      </c>
      <c r="Y451" s="31">
        <v>-1.0379616238459329E-6</v>
      </c>
      <c r="Z451" s="31">
        <v>1901654.6752205165</v>
      </c>
      <c r="AA451" s="32">
        <v>43210.750084787272</v>
      </c>
    </row>
    <row r="452" spans="1:27" x14ac:dyDescent="0.25">
      <c r="A452" s="36" t="s">
        <v>89</v>
      </c>
      <c r="B452" s="37" t="s">
        <v>90</v>
      </c>
      <c r="C452" s="29">
        <v>1414627.4119999998</v>
      </c>
      <c r="D452" s="29">
        <v>0</v>
      </c>
      <c r="E452" s="29">
        <v>0</v>
      </c>
      <c r="F452" s="29">
        <v>1474186.4520431063</v>
      </c>
      <c r="G452" s="29">
        <v>-8.0368004769239625E-7</v>
      </c>
      <c r="H452" s="29">
        <v>1490347.8318628252</v>
      </c>
      <c r="I452" s="29">
        <v>-8.0512119541688933E-7</v>
      </c>
      <c r="J452" s="29">
        <v>1490347.8318628252</v>
      </c>
      <c r="K452" s="29">
        <v>1605521.7083432577</v>
      </c>
      <c r="L452" s="29">
        <v>1357212.5692543639</v>
      </c>
      <c r="M452" s="29">
        <v>-8.0512119541688933E-7</v>
      </c>
      <c r="N452" s="29">
        <v>1366866.8307397868</v>
      </c>
      <c r="O452" s="29">
        <v>1.2009564370776988E-8</v>
      </c>
      <c r="P452" s="29">
        <v>1474186.4520431063</v>
      </c>
      <c r="Q452" s="29">
        <v>1412102.5298161327</v>
      </c>
      <c r="R452" s="29">
        <v>1534146.287541863</v>
      </c>
      <c r="S452" s="29">
        <v>-8.1527529930918865E-7</v>
      </c>
      <c r="T452" s="29">
        <v>1474186.4520431063</v>
      </c>
      <c r="U452" s="29">
        <v>-8.0368004769239625E-7</v>
      </c>
      <c r="V452" s="29">
        <v>1530682.9246895646</v>
      </c>
      <c r="W452" s="29">
        <v>1.6538997718682828E-7</v>
      </c>
      <c r="X452" s="29">
        <v>1493582.0899375929</v>
      </c>
      <c r="Y452" s="29">
        <v>-8.0464081284205823E-7</v>
      </c>
      <c r="Z452" s="29">
        <v>1474186.4520431063</v>
      </c>
      <c r="AA452" s="30">
        <v>122946.11426387088</v>
      </c>
    </row>
    <row r="453" spans="1:27" x14ac:dyDescent="0.25">
      <c r="A453" s="34" t="s">
        <v>91</v>
      </c>
      <c r="B453" s="35" t="s">
        <v>92</v>
      </c>
      <c r="C453" s="31">
        <v>1050730.4720000001</v>
      </c>
      <c r="D453" s="31">
        <v>0</v>
      </c>
      <c r="E453" s="31">
        <v>0</v>
      </c>
      <c r="F453" s="31">
        <v>1094968.6210175448</v>
      </c>
      <c r="G453" s="31">
        <v>-5.9694242362724261E-7</v>
      </c>
      <c r="H453" s="31">
        <v>1106972.6682331553</v>
      </c>
      <c r="I453" s="31">
        <v>-5.9801285236058496E-7</v>
      </c>
      <c r="J453" s="31">
        <v>1106972.6682331553</v>
      </c>
      <c r="K453" s="31">
        <v>1192519.3645362197</v>
      </c>
      <c r="L453" s="31">
        <v>1008084.9497188807</v>
      </c>
      <c r="M453" s="31">
        <v>-5.9801285236058496E-7</v>
      </c>
      <c r="N453" s="31">
        <v>1015255.7613695955</v>
      </c>
      <c r="O453" s="31">
        <v>8.9202394445194628E-9</v>
      </c>
      <c r="P453" s="31">
        <v>1094968.6210175448</v>
      </c>
      <c r="Q453" s="31">
        <v>1048855.0872688016</v>
      </c>
      <c r="R453" s="31">
        <v>1139504.4653820896</v>
      </c>
      <c r="S453" s="31">
        <v>-6.0555492759890401E-7</v>
      </c>
      <c r="T453" s="31">
        <v>1094968.6210175448</v>
      </c>
      <c r="U453" s="31">
        <v>-5.9694242362724261E-7</v>
      </c>
      <c r="V453" s="31">
        <v>1136932.0135452081</v>
      </c>
      <c r="W453" s="31">
        <v>1.2284527170860822E-7</v>
      </c>
      <c r="X453" s="31">
        <v>1109374.9499114563</v>
      </c>
      <c r="Y453" s="31">
        <v>-5.9765604278280404E-7</v>
      </c>
      <c r="Z453" s="31">
        <v>1094968.6210175448</v>
      </c>
      <c r="AA453" s="32">
        <v>129908.41527566421</v>
      </c>
    </row>
    <row r="454" spans="1:27" x14ac:dyDescent="0.25">
      <c r="A454" s="36" t="s">
        <v>93</v>
      </c>
      <c r="B454" s="37" t="s">
        <v>88</v>
      </c>
      <c r="C454" s="29">
        <v>0</v>
      </c>
      <c r="D454" s="29">
        <v>0</v>
      </c>
      <c r="E454" s="29">
        <v>0</v>
      </c>
      <c r="F454" s="29">
        <v>0</v>
      </c>
      <c r="G454" s="29">
        <v>0</v>
      </c>
      <c r="H454" s="29">
        <v>0</v>
      </c>
      <c r="I454" s="29">
        <v>0</v>
      </c>
      <c r="J454" s="29">
        <v>0</v>
      </c>
      <c r="K454" s="29">
        <v>0</v>
      </c>
      <c r="L454" s="29">
        <v>0</v>
      </c>
      <c r="M454" s="29">
        <v>0</v>
      </c>
      <c r="N454" s="29">
        <v>0</v>
      </c>
      <c r="O454" s="29">
        <v>0</v>
      </c>
      <c r="P454" s="29">
        <v>0</v>
      </c>
      <c r="Q454" s="29">
        <v>0</v>
      </c>
      <c r="R454" s="29">
        <v>0</v>
      </c>
      <c r="S454" s="29">
        <v>0</v>
      </c>
      <c r="T454" s="29">
        <v>0</v>
      </c>
      <c r="U454" s="29">
        <v>0</v>
      </c>
      <c r="V454" s="29">
        <v>0</v>
      </c>
      <c r="W454" s="29">
        <v>0</v>
      </c>
      <c r="X454" s="29">
        <v>0</v>
      </c>
      <c r="Y454" s="29">
        <v>0</v>
      </c>
      <c r="Z454" s="29">
        <v>0</v>
      </c>
      <c r="AA454" s="30">
        <v>0</v>
      </c>
    </row>
    <row r="455" spans="1:27" x14ac:dyDescent="0.25">
      <c r="A455" s="34" t="s">
        <v>94</v>
      </c>
      <c r="B455" s="35" t="s">
        <v>86</v>
      </c>
      <c r="C455" s="31">
        <v>136818.3168</v>
      </c>
      <c r="D455" s="31">
        <v>0</v>
      </c>
      <c r="E455" s="31">
        <v>0</v>
      </c>
      <c r="F455" s="31">
        <v>142578.67994565744</v>
      </c>
      <c r="G455" s="31">
        <v>-7.77294080676399E-8</v>
      </c>
      <c r="H455" s="31">
        <v>144141.75780300878</v>
      </c>
      <c r="I455" s="31">
        <v>-7.7868791345705E-8</v>
      </c>
      <c r="J455" s="31">
        <v>144141.75780300878</v>
      </c>
      <c r="K455" s="31">
        <v>155281.013119082</v>
      </c>
      <c r="L455" s="31">
        <v>131265.33367726475</v>
      </c>
      <c r="M455" s="31">
        <v>-7.7868791345705E-8</v>
      </c>
      <c r="N455" s="31">
        <v>132199.06350264343</v>
      </c>
      <c r="O455" s="31">
        <v>1.1615273172092033E-9</v>
      </c>
      <c r="P455" s="31">
        <v>142578.67994565744</v>
      </c>
      <c r="Q455" s="31">
        <v>136574.11813144269</v>
      </c>
      <c r="R455" s="31">
        <v>148377.80676799617</v>
      </c>
      <c r="S455" s="31">
        <v>-7.8850864357560882E-8</v>
      </c>
      <c r="T455" s="31">
        <v>142578.67994565744</v>
      </c>
      <c r="U455" s="31">
        <v>-7.77294080676399E-8</v>
      </c>
      <c r="V455" s="31">
        <v>148042.84119904172</v>
      </c>
      <c r="W455" s="31">
        <v>1.5995998736020702E-8</v>
      </c>
      <c r="X455" s="31">
        <v>144454.56507800773</v>
      </c>
      <c r="Y455" s="31">
        <v>-7.7822330253016616E-8</v>
      </c>
      <c r="Z455" s="31">
        <v>142578.67994565744</v>
      </c>
      <c r="AA455" s="32">
        <v>13128.198583852256</v>
      </c>
    </row>
    <row r="456" spans="1:27" x14ac:dyDescent="0.25">
      <c r="A456" s="36" t="s">
        <v>95</v>
      </c>
      <c r="B456" s="37" t="s">
        <v>92</v>
      </c>
      <c r="C456" s="29">
        <v>2671070.1995999999</v>
      </c>
      <c r="D456" s="29">
        <v>0</v>
      </c>
      <c r="E456" s="29">
        <v>0</v>
      </c>
      <c r="F456" s="29">
        <v>2783528.346265635</v>
      </c>
      <c r="G456" s="29">
        <v>-1.5174920316080132E-6</v>
      </c>
      <c r="H456" s="29">
        <v>2814043.9291354995</v>
      </c>
      <c r="I456" s="29">
        <v>-1.5202131769127494E-6</v>
      </c>
      <c r="J456" s="29">
        <v>2814043.9291354995</v>
      </c>
      <c r="K456" s="29">
        <v>3031512.8588548498</v>
      </c>
      <c r="L456" s="29">
        <v>2562660.6818911848</v>
      </c>
      <c r="M456" s="29">
        <v>-1.5202131769127494E-6</v>
      </c>
      <c r="N456" s="29">
        <v>2580889.6586055565</v>
      </c>
      <c r="O456" s="29">
        <v>2.2676210872803539E-8</v>
      </c>
      <c r="P456" s="29">
        <v>2783528.346265635</v>
      </c>
      <c r="Q456" s="29">
        <v>2666302.7693200405</v>
      </c>
      <c r="R456" s="29">
        <v>2896743.2666150271</v>
      </c>
      <c r="S456" s="29">
        <v>-1.5393859457141239E-6</v>
      </c>
      <c r="T456" s="29">
        <v>2783528.346265635</v>
      </c>
      <c r="U456" s="29">
        <v>-1.5174920316080132E-6</v>
      </c>
      <c r="V456" s="29">
        <v>2890203.8165614642</v>
      </c>
      <c r="W456" s="29">
        <v>3.122859317081159E-7</v>
      </c>
      <c r="X456" s="29">
        <v>2820150.7882901048</v>
      </c>
      <c r="Y456" s="29">
        <v>-1.5193061284778371E-6</v>
      </c>
      <c r="Z456" s="29">
        <v>2783528.346265635</v>
      </c>
      <c r="AA456" s="30">
        <v>102347.34948985623</v>
      </c>
    </row>
    <row r="457" spans="1:27" x14ac:dyDescent="0.25">
      <c r="A457" s="34" t="s">
        <v>96</v>
      </c>
      <c r="B457" s="35" t="s">
        <v>97</v>
      </c>
      <c r="C457" s="31">
        <v>111947.02639999999</v>
      </c>
      <c r="D457" s="31">
        <v>0</v>
      </c>
      <c r="E457" s="31">
        <v>0</v>
      </c>
      <c r="F457" s="31">
        <v>116660.25150189296</v>
      </c>
      <c r="G457" s="31">
        <v>-6.3599496767120417E-8</v>
      </c>
      <c r="H457" s="31">
        <v>117939.18784795217</v>
      </c>
      <c r="I457" s="31">
        <v>-6.3713542487563537E-8</v>
      </c>
      <c r="J457" s="31">
        <v>117939.18784795217</v>
      </c>
      <c r="K457" s="31">
        <v>127053.51214392822</v>
      </c>
      <c r="L457" s="31">
        <v>107403.48308811797</v>
      </c>
      <c r="M457" s="31">
        <v>-6.3713542487563537E-8</v>
      </c>
      <c r="N457" s="31">
        <v>108167.47638855402</v>
      </c>
      <c r="O457" s="31">
        <v>9.5038100369277361E-10</v>
      </c>
      <c r="P457" s="31">
        <v>116660.25150189296</v>
      </c>
      <c r="Q457" s="31">
        <v>111747.2189806777</v>
      </c>
      <c r="R457" s="31">
        <v>121405.19368990633</v>
      </c>
      <c r="S457" s="31">
        <v>-6.4517090988643757E-8</v>
      </c>
      <c r="T457" s="31">
        <v>116660.25150189296</v>
      </c>
      <c r="U457" s="31">
        <v>-6.3599496767120417E-8</v>
      </c>
      <c r="V457" s="31">
        <v>121131.11928036914</v>
      </c>
      <c r="W457" s="31">
        <v>1.308819268266043E-8</v>
      </c>
      <c r="X457" s="31">
        <v>118195.13197218526</v>
      </c>
      <c r="Y457" s="31">
        <v>-6.3675527247415834E-8</v>
      </c>
      <c r="Z457" s="31">
        <v>116660.25150189296</v>
      </c>
      <c r="AA457" s="32">
        <v>8007.4325118781908</v>
      </c>
    </row>
    <row r="458" spans="1:27" x14ac:dyDescent="0.25">
      <c r="A458" s="36" t="s">
        <v>98</v>
      </c>
      <c r="B458" s="37" t="s">
        <v>99</v>
      </c>
      <c r="C458" s="29">
        <v>243200.56639999998</v>
      </c>
      <c r="D458" s="29">
        <v>0</v>
      </c>
      <c r="E458" s="29">
        <v>0</v>
      </c>
      <c r="F458" s="29">
        <v>253439.86485403255</v>
      </c>
      <c r="G458" s="29">
        <v>-1.3816743627697336E-7</v>
      </c>
      <c r="H458" s="29">
        <v>256218.30438702897</v>
      </c>
      <c r="I458" s="29">
        <v>-1.3841519617466069E-7</v>
      </c>
      <c r="J458" s="29">
        <v>256218.30438702897</v>
      </c>
      <c r="K458" s="29">
        <v>276018.81988455052</v>
      </c>
      <c r="L458" s="29">
        <v>233329.89504367139</v>
      </c>
      <c r="M458" s="29">
        <v>-1.3841519617466069E-7</v>
      </c>
      <c r="N458" s="29">
        <v>234989.64081242413</v>
      </c>
      <c r="O458" s="29">
        <v>2.0646658140611679E-9</v>
      </c>
      <c r="P458" s="29">
        <v>253439.86485403255</v>
      </c>
      <c r="Q458" s="29">
        <v>242766.4925428126</v>
      </c>
      <c r="R458" s="29">
        <v>263748.0674456479</v>
      </c>
      <c r="S458" s="29">
        <v>-1.4016087408033642E-7</v>
      </c>
      <c r="T458" s="29">
        <v>253439.86485403255</v>
      </c>
      <c r="U458" s="29">
        <v>-1.3816743627697336E-7</v>
      </c>
      <c r="V458" s="29">
        <v>263152.65143703483</v>
      </c>
      <c r="W458" s="29">
        <v>2.8433590207228152E-8</v>
      </c>
      <c r="X458" s="29">
        <v>256774.333055069</v>
      </c>
      <c r="Y458" s="29">
        <v>-1.3833260954209824E-7</v>
      </c>
      <c r="Z458" s="29">
        <v>253439.86485403255</v>
      </c>
      <c r="AA458" s="30">
        <v>14032.650679984135</v>
      </c>
    </row>
    <row r="459" spans="1:27" x14ac:dyDescent="0.25">
      <c r="A459" s="34" t="s">
        <v>100</v>
      </c>
      <c r="B459" s="35" t="s">
        <v>92</v>
      </c>
      <c r="C459" s="31">
        <v>2378.6509999999998</v>
      </c>
      <c r="D459" s="31">
        <v>0</v>
      </c>
      <c r="E459" s="31">
        <v>0</v>
      </c>
      <c r="F459" s="31">
        <v>2478.7976315128744</v>
      </c>
      <c r="G459" s="31">
        <v>-1.3513624385525238E-9</v>
      </c>
      <c r="H459" s="31">
        <v>2505.9724776550142</v>
      </c>
      <c r="I459" s="31">
        <v>-1.3537856826144829E-9</v>
      </c>
      <c r="J459" s="31">
        <v>2505.9724776550142</v>
      </c>
      <c r="K459" s="31">
        <v>2699.6336877659755</v>
      </c>
      <c r="L459" s="31">
        <v>2282.1097680450307</v>
      </c>
      <c r="M459" s="31">
        <v>-1.3537856826144829E-9</v>
      </c>
      <c r="N459" s="31">
        <v>2298.3431016717955</v>
      </c>
      <c r="O459" s="31">
        <v>2.0193700516325816E-11</v>
      </c>
      <c r="P459" s="31">
        <v>2478.7976315128744</v>
      </c>
      <c r="Q459" s="31">
        <v>2374.4054909135848</v>
      </c>
      <c r="R459" s="31">
        <v>2579.6181878368266</v>
      </c>
      <c r="S459" s="31">
        <v>-1.3708594853505503E-9</v>
      </c>
      <c r="T459" s="31">
        <v>2478.7976315128744</v>
      </c>
      <c r="U459" s="31">
        <v>-1.3513624385525238E-9</v>
      </c>
      <c r="V459" s="31">
        <v>2573.7946533555209</v>
      </c>
      <c r="W459" s="31">
        <v>2.7809798628829779E-10</v>
      </c>
      <c r="X459" s="31">
        <v>2511.4107797397505</v>
      </c>
      <c r="Y459" s="31">
        <v>-1.3529779345938299E-9</v>
      </c>
      <c r="Z459" s="31">
        <v>2478.7976315128744</v>
      </c>
      <c r="AA459" s="32">
        <v>26765.91518575904</v>
      </c>
    </row>
    <row r="460" spans="1:27" x14ac:dyDescent="0.25">
      <c r="A460" s="36" t="s">
        <v>101</v>
      </c>
      <c r="B460" s="37" t="s">
        <v>92</v>
      </c>
      <c r="C460" s="29">
        <v>1280964.1129999999</v>
      </c>
      <c r="D460" s="29">
        <v>0</v>
      </c>
      <c r="E460" s="29">
        <v>0</v>
      </c>
      <c r="F460" s="29">
        <v>1334895.6233417133</v>
      </c>
      <c r="G460" s="29">
        <v>-7.2774307262475689E-7</v>
      </c>
      <c r="H460" s="29">
        <v>1349529.9697356897</v>
      </c>
      <c r="I460" s="29">
        <v>-7.2904805123675582E-7</v>
      </c>
      <c r="J460" s="29">
        <v>1349529.9697356897</v>
      </c>
      <c r="K460" s="29">
        <v>1453821.4611029788</v>
      </c>
      <c r="L460" s="29">
        <v>1228974.2020970872</v>
      </c>
      <c r="M460" s="29">
        <v>-7.2904805123675582E-7</v>
      </c>
      <c r="N460" s="29">
        <v>1237716.2654810145</v>
      </c>
      <c r="O460" s="29">
        <v>1.0874821766658053E-8</v>
      </c>
      <c r="P460" s="29">
        <v>1334895.6233417133</v>
      </c>
      <c r="Q460" s="29">
        <v>1278677.7982858559</v>
      </c>
      <c r="R460" s="29">
        <v>1389190.0593492142</v>
      </c>
      <c r="S460" s="29">
        <v>-7.3824272863051552E-7</v>
      </c>
      <c r="T460" s="29">
        <v>1334895.6233417133</v>
      </c>
      <c r="U460" s="29">
        <v>-7.2774307262475689E-7</v>
      </c>
      <c r="V460" s="29">
        <v>1386053.9377906627</v>
      </c>
      <c r="W460" s="29">
        <v>1.4976284471024777E-7</v>
      </c>
      <c r="X460" s="29">
        <v>1352458.6338424459</v>
      </c>
      <c r="Y460" s="29">
        <v>-7.2861305836608948E-7</v>
      </c>
      <c r="Z460" s="29">
        <v>1334895.6233417133</v>
      </c>
      <c r="AA460" s="30">
        <v>105870.86114285282</v>
      </c>
    </row>
    <row r="461" spans="1:27" x14ac:dyDescent="0.25">
      <c r="A461" s="34" t="s">
        <v>102</v>
      </c>
      <c r="B461" s="35" t="s">
        <v>3</v>
      </c>
      <c r="C461" s="31">
        <v>0</v>
      </c>
      <c r="D461" s="31">
        <v>0</v>
      </c>
      <c r="E461" s="31">
        <v>0</v>
      </c>
      <c r="F461" s="31">
        <v>0</v>
      </c>
      <c r="G461" s="31">
        <v>0</v>
      </c>
      <c r="H461" s="31">
        <v>0</v>
      </c>
      <c r="I461" s="31">
        <v>0</v>
      </c>
      <c r="J461" s="31">
        <v>0</v>
      </c>
      <c r="K461" s="31">
        <v>0</v>
      </c>
      <c r="L461" s="31">
        <v>0</v>
      </c>
      <c r="M461" s="31">
        <v>0</v>
      </c>
      <c r="N461" s="31">
        <v>0</v>
      </c>
      <c r="O461" s="31">
        <v>0</v>
      </c>
      <c r="P461" s="31">
        <v>0</v>
      </c>
      <c r="Q461" s="31">
        <v>0</v>
      </c>
      <c r="R461" s="31">
        <v>0</v>
      </c>
      <c r="S461" s="31">
        <v>0</v>
      </c>
      <c r="T461" s="31">
        <v>0</v>
      </c>
      <c r="U461" s="31">
        <v>0</v>
      </c>
      <c r="V461" s="31">
        <v>0</v>
      </c>
      <c r="W461" s="31">
        <v>0</v>
      </c>
      <c r="X461" s="31">
        <v>0</v>
      </c>
      <c r="Y461" s="31">
        <v>0</v>
      </c>
      <c r="Z461" s="31">
        <v>0</v>
      </c>
      <c r="AA461" s="32">
        <v>0</v>
      </c>
    </row>
    <row r="462" spans="1:27" x14ac:dyDescent="0.25">
      <c r="A462" s="36" t="s">
        <v>103</v>
      </c>
      <c r="B462" s="37" t="s">
        <v>104</v>
      </c>
      <c r="C462" s="29">
        <v>460760.14160000003</v>
      </c>
      <c r="D462" s="29">
        <v>0</v>
      </c>
      <c r="E462" s="29">
        <v>0</v>
      </c>
      <c r="F462" s="29">
        <v>480159.19430535054</v>
      </c>
      <c r="G462" s="29">
        <v>-2.6176767778895776E-7</v>
      </c>
      <c r="H462" s="29">
        <v>485423.13843015529</v>
      </c>
      <c r="I462" s="29">
        <v>-2.6223707589617042E-7</v>
      </c>
      <c r="J462" s="29">
        <v>485423.13843015529</v>
      </c>
      <c r="K462" s="29">
        <v>522936.57213402935</v>
      </c>
      <c r="L462" s="29">
        <v>442059.47819632693</v>
      </c>
      <c r="M462" s="29">
        <v>-2.6223707589617042E-7</v>
      </c>
      <c r="N462" s="29">
        <v>445203.98031139484</v>
      </c>
      <c r="O462" s="29">
        <v>3.9116508934392957E-9</v>
      </c>
      <c r="P462" s="29">
        <v>480159.19430535054</v>
      </c>
      <c r="Q462" s="29">
        <v>459937.75892687106</v>
      </c>
      <c r="R462" s="29">
        <v>499688.79062192456</v>
      </c>
      <c r="S462" s="29">
        <v>-2.6554438233428218E-7</v>
      </c>
      <c r="T462" s="29">
        <v>480159.19430535054</v>
      </c>
      <c r="U462" s="29">
        <v>-2.6176767778895776E-7</v>
      </c>
      <c r="V462" s="29">
        <v>498560.73418480164</v>
      </c>
      <c r="W462" s="29">
        <v>5.3869385437742218E-8</v>
      </c>
      <c r="X462" s="29">
        <v>486476.57285102102</v>
      </c>
      <c r="Y462" s="29">
        <v>-2.6208060986043286E-7</v>
      </c>
      <c r="Z462" s="29">
        <v>480159.19430535054</v>
      </c>
      <c r="AA462" s="30">
        <v>33396.744682342069</v>
      </c>
    </row>
    <row r="463" spans="1:27" x14ac:dyDescent="0.25">
      <c r="A463" s="34" t="s">
        <v>105</v>
      </c>
      <c r="B463" s="35" t="s">
        <v>106</v>
      </c>
      <c r="C463" s="31">
        <v>67535.356899999999</v>
      </c>
      <c r="D463" s="31">
        <v>0</v>
      </c>
      <c r="E463" s="31">
        <v>0</v>
      </c>
      <c r="F463" s="31">
        <v>70378.749437011415</v>
      </c>
      <c r="G463" s="31">
        <v>-3.8368278738200356E-8</v>
      </c>
      <c r="H463" s="31">
        <v>71150.305639628801</v>
      </c>
      <c r="I463" s="31">
        <v>-3.8437080194395571E-8</v>
      </c>
      <c r="J463" s="31">
        <v>71150.305639628801</v>
      </c>
      <c r="K463" s="31">
        <v>76648.791521975392</v>
      </c>
      <c r="L463" s="31">
        <v>64794.329924775579</v>
      </c>
      <c r="M463" s="31">
        <v>-3.8437080194395571E-8</v>
      </c>
      <c r="N463" s="31">
        <v>65255.231494682368</v>
      </c>
      <c r="O463" s="31">
        <v>5.7334546829348997E-10</v>
      </c>
      <c r="P463" s="31">
        <v>70378.749437011415</v>
      </c>
      <c r="Q463" s="31">
        <v>67414.817160722043</v>
      </c>
      <c r="R463" s="31">
        <v>73241.276244935187</v>
      </c>
      <c r="S463" s="31">
        <v>-3.8921844609780805E-8</v>
      </c>
      <c r="T463" s="31">
        <v>70378.749437011415</v>
      </c>
      <c r="U463" s="31">
        <v>-3.8368278738200356E-8</v>
      </c>
      <c r="V463" s="31">
        <v>73075.932745777711</v>
      </c>
      <c r="W463" s="31">
        <v>7.8958395986428863E-9</v>
      </c>
      <c r="X463" s="31">
        <v>71304.711507586166</v>
      </c>
      <c r="Y463" s="31">
        <v>-3.841414637566384E-8</v>
      </c>
      <c r="Z463" s="31">
        <v>70378.749437011415</v>
      </c>
      <c r="AA463" s="32">
        <v>4336.627597120917</v>
      </c>
    </row>
    <row r="464" spans="1:27" x14ac:dyDescent="0.25">
      <c r="A464" s="36" t="s">
        <v>107</v>
      </c>
      <c r="B464" s="37" t="s">
        <v>3</v>
      </c>
      <c r="C464" s="29">
        <v>0</v>
      </c>
      <c r="D464" s="29">
        <v>0</v>
      </c>
      <c r="E464" s="29">
        <v>0</v>
      </c>
      <c r="F464" s="29">
        <v>0</v>
      </c>
      <c r="G464" s="29">
        <v>0</v>
      </c>
      <c r="H464" s="29">
        <v>0</v>
      </c>
      <c r="I464" s="29">
        <v>0</v>
      </c>
      <c r="J464" s="29">
        <v>0</v>
      </c>
      <c r="K464" s="29">
        <v>0</v>
      </c>
      <c r="L464" s="29">
        <v>0</v>
      </c>
      <c r="M464" s="29">
        <v>0</v>
      </c>
      <c r="N464" s="29">
        <v>0</v>
      </c>
      <c r="O464" s="29">
        <v>0</v>
      </c>
      <c r="P464" s="29">
        <v>0</v>
      </c>
      <c r="Q464" s="29">
        <v>0</v>
      </c>
      <c r="R464" s="29">
        <v>0</v>
      </c>
      <c r="S464" s="29">
        <v>0</v>
      </c>
      <c r="T464" s="29">
        <v>0</v>
      </c>
      <c r="U464" s="29">
        <v>0</v>
      </c>
      <c r="V464" s="29">
        <v>0</v>
      </c>
      <c r="W464" s="29">
        <v>0</v>
      </c>
      <c r="X464" s="29">
        <v>0</v>
      </c>
      <c r="Y464" s="29">
        <v>0</v>
      </c>
      <c r="Z464" s="29">
        <v>0</v>
      </c>
      <c r="AA464" s="30">
        <v>0</v>
      </c>
    </row>
    <row r="465" spans="1:27" x14ac:dyDescent="0.25">
      <c r="A465" s="34" t="s">
        <v>108</v>
      </c>
      <c r="B465" s="35" t="s">
        <v>109</v>
      </c>
      <c r="C465" s="31">
        <v>21936.428359999998</v>
      </c>
      <c r="D465" s="31">
        <v>0</v>
      </c>
      <c r="E465" s="31">
        <v>0</v>
      </c>
      <c r="F465" s="31">
        <v>28713.923882819461</v>
      </c>
      <c r="G465" s="31">
        <v>-1.1940257785121415E-8</v>
      </c>
      <c r="H465" s="31">
        <v>29017.573219169961</v>
      </c>
      <c r="I465" s="31">
        <v>-1.1961668886947696E-8</v>
      </c>
      <c r="J465" s="31">
        <v>29017.573219169961</v>
      </c>
      <c r="K465" s="31">
        <v>36359.273025064802</v>
      </c>
      <c r="L465" s="31">
        <v>17312.009072074074</v>
      </c>
      <c r="M465" s="31">
        <v>-1.1961668886947696E-8</v>
      </c>
      <c r="N465" s="31">
        <v>17435.154602999741</v>
      </c>
      <c r="O465" s="31">
        <v>1.7842584855232246E-10</v>
      </c>
      <c r="P465" s="31">
        <v>28713.923882819461</v>
      </c>
      <c r="Q465" s="31">
        <v>20979.577971904717</v>
      </c>
      <c r="R465" s="31">
        <v>29840.483895638939</v>
      </c>
      <c r="S465" s="31">
        <v>-1.1021805534074754E-8</v>
      </c>
      <c r="T465" s="31">
        <v>28713.923882819461</v>
      </c>
      <c r="U465" s="31">
        <v>-1.1940257785121415E-8</v>
      </c>
      <c r="V465" s="31">
        <v>29775.412234470612</v>
      </c>
      <c r="W465" s="31">
        <v>2.2359271369841394E-9</v>
      </c>
      <c r="X465" s="31">
        <v>29078.340327482791</v>
      </c>
      <c r="Y465" s="31">
        <v>-1.1954531853005601E-8</v>
      </c>
      <c r="Z465" s="31">
        <v>28713.923882819461</v>
      </c>
      <c r="AA465" s="32">
        <v>519.44122508385453</v>
      </c>
    </row>
    <row r="466" spans="1:27" x14ac:dyDescent="0.25">
      <c r="A466" s="36" t="s">
        <v>110</v>
      </c>
      <c r="B466" s="37" t="s">
        <v>88</v>
      </c>
      <c r="C466" s="29">
        <v>859698.34601199988</v>
      </c>
      <c r="D466" s="29">
        <v>0</v>
      </c>
      <c r="E466" s="29">
        <v>0</v>
      </c>
      <c r="F466" s="29">
        <v>895893.60688477661</v>
      </c>
      <c r="G466" s="29">
        <v>-4.884129926106636E-7</v>
      </c>
      <c r="H466" s="29">
        <v>905715.21176986839</v>
      </c>
      <c r="I466" s="29">
        <v>-4.8928880789926605E-7</v>
      </c>
      <c r="J466" s="29">
        <v>905715.21176986839</v>
      </c>
      <c r="K466" s="29">
        <v>975708.75938113034</v>
      </c>
      <c r="L466" s="29">
        <v>824806.15819897142</v>
      </c>
      <c r="M466" s="29">
        <v>-4.8928880789926605E-7</v>
      </c>
      <c r="N466" s="29">
        <v>830673.25264418055</v>
      </c>
      <c r="O466" s="29">
        <v>7.2984607383542067E-9</v>
      </c>
      <c r="P466" s="29">
        <v>895893.60688477661</v>
      </c>
      <c r="Q466" s="29">
        <v>858163.92287066055</v>
      </c>
      <c r="R466" s="29">
        <v>932332.43944815453</v>
      </c>
      <c r="S466" s="29">
        <v>-4.9545966691655452E-7</v>
      </c>
      <c r="T466" s="29">
        <v>895893.60688477661</v>
      </c>
      <c r="U466" s="29">
        <v>-4.884129926106636E-7</v>
      </c>
      <c r="V466" s="29">
        <v>930227.68218804291</v>
      </c>
      <c r="W466" s="29">
        <v>1.0051091094965907E-7</v>
      </c>
      <c r="X466" s="29">
        <v>907680.73731664312</v>
      </c>
      <c r="Y466" s="29">
        <v>-4.8899686946973194E-7</v>
      </c>
      <c r="Z466" s="29">
        <v>895893.60688477661</v>
      </c>
      <c r="AA466" s="30">
        <v>20357.131741159919</v>
      </c>
    </row>
    <row r="467" spans="1:27" x14ac:dyDescent="0.25">
      <c r="A467" s="34" t="s">
        <v>111</v>
      </c>
      <c r="B467" s="35" t="s">
        <v>109</v>
      </c>
      <c r="C467" s="31">
        <v>17812337.779192001</v>
      </c>
      <c r="D467" s="31">
        <v>0</v>
      </c>
      <c r="E467" s="31">
        <v>0</v>
      </c>
      <c r="F467" s="31">
        <v>23315651.152190961</v>
      </c>
      <c r="G467" s="31">
        <v>-9.6954664336801618E-6</v>
      </c>
      <c r="H467" s="31">
        <v>23562213.831253391</v>
      </c>
      <c r="I467" s="31">
        <v>-9.7128522073209532E-6</v>
      </c>
      <c r="J467" s="31">
        <v>23562213.831253391</v>
      </c>
      <c r="K467" s="31">
        <v>29523660.000607241</v>
      </c>
      <c r="L467" s="31">
        <v>14057318.181774402</v>
      </c>
      <c r="M467" s="31">
        <v>-9.7128522073209532E-6</v>
      </c>
      <c r="N467" s="31">
        <v>14157312.116832931</v>
      </c>
      <c r="O467" s="31">
        <v>1.4488144700657747E-7</v>
      </c>
      <c r="P467" s="31">
        <v>23315651.152190961</v>
      </c>
      <c r="Q467" s="31">
        <v>17035377.098209742</v>
      </c>
      <c r="R467" s="31">
        <v>24230415.723139167</v>
      </c>
      <c r="S467" s="31">
        <v>-8.9496849663774175E-6</v>
      </c>
      <c r="T467" s="31">
        <v>23315651.152190961</v>
      </c>
      <c r="U467" s="31">
        <v>-9.6954664336801618E-6</v>
      </c>
      <c r="V467" s="31">
        <v>24177577.659003943</v>
      </c>
      <c r="W467" s="31">
        <v>1.8155685492651086E-6</v>
      </c>
      <c r="X467" s="31">
        <v>23611556.606721185</v>
      </c>
      <c r="Y467" s="31">
        <v>-9.7070569494406877E-6</v>
      </c>
      <c r="Z467" s="31">
        <v>23315651.152190961</v>
      </c>
      <c r="AA467" s="32">
        <v>421785.27907042182</v>
      </c>
    </row>
    <row r="468" spans="1:27" x14ac:dyDescent="0.25">
      <c r="A468" s="36" t="s">
        <v>112</v>
      </c>
      <c r="B468" s="37" t="s">
        <v>97</v>
      </c>
      <c r="C468" s="29">
        <v>34688.486360000003</v>
      </c>
      <c r="D468" s="29">
        <v>0</v>
      </c>
      <c r="E468" s="29">
        <v>0</v>
      </c>
      <c r="F468" s="29">
        <v>36148.950741380148</v>
      </c>
      <c r="G468" s="29">
        <v>-1.9707270010247642E-8</v>
      </c>
      <c r="H468" s="29">
        <v>36545.248592446464</v>
      </c>
      <c r="I468" s="29">
        <v>-1.9742608808831464E-8</v>
      </c>
      <c r="J468" s="29">
        <v>36545.248592446464</v>
      </c>
      <c r="K468" s="29">
        <v>39369.460402163466</v>
      </c>
      <c r="L468" s="29">
        <v>33280.60045834921</v>
      </c>
      <c r="M468" s="29">
        <v>-1.9742608808831464E-8</v>
      </c>
      <c r="N468" s="29">
        <v>33517.33538587299</v>
      </c>
      <c r="O468" s="29">
        <v>2.9448998819856E-10</v>
      </c>
      <c r="P468" s="29">
        <v>36148.950741380148</v>
      </c>
      <c r="Q468" s="29">
        <v>34626.572996486233</v>
      </c>
      <c r="R468" s="29">
        <v>37619.243143607724</v>
      </c>
      <c r="S468" s="29">
        <v>-1.9991600516031638E-8</v>
      </c>
      <c r="T468" s="29">
        <v>36148.950741380148</v>
      </c>
      <c r="U468" s="29">
        <v>-1.9707270010247642E-8</v>
      </c>
      <c r="V468" s="29">
        <v>37534.317025223085</v>
      </c>
      <c r="W468" s="29">
        <v>4.055575283681837E-9</v>
      </c>
      <c r="X468" s="29">
        <v>36624.556766570335</v>
      </c>
      <c r="Y468" s="29">
        <v>-1.9730829209303524E-8</v>
      </c>
      <c r="Z468" s="29">
        <v>36148.950741380148</v>
      </c>
      <c r="AA468" s="30">
        <v>1966.9832747292512</v>
      </c>
    </row>
    <row r="469" spans="1:27" x14ac:dyDescent="0.25">
      <c r="A469" s="34" t="s">
        <v>113</v>
      </c>
      <c r="B469" s="35" t="s">
        <v>86</v>
      </c>
      <c r="C469" s="31">
        <v>379007.65100000001</v>
      </c>
      <c r="D469" s="31">
        <v>0</v>
      </c>
      <c r="E469" s="31">
        <v>0</v>
      </c>
      <c r="F469" s="31">
        <v>394964.73741799785</v>
      </c>
      <c r="G469" s="31">
        <v>-2.1532234173295026E-7</v>
      </c>
      <c r="H469" s="31">
        <v>399294.70200827153</v>
      </c>
      <c r="I469" s="31">
        <v>-2.1570845471872362E-7</v>
      </c>
      <c r="J469" s="31">
        <v>399294.70200827153</v>
      </c>
      <c r="K469" s="31">
        <v>430152.1419328223</v>
      </c>
      <c r="L469" s="31">
        <v>363625.03894472198</v>
      </c>
      <c r="M469" s="31">
        <v>-2.1570845471872362E-7</v>
      </c>
      <c r="N469" s="31">
        <v>366211.61328697711</v>
      </c>
      <c r="O469" s="31">
        <v>3.2176082147780964E-9</v>
      </c>
      <c r="P469" s="31">
        <v>394964.73741799785</v>
      </c>
      <c r="Q469" s="31">
        <v>378331.18336093007</v>
      </c>
      <c r="R469" s="31">
        <v>411029.20514565287</v>
      </c>
      <c r="S469" s="31">
        <v>-2.1842894707705376E-7</v>
      </c>
      <c r="T469" s="31">
        <v>394964.73741799785</v>
      </c>
      <c r="U469" s="31">
        <v>-2.1532234173295026E-7</v>
      </c>
      <c r="V469" s="31">
        <v>410101.29931824183</v>
      </c>
      <c r="W469" s="31">
        <v>4.4311361578877256E-8</v>
      </c>
      <c r="X469" s="31">
        <v>400161.22597440367</v>
      </c>
      <c r="Y469" s="31">
        <v>-2.1557975039013252E-7</v>
      </c>
      <c r="Z469" s="31">
        <v>394964.73741799785</v>
      </c>
      <c r="AA469" s="32">
        <v>26114.8603111884</v>
      </c>
    </row>
    <row r="470" spans="1:27" x14ac:dyDescent="0.25">
      <c r="A470" s="36" t="s">
        <v>114</v>
      </c>
      <c r="B470" s="37" t="s">
        <v>88</v>
      </c>
      <c r="C470" s="29">
        <v>371.96280000000002</v>
      </c>
      <c r="D470" s="29">
        <v>0</v>
      </c>
      <c r="E470" s="29">
        <v>0</v>
      </c>
      <c r="F470" s="29">
        <v>387.62328212541348</v>
      </c>
      <c r="G470" s="29">
        <v>-2.1132001140933442E-10</v>
      </c>
      <c r="H470" s="29">
        <v>391.87276297006014</v>
      </c>
      <c r="I470" s="29">
        <v>-2.1169894747282993E-10</v>
      </c>
      <c r="J470" s="29">
        <v>391.87276297006014</v>
      </c>
      <c r="K470" s="29">
        <v>422.15663646148931</v>
      </c>
      <c r="L470" s="29">
        <v>356.86611412493045</v>
      </c>
      <c r="M470" s="29">
        <v>-2.1169894747282993E-10</v>
      </c>
      <c r="N470" s="29">
        <v>359.40461020070865</v>
      </c>
      <c r="O470" s="29">
        <v>3.157800529129324E-12</v>
      </c>
      <c r="P470" s="29">
        <v>387.62328212541348</v>
      </c>
      <c r="Q470" s="29">
        <v>371.29890628578613</v>
      </c>
      <c r="R470" s="29">
        <v>403.38914959727668</v>
      </c>
      <c r="S470" s="29">
        <v>-2.1436887234720418E-10</v>
      </c>
      <c r="T470" s="29">
        <v>387.62328212541348</v>
      </c>
      <c r="U470" s="29">
        <v>-2.1132001140933442E-10</v>
      </c>
      <c r="V470" s="29">
        <v>402.47849133275491</v>
      </c>
      <c r="W470" s="29">
        <v>4.3487718733919712E-11</v>
      </c>
      <c r="X470" s="29">
        <v>392.72318031614594</v>
      </c>
      <c r="Y470" s="29">
        <v>-2.1157263545166471E-10</v>
      </c>
      <c r="Z470" s="29">
        <v>387.62328212541348</v>
      </c>
      <c r="AA470" s="30">
        <v>8.8078519140305804</v>
      </c>
    </row>
    <row r="471" spans="1:27" x14ac:dyDescent="0.25">
      <c r="A471" s="34" t="s">
        <v>115</v>
      </c>
      <c r="B471" s="35" t="s">
        <v>3</v>
      </c>
      <c r="C471" s="31">
        <v>0</v>
      </c>
      <c r="D471" s="31">
        <v>0</v>
      </c>
      <c r="E471" s="31">
        <v>0</v>
      </c>
      <c r="F471" s="31">
        <v>0</v>
      </c>
      <c r="G471" s="31">
        <v>0</v>
      </c>
      <c r="H471" s="31">
        <v>0</v>
      </c>
      <c r="I471" s="31">
        <v>0</v>
      </c>
      <c r="J471" s="31">
        <v>0</v>
      </c>
      <c r="K471" s="31">
        <v>0</v>
      </c>
      <c r="L471" s="31">
        <v>0</v>
      </c>
      <c r="M471" s="31">
        <v>0</v>
      </c>
      <c r="N471" s="31">
        <v>0</v>
      </c>
      <c r="O471" s="31">
        <v>0</v>
      </c>
      <c r="P471" s="31">
        <v>0</v>
      </c>
      <c r="Q471" s="31">
        <v>0</v>
      </c>
      <c r="R471" s="31">
        <v>0</v>
      </c>
      <c r="S471" s="31">
        <v>0</v>
      </c>
      <c r="T471" s="31">
        <v>0</v>
      </c>
      <c r="U471" s="31">
        <v>0</v>
      </c>
      <c r="V471" s="31">
        <v>0</v>
      </c>
      <c r="W471" s="31">
        <v>0</v>
      </c>
      <c r="X471" s="31">
        <v>0</v>
      </c>
      <c r="Y471" s="31">
        <v>0</v>
      </c>
      <c r="Z471" s="31">
        <v>0</v>
      </c>
      <c r="AA471" s="32">
        <v>0</v>
      </c>
    </row>
    <row r="472" spans="1:27" x14ac:dyDescent="0.25">
      <c r="A472" s="36" t="s">
        <v>116</v>
      </c>
      <c r="B472" s="37" t="s">
        <v>117</v>
      </c>
      <c r="C472" s="29">
        <v>0</v>
      </c>
      <c r="D472" s="29">
        <v>0</v>
      </c>
      <c r="E472" s="29">
        <v>0</v>
      </c>
      <c r="F472" s="29">
        <v>0</v>
      </c>
      <c r="G472" s="29">
        <v>0</v>
      </c>
      <c r="H472" s="29">
        <v>0</v>
      </c>
      <c r="I472" s="29">
        <v>0</v>
      </c>
      <c r="J472" s="29">
        <v>0</v>
      </c>
      <c r="K472" s="29">
        <v>0</v>
      </c>
      <c r="L472" s="29">
        <v>0</v>
      </c>
      <c r="M472" s="29">
        <v>0</v>
      </c>
      <c r="N472" s="29">
        <v>0</v>
      </c>
      <c r="O472" s="29">
        <v>0</v>
      </c>
      <c r="P472" s="29">
        <v>0</v>
      </c>
      <c r="Q472" s="29">
        <v>0</v>
      </c>
      <c r="R472" s="29">
        <v>0</v>
      </c>
      <c r="S472" s="29">
        <v>0</v>
      </c>
      <c r="T472" s="29">
        <v>0</v>
      </c>
      <c r="U472" s="29">
        <v>0</v>
      </c>
      <c r="V472" s="29">
        <v>0</v>
      </c>
      <c r="W472" s="29">
        <v>0</v>
      </c>
      <c r="X472" s="29">
        <v>0</v>
      </c>
      <c r="Y472" s="29">
        <v>0</v>
      </c>
      <c r="Z472" s="29">
        <v>0</v>
      </c>
      <c r="AA472" s="30">
        <v>0</v>
      </c>
    </row>
    <row r="473" spans="1:27" x14ac:dyDescent="0.25">
      <c r="A473" s="34" t="s">
        <v>118</v>
      </c>
      <c r="B473" s="35" t="s">
        <v>3</v>
      </c>
      <c r="C473" s="31">
        <v>0</v>
      </c>
      <c r="D473" s="31">
        <v>0</v>
      </c>
      <c r="E473" s="31">
        <v>0</v>
      </c>
      <c r="F473" s="31">
        <v>0</v>
      </c>
      <c r="G473" s="31">
        <v>0</v>
      </c>
      <c r="H473" s="31">
        <v>0</v>
      </c>
      <c r="I473" s="31">
        <v>0</v>
      </c>
      <c r="J473" s="31">
        <v>0</v>
      </c>
      <c r="K473" s="31">
        <v>0</v>
      </c>
      <c r="L473" s="31">
        <v>0</v>
      </c>
      <c r="M473" s="31">
        <v>0</v>
      </c>
      <c r="N473" s="31">
        <v>0</v>
      </c>
      <c r="O473" s="31">
        <v>0</v>
      </c>
      <c r="P473" s="31">
        <v>0</v>
      </c>
      <c r="Q473" s="31">
        <v>0</v>
      </c>
      <c r="R473" s="31">
        <v>0</v>
      </c>
      <c r="S473" s="31">
        <v>0</v>
      </c>
      <c r="T473" s="31">
        <v>0</v>
      </c>
      <c r="U473" s="31">
        <v>0</v>
      </c>
      <c r="V473" s="31">
        <v>0</v>
      </c>
      <c r="W473" s="31">
        <v>0</v>
      </c>
      <c r="X473" s="31">
        <v>0</v>
      </c>
      <c r="Y473" s="31">
        <v>0</v>
      </c>
      <c r="Z473" s="31">
        <v>0</v>
      </c>
      <c r="AA473" s="32">
        <v>0</v>
      </c>
    </row>
    <row r="474" spans="1:27" x14ac:dyDescent="0.25">
      <c r="A474" s="36" t="s">
        <v>119</v>
      </c>
      <c r="B474" s="37" t="s">
        <v>3</v>
      </c>
      <c r="C474" s="29">
        <v>0</v>
      </c>
      <c r="D474" s="29">
        <v>0</v>
      </c>
      <c r="E474" s="29">
        <v>0</v>
      </c>
      <c r="F474" s="29">
        <v>0</v>
      </c>
      <c r="G474" s="29">
        <v>0</v>
      </c>
      <c r="H474" s="29">
        <v>0</v>
      </c>
      <c r="I474" s="29">
        <v>0</v>
      </c>
      <c r="J474" s="29">
        <v>0</v>
      </c>
      <c r="K474" s="29">
        <v>0</v>
      </c>
      <c r="L474" s="29">
        <v>0</v>
      </c>
      <c r="M474" s="29">
        <v>0</v>
      </c>
      <c r="N474" s="29">
        <v>0</v>
      </c>
      <c r="O474" s="29">
        <v>0</v>
      </c>
      <c r="P474" s="29">
        <v>0</v>
      </c>
      <c r="Q474" s="29">
        <v>0</v>
      </c>
      <c r="R474" s="29">
        <v>0</v>
      </c>
      <c r="S474" s="29">
        <v>0</v>
      </c>
      <c r="T474" s="29">
        <v>0</v>
      </c>
      <c r="U474" s="29">
        <v>0</v>
      </c>
      <c r="V474" s="29">
        <v>0</v>
      </c>
      <c r="W474" s="29">
        <v>0</v>
      </c>
      <c r="X474" s="29">
        <v>0</v>
      </c>
      <c r="Y474" s="29">
        <v>0</v>
      </c>
      <c r="Z474" s="29">
        <v>0</v>
      </c>
      <c r="AA474" s="30">
        <v>16801.821480282753</v>
      </c>
    </row>
    <row r="475" spans="1:27" x14ac:dyDescent="0.25">
      <c r="A475" s="34" t="s">
        <v>120</v>
      </c>
      <c r="B475" s="35" t="s">
        <v>86</v>
      </c>
      <c r="C475" s="31">
        <v>532857.37559999991</v>
      </c>
      <c r="D475" s="31">
        <v>0</v>
      </c>
      <c r="E475" s="31">
        <v>0</v>
      </c>
      <c r="F475" s="31">
        <v>555291.88627143949</v>
      </c>
      <c r="G475" s="31">
        <v>-3.0272765634450538E-7</v>
      </c>
      <c r="H475" s="31">
        <v>561379.50366366503</v>
      </c>
      <c r="I475" s="31">
        <v>-3.032705033074662E-7</v>
      </c>
      <c r="J475" s="31">
        <v>561379.50366366503</v>
      </c>
      <c r="K475" s="31">
        <v>604762.83487755351</v>
      </c>
      <c r="L475" s="31">
        <v>511230.53437919216</v>
      </c>
      <c r="M475" s="31">
        <v>-3.032705033074662E-7</v>
      </c>
      <c r="N475" s="31">
        <v>514867.07103530399</v>
      </c>
      <c r="O475" s="31">
        <v>4.5237246913404857E-9</v>
      </c>
      <c r="P475" s="31">
        <v>555291.88627143949</v>
      </c>
      <c r="Q475" s="31">
        <v>531906.31097140454</v>
      </c>
      <c r="R475" s="31">
        <v>577877.36730640987</v>
      </c>
      <c r="S475" s="31">
        <v>-3.0709531901916709E-7</v>
      </c>
      <c r="T475" s="31">
        <v>555291.88627143949</v>
      </c>
      <c r="U475" s="31">
        <v>-3.0272765634450538E-7</v>
      </c>
      <c r="V475" s="31">
        <v>576572.79875035665</v>
      </c>
      <c r="W475" s="31">
        <v>6.2298573070714089E-8</v>
      </c>
      <c r="X475" s="31">
        <v>562597.77375734097</v>
      </c>
      <c r="Y475" s="31">
        <v>-3.0308955431981256E-7</v>
      </c>
      <c r="Z475" s="31">
        <v>555291.88627143949</v>
      </c>
      <c r="AA475" s="32">
        <v>36806.262436298122</v>
      </c>
    </row>
    <row r="476" spans="1:27" x14ac:dyDescent="0.25">
      <c r="A476" s="36" t="s">
        <v>121</v>
      </c>
      <c r="B476" s="37" t="s">
        <v>117</v>
      </c>
      <c r="C476" s="29">
        <v>1390109.0196400001</v>
      </c>
      <c r="D476" s="29">
        <v>0</v>
      </c>
      <c r="E476" s="29">
        <v>0</v>
      </c>
      <c r="F476" s="29">
        <v>1448635.7794515947</v>
      </c>
      <c r="G476" s="29">
        <v>-7.897506253059271E-7</v>
      </c>
      <c r="H476" s="29">
        <v>1464517.0494359341</v>
      </c>
      <c r="I476" s="29">
        <v>-7.9116679498669076E-7</v>
      </c>
      <c r="J476" s="29">
        <v>1464517.0494359341</v>
      </c>
      <c r="K476" s="29">
        <v>1577694.7265855637</v>
      </c>
      <c r="L476" s="29">
        <v>1333689.2937921307</v>
      </c>
      <c r="M476" s="29">
        <v>-7.9116679498669076E-7</v>
      </c>
      <c r="N476" s="29">
        <v>1343176.2271393898</v>
      </c>
      <c r="O476" s="29">
        <v>1.1801414006364717E-8</v>
      </c>
      <c r="P476" s="29">
        <v>1448635.7794515947</v>
      </c>
      <c r="Q476" s="29">
        <v>1387627.8988391808</v>
      </c>
      <c r="R476" s="29">
        <v>1507556.3881121546</v>
      </c>
      <c r="S476" s="29">
        <v>-8.0114490744747692E-7</v>
      </c>
      <c r="T476" s="29">
        <v>1448635.7794515947</v>
      </c>
      <c r="U476" s="29">
        <v>-7.897506253059271E-7</v>
      </c>
      <c r="V476" s="29">
        <v>1504153.052436325</v>
      </c>
      <c r="W476" s="29">
        <v>1.6252342991177935E-7</v>
      </c>
      <c r="X476" s="29">
        <v>1467695.251189583</v>
      </c>
      <c r="Y476" s="29">
        <v>-7.9069473842643617E-7</v>
      </c>
      <c r="Z476" s="29">
        <v>1448635.7794515947</v>
      </c>
      <c r="AA476" s="30">
        <v>32916.932524831376</v>
      </c>
    </row>
    <row r="477" spans="1:27" x14ac:dyDescent="0.25">
      <c r="A477" s="34" t="s">
        <v>122</v>
      </c>
      <c r="B477" s="35" t="s">
        <v>123</v>
      </c>
      <c r="C477" s="31">
        <v>1934599.6317999999</v>
      </c>
      <c r="D477" s="31">
        <v>0</v>
      </c>
      <c r="E477" s="31">
        <v>0</v>
      </c>
      <c r="F477" s="31">
        <v>2016050.6880713135</v>
      </c>
      <c r="G477" s="31">
        <v>-1.0990873718137141E-6</v>
      </c>
      <c r="H477" s="31">
        <v>2038152.4791036281</v>
      </c>
      <c r="I477" s="31">
        <v>-1.1010582397846887E-6</v>
      </c>
      <c r="J477" s="31">
        <v>2038152.4791036281</v>
      </c>
      <c r="K477" s="31">
        <v>2195660.6237514168</v>
      </c>
      <c r="L477" s="31">
        <v>1856080.9118223307</v>
      </c>
      <c r="M477" s="31">
        <v>-1.1010582397846887E-6</v>
      </c>
      <c r="N477" s="31">
        <v>1869283.7739728636</v>
      </c>
      <c r="O477" s="31">
        <v>1.6423899758124832E-8</v>
      </c>
      <c r="P477" s="31">
        <v>2016050.6880713135</v>
      </c>
      <c r="Q477" s="31">
        <v>1931146.682916207</v>
      </c>
      <c r="R477" s="31">
        <v>2098049.8595101624</v>
      </c>
      <c r="S477" s="31">
        <v>-1.1149446705753439E-6</v>
      </c>
      <c r="T477" s="31">
        <v>2016050.6880713135</v>
      </c>
      <c r="U477" s="31">
        <v>-1.0990873718137141E-6</v>
      </c>
      <c r="V477" s="31">
        <v>2093313.4741962564</v>
      </c>
      <c r="W477" s="31">
        <v>2.2618209307614374E-7</v>
      </c>
      <c r="X477" s="31">
        <v>2042575.5479820587</v>
      </c>
      <c r="Y477" s="31">
        <v>-1.100401283794364E-6</v>
      </c>
      <c r="Z477" s="31">
        <v>2016050.6880713135</v>
      </c>
      <c r="AA477" s="32">
        <v>91778.565401148939</v>
      </c>
    </row>
    <row r="478" spans="1:27" x14ac:dyDescent="0.25">
      <c r="A478" s="36" t="s">
        <v>124</v>
      </c>
      <c r="B478" s="37" t="s">
        <v>117</v>
      </c>
      <c r="C478" s="29">
        <v>84418.223999999987</v>
      </c>
      <c r="D478" s="29">
        <v>0</v>
      </c>
      <c r="E478" s="29">
        <v>0</v>
      </c>
      <c r="F478" s="29">
        <v>87972.42374258487</v>
      </c>
      <c r="G478" s="29">
        <v>-4.7959796137774391E-8</v>
      </c>
      <c r="H478" s="29">
        <v>88936.857889835868</v>
      </c>
      <c r="I478" s="29">
        <v>-4.8045796967668783E-8</v>
      </c>
      <c r="J478" s="29">
        <v>88936.857889835868</v>
      </c>
      <c r="K478" s="29">
        <v>95809.886095847673</v>
      </c>
      <c r="L478" s="29">
        <v>80991.979736167021</v>
      </c>
      <c r="M478" s="29">
        <v>-4.8045796967668783E-8</v>
      </c>
      <c r="N478" s="29">
        <v>81568.100064189493</v>
      </c>
      <c r="O478" s="29">
        <v>7.1667358245329309E-10</v>
      </c>
      <c r="P478" s="29">
        <v>87972.42374258487</v>
      </c>
      <c r="Q478" s="29">
        <v>84267.551060989164</v>
      </c>
      <c r="R478" s="29">
        <v>91550.541048385523</v>
      </c>
      <c r="S478" s="29">
        <v>-4.8651745509050072E-8</v>
      </c>
      <c r="T478" s="29">
        <v>87972.42374258487</v>
      </c>
      <c r="U478" s="29">
        <v>-4.7959796137774391E-8</v>
      </c>
      <c r="V478" s="29">
        <v>91343.864054444595</v>
      </c>
      <c r="W478" s="29">
        <v>9.8696858431247179E-9</v>
      </c>
      <c r="X478" s="29">
        <v>89129.863002216356</v>
      </c>
      <c r="Y478" s="29">
        <v>-4.8017130024370641E-8</v>
      </c>
      <c r="Z478" s="29">
        <v>87972.42374258487</v>
      </c>
      <c r="AA478" s="30">
        <v>1998.9719827828544</v>
      </c>
    </row>
    <row r="479" spans="1:27" x14ac:dyDescent="0.25">
      <c r="A479" s="34" t="s">
        <v>125</v>
      </c>
      <c r="B479" s="35" t="s">
        <v>90</v>
      </c>
      <c r="C479" s="31">
        <v>472181.44379999995</v>
      </c>
      <c r="D479" s="31">
        <v>0</v>
      </c>
      <c r="E479" s="31">
        <v>0</v>
      </c>
      <c r="F479" s="31">
        <v>492061.35937376664</v>
      </c>
      <c r="G479" s="31">
        <v>-2.6825636351563108E-7</v>
      </c>
      <c r="H479" s="31">
        <v>497455.78591487696</v>
      </c>
      <c r="I479" s="31">
        <v>-2.6873739704255694E-7</v>
      </c>
      <c r="J479" s="31">
        <v>497455.78591487696</v>
      </c>
      <c r="K479" s="31">
        <v>535899.10096960713</v>
      </c>
      <c r="L479" s="31">
        <v>453017.22917131835</v>
      </c>
      <c r="M479" s="31">
        <v>-2.6873739704255694E-7</v>
      </c>
      <c r="N479" s="31">
        <v>456239.67706702603</v>
      </c>
      <c r="O479" s="31">
        <v>4.0086127243818156E-9</v>
      </c>
      <c r="P479" s="31">
        <v>492061.35937376664</v>
      </c>
      <c r="Q479" s="31">
        <v>471338.67594120541</v>
      </c>
      <c r="R479" s="31">
        <v>512075.05446807132</v>
      </c>
      <c r="S479" s="31">
        <v>-2.7212668484773422E-7</v>
      </c>
      <c r="T479" s="31">
        <v>492061.35937376664</v>
      </c>
      <c r="U479" s="31">
        <v>-2.6825636351563108E-7</v>
      </c>
      <c r="V479" s="31">
        <v>510919.03581741522</v>
      </c>
      <c r="W479" s="31">
        <v>5.5204697403478298E-8</v>
      </c>
      <c r="X479" s="31">
        <v>498535.33282200678</v>
      </c>
      <c r="Y479" s="31">
        <v>-2.6857705253358162E-7</v>
      </c>
      <c r="Z479" s="31">
        <v>492061.35937376664</v>
      </c>
      <c r="AA479" s="32">
        <v>17768.400693099717</v>
      </c>
    </row>
    <row r="480" spans="1:27" x14ac:dyDescent="0.25">
      <c r="A480" s="36" t="s">
        <v>126</v>
      </c>
      <c r="B480" s="37" t="s">
        <v>117</v>
      </c>
      <c r="C480" s="29">
        <v>1221707.4392600001</v>
      </c>
      <c r="D480" s="29">
        <v>0</v>
      </c>
      <c r="E480" s="29">
        <v>0</v>
      </c>
      <c r="F480" s="29">
        <v>1273144.1085049242</v>
      </c>
      <c r="G480" s="29">
        <v>-6.940780906136095E-7</v>
      </c>
      <c r="H480" s="29">
        <v>1287101.4783303416</v>
      </c>
      <c r="I480" s="29">
        <v>-6.9532270165475765E-7</v>
      </c>
      <c r="J480" s="29">
        <v>1287101.4783303416</v>
      </c>
      <c r="K480" s="29">
        <v>1386568.50442566</v>
      </c>
      <c r="L480" s="29">
        <v>1172122.5521644524</v>
      </c>
      <c r="M480" s="29">
        <v>-6.9532270165475765E-7</v>
      </c>
      <c r="N480" s="29">
        <v>1180460.2126517659</v>
      </c>
      <c r="O480" s="29">
        <v>1.037175867623445E-8</v>
      </c>
      <c r="P480" s="29">
        <v>1273144.1085049242</v>
      </c>
      <c r="Q480" s="29">
        <v>1219526.8881685117</v>
      </c>
      <c r="R480" s="29">
        <v>1324926.9146800649</v>
      </c>
      <c r="S480" s="29">
        <v>-7.0409203848437715E-7</v>
      </c>
      <c r="T480" s="29">
        <v>1273144.1085049242</v>
      </c>
      <c r="U480" s="29">
        <v>-6.940780906136095E-7</v>
      </c>
      <c r="V480" s="29">
        <v>1321935.8683270698</v>
      </c>
      <c r="W480" s="29">
        <v>1.4283490040852521E-7</v>
      </c>
      <c r="X480" s="29">
        <v>1289894.6640956618</v>
      </c>
      <c r="Y480" s="29">
        <v>-6.9490783130770826E-7</v>
      </c>
      <c r="Z480" s="29">
        <v>1273144.1085049242</v>
      </c>
      <c r="AA480" s="30">
        <v>28929.285958895871</v>
      </c>
    </row>
    <row r="481" spans="1:27" x14ac:dyDescent="0.25">
      <c r="A481" s="34" t="s">
        <v>127</v>
      </c>
      <c r="B481" s="35" t="s">
        <v>99</v>
      </c>
      <c r="C481" s="31">
        <v>3578771.6425999999</v>
      </c>
      <c r="D481" s="31">
        <v>0</v>
      </c>
      <c r="E481" s="31">
        <v>0</v>
      </c>
      <c r="F481" s="31">
        <v>3729446.0899906368</v>
      </c>
      <c r="G481" s="31">
        <v>-2.0331766089125968E-6</v>
      </c>
      <c r="H481" s="31">
        <v>3770331.6880735452</v>
      </c>
      <c r="I481" s="31">
        <v>-2.0368224725269048E-6</v>
      </c>
      <c r="J481" s="31">
        <v>3770331.6880735452</v>
      </c>
      <c r="K481" s="31">
        <v>4061702.4049280602</v>
      </c>
      <c r="L481" s="31">
        <v>3433521.6570989261</v>
      </c>
      <c r="M481" s="31">
        <v>-2.0368224725269048E-6</v>
      </c>
      <c r="N481" s="31">
        <v>3457945.3300330108</v>
      </c>
      <c r="O481" s="31">
        <v>3.038219678590251E-8</v>
      </c>
      <c r="P481" s="31">
        <v>3729446.0899906368</v>
      </c>
      <c r="Q481" s="31">
        <v>3572384.1113787894</v>
      </c>
      <c r="R481" s="31">
        <v>3881134.4831022429</v>
      </c>
      <c r="S481" s="31">
        <v>-2.0625106634650393E-6</v>
      </c>
      <c r="T481" s="31">
        <v>3729446.0899906368</v>
      </c>
      <c r="U481" s="31">
        <v>-2.0331766089125968E-6</v>
      </c>
      <c r="V481" s="31">
        <v>3872372.7521625631</v>
      </c>
      <c r="W481" s="31">
        <v>4.1840908447381468E-7</v>
      </c>
      <c r="X481" s="31">
        <v>3778513.8221002459</v>
      </c>
      <c r="Y481" s="31">
        <v>-2.0356071846554682E-6</v>
      </c>
      <c r="Z481" s="31">
        <v>3729446.0899906368</v>
      </c>
      <c r="AA481" s="32">
        <v>221477.81671333296</v>
      </c>
    </row>
    <row r="482" spans="1:27" x14ac:dyDescent="0.25">
      <c r="A482" s="36" t="s">
        <v>128</v>
      </c>
      <c r="B482" s="37" t="s">
        <v>90</v>
      </c>
      <c r="C482" s="29">
        <v>762092.44979999994</v>
      </c>
      <c r="D482" s="29">
        <v>0</v>
      </c>
      <c r="E482" s="29">
        <v>0</v>
      </c>
      <c r="F482" s="29">
        <v>794178.27985613851</v>
      </c>
      <c r="G482" s="29">
        <v>-4.3296099821461607E-7</v>
      </c>
      <c r="H482" s="29">
        <v>802884.78832224058</v>
      </c>
      <c r="I482" s="29">
        <v>-4.3373737776909531E-7</v>
      </c>
      <c r="J482" s="29">
        <v>802884.78832224058</v>
      </c>
      <c r="K482" s="29">
        <v>864931.61488262902</v>
      </c>
      <c r="L482" s="29">
        <v>731161.7483363247</v>
      </c>
      <c r="M482" s="29">
        <v>-4.3373737776909531E-7</v>
      </c>
      <c r="N482" s="29">
        <v>736362.72191001917</v>
      </c>
      <c r="O482" s="29">
        <v>6.4698296206607297E-9</v>
      </c>
      <c r="P482" s="29">
        <v>794178.27985613851</v>
      </c>
      <c r="Q482" s="29">
        <v>760732.23746943334</v>
      </c>
      <c r="R482" s="29">
        <v>826480.02767837897</v>
      </c>
      <c r="S482" s="29">
        <v>-4.3920762798845568E-7</v>
      </c>
      <c r="T482" s="29">
        <v>794178.27985613851</v>
      </c>
      <c r="U482" s="29">
        <v>-4.3296099821461607E-7</v>
      </c>
      <c r="V482" s="29">
        <v>824614.23414273502</v>
      </c>
      <c r="W482" s="29">
        <v>8.9099399472598407E-8</v>
      </c>
      <c r="X482" s="29">
        <v>804627.15782432747</v>
      </c>
      <c r="Y482" s="29">
        <v>-4.3347858458426891E-7</v>
      </c>
      <c r="Z482" s="29">
        <v>794178.27985613851</v>
      </c>
      <c r="AA482" s="30">
        <v>110318.31370648694</v>
      </c>
    </row>
    <row r="483" spans="1:27" x14ac:dyDescent="0.25">
      <c r="A483" s="34" t="s">
        <v>129</v>
      </c>
      <c r="B483" s="35" t="s">
        <v>88</v>
      </c>
      <c r="C483" s="31">
        <v>22456.665219999999</v>
      </c>
      <c r="D483" s="31">
        <v>0</v>
      </c>
      <c r="E483" s="31">
        <v>0</v>
      </c>
      <c r="F483" s="31">
        <v>23402.142037236034</v>
      </c>
      <c r="G483" s="31">
        <v>-1.2758111161938783E-8</v>
      </c>
      <c r="H483" s="31">
        <v>23658.697716156166</v>
      </c>
      <c r="I483" s="31">
        <v>-1.2780988826903404E-8</v>
      </c>
      <c r="J483" s="31">
        <v>23658.697716156166</v>
      </c>
      <c r="K483" s="31">
        <v>25487.038637780202</v>
      </c>
      <c r="L483" s="31">
        <v>21545.226708869479</v>
      </c>
      <c r="M483" s="31">
        <v>-1.2780988826903404E-8</v>
      </c>
      <c r="N483" s="31">
        <v>21698.484390917347</v>
      </c>
      <c r="O483" s="31">
        <v>1.9064720803853527E-10</v>
      </c>
      <c r="P483" s="31">
        <v>23402.142037236034</v>
      </c>
      <c r="Q483" s="31">
        <v>22416.583687971084</v>
      </c>
      <c r="R483" s="31">
        <v>24353.981327935322</v>
      </c>
      <c r="S483" s="31">
        <v>-1.2942181314610169E-8</v>
      </c>
      <c r="T483" s="31">
        <v>23402.142037236034</v>
      </c>
      <c r="U483" s="31">
        <v>-1.2758111161938783E-8</v>
      </c>
      <c r="V483" s="31">
        <v>24299.001776818404</v>
      </c>
      <c r="W483" s="31">
        <v>2.6255021759949034E-9</v>
      </c>
      <c r="X483" s="31">
        <v>23710.040317185969</v>
      </c>
      <c r="Y483" s="31">
        <v>-1.2773362938581864E-8</v>
      </c>
      <c r="Z483" s="31">
        <v>23402.142037236034</v>
      </c>
      <c r="AA483" s="32">
        <v>531.76011617484585</v>
      </c>
    </row>
    <row r="484" spans="1:27" x14ac:dyDescent="0.25">
      <c r="A484" s="36" t="s">
        <v>130</v>
      </c>
      <c r="B484" s="37" t="s">
        <v>88</v>
      </c>
      <c r="C484" s="29">
        <v>967157.05240000004</v>
      </c>
      <c r="D484" s="29">
        <v>0</v>
      </c>
      <c r="E484" s="29">
        <v>0</v>
      </c>
      <c r="F484" s="29">
        <v>1007876.5698667407</v>
      </c>
      <c r="G484" s="29">
        <v>-5.4946257891323067E-7</v>
      </c>
      <c r="H484" s="29">
        <v>1018925.8343844258</v>
      </c>
      <c r="I484" s="29">
        <v>-5.5044786745880127E-7</v>
      </c>
      <c r="J484" s="29">
        <v>1018925.8343844258</v>
      </c>
      <c r="K484" s="29">
        <v>1097668.2834175685</v>
      </c>
      <c r="L484" s="29">
        <v>927903.48668874893</v>
      </c>
      <c r="M484" s="29">
        <v>-5.5044786745880127E-7</v>
      </c>
      <c r="N484" s="29">
        <v>934503.94346071256</v>
      </c>
      <c r="O484" s="29">
        <v>8.2107378797553888E-9</v>
      </c>
      <c r="P484" s="29">
        <v>1007876.5698667407</v>
      </c>
      <c r="Q484" s="29">
        <v>965430.83276796702</v>
      </c>
      <c r="R484" s="29">
        <v>1048870.1044691696</v>
      </c>
      <c r="S484" s="29">
        <v>-5.5739005810697707E-7</v>
      </c>
      <c r="T484" s="29">
        <v>1007876.5698667407</v>
      </c>
      <c r="U484" s="29">
        <v>-5.4946257891323067E-7</v>
      </c>
      <c r="V484" s="29">
        <v>1046502.2613330856</v>
      </c>
      <c r="W484" s="29">
        <v>1.1307435546322924E-7</v>
      </c>
      <c r="X484" s="29">
        <v>1021137.0424239128</v>
      </c>
      <c r="Y484" s="29">
        <v>-5.5011943794361104E-7</v>
      </c>
      <c r="Z484" s="29">
        <v>1007876.5698667407</v>
      </c>
      <c r="AA484" s="30">
        <v>22901.688274068041</v>
      </c>
    </row>
    <row r="485" spans="1:27" x14ac:dyDescent="0.25">
      <c r="A485" s="34" t="s">
        <v>131</v>
      </c>
      <c r="B485" s="35" t="s">
        <v>132</v>
      </c>
      <c r="C485" s="31">
        <v>2908657.9939999999</v>
      </c>
      <c r="D485" s="31">
        <v>0</v>
      </c>
      <c r="E485" s="31">
        <v>0</v>
      </c>
      <c r="F485" s="31">
        <v>3031119.1286187791</v>
      </c>
      <c r="G485" s="31">
        <v>-1.6524707322289534E-6</v>
      </c>
      <c r="H485" s="31">
        <v>3064349.0280311168</v>
      </c>
      <c r="I485" s="31">
        <v>-1.6554339194355799E-6</v>
      </c>
      <c r="J485" s="31">
        <v>3064349.0280311168</v>
      </c>
      <c r="K485" s="31">
        <v>3301161.5015368816</v>
      </c>
      <c r="L485" s="31">
        <v>2790605.6079726131</v>
      </c>
      <c r="M485" s="31">
        <v>-1.6554339194355799E-6</v>
      </c>
      <c r="N485" s="31">
        <v>2810456.0255507948</v>
      </c>
      <c r="O485" s="31">
        <v>2.4693226721891109E-8</v>
      </c>
      <c r="P485" s="31">
        <v>3031119.1286187791</v>
      </c>
      <c r="Q485" s="31">
        <v>2903466.5077572507</v>
      </c>
      <c r="R485" s="31">
        <v>3154404.3508355697</v>
      </c>
      <c r="S485" s="31">
        <v>-1.676312078028935E-6</v>
      </c>
      <c r="T485" s="31">
        <v>3031119.1286187791</v>
      </c>
      <c r="U485" s="31">
        <v>-1.6524707322289534E-6</v>
      </c>
      <c r="V485" s="31">
        <v>3147283.226247564</v>
      </c>
      <c r="W485" s="31">
        <v>3.4006330938534486E-7</v>
      </c>
      <c r="X485" s="31">
        <v>3070999.0833912999</v>
      </c>
      <c r="Y485" s="31">
        <v>-1.6544461903667045E-6</v>
      </c>
      <c r="Z485" s="31">
        <v>3031119.1286187791</v>
      </c>
      <c r="AA485" s="32">
        <v>126089.61234662902</v>
      </c>
    </row>
    <row r="486" spans="1:27" x14ac:dyDescent="0.25">
      <c r="A486" s="36" t="s">
        <v>133</v>
      </c>
      <c r="B486" s="37" t="s">
        <v>132</v>
      </c>
      <c r="C486" s="29">
        <v>1175303.5689999999</v>
      </c>
      <c r="D486" s="29">
        <v>0</v>
      </c>
      <c r="E486" s="29">
        <v>0</v>
      </c>
      <c r="F486" s="29">
        <v>1224786.5294849172</v>
      </c>
      <c r="G486" s="29">
        <v>-6.6771506078164664E-7</v>
      </c>
      <c r="H486" s="29">
        <v>1238213.7593130355</v>
      </c>
      <c r="I486" s="29">
        <v>-6.6891239800958718E-7</v>
      </c>
      <c r="J486" s="29">
        <v>1238213.7593130355</v>
      </c>
      <c r="K486" s="29">
        <v>1333902.7491733686</v>
      </c>
      <c r="L486" s="29">
        <v>1127602.0547920172</v>
      </c>
      <c r="M486" s="29">
        <v>-6.6891239800958718E-7</v>
      </c>
      <c r="N486" s="29">
        <v>1135623.0275821846</v>
      </c>
      <c r="O486" s="29">
        <v>9.9778102328399049E-9</v>
      </c>
      <c r="P486" s="29">
        <v>1224786.5294849172</v>
      </c>
      <c r="Q486" s="29">
        <v>1173205.8413461803</v>
      </c>
      <c r="R486" s="29">
        <v>1274602.4796499927</v>
      </c>
      <c r="S486" s="29">
        <v>-6.7734865086555569E-7</v>
      </c>
      <c r="T486" s="29">
        <v>1224786.5294849172</v>
      </c>
      <c r="U486" s="29">
        <v>-6.6771506078164664E-7</v>
      </c>
      <c r="V486" s="29">
        <v>1271725.0416147057</v>
      </c>
      <c r="W486" s="29">
        <v>1.3740963084384783E-7</v>
      </c>
      <c r="X486" s="29">
        <v>1240900.8520599287</v>
      </c>
      <c r="Y486" s="29">
        <v>-6.6851328560027367E-7</v>
      </c>
      <c r="Z486" s="29">
        <v>1224786.5294849172</v>
      </c>
      <c r="AA486" s="30">
        <v>99758.451396823511</v>
      </c>
    </row>
    <row r="487" spans="1:27" x14ac:dyDescent="0.25">
      <c r="A487" s="34" t="s">
        <v>134</v>
      </c>
      <c r="B487" s="35" t="s">
        <v>88</v>
      </c>
      <c r="C487" s="31">
        <v>0</v>
      </c>
      <c r="D487" s="31">
        <v>0</v>
      </c>
      <c r="E487" s="31">
        <v>0</v>
      </c>
      <c r="F487" s="31">
        <v>0</v>
      </c>
      <c r="G487" s="31">
        <v>0</v>
      </c>
      <c r="H487" s="31">
        <v>0</v>
      </c>
      <c r="I487" s="31">
        <v>0</v>
      </c>
      <c r="J487" s="31">
        <v>0</v>
      </c>
      <c r="K487" s="31">
        <v>0</v>
      </c>
      <c r="L487" s="31">
        <v>0</v>
      </c>
      <c r="M487" s="31">
        <v>0</v>
      </c>
      <c r="N487" s="31">
        <v>0</v>
      </c>
      <c r="O487" s="31">
        <v>0</v>
      </c>
      <c r="P487" s="31">
        <v>0</v>
      </c>
      <c r="Q487" s="31">
        <v>0</v>
      </c>
      <c r="R487" s="31">
        <v>0</v>
      </c>
      <c r="S487" s="31">
        <v>0</v>
      </c>
      <c r="T487" s="31">
        <v>0</v>
      </c>
      <c r="U487" s="31">
        <v>0</v>
      </c>
      <c r="V487" s="31">
        <v>0</v>
      </c>
      <c r="W487" s="31">
        <v>0</v>
      </c>
      <c r="X487" s="31">
        <v>0</v>
      </c>
      <c r="Y487" s="31">
        <v>0</v>
      </c>
      <c r="Z487" s="31">
        <v>0</v>
      </c>
      <c r="AA487" s="32">
        <v>0</v>
      </c>
    </row>
    <row r="488" spans="1:27" x14ac:dyDescent="0.25">
      <c r="A488" s="36" t="s">
        <v>135</v>
      </c>
      <c r="B488" s="37" t="s">
        <v>106</v>
      </c>
      <c r="C488" s="29">
        <v>65377.972659999992</v>
      </c>
      <c r="D488" s="29">
        <v>0</v>
      </c>
      <c r="E488" s="29">
        <v>0</v>
      </c>
      <c r="F488" s="29">
        <v>68130.534400684017</v>
      </c>
      <c r="G488" s="29">
        <v>-3.7142622672026215E-8</v>
      </c>
      <c r="H488" s="29">
        <v>68877.443614402437</v>
      </c>
      <c r="I488" s="29">
        <v>-3.720922629905316E-8</v>
      </c>
      <c r="J488" s="29">
        <v>68877.443614402437</v>
      </c>
      <c r="K488" s="29">
        <v>74200.283030498758</v>
      </c>
      <c r="L488" s="29">
        <v>62724.506462850972</v>
      </c>
      <c r="M488" s="29">
        <v>-3.720922629905316E-8</v>
      </c>
      <c r="N488" s="29">
        <v>63170.684755518261</v>
      </c>
      <c r="O488" s="29">
        <v>5.550302252245398E-10</v>
      </c>
      <c r="P488" s="29">
        <v>68130.534400684017</v>
      </c>
      <c r="Q488" s="29">
        <v>65261.283504264487</v>
      </c>
      <c r="R488" s="29">
        <v>70901.619177270972</v>
      </c>
      <c r="S488" s="29">
        <v>-3.7678505150167031E-8</v>
      </c>
      <c r="T488" s="29">
        <v>68130.534400684017</v>
      </c>
      <c r="U488" s="29">
        <v>-3.7142622672026215E-8</v>
      </c>
      <c r="V488" s="29">
        <v>70741.557496047724</v>
      </c>
      <c r="W488" s="29">
        <v>7.6436108299861514E-9</v>
      </c>
      <c r="X488" s="29">
        <v>69026.917061752509</v>
      </c>
      <c r="Y488" s="29">
        <v>-3.718702509004418E-8</v>
      </c>
      <c r="Z488" s="29">
        <v>68130.534400684017</v>
      </c>
      <c r="AA488" s="30">
        <v>4023.8909004779312</v>
      </c>
    </row>
    <row r="489" spans="1:27" x14ac:dyDescent="0.25">
      <c r="A489" s="34" t="s">
        <v>136</v>
      </c>
      <c r="B489" s="35" t="s">
        <v>86</v>
      </c>
      <c r="C489" s="31">
        <v>1423313.21</v>
      </c>
      <c r="D489" s="31">
        <v>0</v>
      </c>
      <c r="E489" s="31">
        <v>0</v>
      </c>
      <c r="F489" s="31">
        <v>1483237.9419465009</v>
      </c>
      <c r="G489" s="31">
        <v>-8.0861463505559259E-7</v>
      </c>
      <c r="H489" s="31">
        <v>1499498.5524748322</v>
      </c>
      <c r="I489" s="31">
        <v>-8.1006463141253618E-7</v>
      </c>
      <c r="J489" s="31">
        <v>1499498.5524748322</v>
      </c>
      <c r="K489" s="31">
        <v>1615379.5953918118</v>
      </c>
      <c r="L489" s="31">
        <v>1365545.8407006862</v>
      </c>
      <c r="M489" s="31">
        <v>-8.1006463141253618E-7</v>
      </c>
      <c r="N489" s="31">
        <v>1375259.3792539721</v>
      </c>
      <c r="O489" s="31">
        <v>1.2083302974530671E-8</v>
      </c>
      <c r="P489" s="31">
        <v>1483237.9419465009</v>
      </c>
      <c r="Q489" s="31">
        <v>1420772.8250650642</v>
      </c>
      <c r="R489" s="31">
        <v>1543565.9302286953</v>
      </c>
      <c r="S489" s="31">
        <v>-8.202810814000203E-7</v>
      </c>
      <c r="T489" s="31">
        <v>1483237.9419465009</v>
      </c>
      <c r="U489" s="31">
        <v>-8.0861463505559259E-7</v>
      </c>
      <c r="V489" s="31">
        <v>1540081.3023635179</v>
      </c>
      <c r="W489" s="31">
        <v>1.6640546997375116E-7</v>
      </c>
      <c r="X489" s="31">
        <v>1502752.6688614627</v>
      </c>
      <c r="Y489" s="31">
        <v>-8.0958129929355502E-7</v>
      </c>
      <c r="Z489" s="31">
        <v>1483237.9419465009</v>
      </c>
      <c r="AA489" s="32">
        <v>98206.794094534547</v>
      </c>
    </row>
    <row r="490" spans="1:27" x14ac:dyDescent="0.25">
      <c r="A490" s="36" t="s">
        <v>137</v>
      </c>
      <c r="B490" s="37" t="s">
        <v>97</v>
      </c>
      <c r="C490" s="29">
        <v>611115.01572000002</v>
      </c>
      <c r="D490" s="29">
        <v>0</v>
      </c>
      <c r="E490" s="29">
        <v>0</v>
      </c>
      <c r="F490" s="29">
        <v>636844.35150372563</v>
      </c>
      <c r="G490" s="29">
        <v>-3.4718749319653995E-7</v>
      </c>
      <c r="H490" s="29">
        <v>643826.02158787951</v>
      </c>
      <c r="I490" s="29">
        <v>-3.4781006491177581E-7</v>
      </c>
      <c r="J490" s="29">
        <v>643826.02158787951</v>
      </c>
      <c r="K490" s="29">
        <v>693580.80842349108</v>
      </c>
      <c r="L490" s="29">
        <v>586311.9670660405</v>
      </c>
      <c r="M490" s="29">
        <v>-3.4781006491177581E-7</v>
      </c>
      <c r="N490" s="29">
        <v>590482.58055011544</v>
      </c>
      <c r="O490" s="29">
        <v>5.1880976269656293E-9</v>
      </c>
      <c r="P490" s="29">
        <v>636844.35150372563</v>
      </c>
      <c r="Q490" s="29">
        <v>610024.27380280232</v>
      </c>
      <c r="R490" s="29">
        <v>662746.82978356222</v>
      </c>
      <c r="S490" s="29">
        <v>-3.5219660889298705E-7</v>
      </c>
      <c r="T490" s="29">
        <v>636844.35150372563</v>
      </c>
      <c r="U490" s="29">
        <v>-3.4718749319653995E-7</v>
      </c>
      <c r="V490" s="29">
        <v>661250.66688867379</v>
      </c>
      <c r="W490" s="29">
        <v>7.1447999417431748E-8</v>
      </c>
      <c r="X490" s="29">
        <v>645223.21187094483</v>
      </c>
      <c r="Y490" s="29">
        <v>-3.4760254100669719E-7</v>
      </c>
      <c r="Z490" s="29">
        <v>636844.35150372563</v>
      </c>
      <c r="AA490" s="30">
        <v>25233.473053791848</v>
      </c>
    </row>
    <row r="491" spans="1:27" x14ac:dyDescent="0.25">
      <c r="A491" s="34" t="s">
        <v>138</v>
      </c>
      <c r="B491" s="35" t="s">
        <v>86</v>
      </c>
      <c r="C491" s="31">
        <v>6214.2007399999993</v>
      </c>
      <c r="D491" s="31">
        <v>0</v>
      </c>
      <c r="E491" s="31">
        <v>0</v>
      </c>
      <c r="F491" s="31">
        <v>6475.8327623756277</v>
      </c>
      <c r="G491" s="31">
        <v>-3.5304201691047983E-9</v>
      </c>
      <c r="H491" s="31">
        <v>6546.8267623385791</v>
      </c>
      <c r="I491" s="31">
        <v>-3.5367508687505323E-9</v>
      </c>
      <c r="J491" s="31">
        <v>6546.8267623385791</v>
      </c>
      <c r="K491" s="31">
        <v>7052.7646385469125</v>
      </c>
      <c r="L491" s="31">
        <v>5961.9877860798651</v>
      </c>
      <c r="M491" s="31">
        <v>-3.5367508687505323E-9</v>
      </c>
      <c r="N491" s="31">
        <v>6004.3971995819338</v>
      </c>
      <c r="O491" s="31">
        <v>5.2755830381123691E-11</v>
      </c>
      <c r="P491" s="31">
        <v>6475.8327623756277</v>
      </c>
      <c r="Q491" s="31">
        <v>6203.1093921282527</v>
      </c>
      <c r="R491" s="31">
        <v>6739.2254062378488</v>
      </c>
      <c r="S491" s="31">
        <v>-3.5813559989680737E-9</v>
      </c>
      <c r="T491" s="31">
        <v>6475.8327623756277</v>
      </c>
      <c r="U491" s="31">
        <v>-3.5304201691047983E-9</v>
      </c>
      <c r="V491" s="31">
        <v>6724.01148360559</v>
      </c>
      <c r="W491" s="31">
        <v>7.2652806661643513E-10</v>
      </c>
      <c r="X491" s="31">
        <v>6561.0342693832481</v>
      </c>
      <c r="Y491" s="31">
        <v>-3.5346406355352873E-9</v>
      </c>
      <c r="Z491" s="31">
        <v>6475.8327623756277</v>
      </c>
      <c r="AA491" s="32">
        <v>36007.816764988871</v>
      </c>
    </row>
    <row r="492" spans="1:27" x14ac:dyDescent="0.25">
      <c r="A492" s="36" t="s">
        <v>139</v>
      </c>
      <c r="B492" s="37" t="s">
        <v>88</v>
      </c>
      <c r="C492" s="29">
        <v>1440423.6543399999</v>
      </c>
      <c r="D492" s="29">
        <v>0</v>
      </c>
      <c r="E492" s="29">
        <v>0</v>
      </c>
      <c r="F492" s="29">
        <v>1501068.7750128584</v>
      </c>
      <c r="G492" s="29">
        <v>-8.1833544394601816E-7</v>
      </c>
      <c r="H492" s="29">
        <v>1517524.8634370067</v>
      </c>
      <c r="I492" s="29">
        <v>-8.1980287152033838E-7</v>
      </c>
      <c r="J492" s="29">
        <v>1517524.8634370067</v>
      </c>
      <c r="K492" s="29">
        <v>1634798.9771980995</v>
      </c>
      <c r="L492" s="29">
        <v>1381961.8311776011</v>
      </c>
      <c r="M492" s="29">
        <v>-8.1980287152033838E-7</v>
      </c>
      <c r="N492" s="29">
        <v>1391792.1416118706</v>
      </c>
      <c r="O492" s="29">
        <v>1.2228563119336789E-8</v>
      </c>
      <c r="P492" s="29">
        <v>1501068.7750128584</v>
      </c>
      <c r="Q492" s="29">
        <v>1437852.7300165964</v>
      </c>
      <c r="R492" s="29">
        <v>1562121.9997914154</v>
      </c>
      <c r="S492" s="29">
        <v>-8.3014213916849971E-7</v>
      </c>
      <c r="T492" s="29">
        <v>1501068.7750128584</v>
      </c>
      <c r="U492" s="29">
        <v>-8.1833544394601816E-7</v>
      </c>
      <c r="V492" s="29">
        <v>1558595.4812652685</v>
      </c>
      <c r="W492" s="29">
        <v>1.6840592322034005E-7</v>
      </c>
      <c r="X492" s="29">
        <v>1520818.0993771679</v>
      </c>
      <c r="Y492" s="29">
        <v>-8.1931372899556491E-7</v>
      </c>
      <c r="Z492" s="29">
        <v>1501068.7750128584</v>
      </c>
      <c r="AA492" s="30">
        <v>34108.352343012506</v>
      </c>
    </row>
    <row r="493" spans="1:27" x14ac:dyDescent="0.25">
      <c r="A493" s="34" t="s">
        <v>140</v>
      </c>
      <c r="B493" s="35" t="s">
        <v>90</v>
      </c>
      <c r="C493" s="31">
        <v>234253.23899999997</v>
      </c>
      <c r="D493" s="31">
        <v>0</v>
      </c>
      <c r="E493" s="31">
        <v>0</v>
      </c>
      <c r="F493" s="31">
        <v>244115.83456649136</v>
      </c>
      <c r="G493" s="31">
        <v>-1.330842684756474E-7</v>
      </c>
      <c r="H493" s="31">
        <v>246792.05555398509</v>
      </c>
      <c r="I493" s="31">
        <v>-1.3332291330853854E-7</v>
      </c>
      <c r="J493" s="31">
        <v>246792.05555398509</v>
      </c>
      <c r="K493" s="31">
        <v>265864.11183174601</v>
      </c>
      <c r="L493" s="31">
        <v>224745.70877278215</v>
      </c>
      <c r="M493" s="31">
        <v>-1.3332291330853854E-7</v>
      </c>
      <c r="N493" s="31">
        <v>226344.3926410072</v>
      </c>
      <c r="O493" s="31">
        <v>1.9887069407598232E-9</v>
      </c>
      <c r="P493" s="31">
        <v>244115.83456649136</v>
      </c>
      <c r="Q493" s="31">
        <v>233835.13468175541</v>
      </c>
      <c r="R493" s="31">
        <v>254044.79929341757</v>
      </c>
      <c r="S493" s="31">
        <v>-1.3500436787794403E-7</v>
      </c>
      <c r="T493" s="31">
        <v>244115.83456649136</v>
      </c>
      <c r="U493" s="31">
        <v>-1.330842684756474E-7</v>
      </c>
      <c r="V493" s="31">
        <v>253471.28858727613</v>
      </c>
      <c r="W493" s="31">
        <v>2.7387520929893177E-8</v>
      </c>
      <c r="X493" s="31">
        <v>247327.62797634126</v>
      </c>
      <c r="Y493" s="31">
        <v>-1.3324336503090815E-7</v>
      </c>
      <c r="Z493" s="31">
        <v>244115.83456649136</v>
      </c>
      <c r="AA493" s="32">
        <v>15883.197309346073</v>
      </c>
    </row>
    <row r="494" spans="1:27" x14ac:dyDescent="0.25">
      <c r="A494" s="36" t="s">
        <v>141</v>
      </c>
      <c r="B494" s="37" t="s">
        <v>88</v>
      </c>
      <c r="C494" s="29">
        <v>3932.4067200000004</v>
      </c>
      <c r="D494" s="29">
        <v>0</v>
      </c>
      <c r="E494" s="29">
        <v>0</v>
      </c>
      <c r="F494" s="29">
        <v>4097.9700105989941</v>
      </c>
      <c r="G494" s="29">
        <v>-2.2340842496522321E-9</v>
      </c>
      <c r="H494" s="29">
        <v>4142.8957048619686</v>
      </c>
      <c r="I494" s="29">
        <v>-2.2380903780138315E-9</v>
      </c>
      <c r="J494" s="29">
        <v>4142.8957048619686</v>
      </c>
      <c r="K494" s="29">
        <v>4463.0581179455512</v>
      </c>
      <c r="L494" s="29">
        <v>3772.8039076089422</v>
      </c>
      <c r="M494" s="29">
        <v>-2.2380903780138315E-9</v>
      </c>
      <c r="N494" s="29">
        <v>3799.6409973046957</v>
      </c>
      <c r="O494" s="29">
        <v>3.3384403013332814E-11</v>
      </c>
      <c r="P494" s="29">
        <v>4097.9700105989941</v>
      </c>
      <c r="Q494" s="29">
        <v>3925.3880070987616</v>
      </c>
      <c r="R494" s="29">
        <v>4264.647439613359</v>
      </c>
      <c r="S494" s="29">
        <v>-2.2663169386211955E-9</v>
      </c>
      <c r="T494" s="29">
        <v>4097.9700105989941</v>
      </c>
      <c r="U494" s="29">
        <v>-2.2340842496522321E-9</v>
      </c>
      <c r="V494" s="29">
        <v>4255.0199212727384</v>
      </c>
      <c r="W494" s="29">
        <v>4.5975403289451466E-10</v>
      </c>
      <c r="X494" s="29">
        <v>4151.8863536218778</v>
      </c>
      <c r="Y494" s="29">
        <v>-2.2367550018932986E-9</v>
      </c>
      <c r="Z494" s="29">
        <v>4097.9700105989941</v>
      </c>
      <c r="AA494" s="30">
        <v>93.116989267471695</v>
      </c>
    </row>
    <row r="495" spans="1:27" x14ac:dyDescent="0.25">
      <c r="A495" s="34" t="s">
        <v>142</v>
      </c>
      <c r="B495" s="35" t="s">
        <v>106</v>
      </c>
      <c r="C495" s="31">
        <v>0</v>
      </c>
      <c r="D495" s="31">
        <v>0</v>
      </c>
      <c r="E495" s="31">
        <v>0</v>
      </c>
      <c r="F495" s="31">
        <v>0</v>
      </c>
      <c r="G495" s="31">
        <v>0</v>
      </c>
      <c r="H495" s="31">
        <v>0</v>
      </c>
      <c r="I495" s="31">
        <v>0</v>
      </c>
      <c r="J495" s="31">
        <v>0</v>
      </c>
      <c r="K495" s="31">
        <v>0</v>
      </c>
      <c r="L495" s="31">
        <v>0</v>
      </c>
      <c r="M495" s="31">
        <v>0</v>
      </c>
      <c r="N495" s="31">
        <v>0</v>
      </c>
      <c r="O495" s="31">
        <v>0</v>
      </c>
      <c r="P495" s="31">
        <v>0</v>
      </c>
      <c r="Q495" s="31">
        <v>0</v>
      </c>
      <c r="R495" s="31">
        <v>0</v>
      </c>
      <c r="S495" s="31">
        <v>0</v>
      </c>
      <c r="T495" s="31">
        <v>0</v>
      </c>
      <c r="U495" s="31">
        <v>0</v>
      </c>
      <c r="V495" s="31">
        <v>0</v>
      </c>
      <c r="W495" s="31">
        <v>0</v>
      </c>
      <c r="X495" s="31">
        <v>0</v>
      </c>
      <c r="Y495" s="31">
        <v>0</v>
      </c>
      <c r="Z495" s="31">
        <v>0</v>
      </c>
      <c r="AA495" s="32">
        <v>0</v>
      </c>
    </row>
    <row r="496" spans="1:27" x14ac:dyDescent="0.25">
      <c r="A496" s="36" t="s">
        <v>143</v>
      </c>
      <c r="B496" s="37" t="s">
        <v>86</v>
      </c>
      <c r="C496" s="29">
        <v>118106.43262000001</v>
      </c>
      <c r="D496" s="29">
        <v>0</v>
      </c>
      <c r="E496" s="29">
        <v>0</v>
      </c>
      <c r="F496" s="29">
        <v>123078.98277002</v>
      </c>
      <c r="G496" s="29">
        <v>-6.709878699906062E-8</v>
      </c>
      <c r="H496" s="29">
        <v>124428.28711725108</v>
      </c>
      <c r="I496" s="29">
        <v>-6.7219107597385291E-8</v>
      </c>
      <c r="J496" s="29">
        <v>124428.28711725108</v>
      </c>
      <c r="K496" s="29">
        <v>134044.08811667381</v>
      </c>
      <c r="L496" s="29">
        <v>113312.90027459018</v>
      </c>
      <c r="M496" s="29">
        <v>-6.7219107597385291E-8</v>
      </c>
      <c r="N496" s="29">
        <v>114118.92903803111</v>
      </c>
      <c r="O496" s="29">
        <v>1.0026716527056277E-9</v>
      </c>
      <c r="P496" s="29">
        <v>123078.98277002</v>
      </c>
      <c r="Q496" s="29">
        <v>117895.63165220257</v>
      </c>
      <c r="R496" s="29">
        <v>128084.99510313898</v>
      </c>
      <c r="S496" s="29">
        <v>-6.8066867917169278E-8</v>
      </c>
      <c r="T496" s="29">
        <v>123078.98277002</v>
      </c>
      <c r="U496" s="29">
        <v>-6.709878699906062E-8</v>
      </c>
      <c r="V496" s="29">
        <v>127795.84092170313</v>
      </c>
      <c r="W496" s="29">
        <v>1.3808314493936493E-8</v>
      </c>
      <c r="X496" s="29">
        <v>124698.31347199503</v>
      </c>
      <c r="Y496" s="29">
        <v>-6.7179000731277063E-8</v>
      </c>
      <c r="Z496" s="29">
        <v>123078.98277002</v>
      </c>
      <c r="AA496" s="30">
        <v>6244.5357853894193</v>
      </c>
    </row>
    <row r="497" spans="1:27" x14ac:dyDescent="0.25">
      <c r="A497" s="34" t="s">
        <v>144</v>
      </c>
      <c r="B497" s="35" t="s">
        <v>88</v>
      </c>
      <c r="C497" s="31">
        <v>2052683.9555200001</v>
      </c>
      <c r="D497" s="31">
        <v>0</v>
      </c>
      <c r="E497" s="31">
        <v>0</v>
      </c>
      <c r="F497" s="31">
        <v>2139106.6311062253</v>
      </c>
      <c r="G497" s="31">
        <v>-1.1661735982744621E-6</v>
      </c>
      <c r="H497" s="31">
        <v>2162557.4739031284</v>
      </c>
      <c r="I497" s="31">
        <v>-1.1682647643203815E-6</v>
      </c>
      <c r="J497" s="31">
        <v>2162557.4739031284</v>
      </c>
      <c r="K497" s="31">
        <v>2329679.6195232118</v>
      </c>
      <c r="L497" s="31">
        <v>1969372.6005208425</v>
      </c>
      <c r="M497" s="31">
        <v>-1.1682647643203815E-6</v>
      </c>
      <c r="N497" s="31">
        <v>1983381.3405504916</v>
      </c>
      <c r="O497" s="31">
        <v>1.7426383715996143E-8</v>
      </c>
      <c r="P497" s="31">
        <v>2139106.6311062253</v>
      </c>
      <c r="Q497" s="31">
        <v>2049020.2451292372</v>
      </c>
      <c r="R497" s="31">
        <v>2226110.8777791411</v>
      </c>
      <c r="S497" s="31">
        <v>-1.1829987967345688E-6</v>
      </c>
      <c r="T497" s="31">
        <v>2139106.6311062253</v>
      </c>
      <c r="U497" s="31">
        <v>-1.1661735982744621E-6</v>
      </c>
      <c r="V497" s="31">
        <v>2221085.3924119337</v>
      </c>
      <c r="W497" s="31">
        <v>2.3998782272658323E-7</v>
      </c>
      <c r="X497" s="31">
        <v>2167250.5185887963</v>
      </c>
      <c r="Y497" s="31">
        <v>-1.1675677089717416E-6</v>
      </c>
      <c r="Z497" s="31">
        <v>2139106.6311062253</v>
      </c>
      <c r="AA497" s="32">
        <v>48606.302314443004</v>
      </c>
    </row>
    <row r="498" spans="1:27" x14ac:dyDescent="0.25">
      <c r="A498" s="36" t="s">
        <v>14</v>
      </c>
      <c r="B498" s="37" t="s">
        <v>3</v>
      </c>
      <c r="C498" s="29">
        <v>0</v>
      </c>
      <c r="D498" s="29">
        <v>0</v>
      </c>
      <c r="E498" s="29">
        <v>0</v>
      </c>
      <c r="F498" s="29">
        <v>0</v>
      </c>
      <c r="G498" s="29">
        <v>0</v>
      </c>
      <c r="H498" s="29">
        <v>0</v>
      </c>
      <c r="I498" s="29">
        <v>0</v>
      </c>
      <c r="J498" s="29">
        <v>0</v>
      </c>
      <c r="K498" s="29">
        <v>0</v>
      </c>
      <c r="L498" s="29">
        <v>0</v>
      </c>
      <c r="M498" s="29">
        <v>0</v>
      </c>
      <c r="N498" s="29">
        <v>0</v>
      </c>
      <c r="O498" s="29">
        <v>0</v>
      </c>
      <c r="P498" s="29">
        <v>0</v>
      </c>
      <c r="Q498" s="29">
        <v>0</v>
      </c>
      <c r="R498" s="29">
        <v>0</v>
      </c>
      <c r="S498" s="29">
        <v>0</v>
      </c>
      <c r="T498" s="29">
        <v>0</v>
      </c>
      <c r="U498" s="29">
        <v>0</v>
      </c>
      <c r="V498" s="29">
        <v>0</v>
      </c>
      <c r="W498" s="29">
        <v>0</v>
      </c>
      <c r="X498" s="29">
        <v>0</v>
      </c>
      <c r="Y498" s="29">
        <v>0</v>
      </c>
      <c r="Z498" s="29">
        <v>0</v>
      </c>
      <c r="AA498" s="30">
        <v>0</v>
      </c>
    </row>
    <row r="499" spans="1:27" x14ac:dyDescent="0.25">
      <c r="A499" s="34" t="s">
        <v>145</v>
      </c>
      <c r="B499" s="35" t="s">
        <v>117</v>
      </c>
      <c r="C499" s="31">
        <v>1568.3098200000002</v>
      </c>
      <c r="D499" s="31">
        <v>0</v>
      </c>
      <c r="E499" s="31">
        <v>0</v>
      </c>
      <c r="F499" s="31">
        <v>1634.3392398861295</v>
      </c>
      <c r="G499" s="31">
        <v>-8.9099030616978689E-10</v>
      </c>
      <c r="H499" s="31">
        <v>1652.2563610029758</v>
      </c>
      <c r="I499" s="31">
        <v>-8.9258801741814854E-10</v>
      </c>
      <c r="J499" s="31">
        <v>1652.2563610029758</v>
      </c>
      <c r="K499" s="31">
        <v>1779.942506456892</v>
      </c>
      <c r="L499" s="31">
        <v>1504.6575388919782</v>
      </c>
      <c r="M499" s="31">
        <v>-8.9258801741814854E-10</v>
      </c>
      <c r="N499" s="31">
        <v>1515.3606208229519</v>
      </c>
      <c r="O499" s="31">
        <v>1.3314260403015344E-11</v>
      </c>
      <c r="P499" s="31">
        <v>1634.3392398861295</v>
      </c>
      <c r="Q499" s="31">
        <v>1565.510639459801</v>
      </c>
      <c r="R499" s="31">
        <v>1700.8129968772635</v>
      </c>
      <c r="S499" s="31">
        <v>-9.0384524367610637E-10</v>
      </c>
      <c r="T499" s="31">
        <v>1634.3392398861295</v>
      </c>
      <c r="U499" s="31">
        <v>-8.9099030616978689E-10</v>
      </c>
      <c r="V499" s="31">
        <v>1696.9733809293416</v>
      </c>
      <c r="W499" s="31">
        <v>1.8335762699873282E-10</v>
      </c>
      <c r="X499" s="31">
        <v>1655.8419826698862</v>
      </c>
      <c r="Y499" s="31">
        <v>-8.9205544700202802E-10</v>
      </c>
      <c r="Z499" s="31">
        <v>1634.3392398861295</v>
      </c>
      <c r="AA499" s="32">
        <v>37.136618634659051</v>
      </c>
    </row>
    <row r="500" spans="1:27" x14ac:dyDescent="0.25">
      <c r="A500" s="36" t="s">
        <v>146</v>
      </c>
      <c r="B500" s="37" t="s">
        <v>104</v>
      </c>
      <c r="C500" s="29">
        <v>169201.03375999999</v>
      </c>
      <c r="D500" s="29">
        <v>0</v>
      </c>
      <c r="E500" s="29">
        <v>0</v>
      </c>
      <c r="F500" s="29">
        <v>176324.78313708812</v>
      </c>
      <c r="G500" s="29">
        <v>-9.6126721232968383E-8</v>
      </c>
      <c r="H500" s="29">
        <v>178257.81663360319</v>
      </c>
      <c r="I500" s="29">
        <v>-9.6299094313481763E-8</v>
      </c>
      <c r="J500" s="29">
        <v>178257.81663360319</v>
      </c>
      <c r="K500" s="29">
        <v>192033.55630705136</v>
      </c>
      <c r="L500" s="29">
        <v>162333.7479550438</v>
      </c>
      <c r="M500" s="29">
        <v>-9.6299094313481763E-8</v>
      </c>
      <c r="N500" s="29">
        <v>163488.47676184212</v>
      </c>
      <c r="O500" s="29">
        <v>1.4364423376116015E-9</v>
      </c>
      <c r="P500" s="29">
        <v>176324.78313708812</v>
      </c>
      <c r="Q500" s="29">
        <v>168899.03715509284</v>
      </c>
      <c r="R500" s="29">
        <v>183496.4709358745</v>
      </c>
      <c r="S500" s="29">
        <v>-9.7513608369203665E-8</v>
      </c>
      <c r="T500" s="29">
        <v>176324.78313708812</v>
      </c>
      <c r="U500" s="29">
        <v>-9.6126721232968383E-8</v>
      </c>
      <c r="V500" s="29">
        <v>183082.22435057306</v>
      </c>
      <c r="W500" s="29">
        <v>1.9781996924540125E-8</v>
      </c>
      <c r="X500" s="29">
        <v>178644.66040960755</v>
      </c>
      <c r="Y500" s="29">
        <v>-9.6241636619977294E-8</v>
      </c>
      <c r="Z500" s="29">
        <v>176324.78313708812</v>
      </c>
      <c r="AA500" s="30">
        <v>13519.056028938394</v>
      </c>
    </row>
    <row r="501" spans="1:27" x14ac:dyDescent="0.25">
      <c r="A501" s="34" t="s">
        <v>147</v>
      </c>
      <c r="B501" s="35" t="s">
        <v>88</v>
      </c>
      <c r="C501" s="31">
        <v>0</v>
      </c>
      <c r="D501" s="31">
        <v>0</v>
      </c>
      <c r="E501" s="31">
        <v>0</v>
      </c>
      <c r="F501" s="31">
        <v>0</v>
      </c>
      <c r="G501" s="31">
        <v>0</v>
      </c>
      <c r="H501" s="31">
        <v>0</v>
      </c>
      <c r="I501" s="31">
        <v>0</v>
      </c>
      <c r="J501" s="31">
        <v>0</v>
      </c>
      <c r="K501" s="31">
        <v>0</v>
      </c>
      <c r="L501" s="31">
        <v>0</v>
      </c>
      <c r="M501" s="31">
        <v>0</v>
      </c>
      <c r="N501" s="31">
        <v>0</v>
      </c>
      <c r="O501" s="31">
        <v>0</v>
      </c>
      <c r="P501" s="31">
        <v>0</v>
      </c>
      <c r="Q501" s="31">
        <v>0</v>
      </c>
      <c r="R501" s="31">
        <v>0</v>
      </c>
      <c r="S501" s="31">
        <v>0</v>
      </c>
      <c r="T501" s="31">
        <v>0</v>
      </c>
      <c r="U501" s="31">
        <v>0</v>
      </c>
      <c r="V501" s="31">
        <v>0</v>
      </c>
      <c r="W501" s="31">
        <v>0</v>
      </c>
      <c r="X501" s="31">
        <v>0</v>
      </c>
      <c r="Y501" s="31">
        <v>0</v>
      </c>
      <c r="Z501" s="31">
        <v>0</v>
      </c>
      <c r="AA501" s="32">
        <v>0</v>
      </c>
    </row>
    <row r="502" spans="1:27" x14ac:dyDescent="0.25">
      <c r="A502" s="36" t="s">
        <v>148</v>
      </c>
      <c r="B502" s="37" t="s">
        <v>104</v>
      </c>
      <c r="C502" s="29">
        <v>128377.16099999999</v>
      </c>
      <c r="D502" s="29">
        <v>0</v>
      </c>
      <c r="E502" s="29">
        <v>0</v>
      </c>
      <c r="F502" s="29">
        <v>133782.13223677911</v>
      </c>
      <c r="G502" s="29">
        <v>-7.2933807163560326E-8</v>
      </c>
      <c r="H502" s="29">
        <v>135248.77429496241</v>
      </c>
      <c r="I502" s="29">
        <v>-7.3064591037732867E-8</v>
      </c>
      <c r="J502" s="29">
        <v>135248.77429496241</v>
      </c>
      <c r="K502" s="29">
        <v>145700.78106260917</v>
      </c>
      <c r="L502" s="29">
        <v>123166.77524865545</v>
      </c>
      <c r="M502" s="29">
        <v>-7.3064591037732867E-8</v>
      </c>
      <c r="N502" s="29">
        <v>124042.89759050802</v>
      </c>
      <c r="O502" s="29">
        <v>1.0898656181046072E-9</v>
      </c>
      <c r="P502" s="29">
        <v>133782.13223677911</v>
      </c>
      <c r="Q502" s="29">
        <v>128148.0284355701</v>
      </c>
      <c r="R502" s="29">
        <v>139223.47558278055</v>
      </c>
      <c r="S502" s="29">
        <v>-7.3986073980262228E-8</v>
      </c>
      <c r="T502" s="29">
        <v>133782.13223677911</v>
      </c>
      <c r="U502" s="29">
        <v>-7.2933807163560326E-8</v>
      </c>
      <c r="V502" s="29">
        <v>138909.17608121617</v>
      </c>
      <c r="W502" s="29">
        <v>1.5009108086688042E-8</v>
      </c>
      <c r="X502" s="29">
        <v>135542.28258276873</v>
      </c>
      <c r="Y502" s="29">
        <v>-7.3020996413008687E-8</v>
      </c>
      <c r="Z502" s="29">
        <v>133782.13223677911</v>
      </c>
      <c r="AA502" s="30">
        <v>8433.6038993683487</v>
      </c>
    </row>
    <row r="503" spans="1:27" x14ac:dyDescent="0.25">
      <c r="A503" s="34" t="s">
        <v>149</v>
      </c>
      <c r="B503" s="35" t="s">
        <v>123</v>
      </c>
      <c r="C503" s="31">
        <v>67217.055399999997</v>
      </c>
      <c r="D503" s="31">
        <v>0</v>
      </c>
      <c r="E503" s="31">
        <v>0</v>
      </c>
      <c r="F503" s="31">
        <v>70047.046717988313</v>
      </c>
      <c r="G503" s="31">
        <v>-3.8187444857469252E-8</v>
      </c>
      <c r="H503" s="31">
        <v>70814.96649210513</v>
      </c>
      <c r="I503" s="31">
        <v>-3.8255922044900452E-8</v>
      </c>
      <c r="J503" s="31">
        <v>70814.96649210513</v>
      </c>
      <c r="K503" s="31">
        <v>76287.53741102494</v>
      </c>
      <c r="L503" s="31">
        <v>64488.947183745724</v>
      </c>
      <c r="M503" s="31">
        <v>-3.8255922044900452E-8</v>
      </c>
      <c r="N503" s="31">
        <v>64947.676474304528</v>
      </c>
      <c r="O503" s="31">
        <v>5.7064322859338384E-10</v>
      </c>
      <c r="P503" s="31">
        <v>70047.046717988313</v>
      </c>
      <c r="Q503" s="31">
        <v>67097.083777654901</v>
      </c>
      <c r="R503" s="31">
        <v>72896.08212498411</v>
      </c>
      <c r="S503" s="31">
        <v>-3.8738401712745348E-8</v>
      </c>
      <c r="T503" s="31">
        <v>70047.046717988313</v>
      </c>
      <c r="U503" s="31">
        <v>-3.8187444857469252E-8</v>
      </c>
      <c r="V503" s="31">
        <v>72731.517907764472</v>
      </c>
      <c r="W503" s="31">
        <v>7.8586256457836619E-9</v>
      </c>
      <c r="X503" s="31">
        <v>70968.64462837296</v>
      </c>
      <c r="Y503" s="31">
        <v>-3.8233096315756717E-8</v>
      </c>
      <c r="Z503" s="31">
        <v>70047.046717988313</v>
      </c>
      <c r="AA503" s="32">
        <v>4973.8885643572503</v>
      </c>
    </row>
    <row r="504" spans="1:27" x14ac:dyDescent="0.25">
      <c r="A504" s="36" t="s">
        <v>150</v>
      </c>
      <c r="B504" s="37" t="s">
        <v>123</v>
      </c>
      <c r="C504" s="29">
        <v>1769.62302</v>
      </c>
      <c r="D504" s="29">
        <v>0</v>
      </c>
      <c r="E504" s="29">
        <v>0</v>
      </c>
      <c r="F504" s="29">
        <v>1844.1281846923571</v>
      </c>
      <c r="G504" s="29">
        <v>-1.0053606349253765E-9</v>
      </c>
      <c r="H504" s="29">
        <v>1864.3452040441198</v>
      </c>
      <c r="I504" s="29">
        <v>-1.0071634334339097E-9</v>
      </c>
      <c r="J504" s="29">
        <v>1864.3452040441198</v>
      </c>
      <c r="K504" s="29">
        <v>2008.4215462622146</v>
      </c>
      <c r="L504" s="29">
        <v>1697.8001311244675</v>
      </c>
      <c r="M504" s="29">
        <v>-1.0071634334339097E-9</v>
      </c>
      <c r="N504" s="29">
        <v>1709.8770944441242</v>
      </c>
      <c r="O504" s="29">
        <v>1.5023320904443758E-11</v>
      </c>
      <c r="P504" s="29">
        <v>1844.1281846923571</v>
      </c>
      <c r="Q504" s="29">
        <v>1766.4645278080225</v>
      </c>
      <c r="R504" s="29">
        <v>1919.1347230033882</v>
      </c>
      <c r="S504" s="29">
        <v>-1.0198656727959195E-9</v>
      </c>
      <c r="T504" s="29">
        <v>1844.1281846923571</v>
      </c>
      <c r="U504" s="29">
        <v>-1.0053606349253765E-9</v>
      </c>
      <c r="V504" s="29">
        <v>1914.8022418298651</v>
      </c>
      <c r="W504" s="29">
        <v>2.068939909013202E-10</v>
      </c>
      <c r="X504" s="29">
        <v>1868.391087428804</v>
      </c>
      <c r="Y504" s="29">
        <v>-1.0065625005977319E-9</v>
      </c>
      <c r="Z504" s="29">
        <v>1844.1281846923571</v>
      </c>
      <c r="AA504" s="30">
        <v>291.02445677612621</v>
      </c>
    </row>
    <row r="505" spans="1:27" x14ac:dyDescent="0.25">
      <c r="A505" s="34" t="s">
        <v>151</v>
      </c>
      <c r="B505" s="35" t="s">
        <v>88</v>
      </c>
      <c r="C505" s="31">
        <v>0</v>
      </c>
      <c r="D505" s="31">
        <v>0</v>
      </c>
      <c r="E505" s="31">
        <v>0</v>
      </c>
      <c r="F505" s="31">
        <v>0</v>
      </c>
      <c r="G505" s="31">
        <v>0</v>
      </c>
      <c r="H505" s="31">
        <v>0</v>
      </c>
      <c r="I505" s="31">
        <v>0</v>
      </c>
      <c r="J505" s="31">
        <v>0</v>
      </c>
      <c r="K505" s="31">
        <v>0</v>
      </c>
      <c r="L505" s="31">
        <v>0</v>
      </c>
      <c r="M505" s="31">
        <v>0</v>
      </c>
      <c r="N505" s="31">
        <v>0</v>
      </c>
      <c r="O505" s="31">
        <v>0</v>
      </c>
      <c r="P505" s="31">
        <v>0</v>
      </c>
      <c r="Q505" s="31">
        <v>0</v>
      </c>
      <c r="R505" s="31">
        <v>0</v>
      </c>
      <c r="S505" s="31">
        <v>0</v>
      </c>
      <c r="T505" s="31">
        <v>0</v>
      </c>
      <c r="U505" s="31">
        <v>0</v>
      </c>
      <c r="V505" s="31">
        <v>0</v>
      </c>
      <c r="W505" s="31">
        <v>0</v>
      </c>
      <c r="X505" s="31">
        <v>0</v>
      </c>
      <c r="Y505" s="31">
        <v>0</v>
      </c>
      <c r="Z505" s="31">
        <v>0</v>
      </c>
      <c r="AA505" s="32">
        <v>0</v>
      </c>
    </row>
    <row r="506" spans="1:27" x14ac:dyDescent="0.25">
      <c r="A506" s="36" t="s">
        <v>152</v>
      </c>
      <c r="B506" s="37" t="s">
        <v>123</v>
      </c>
      <c r="C506" s="29">
        <v>1174674.5208000001</v>
      </c>
      <c r="D506" s="29">
        <v>0</v>
      </c>
      <c r="E506" s="29">
        <v>0</v>
      </c>
      <c r="F506" s="29">
        <v>1224130.9969211794</v>
      </c>
      <c r="G506" s="29">
        <v>-6.6735768506342687E-7</v>
      </c>
      <c r="H506" s="29">
        <v>1237551.0402019436</v>
      </c>
      <c r="I506" s="29">
        <v>-6.6855438145027091E-7</v>
      </c>
      <c r="J506" s="29">
        <v>1237551.0402019436</v>
      </c>
      <c r="K506" s="29">
        <v>1333188.8152200698</v>
      </c>
      <c r="L506" s="29">
        <v>1126998.5374867078</v>
      </c>
      <c r="M506" s="29">
        <v>-6.6855438145027091E-7</v>
      </c>
      <c r="N506" s="29">
        <v>1135015.2172766421</v>
      </c>
      <c r="O506" s="29">
        <v>9.972469890368002E-9</v>
      </c>
      <c r="P506" s="29">
        <v>1224130.9969211794</v>
      </c>
      <c r="Q506" s="29">
        <v>1172577.9158959445</v>
      </c>
      <c r="R506" s="29">
        <v>1273920.2844991502</v>
      </c>
      <c r="S506" s="29">
        <v>-6.7698611903902342E-7</v>
      </c>
      <c r="T506" s="29">
        <v>1224130.9969211794</v>
      </c>
      <c r="U506" s="29">
        <v>-6.6735768506342687E-7</v>
      </c>
      <c r="V506" s="29">
        <v>1271044.3865316932</v>
      </c>
      <c r="W506" s="29">
        <v>1.3733608620123388E-7</v>
      </c>
      <c r="X506" s="29">
        <v>1240236.6947579724</v>
      </c>
      <c r="Y506" s="29">
        <v>-6.6815548265465619E-7</v>
      </c>
      <c r="Z506" s="29">
        <v>1224130.9969211794</v>
      </c>
      <c r="AA506" s="30">
        <v>62215.879207056583</v>
      </c>
    </row>
    <row r="507" spans="1:27" x14ac:dyDescent="0.25">
      <c r="A507" s="34" t="s">
        <v>153</v>
      </c>
      <c r="B507" s="35" t="s">
        <v>132</v>
      </c>
      <c r="C507" s="31">
        <v>0</v>
      </c>
      <c r="D507" s="31">
        <v>0</v>
      </c>
      <c r="E507" s="31">
        <v>0</v>
      </c>
      <c r="F507" s="31">
        <v>0</v>
      </c>
      <c r="G507" s="31">
        <v>0</v>
      </c>
      <c r="H507" s="31">
        <v>0</v>
      </c>
      <c r="I507" s="31">
        <v>0</v>
      </c>
      <c r="J507" s="31">
        <v>0</v>
      </c>
      <c r="K507" s="31">
        <v>0</v>
      </c>
      <c r="L507" s="31">
        <v>0</v>
      </c>
      <c r="M507" s="31">
        <v>0</v>
      </c>
      <c r="N507" s="31">
        <v>0</v>
      </c>
      <c r="O507" s="31">
        <v>0</v>
      </c>
      <c r="P507" s="31">
        <v>0</v>
      </c>
      <c r="Q507" s="31">
        <v>0</v>
      </c>
      <c r="R507" s="31">
        <v>0</v>
      </c>
      <c r="S507" s="31">
        <v>0</v>
      </c>
      <c r="T507" s="31">
        <v>0</v>
      </c>
      <c r="U507" s="31">
        <v>0</v>
      </c>
      <c r="V507" s="31">
        <v>0</v>
      </c>
      <c r="W507" s="31">
        <v>0</v>
      </c>
      <c r="X507" s="31">
        <v>0</v>
      </c>
      <c r="Y507" s="31">
        <v>0</v>
      </c>
      <c r="Z507" s="31">
        <v>0</v>
      </c>
      <c r="AA507" s="32">
        <v>0</v>
      </c>
    </row>
    <row r="508" spans="1:27" x14ac:dyDescent="0.25">
      <c r="A508" s="36" t="s">
        <v>154</v>
      </c>
      <c r="B508" s="37" t="s">
        <v>3</v>
      </c>
      <c r="C508" s="29">
        <v>0</v>
      </c>
      <c r="D508" s="29">
        <v>0</v>
      </c>
      <c r="E508" s="29">
        <v>0</v>
      </c>
      <c r="F508" s="29">
        <v>0</v>
      </c>
      <c r="G508" s="29">
        <v>0</v>
      </c>
      <c r="H508" s="29">
        <v>0</v>
      </c>
      <c r="I508" s="29">
        <v>0</v>
      </c>
      <c r="J508" s="29">
        <v>0</v>
      </c>
      <c r="K508" s="29">
        <v>0</v>
      </c>
      <c r="L508" s="29">
        <v>0</v>
      </c>
      <c r="M508" s="29">
        <v>0</v>
      </c>
      <c r="N508" s="29">
        <v>0</v>
      </c>
      <c r="O508" s="29">
        <v>0</v>
      </c>
      <c r="P508" s="29">
        <v>0</v>
      </c>
      <c r="Q508" s="29">
        <v>0</v>
      </c>
      <c r="R508" s="29">
        <v>0</v>
      </c>
      <c r="S508" s="29">
        <v>0</v>
      </c>
      <c r="T508" s="29">
        <v>0</v>
      </c>
      <c r="U508" s="29">
        <v>0</v>
      </c>
      <c r="V508" s="29">
        <v>0</v>
      </c>
      <c r="W508" s="29">
        <v>0</v>
      </c>
      <c r="X508" s="29">
        <v>0</v>
      </c>
      <c r="Y508" s="29">
        <v>0</v>
      </c>
      <c r="Z508" s="29">
        <v>0</v>
      </c>
      <c r="AA508" s="30">
        <v>0</v>
      </c>
    </row>
    <row r="509" spans="1:27" x14ac:dyDescent="0.25">
      <c r="A509" s="34" t="s">
        <v>155</v>
      </c>
      <c r="B509" s="35" t="s">
        <v>88</v>
      </c>
      <c r="C509" s="31">
        <v>227312.2665</v>
      </c>
      <c r="D509" s="31">
        <v>0</v>
      </c>
      <c r="E509" s="31">
        <v>0</v>
      </c>
      <c r="F509" s="31">
        <v>236882.6312956475</v>
      </c>
      <c r="G509" s="31">
        <v>-1.291409537466157E-7</v>
      </c>
      <c r="H509" s="31">
        <v>239479.55529515762</v>
      </c>
      <c r="I509" s="31">
        <v>-1.293725274831607E-7</v>
      </c>
      <c r="J509" s="31">
        <v>239479.55529515762</v>
      </c>
      <c r="K509" s="31">
        <v>257986.50255368999</v>
      </c>
      <c r="L509" s="31">
        <v>218086.44638330938</v>
      </c>
      <c r="M509" s="31">
        <v>-1.293725274831607E-7</v>
      </c>
      <c r="N509" s="31">
        <v>219637.76091391963</v>
      </c>
      <c r="O509" s="31">
        <v>1.9297811378753089E-9</v>
      </c>
      <c r="P509" s="31">
        <v>236882.6312956475</v>
      </c>
      <c r="Q509" s="31">
        <v>226906.55070021292</v>
      </c>
      <c r="R509" s="31">
        <v>246517.39871961533</v>
      </c>
      <c r="S509" s="31">
        <v>-1.3100416020175181E-7</v>
      </c>
      <c r="T509" s="31">
        <v>236882.6312956475</v>
      </c>
      <c r="U509" s="31">
        <v>-1.291409537466157E-7</v>
      </c>
      <c r="V509" s="31">
        <v>245960.88125573081</v>
      </c>
      <c r="W509" s="31">
        <v>2.6576022952622681E-8</v>
      </c>
      <c r="X509" s="31">
        <v>239999.2585945458</v>
      </c>
      <c r="Y509" s="31">
        <v>-1.292953362376457E-7</v>
      </c>
      <c r="Z509" s="31">
        <v>236882.6312956475</v>
      </c>
      <c r="AA509" s="32">
        <v>5382.615631387479</v>
      </c>
    </row>
    <row r="510" spans="1:27" x14ac:dyDescent="0.25">
      <c r="A510" s="36" t="s">
        <v>156</v>
      </c>
      <c r="B510" s="37" t="s">
        <v>88</v>
      </c>
      <c r="C510" s="29">
        <v>2772470.4585600002</v>
      </c>
      <c r="D510" s="29">
        <v>0</v>
      </c>
      <c r="E510" s="29">
        <v>0</v>
      </c>
      <c r="F510" s="29">
        <v>2889197.787366848</v>
      </c>
      <c r="G510" s="29">
        <v>-1.5750996845247476E-6</v>
      </c>
      <c r="H510" s="29">
        <v>2920871.8152696365</v>
      </c>
      <c r="I510" s="29">
        <v>-1.5779241310600577E-6</v>
      </c>
      <c r="J510" s="29">
        <v>2920871.8152696365</v>
      </c>
      <c r="K510" s="29">
        <v>3146596.3894091891</v>
      </c>
      <c r="L510" s="29">
        <v>2659945.4544176767</v>
      </c>
      <c r="M510" s="29">
        <v>-1.5779241310600577E-6</v>
      </c>
      <c r="N510" s="29">
        <v>2678866.4469988309</v>
      </c>
      <c r="O510" s="29">
        <v>2.3537054460919713E-8</v>
      </c>
      <c r="P510" s="29">
        <v>2889197.787366848</v>
      </c>
      <c r="Q510" s="29">
        <v>2767522.045142632</v>
      </c>
      <c r="R510" s="29">
        <v>3006710.6188094355</v>
      </c>
      <c r="S510" s="29">
        <v>-1.5978247443492827E-6</v>
      </c>
      <c r="T510" s="29">
        <v>2889197.787366848</v>
      </c>
      <c r="U510" s="29">
        <v>-1.5750996845247476E-6</v>
      </c>
      <c r="V510" s="29">
        <v>2999922.9154793443</v>
      </c>
      <c r="W510" s="29">
        <v>3.2414105792288555E-7</v>
      </c>
      <c r="X510" s="29">
        <v>2927210.5055082031</v>
      </c>
      <c r="Y510" s="29">
        <v>-1.5769826488816212E-6</v>
      </c>
      <c r="Z510" s="29">
        <v>2889197.787366848</v>
      </c>
      <c r="AA510" s="30">
        <v>65650.407070333211</v>
      </c>
    </row>
    <row r="511" spans="1:27" x14ac:dyDescent="0.25">
      <c r="A511" s="34" t="s">
        <v>157</v>
      </c>
      <c r="B511" s="35" t="s">
        <v>158</v>
      </c>
      <c r="C511" s="31">
        <v>2421448.4975999999</v>
      </c>
      <c r="D511" s="31">
        <v>0</v>
      </c>
      <c r="E511" s="31">
        <v>0</v>
      </c>
      <c r="F511" s="31">
        <v>2523397.0013597151</v>
      </c>
      <c r="G511" s="31">
        <v>-1.3756766110480608E-6</v>
      </c>
      <c r="H511" s="31">
        <v>2551060.7865738543</v>
      </c>
      <c r="I511" s="31">
        <v>-1.3781434549411534E-6</v>
      </c>
      <c r="J511" s="31">
        <v>2551060.7865738543</v>
      </c>
      <c r="K511" s="31">
        <v>2748206.4150273707</v>
      </c>
      <c r="L511" s="31">
        <v>2323170.2629729719</v>
      </c>
      <c r="M511" s="31">
        <v>-1.3781434549411534E-6</v>
      </c>
      <c r="N511" s="31">
        <v>2339695.6722581387</v>
      </c>
      <c r="O511" s="31">
        <v>2.0557032442439637E-8</v>
      </c>
      <c r="P511" s="31">
        <v>2523397.0013597151</v>
      </c>
      <c r="Q511" s="31">
        <v>2417126.6018705098</v>
      </c>
      <c r="R511" s="31">
        <v>2626031.5554148625</v>
      </c>
      <c r="S511" s="31">
        <v>-1.3955244553416197E-6</v>
      </c>
      <c r="T511" s="31">
        <v>2523397.0013597151</v>
      </c>
      <c r="U511" s="31">
        <v>-1.3756766110480608E-6</v>
      </c>
      <c r="V511" s="31">
        <v>2620103.2419210044</v>
      </c>
      <c r="W511" s="31">
        <v>2.8310161981870571E-7</v>
      </c>
      <c r="X511" s="31">
        <v>2556596.9364388739</v>
      </c>
      <c r="Y511" s="31">
        <v>-1.377321173643456E-6</v>
      </c>
      <c r="Z511" s="31">
        <v>2523397.0013597151</v>
      </c>
      <c r="AA511" s="32">
        <v>165410.54288393282</v>
      </c>
    </row>
    <row r="512" spans="1:27" x14ac:dyDescent="0.25">
      <c r="A512" s="36" t="s">
        <v>159</v>
      </c>
      <c r="B512" s="37" t="s">
        <v>88</v>
      </c>
      <c r="C512" s="29">
        <v>0</v>
      </c>
      <c r="D512" s="29">
        <v>0</v>
      </c>
      <c r="E512" s="29">
        <v>0</v>
      </c>
      <c r="F512" s="29">
        <v>0</v>
      </c>
      <c r="G512" s="29">
        <v>0</v>
      </c>
      <c r="H512" s="29">
        <v>0</v>
      </c>
      <c r="I512" s="29">
        <v>0</v>
      </c>
      <c r="J512" s="29">
        <v>0</v>
      </c>
      <c r="K512" s="29">
        <v>0</v>
      </c>
      <c r="L512" s="29">
        <v>0</v>
      </c>
      <c r="M512" s="29">
        <v>0</v>
      </c>
      <c r="N512" s="29">
        <v>0</v>
      </c>
      <c r="O512" s="29">
        <v>0</v>
      </c>
      <c r="P512" s="29">
        <v>0</v>
      </c>
      <c r="Q512" s="29">
        <v>0</v>
      </c>
      <c r="R512" s="29">
        <v>0</v>
      </c>
      <c r="S512" s="29">
        <v>0</v>
      </c>
      <c r="T512" s="29">
        <v>0</v>
      </c>
      <c r="U512" s="29">
        <v>0</v>
      </c>
      <c r="V512" s="29">
        <v>0</v>
      </c>
      <c r="W512" s="29">
        <v>0</v>
      </c>
      <c r="X512" s="29">
        <v>0</v>
      </c>
      <c r="Y512" s="29">
        <v>0</v>
      </c>
      <c r="Z512" s="29">
        <v>0</v>
      </c>
      <c r="AA512" s="30">
        <v>0</v>
      </c>
    </row>
    <row r="513" spans="1:27" x14ac:dyDescent="0.25">
      <c r="A513" s="34" t="s">
        <v>160</v>
      </c>
      <c r="B513" s="35" t="s">
        <v>90</v>
      </c>
      <c r="C513" s="31">
        <v>2949591.4557999996</v>
      </c>
      <c r="D513" s="31">
        <v>0</v>
      </c>
      <c r="E513" s="31">
        <v>0</v>
      </c>
      <c r="F513" s="31">
        <v>3073775.9825075851</v>
      </c>
      <c r="G513" s="31">
        <v>-1.6757259061726906E-6</v>
      </c>
      <c r="H513" s="31">
        <v>3107473.5253558368</v>
      </c>
      <c r="I513" s="31">
        <v>-1.6787307942291866E-6</v>
      </c>
      <c r="J513" s="31">
        <v>3107473.5253558368</v>
      </c>
      <c r="K513" s="31">
        <v>3347618.6541129262</v>
      </c>
      <c r="L513" s="31">
        <v>2829877.7218782161</v>
      </c>
      <c r="M513" s="31">
        <v>-1.6787307942291866E-6</v>
      </c>
      <c r="N513" s="31">
        <v>2850007.4938223381</v>
      </c>
      <c r="O513" s="31">
        <v>2.5040733804134643E-8</v>
      </c>
      <c r="P513" s="31">
        <v>3073775.9825075851</v>
      </c>
      <c r="Q513" s="31">
        <v>2944326.90991798</v>
      </c>
      <c r="R513" s="31">
        <v>3198796.1941746743</v>
      </c>
      <c r="S513" s="31">
        <v>-1.6999027705587611E-6</v>
      </c>
      <c r="T513" s="31">
        <v>3073775.9825075851</v>
      </c>
      <c r="U513" s="31">
        <v>-1.6757259061726906E-6</v>
      </c>
      <c r="V513" s="31">
        <v>3191574.854201464</v>
      </c>
      <c r="W513" s="31">
        <v>3.4484901073387763E-7</v>
      </c>
      <c r="X513" s="31">
        <v>3114217.1667572851</v>
      </c>
      <c r="Y513" s="31">
        <v>-1.6777291648770211E-6</v>
      </c>
      <c r="Z513" s="31">
        <v>3073775.9825075851</v>
      </c>
      <c r="AA513" s="32">
        <v>108709.9085871655</v>
      </c>
    </row>
    <row r="514" spans="1:27" x14ac:dyDescent="0.25">
      <c r="A514" s="36" t="s">
        <v>161</v>
      </c>
      <c r="B514" s="37" t="s">
        <v>86</v>
      </c>
      <c r="C514" s="29">
        <v>1161121.6540000001</v>
      </c>
      <c r="D514" s="29">
        <v>0</v>
      </c>
      <c r="E514" s="29">
        <v>0</v>
      </c>
      <c r="F514" s="29">
        <v>1210007.5235221605</v>
      </c>
      <c r="G514" s="29">
        <v>-6.5965801195954344E-7</v>
      </c>
      <c r="H514" s="29">
        <v>1223272.7323736304</v>
      </c>
      <c r="I514" s="29">
        <v>-6.608409014011922E-7</v>
      </c>
      <c r="J514" s="29">
        <v>1223272.7323736304</v>
      </c>
      <c r="K514" s="29">
        <v>1317807.0817168846</v>
      </c>
      <c r="L514" s="29">
        <v>1113995.734759745</v>
      </c>
      <c r="M514" s="29">
        <v>-6.608409014011922E-7</v>
      </c>
      <c r="N514" s="29">
        <v>1121919.9217004285</v>
      </c>
      <c r="O514" s="29">
        <v>9.8574120137409333E-9</v>
      </c>
      <c r="P514" s="29">
        <v>1210007.5235221605</v>
      </c>
      <c r="Q514" s="29">
        <v>1159049.2387812519</v>
      </c>
      <c r="R514" s="29">
        <v>1259222.3646720678</v>
      </c>
      <c r="S514" s="29">
        <v>-6.6917535739031051E-7</v>
      </c>
      <c r="T514" s="29">
        <v>1210007.5235221605</v>
      </c>
      <c r="U514" s="29">
        <v>-6.5965801195954344E-7</v>
      </c>
      <c r="V514" s="29">
        <v>1256379.6475231207</v>
      </c>
      <c r="W514" s="29">
        <v>1.3575156414839238E-7</v>
      </c>
      <c r="X514" s="29">
        <v>1225927.4010541474</v>
      </c>
      <c r="Y514" s="29">
        <v>-6.6044660492064258E-7</v>
      </c>
      <c r="Z514" s="29">
        <v>1210007.5235221605</v>
      </c>
      <c r="AA514" s="30">
        <v>116898.59632137745</v>
      </c>
    </row>
    <row r="515" spans="1:27" x14ac:dyDescent="0.25">
      <c r="A515" s="34" t="s">
        <v>162</v>
      </c>
      <c r="B515" s="35" t="s">
        <v>158</v>
      </c>
      <c r="C515" s="31">
        <v>1025988.2797999999</v>
      </c>
      <c r="D515" s="31">
        <v>0</v>
      </c>
      <c r="E515" s="31">
        <v>0</v>
      </c>
      <c r="F515" s="31">
        <v>1069184.7261024034</v>
      </c>
      <c r="G515" s="31">
        <v>-5.8288585577154325E-7</v>
      </c>
      <c r="H515" s="31">
        <v>1080906.1066862738</v>
      </c>
      <c r="I515" s="31">
        <v>-5.8393107846569417E-7</v>
      </c>
      <c r="J515" s="31">
        <v>1080906.1066862738</v>
      </c>
      <c r="K515" s="31">
        <v>1164438.3826804117</v>
      </c>
      <c r="L515" s="31">
        <v>984346.95767949882</v>
      </c>
      <c r="M515" s="31">
        <v>-5.8393107846569417E-7</v>
      </c>
      <c r="N515" s="31">
        <v>991348.91384841327</v>
      </c>
      <c r="O515" s="31">
        <v>8.7101891179250326E-9</v>
      </c>
      <c r="P515" s="31">
        <v>1069184.7261024034</v>
      </c>
      <c r="Q515" s="31">
        <v>1024157.0558985338</v>
      </c>
      <c r="R515" s="31">
        <v>1112671.8577376415</v>
      </c>
      <c r="S515" s="31">
        <v>-5.9129555585175137E-7</v>
      </c>
      <c r="T515" s="31">
        <v>1069184.7261024034</v>
      </c>
      <c r="U515" s="31">
        <v>-5.8288585577154325E-7</v>
      </c>
      <c r="V515" s="31">
        <v>1110159.9809953913</v>
      </c>
      <c r="W515" s="31">
        <v>1.1995255906300448E-7</v>
      </c>
      <c r="X515" s="31">
        <v>1083251.8203706064</v>
      </c>
      <c r="Y515" s="31">
        <v>-5.8358267090097723E-7</v>
      </c>
      <c r="Z515" s="31">
        <v>1069184.7261024034</v>
      </c>
      <c r="AA515" s="32">
        <v>70240.253751717129</v>
      </c>
    </row>
    <row r="516" spans="1:27" x14ac:dyDescent="0.25">
      <c r="A516" s="36" t="s">
        <v>163</v>
      </c>
      <c r="B516" s="37" t="s">
        <v>3</v>
      </c>
      <c r="C516" s="29">
        <v>0</v>
      </c>
      <c r="D516" s="29">
        <v>0</v>
      </c>
      <c r="E516" s="29">
        <v>0</v>
      </c>
      <c r="F516" s="29">
        <v>0</v>
      </c>
      <c r="G516" s="29">
        <v>0</v>
      </c>
      <c r="H516" s="29">
        <v>0</v>
      </c>
      <c r="I516" s="29">
        <v>0</v>
      </c>
      <c r="J516" s="29">
        <v>0</v>
      </c>
      <c r="K516" s="29">
        <v>0</v>
      </c>
      <c r="L516" s="29">
        <v>0</v>
      </c>
      <c r="M516" s="29">
        <v>0</v>
      </c>
      <c r="N516" s="29">
        <v>0</v>
      </c>
      <c r="O516" s="29">
        <v>0</v>
      </c>
      <c r="P516" s="29">
        <v>0</v>
      </c>
      <c r="Q516" s="29">
        <v>0</v>
      </c>
      <c r="R516" s="29">
        <v>0</v>
      </c>
      <c r="S516" s="29">
        <v>0</v>
      </c>
      <c r="T516" s="29">
        <v>0</v>
      </c>
      <c r="U516" s="29">
        <v>0</v>
      </c>
      <c r="V516" s="29">
        <v>0</v>
      </c>
      <c r="W516" s="29">
        <v>0</v>
      </c>
      <c r="X516" s="29">
        <v>0</v>
      </c>
      <c r="Y516" s="29">
        <v>0</v>
      </c>
      <c r="Z516" s="29">
        <v>0</v>
      </c>
      <c r="AA516" s="30">
        <v>0</v>
      </c>
    </row>
    <row r="517" spans="1:27" x14ac:dyDescent="0.25">
      <c r="A517" s="34" t="s">
        <v>164</v>
      </c>
      <c r="B517" s="35" t="s">
        <v>88</v>
      </c>
      <c r="C517" s="31">
        <v>0</v>
      </c>
      <c r="D517" s="31">
        <v>0</v>
      </c>
      <c r="E517" s="31">
        <v>0</v>
      </c>
      <c r="F517" s="31">
        <v>0</v>
      </c>
      <c r="G517" s="31">
        <v>0</v>
      </c>
      <c r="H517" s="31">
        <v>0</v>
      </c>
      <c r="I517" s="31">
        <v>0</v>
      </c>
      <c r="J517" s="31">
        <v>0</v>
      </c>
      <c r="K517" s="31">
        <v>0</v>
      </c>
      <c r="L517" s="31">
        <v>0</v>
      </c>
      <c r="M517" s="31">
        <v>0</v>
      </c>
      <c r="N517" s="31">
        <v>0</v>
      </c>
      <c r="O517" s="31">
        <v>0</v>
      </c>
      <c r="P517" s="31">
        <v>0</v>
      </c>
      <c r="Q517" s="31">
        <v>0</v>
      </c>
      <c r="R517" s="31">
        <v>0</v>
      </c>
      <c r="S517" s="31">
        <v>0</v>
      </c>
      <c r="T517" s="31">
        <v>0</v>
      </c>
      <c r="U517" s="31">
        <v>0</v>
      </c>
      <c r="V517" s="31">
        <v>0</v>
      </c>
      <c r="W517" s="31">
        <v>0</v>
      </c>
      <c r="X517" s="31">
        <v>0</v>
      </c>
      <c r="Y517" s="31">
        <v>0</v>
      </c>
      <c r="Z517" s="31">
        <v>0</v>
      </c>
      <c r="AA517" s="32">
        <v>0</v>
      </c>
    </row>
    <row r="518" spans="1:27" x14ac:dyDescent="0.25">
      <c r="A518" s="36" t="s">
        <v>165</v>
      </c>
      <c r="B518" s="37" t="s">
        <v>88</v>
      </c>
      <c r="C518" s="29">
        <v>979428.38069999998</v>
      </c>
      <c r="D518" s="29">
        <v>0</v>
      </c>
      <c r="E518" s="29">
        <v>0</v>
      </c>
      <c r="F518" s="29">
        <v>1020664.5490724152</v>
      </c>
      <c r="G518" s="29">
        <v>-5.5643418262296636E-7</v>
      </c>
      <c r="H518" s="29">
        <v>1031854.0071109288</v>
      </c>
      <c r="I518" s="29">
        <v>-5.5743197254996504E-7</v>
      </c>
      <c r="J518" s="29">
        <v>1031854.0071109288</v>
      </c>
      <c r="K518" s="29">
        <v>1111595.5435630525</v>
      </c>
      <c r="L518" s="29">
        <v>939676.76413900021</v>
      </c>
      <c r="M518" s="29">
        <v>-5.5743197254996504E-7</v>
      </c>
      <c r="N518" s="29">
        <v>946360.96777687117</v>
      </c>
      <c r="O518" s="29">
        <v>8.3149160583228672E-9</v>
      </c>
      <c r="P518" s="29">
        <v>1020664.5490724152</v>
      </c>
      <c r="Q518" s="29">
        <v>977680.25872256188</v>
      </c>
      <c r="R518" s="29">
        <v>1062178.2113211611</v>
      </c>
      <c r="S518" s="29">
        <v>-5.6446224599746865E-7</v>
      </c>
      <c r="T518" s="29">
        <v>1020664.5490724152</v>
      </c>
      <c r="U518" s="29">
        <v>-5.5643418262296636E-7</v>
      </c>
      <c r="V518" s="29">
        <v>1059780.3248943689</v>
      </c>
      <c r="W518" s="29">
        <v>1.1450904751738623E-7</v>
      </c>
      <c r="X518" s="29">
        <v>1034093.2710486018</v>
      </c>
      <c r="Y518" s="29">
        <v>-5.5709937590763211E-7</v>
      </c>
      <c r="Z518" s="29">
        <v>1020664.5490724152</v>
      </c>
      <c r="AA518" s="30">
        <v>23192.265833046658</v>
      </c>
    </row>
    <row r="519" spans="1:27" x14ac:dyDescent="0.25">
      <c r="A519" s="34" t="s">
        <v>166</v>
      </c>
      <c r="B519" s="35" t="s">
        <v>104</v>
      </c>
      <c r="C519" s="31">
        <v>335511.55659999995</v>
      </c>
      <c r="D519" s="31">
        <v>0</v>
      </c>
      <c r="E519" s="31">
        <v>0</v>
      </c>
      <c r="F519" s="31">
        <v>349637.35825275653</v>
      </c>
      <c r="G519" s="31">
        <v>-1.9061128147404937E-7</v>
      </c>
      <c r="H519" s="31">
        <v>353470.40266722301</v>
      </c>
      <c r="I519" s="31">
        <v>-1.9095308293515048E-7</v>
      </c>
      <c r="J519" s="31">
        <v>353470.40266722301</v>
      </c>
      <c r="K519" s="31">
        <v>380786.54701011651</v>
      </c>
      <c r="L519" s="31">
        <v>321894.30084903294</v>
      </c>
      <c r="M519" s="31">
        <v>-1.9095308293515048E-7</v>
      </c>
      <c r="N519" s="31">
        <v>324184.03189151169</v>
      </c>
      <c r="O519" s="31">
        <v>2.8483455091758721E-9</v>
      </c>
      <c r="P519" s="31">
        <v>349637.35825275653</v>
      </c>
      <c r="Q519" s="31">
        <v>334912.72248682292</v>
      </c>
      <c r="R519" s="31">
        <v>363858.21780278179</v>
      </c>
      <c r="S519" s="31">
        <v>-1.9336136314652212E-7</v>
      </c>
      <c r="T519" s="31">
        <v>349637.35825275653</v>
      </c>
      <c r="U519" s="31">
        <v>-1.9061128147404937E-7</v>
      </c>
      <c r="V519" s="31">
        <v>363036.8013281764</v>
      </c>
      <c r="W519" s="31">
        <v>3.9226052189628595E-8</v>
      </c>
      <c r="X519" s="31">
        <v>354237.48165346798</v>
      </c>
      <c r="Y519" s="31">
        <v>-1.9083914911478344E-7</v>
      </c>
      <c r="Z519" s="31">
        <v>349637.35825275653</v>
      </c>
      <c r="AA519" s="32">
        <v>47822.702278969809</v>
      </c>
    </row>
    <row r="520" spans="1:27" x14ac:dyDescent="0.25">
      <c r="A520" s="36" t="s">
        <v>167</v>
      </c>
      <c r="B520" s="37" t="s">
        <v>99</v>
      </c>
      <c r="C520" s="29">
        <v>287203.27679999999</v>
      </c>
      <c r="D520" s="29">
        <v>0</v>
      </c>
      <c r="E520" s="29">
        <v>0</v>
      </c>
      <c r="F520" s="29">
        <v>299295.18970819021</v>
      </c>
      <c r="G520" s="29">
        <v>-1.6316631590625254E-7</v>
      </c>
      <c r="H520" s="29">
        <v>302576.33724036644</v>
      </c>
      <c r="I520" s="29">
        <v>-1.6345890344224697E-7</v>
      </c>
      <c r="J520" s="29">
        <v>302576.33724036644</v>
      </c>
      <c r="K520" s="29">
        <v>325959.39517232927</v>
      </c>
      <c r="L520" s="29">
        <v>275546.68734497862</v>
      </c>
      <c r="M520" s="29">
        <v>-1.6345890344224697E-7</v>
      </c>
      <c r="N520" s="29">
        <v>277506.73386336007</v>
      </c>
      <c r="O520" s="29">
        <v>2.438229466620629E-9</v>
      </c>
      <c r="P520" s="29">
        <v>299295.18970819021</v>
      </c>
      <c r="Q520" s="29">
        <v>286690.66518892185</v>
      </c>
      <c r="R520" s="29">
        <v>311468.47370194888</v>
      </c>
      <c r="S520" s="29">
        <v>-1.6552042995169934E-7</v>
      </c>
      <c r="T520" s="29">
        <v>299295.18970819021</v>
      </c>
      <c r="U520" s="29">
        <v>-1.6316631590625254E-7</v>
      </c>
      <c r="V520" s="29">
        <v>310765.32801744592</v>
      </c>
      <c r="W520" s="29">
        <v>3.3578130181132324E-8</v>
      </c>
      <c r="X520" s="29">
        <v>303232.96916281508</v>
      </c>
      <c r="Y520" s="29">
        <v>-1.6336137426358213E-7</v>
      </c>
      <c r="Z520" s="29">
        <v>299295.18970819021</v>
      </c>
      <c r="AA520" s="30">
        <v>28800.559748461284</v>
      </c>
    </row>
    <row r="521" spans="1:27" x14ac:dyDescent="0.25">
      <c r="A521" s="34" t="s">
        <v>168</v>
      </c>
      <c r="B521" s="35" t="s">
        <v>123</v>
      </c>
      <c r="C521" s="31">
        <v>1544578.12674</v>
      </c>
      <c r="D521" s="31">
        <v>0</v>
      </c>
      <c r="E521" s="31">
        <v>0</v>
      </c>
      <c r="F521" s="31">
        <v>1609608.3882207619</v>
      </c>
      <c r="G521" s="31">
        <v>-8.7750782434508289E-7</v>
      </c>
      <c r="H521" s="31">
        <v>1627254.3871288302</v>
      </c>
      <c r="I521" s="31">
        <v>-8.7908135899722556E-7</v>
      </c>
      <c r="J521" s="31">
        <v>1627254.3871288302</v>
      </c>
      <c r="K521" s="31">
        <v>1753008.383463471</v>
      </c>
      <c r="L521" s="31">
        <v>1481889.0331293028</v>
      </c>
      <c r="M521" s="31">
        <v>-8.7908135899722556E-7</v>
      </c>
      <c r="N521" s="31">
        <v>1492430.1558261483</v>
      </c>
      <c r="O521" s="31">
        <v>1.3112788767858379E-8</v>
      </c>
      <c r="P521" s="31">
        <v>1609608.3882207619</v>
      </c>
      <c r="Q521" s="31">
        <v>1541821.3034516096</v>
      </c>
      <c r="R521" s="31">
        <v>1675076.2630892212</v>
      </c>
      <c r="S521" s="31">
        <v>-8.901682406988304E-7</v>
      </c>
      <c r="T521" s="31">
        <v>1609608.3882207619</v>
      </c>
      <c r="U521" s="31">
        <v>-8.7750782434508289E-7</v>
      </c>
      <c r="V521" s="31">
        <v>1671294.7482809788</v>
      </c>
      <c r="W521" s="31">
        <v>1.8058305598902289E-7</v>
      </c>
      <c r="X521" s="31">
        <v>1630785.7511022284</v>
      </c>
      <c r="Y521" s="31">
        <v>-8.785568474465114E-7</v>
      </c>
      <c r="Z521" s="31">
        <v>1609608.3882207619</v>
      </c>
      <c r="AA521" s="32">
        <v>105123.33183913212</v>
      </c>
    </row>
    <row r="522" spans="1:27" x14ac:dyDescent="0.25">
      <c r="A522" s="36" t="s">
        <v>169</v>
      </c>
      <c r="B522" s="37" t="s">
        <v>88</v>
      </c>
      <c r="C522" s="29">
        <v>0</v>
      </c>
      <c r="D522" s="29">
        <v>0</v>
      </c>
      <c r="E522" s="29">
        <v>0</v>
      </c>
      <c r="F522" s="29">
        <v>0</v>
      </c>
      <c r="G522" s="29">
        <v>0</v>
      </c>
      <c r="H522" s="29">
        <v>0</v>
      </c>
      <c r="I522" s="29">
        <v>0</v>
      </c>
      <c r="J522" s="29">
        <v>0</v>
      </c>
      <c r="K522" s="29">
        <v>0</v>
      </c>
      <c r="L522" s="29">
        <v>0</v>
      </c>
      <c r="M522" s="29">
        <v>0</v>
      </c>
      <c r="N522" s="29">
        <v>0</v>
      </c>
      <c r="O522" s="29">
        <v>0</v>
      </c>
      <c r="P522" s="29">
        <v>0</v>
      </c>
      <c r="Q522" s="29">
        <v>0</v>
      </c>
      <c r="R522" s="29">
        <v>0</v>
      </c>
      <c r="S522" s="29">
        <v>0</v>
      </c>
      <c r="T522" s="29">
        <v>0</v>
      </c>
      <c r="U522" s="29">
        <v>0</v>
      </c>
      <c r="V522" s="29">
        <v>0</v>
      </c>
      <c r="W522" s="29">
        <v>0</v>
      </c>
      <c r="X522" s="29">
        <v>0</v>
      </c>
      <c r="Y522" s="29">
        <v>0</v>
      </c>
      <c r="Z522" s="29">
        <v>0</v>
      </c>
      <c r="AA522" s="30">
        <v>0</v>
      </c>
    </row>
    <row r="523" spans="1:27" x14ac:dyDescent="0.25">
      <c r="A523" s="34" t="s">
        <v>170</v>
      </c>
      <c r="B523" s="35" t="s">
        <v>88</v>
      </c>
      <c r="C523" s="31">
        <v>569419.25237999996</v>
      </c>
      <c r="D523" s="31">
        <v>0</v>
      </c>
      <c r="E523" s="31">
        <v>0</v>
      </c>
      <c r="F523" s="31">
        <v>593393.10144168918</v>
      </c>
      <c r="G523" s="31">
        <v>-3.2349923946597956E-7</v>
      </c>
      <c r="H523" s="31">
        <v>599898.4191927166</v>
      </c>
      <c r="I523" s="31">
        <v>-3.2407933373878165E-7</v>
      </c>
      <c r="J523" s="31">
        <v>599898.4191927166</v>
      </c>
      <c r="K523" s="31">
        <v>646258.48692707089</v>
      </c>
      <c r="L523" s="31">
        <v>546308.4908081498</v>
      </c>
      <c r="M523" s="31">
        <v>-3.2407933373878165E-7</v>
      </c>
      <c r="N523" s="31">
        <v>550194.54752575478</v>
      </c>
      <c r="O523" s="31">
        <v>4.8341189400176252E-9</v>
      </c>
      <c r="P523" s="31">
        <v>593393.10144168918</v>
      </c>
      <c r="Q523" s="31">
        <v>568402.93068759562</v>
      </c>
      <c r="R523" s="31">
        <v>617528.27966099104</v>
      </c>
      <c r="S523" s="31">
        <v>-3.2816658823271755E-7</v>
      </c>
      <c r="T523" s="31">
        <v>593393.10144168918</v>
      </c>
      <c r="U523" s="31">
        <v>-3.2349923946597956E-7</v>
      </c>
      <c r="V523" s="31">
        <v>616134.19845674792</v>
      </c>
      <c r="W523" s="31">
        <v>6.6573174223820984E-8</v>
      </c>
      <c r="X523" s="31">
        <v>601200.2805869719</v>
      </c>
      <c r="Y523" s="31">
        <v>-3.2388596898118095E-7</v>
      </c>
      <c r="Z523" s="31">
        <v>593393.10144168918</v>
      </c>
      <c r="AA523" s="32">
        <v>13483.500102593714</v>
      </c>
    </row>
    <row r="524" spans="1:27" x14ac:dyDescent="0.25">
      <c r="A524" s="36" t="s">
        <v>171</v>
      </c>
      <c r="B524" s="37" t="s">
        <v>104</v>
      </c>
      <c r="C524" s="29">
        <v>163041.51644000001</v>
      </c>
      <c r="D524" s="29">
        <v>0</v>
      </c>
      <c r="E524" s="29">
        <v>0</v>
      </c>
      <c r="F524" s="29">
        <v>169905.93609139774</v>
      </c>
      <c r="G524" s="29">
        <v>-9.2627367882745214E-8</v>
      </c>
      <c r="H524" s="29">
        <v>171768.60031748147</v>
      </c>
      <c r="I524" s="29">
        <v>-9.279346597219425E-8</v>
      </c>
      <c r="J524" s="29">
        <v>171768.60031748147</v>
      </c>
      <c r="K524" s="29">
        <v>185042.85424212049</v>
      </c>
      <c r="L524" s="29">
        <v>156424.22417773705</v>
      </c>
      <c r="M524" s="29">
        <v>-9.279346597219425E-8</v>
      </c>
      <c r="N524" s="29">
        <v>157536.9167633178</v>
      </c>
      <c r="O524" s="29">
        <v>1.3841507454086253E-9</v>
      </c>
      <c r="P524" s="29">
        <v>169905.93609139774</v>
      </c>
      <c r="Q524" s="29">
        <v>162750.51358186363</v>
      </c>
      <c r="R524" s="29">
        <v>176816.54903603802</v>
      </c>
      <c r="S524" s="29">
        <v>-9.3963767411743757E-8</v>
      </c>
      <c r="T524" s="29">
        <v>169905.93609139774</v>
      </c>
      <c r="U524" s="29">
        <v>-9.2627367882745214E-8</v>
      </c>
      <c r="V524" s="29">
        <v>176417.38249463597</v>
      </c>
      <c r="W524" s="29">
        <v>1.906186212410076E-8</v>
      </c>
      <c r="X524" s="29">
        <v>172141.36160896733</v>
      </c>
      <c r="Y524" s="29">
        <v>-9.2738099942377909E-8</v>
      </c>
      <c r="Z524" s="29">
        <v>169905.93609139774</v>
      </c>
      <c r="AA524" s="30">
        <v>9749.57594656113</v>
      </c>
    </row>
    <row r="525" spans="1:27" x14ac:dyDescent="0.25">
      <c r="A525" s="34" t="s">
        <v>172</v>
      </c>
      <c r="B525" s="35" t="s">
        <v>173</v>
      </c>
      <c r="C525" s="31">
        <v>4703637.5891999993</v>
      </c>
      <c r="D525" s="31">
        <v>0</v>
      </c>
      <c r="E525" s="31">
        <v>0</v>
      </c>
      <c r="F525" s="31">
        <v>4901671.4581516515</v>
      </c>
      <c r="G525" s="31">
        <v>-2.6722369791148958E-6</v>
      </c>
      <c r="H525" s="31">
        <v>4955408.0625525899</v>
      </c>
      <c r="I525" s="31">
        <v>-2.6770287967702119E-6</v>
      </c>
      <c r="J525" s="31">
        <v>4955408.0625525899</v>
      </c>
      <c r="K525" s="31">
        <v>5338361.3194397409</v>
      </c>
      <c r="L525" s="31">
        <v>4512733.1784516089</v>
      </c>
      <c r="M525" s="31">
        <v>-2.6770287967702119E-6</v>
      </c>
      <c r="N525" s="31">
        <v>4544833.6077474058</v>
      </c>
      <c r="O525" s="31">
        <v>3.9931813794305067E-8</v>
      </c>
      <c r="P525" s="31">
        <v>4901671.4581516515</v>
      </c>
      <c r="Q525" s="31">
        <v>4695242.3533607982</v>
      </c>
      <c r="R525" s="31">
        <v>5101037.9724025438</v>
      </c>
      <c r="S525" s="31">
        <v>-2.710791202579199E-6</v>
      </c>
      <c r="T525" s="31">
        <v>4901671.4581516515</v>
      </c>
      <c r="U525" s="31">
        <v>-2.6722369791148958E-6</v>
      </c>
      <c r="V525" s="31">
        <v>5089522.2873826437</v>
      </c>
      <c r="W525" s="31">
        <v>5.4992184300532684E-7</v>
      </c>
      <c r="X525" s="31">
        <v>4966161.9739532918</v>
      </c>
      <c r="Y525" s="31">
        <v>-2.6754315242184399E-6</v>
      </c>
      <c r="Z525" s="31">
        <v>4901671.4581516515</v>
      </c>
      <c r="AA525" s="32">
        <v>248046.90141079112</v>
      </c>
    </row>
    <row r="526" spans="1:27" x14ac:dyDescent="0.25">
      <c r="A526" s="36" t="s">
        <v>174</v>
      </c>
      <c r="B526" s="37" t="s">
        <v>173</v>
      </c>
      <c r="C526" s="29">
        <v>688675.57</v>
      </c>
      <c r="D526" s="29">
        <v>0</v>
      </c>
      <c r="E526" s="29">
        <v>0</v>
      </c>
      <c r="F526" s="29">
        <v>717670.38199247315</v>
      </c>
      <c r="G526" s="29">
        <v>-3.9125130069385934E-7</v>
      </c>
      <c r="H526" s="29">
        <v>725538.1409266761</v>
      </c>
      <c r="I526" s="29">
        <v>-3.9195288700711783E-7</v>
      </c>
      <c r="J526" s="29">
        <v>725538.1409266761</v>
      </c>
      <c r="K526" s="29">
        <v>781607.62916183798</v>
      </c>
      <c r="L526" s="29">
        <v>660724.6062204917</v>
      </c>
      <c r="M526" s="29">
        <v>-3.9195288700711783E-7</v>
      </c>
      <c r="N526" s="29">
        <v>665424.53920284717</v>
      </c>
      <c r="O526" s="29">
        <v>5.8465526104880354E-9</v>
      </c>
      <c r="P526" s="29">
        <v>717670.38199247315</v>
      </c>
      <c r="Q526" s="29">
        <v>687446.39498019789</v>
      </c>
      <c r="R526" s="29">
        <v>746860.31111369142</v>
      </c>
      <c r="S526" s="29">
        <v>-3.9689615562085264E-7</v>
      </c>
      <c r="T526" s="29">
        <v>717670.38199247315</v>
      </c>
      <c r="U526" s="29">
        <v>-3.9125130069385934E-7</v>
      </c>
      <c r="V526" s="29">
        <v>745174.26052101189</v>
      </c>
      <c r="W526" s="29">
        <v>8.0515926557929539E-8</v>
      </c>
      <c r="X526" s="29">
        <v>727112.65765403036</v>
      </c>
      <c r="Y526" s="29">
        <v>-3.9171902490269833E-7</v>
      </c>
      <c r="Z526" s="29">
        <v>717670.38199247315</v>
      </c>
      <c r="AA526" s="30">
        <v>129851.74922806182</v>
      </c>
    </row>
    <row r="527" spans="1:27" x14ac:dyDescent="0.25">
      <c r="A527" s="34" t="s">
        <v>175</v>
      </c>
      <c r="B527" s="35" t="s">
        <v>117</v>
      </c>
      <c r="C527" s="31">
        <v>22.22</v>
      </c>
      <c r="D527" s="31">
        <v>0</v>
      </c>
      <c r="E527" s="31">
        <v>0</v>
      </c>
      <c r="F527" s="31">
        <v>23.155512671769024</v>
      </c>
      <c r="G527" s="31">
        <v>-1.262365659553969E-11</v>
      </c>
      <c r="H527" s="31">
        <v>23.409364574077667</v>
      </c>
      <c r="I527" s="31">
        <v>-1.2646293158472514E-11</v>
      </c>
      <c r="J527" s="31">
        <v>23.409364574077667</v>
      </c>
      <c r="K527" s="31">
        <v>25.218437064605094</v>
      </c>
      <c r="L527" s="31">
        <v>21.318166913078286</v>
      </c>
      <c r="M527" s="31">
        <v>-1.2646293158472514E-11</v>
      </c>
      <c r="N527" s="31">
        <v>21.469809450460492</v>
      </c>
      <c r="O527" s="31">
        <v>1.8863802444022247E-13</v>
      </c>
      <c r="P527" s="31">
        <v>23.155512671769024</v>
      </c>
      <c r="Q527" s="31">
        <v>22.180340877287104</v>
      </c>
      <c r="R527" s="31">
        <v>24.097320764472926</v>
      </c>
      <c r="S527" s="31">
        <v>-1.280578687856656E-11</v>
      </c>
      <c r="T527" s="31">
        <v>23.155512671769024</v>
      </c>
      <c r="U527" s="31">
        <v>-1.262365659553969E-11</v>
      </c>
      <c r="V527" s="31">
        <v>24.042920629196832</v>
      </c>
      <c r="W527" s="31">
        <v>2.5978326603297321E-12</v>
      </c>
      <c r="X527" s="31">
        <v>23.460166088180763</v>
      </c>
      <c r="Y527" s="31">
        <v>-1.2638747637494907E-11</v>
      </c>
      <c r="Z527" s="31">
        <v>23.155512671769024</v>
      </c>
      <c r="AA527" s="32">
        <v>0.52615602831723907</v>
      </c>
    </row>
    <row r="528" spans="1:27" x14ac:dyDescent="0.25">
      <c r="A528" s="36" t="s">
        <v>176</v>
      </c>
      <c r="B528" s="37" t="s">
        <v>104</v>
      </c>
      <c r="C528" s="29">
        <v>615933.28939999989</v>
      </c>
      <c r="D528" s="29">
        <v>0</v>
      </c>
      <c r="E528" s="29">
        <v>0</v>
      </c>
      <c r="F528" s="29">
        <v>641865.48549352284</v>
      </c>
      <c r="G528" s="29">
        <v>-3.4992485738734323E-7</v>
      </c>
      <c r="H528" s="29">
        <v>648902.2018395809</v>
      </c>
      <c r="I528" s="29">
        <v>-3.5055233770543162E-7</v>
      </c>
      <c r="J528" s="29">
        <v>648902.2018395809</v>
      </c>
      <c r="K528" s="29">
        <v>699049.27519032836</v>
      </c>
      <c r="L528" s="29">
        <v>590934.68365214008</v>
      </c>
      <c r="M528" s="29">
        <v>-3.5055233770543162E-7</v>
      </c>
      <c r="N528" s="29">
        <v>595138.17991059122</v>
      </c>
      <c r="O528" s="29">
        <v>5.2290026507373455E-9</v>
      </c>
      <c r="P528" s="29">
        <v>641865.48549352284</v>
      </c>
      <c r="Q528" s="29">
        <v>614833.94763999665</v>
      </c>
      <c r="R528" s="29">
        <v>667972.1892074137</v>
      </c>
      <c r="S528" s="29">
        <v>-3.5497346694288297E-7</v>
      </c>
      <c r="T528" s="29">
        <v>641865.48549352284</v>
      </c>
      <c r="U528" s="29">
        <v>-3.4992485738734323E-7</v>
      </c>
      <c r="V528" s="29">
        <v>666464.22996959137</v>
      </c>
      <c r="W528" s="29">
        <v>7.2011323842828291E-8</v>
      </c>
      <c r="X528" s="29">
        <v>650310.40812617028</v>
      </c>
      <c r="Y528" s="29">
        <v>-3.5034317759940216E-7</v>
      </c>
      <c r="Z528" s="29">
        <v>641865.48549352284</v>
      </c>
      <c r="AA528" s="30">
        <v>38810.705341631052</v>
      </c>
    </row>
    <row r="529" spans="1:27" x14ac:dyDescent="0.25">
      <c r="A529" s="34" t="s">
        <v>177</v>
      </c>
      <c r="B529" s="35" t="s">
        <v>97</v>
      </c>
      <c r="C529" s="31">
        <v>658025.34643999988</v>
      </c>
      <c r="D529" s="31">
        <v>0</v>
      </c>
      <c r="E529" s="31">
        <v>0</v>
      </c>
      <c r="F529" s="31">
        <v>685729.71412406024</v>
      </c>
      <c r="G529" s="31">
        <v>-3.738382540332851E-7</v>
      </c>
      <c r="H529" s="31">
        <v>693247.31025192258</v>
      </c>
      <c r="I529" s="31">
        <v>-3.7450861551690714E-7</v>
      </c>
      <c r="J529" s="31">
        <v>693247.31025192258</v>
      </c>
      <c r="K529" s="31">
        <v>746821.36751179572</v>
      </c>
      <c r="L529" s="31">
        <v>631318.36941692547</v>
      </c>
      <c r="M529" s="31">
        <v>-3.7450861551690714E-7</v>
      </c>
      <c r="N529" s="31">
        <v>635809.12698650081</v>
      </c>
      <c r="O529" s="31">
        <v>5.5863456968512408E-9</v>
      </c>
      <c r="P529" s="31">
        <v>685729.71412406024</v>
      </c>
      <c r="Q529" s="31">
        <v>656850.87713474967</v>
      </c>
      <c r="R529" s="31">
        <v>713620.51504581899</v>
      </c>
      <c r="S529" s="31">
        <v>-3.7923187881213167E-7</v>
      </c>
      <c r="T529" s="31">
        <v>685729.71412406024</v>
      </c>
      <c r="U529" s="31">
        <v>-3.738382540332851E-7</v>
      </c>
      <c r="V529" s="31">
        <v>712009.50389093906</v>
      </c>
      <c r="W529" s="31">
        <v>7.6932481381936025E-8</v>
      </c>
      <c r="X529" s="31">
        <v>694751.75147232588</v>
      </c>
      <c r="Y529" s="31">
        <v>-3.7428516168903316E-7</v>
      </c>
      <c r="Z529" s="31">
        <v>685729.71412406024</v>
      </c>
      <c r="AA529" s="32">
        <v>29442.562572538674</v>
      </c>
    </row>
    <row r="530" spans="1:27" x14ac:dyDescent="0.25">
      <c r="A530" s="36" t="s">
        <v>178</v>
      </c>
      <c r="B530" s="37" t="s">
        <v>3</v>
      </c>
      <c r="C530" s="29">
        <v>0</v>
      </c>
      <c r="D530" s="29">
        <v>0</v>
      </c>
      <c r="E530" s="29">
        <v>0</v>
      </c>
      <c r="F530" s="29">
        <v>0</v>
      </c>
      <c r="G530" s="29">
        <v>0</v>
      </c>
      <c r="H530" s="29">
        <v>0</v>
      </c>
      <c r="I530" s="29">
        <v>0</v>
      </c>
      <c r="J530" s="29">
        <v>0</v>
      </c>
      <c r="K530" s="29">
        <v>0</v>
      </c>
      <c r="L530" s="29">
        <v>0</v>
      </c>
      <c r="M530" s="29">
        <v>0</v>
      </c>
      <c r="N530" s="29">
        <v>0</v>
      </c>
      <c r="O530" s="29">
        <v>0</v>
      </c>
      <c r="P530" s="29">
        <v>0</v>
      </c>
      <c r="Q530" s="29">
        <v>0</v>
      </c>
      <c r="R530" s="29">
        <v>0</v>
      </c>
      <c r="S530" s="29">
        <v>0</v>
      </c>
      <c r="T530" s="29">
        <v>0</v>
      </c>
      <c r="U530" s="29">
        <v>0</v>
      </c>
      <c r="V530" s="29">
        <v>0</v>
      </c>
      <c r="W530" s="29">
        <v>0</v>
      </c>
      <c r="X530" s="29">
        <v>0</v>
      </c>
      <c r="Y530" s="29">
        <v>0</v>
      </c>
      <c r="Z530" s="29">
        <v>0</v>
      </c>
      <c r="AA530" s="30">
        <v>72340.869799691834</v>
      </c>
    </row>
    <row r="531" spans="1:27" x14ac:dyDescent="0.25">
      <c r="A531" s="34" t="s">
        <v>179</v>
      </c>
      <c r="B531" s="35" t="s">
        <v>158</v>
      </c>
      <c r="C531" s="31">
        <v>2634904.39432</v>
      </c>
      <c r="D531" s="31">
        <v>0</v>
      </c>
      <c r="E531" s="31">
        <v>0</v>
      </c>
      <c r="F531" s="31">
        <v>2745839.8781087603</v>
      </c>
      <c r="G531" s="31">
        <v>-1.4969454651653547E-6</v>
      </c>
      <c r="H531" s="31">
        <v>2775942.2855299818</v>
      </c>
      <c r="I531" s="31">
        <v>-1.4996297666569839E-6</v>
      </c>
      <c r="J531" s="31">
        <v>2775942.2855299818</v>
      </c>
      <c r="K531" s="31">
        <v>2990466.7254460095</v>
      </c>
      <c r="L531" s="31">
        <v>2527962.7217874532</v>
      </c>
      <c r="M531" s="31">
        <v>-1.4996297666569839E-6</v>
      </c>
      <c r="N531" s="31">
        <v>2545944.8814685605</v>
      </c>
      <c r="O531" s="31">
        <v>2.2369179096912055E-8</v>
      </c>
      <c r="P531" s="31">
        <v>2745839.8781087603</v>
      </c>
      <c r="Q531" s="31">
        <v>2630201.5141799878</v>
      </c>
      <c r="R531" s="31">
        <v>2857521.8890030729</v>
      </c>
      <c r="S531" s="31">
        <v>-1.5185429396516844E-6</v>
      </c>
      <c r="T531" s="31">
        <v>2745839.8781087603</v>
      </c>
      <c r="U531" s="31">
        <v>-1.4969454651653547E-6</v>
      </c>
      <c r="V531" s="31">
        <v>2851070.9819152891</v>
      </c>
      <c r="W531" s="31">
        <v>3.0805763692217945E-7</v>
      </c>
      <c r="X531" s="31">
        <v>2781966.4589209962</v>
      </c>
      <c r="Y531" s="31">
        <v>-1.4987349994931076E-6</v>
      </c>
      <c r="Z531" s="31">
        <v>2745839.8781087603</v>
      </c>
      <c r="AA531" s="32">
        <v>136508.1577521291</v>
      </c>
    </row>
    <row r="532" spans="1:27" x14ac:dyDescent="0.25">
      <c r="A532" s="36" t="s">
        <v>18</v>
      </c>
      <c r="B532" s="37" t="s">
        <v>86</v>
      </c>
      <c r="C532" s="29">
        <v>4075066.2303999998</v>
      </c>
      <c r="D532" s="29">
        <v>0</v>
      </c>
      <c r="E532" s="29">
        <v>0</v>
      </c>
      <c r="F532" s="29">
        <v>4246635.8117158068</v>
      </c>
      <c r="G532" s="29">
        <v>-2.3151321645657078E-6</v>
      </c>
      <c r="H532" s="29">
        <v>4293191.3164242115</v>
      </c>
      <c r="I532" s="29">
        <v>-2.3192836269050361E-6</v>
      </c>
      <c r="J532" s="29">
        <v>4293191.3164242115</v>
      </c>
      <c r="K532" s="29">
        <v>4624968.5538001768</v>
      </c>
      <c r="L532" s="29">
        <v>3909673.3610043181</v>
      </c>
      <c r="M532" s="29">
        <v>-2.3192836269050361E-6</v>
      </c>
      <c r="N532" s="29">
        <v>3937484.0443156762</v>
      </c>
      <c r="O532" s="29">
        <v>3.4595519494406861E-8</v>
      </c>
      <c r="P532" s="29">
        <v>4246635.8117158068</v>
      </c>
      <c r="Q532" s="29">
        <v>4067792.8932400262</v>
      </c>
      <c r="R532" s="29">
        <v>4419359.9500639206</v>
      </c>
      <c r="S532" s="29">
        <v>-2.348534188233394E-6</v>
      </c>
      <c r="T532" s="29">
        <v>4246635.8117158068</v>
      </c>
      <c r="U532" s="29">
        <v>-2.3151321645657078E-6</v>
      </c>
      <c r="V532" s="29">
        <v>4409383.1654467834</v>
      </c>
      <c r="W532" s="29">
        <v>4.7643294988028279E-7</v>
      </c>
      <c r="X532" s="29">
        <v>4302508.1271611471</v>
      </c>
      <c r="Y532" s="29">
        <v>-2.3178998061252599E-6</v>
      </c>
      <c r="Z532" s="29">
        <v>4246635.8117158068</v>
      </c>
      <c r="AA532" s="30">
        <v>223930.83643745733</v>
      </c>
    </row>
    <row r="533" spans="1:27" x14ac:dyDescent="0.25">
      <c r="A533" s="34" t="s">
        <v>180</v>
      </c>
      <c r="B533" s="35" t="s">
        <v>3</v>
      </c>
      <c r="C533" s="31">
        <v>0</v>
      </c>
      <c r="D533" s="31">
        <v>0</v>
      </c>
      <c r="E533" s="31">
        <v>0</v>
      </c>
      <c r="F533" s="31">
        <v>0</v>
      </c>
      <c r="G533" s="31">
        <v>0</v>
      </c>
      <c r="H533" s="31">
        <v>0</v>
      </c>
      <c r="I533" s="31">
        <v>0</v>
      </c>
      <c r="J533" s="31">
        <v>0</v>
      </c>
      <c r="K533" s="31">
        <v>0</v>
      </c>
      <c r="L533" s="31">
        <v>0</v>
      </c>
      <c r="M533" s="31">
        <v>0</v>
      </c>
      <c r="N533" s="31">
        <v>0</v>
      </c>
      <c r="O533" s="31">
        <v>0</v>
      </c>
      <c r="P533" s="31">
        <v>0</v>
      </c>
      <c r="Q533" s="31">
        <v>0</v>
      </c>
      <c r="R533" s="31">
        <v>0</v>
      </c>
      <c r="S533" s="31">
        <v>0</v>
      </c>
      <c r="T533" s="31">
        <v>0</v>
      </c>
      <c r="U533" s="31">
        <v>0</v>
      </c>
      <c r="V533" s="31">
        <v>0</v>
      </c>
      <c r="W533" s="31">
        <v>0</v>
      </c>
      <c r="X533" s="31">
        <v>0</v>
      </c>
      <c r="Y533" s="31">
        <v>0</v>
      </c>
      <c r="Z533" s="31">
        <v>0</v>
      </c>
      <c r="AA533" s="32">
        <v>0</v>
      </c>
    </row>
    <row r="534" spans="1:27" x14ac:dyDescent="0.25">
      <c r="A534" s="36" t="s">
        <v>181</v>
      </c>
      <c r="B534" s="37" t="s">
        <v>117</v>
      </c>
      <c r="C534" s="29">
        <v>105954.60347999999</v>
      </c>
      <c r="D534" s="29">
        <v>0</v>
      </c>
      <c r="E534" s="29">
        <v>0</v>
      </c>
      <c r="F534" s="29">
        <v>110415.53391149426</v>
      </c>
      <c r="G534" s="29">
        <v>-6.0195073314495701E-8</v>
      </c>
      <c r="H534" s="29">
        <v>111626.00995342748</v>
      </c>
      <c r="I534" s="29">
        <v>-6.0303014270827726E-8</v>
      </c>
      <c r="J534" s="29">
        <v>111626.00995342748</v>
      </c>
      <c r="K534" s="29">
        <v>120252.45272572314</v>
      </c>
      <c r="L534" s="29">
        <v>101654.27192599754</v>
      </c>
      <c r="M534" s="29">
        <v>-6.0303014270827726E-8</v>
      </c>
      <c r="N534" s="29">
        <v>102377.36935709714</v>
      </c>
      <c r="O534" s="29">
        <v>8.9950796943358785E-10</v>
      </c>
      <c r="P534" s="29">
        <v>110415.53391149426</v>
      </c>
      <c r="Q534" s="29">
        <v>105765.49157084565</v>
      </c>
      <c r="R534" s="29">
        <v>114906.48364221869</v>
      </c>
      <c r="S534" s="29">
        <v>-6.1063549548510666E-8</v>
      </c>
      <c r="T534" s="29">
        <v>110415.53391149426</v>
      </c>
      <c r="U534" s="29">
        <v>-6.0195073314495701E-8</v>
      </c>
      <c r="V534" s="29">
        <v>114647.08018756358</v>
      </c>
      <c r="W534" s="29">
        <v>1.2387593583826746E-8</v>
      </c>
      <c r="X534" s="29">
        <v>111868.25362052815</v>
      </c>
      <c r="Y534" s="29">
        <v>-6.0267033952050375E-8</v>
      </c>
      <c r="Z534" s="29">
        <v>110415.53391149426</v>
      </c>
      <c r="AA534" s="30">
        <v>2508.9402947328858</v>
      </c>
    </row>
    <row r="535" spans="1:27" x14ac:dyDescent="0.25">
      <c r="A535" s="34" t="s">
        <v>182</v>
      </c>
      <c r="B535" s="35" t="s">
        <v>90</v>
      </c>
      <c r="C535" s="31">
        <v>386090.27600000001</v>
      </c>
      <c r="D535" s="31">
        <v>0</v>
      </c>
      <c r="E535" s="31">
        <v>0</v>
      </c>
      <c r="F535" s="31">
        <v>402345.55708212429</v>
      </c>
      <c r="G535" s="31">
        <v>-2.1934613227277853E-7</v>
      </c>
      <c r="H535" s="31">
        <v>406756.4369662588</v>
      </c>
      <c r="I535" s="31">
        <v>-2.1973946066298675E-7</v>
      </c>
      <c r="J535" s="31">
        <v>406756.4369662588</v>
      </c>
      <c r="K535" s="31">
        <v>438190.51874716522</v>
      </c>
      <c r="L535" s="31">
        <v>370420.20464826567</v>
      </c>
      <c r="M535" s="31">
        <v>-2.1973946066298675E-7</v>
      </c>
      <c r="N535" s="31">
        <v>373055.11504931143</v>
      </c>
      <c r="O535" s="31">
        <v>3.2777365850684176E-9</v>
      </c>
      <c r="P535" s="31">
        <v>402345.55708212429</v>
      </c>
      <c r="Q535" s="31">
        <v>385401.16701556527</v>
      </c>
      <c r="R535" s="31">
        <v>418710.22613932862</v>
      </c>
      <c r="S535" s="31">
        <v>-2.2251079164459685E-7</v>
      </c>
      <c r="T535" s="31">
        <v>402345.55708212429</v>
      </c>
      <c r="U535" s="31">
        <v>-2.1934613227277853E-7</v>
      </c>
      <c r="V535" s="31">
        <v>417764.9802687983</v>
      </c>
      <c r="W535" s="31">
        <v>4.5139420739357358E-8</v>
      </c>
      <c r="X535" s="31">
        <v>407639.15391501127</v>
      </c>
      <c r="Y535" s="31">
        <v>-2.1960835119958398E-7</v>
      </c>
      <c r="Z535" s="31">
        <v>402345.55708212429</v>
      </c>
      <c r="AA535" s="32">
        <v>21579.918719278401</v>
      </c>
    </row>
    <row r="536" spans="1:27" x14ac:dyDescent="0.25">
      <c r="A536" s="36" t="s">
        <v>183</v>
      </c>
      <c r="B536" s="37" t="s">
        <v>88</v>
      </c>
      <c r="C536" s="29">
        <v>0</v>
      </c>
      <c r="D536" s="29">
        <v>0</v>
      </c>
      <c r="E536" s="29">
        <v>0</v>
      </c>
      <c r="F536" s="29">
        <v>0</v>
      </c>
      <c r="G536" s="29">
        <v>0</v>
      </c>
      <c r="H536" s="29">
        <v>0</v>
      </c>
      <c r="I536" s="29">
        <v>0</v>
      </c>
      <c r="J536" s="29">
        <v>0</v>
      </c>
      <c r="K536" s="29">
        <v>0</v>
      </c>
      <c r="L536" s="29">
        <v>0</v>
      </c>
      <c r="M536" s="29">
        <v>0</v>
      </c>
      <c r="N536" s="29">
        <v>0</v>
      </c>
      <c r="O536" s="29">
        <v>0</v>
      </c>
      <c r="P536" s="29">
        <v>0</v>
      </c>
      <c r="Q536" s="29">
        <v>0</v>
      </c>
      <c r="R536" s="29">
        <v>0</v>
      </c>
      <c r="S536" s="29">
        <v>0</v>
      </c>
      <c r="T536" s="29">
        <v>0</v>
      </c>
      <c r="U536" s="29">
        <v>0</v>
      </c>
      <c r="V536" s="29">
        <v>0</v>
      </c>
      <c r="W536" s="29">
        <v>0</v>
      </c>
      <c r="X536" s="29">
        <v>0</v>
      </c>
      <c r="Y536" s="29">
        <v>0</v>
      </c>
      <c r="Z536" s="29">
        <v>0</v>
      </c>
      <c r="AA536" s="30">
        <v>0</v>
      </c>
    </row>
    <row r="537" spans="1:27" x14ac:dyDescent="0.25">
      <c r="A537" s="34" t="s">
        <v>184</v>
      </c>
      <c r="B537" s="35" t="s">
        <v>88</v>
      </c>
      <c r="C537" s="31">
        <v>2275221.7439600001</v>
      </c>
      <c r="D537" s="31">
        <v>0</v>
      </c>
      <c r="E537" s="31">
        <v>0</v>
      </c>
      <c r="F537" s="31">
        <v>2371013.7679275516</v>
      </c>
      <c r="G537" s="31">
        <v>-1.2926020690574245E-6</v>
      </c>
      <c r="H537" s="31">
        <v>2397006.9888041602</v>
      </c>
      <c r="I537" s="31">
        <v>-1.2949199448537017E-6</v>
      </c>
      <c r="J537" s="31">
        <v>2397006.9888041602</v>
      </c>
      <c r="K537" s="31">
        <v>2582247.3608495193</v>
      </c>
      <c r="L537" s="31">
        <v>2182878.3484250377</v>
      </c>
      <c r="M537" s="31">
        <v>-1.2949199448537017E-6</v>
      </c>
      <c r="N537" s="31">
        <v>2198405.8190983622</v>
      </c>
      <c r="O537" s="31">
        <v>1.9315631635645907E-8</v>
      </c>
      <c r="P537" s="31">
        <v>2371013.7679275516</v>
      </c>
      <c r="Q537" s="31">
        <v>2271160.8394441246</v>
      </c>
      <c r="R537" s="31">
        <v>2467450.4128941316</v>
      </c>
      <c r="S537" s="31">
        <v>-1.3112513390923624E-6</v>
      </c>
      <c r="T537" s="31">
        <v>2371013.7679275516</v>
      </c>
      <c r="U537" s="31">
        <v>-1.2926020690574245E-6</v>
      </c>
      <c r="V537" s="31">
        <v>2461880.099183307</v>
      </c>
      <c r="W537" s="31">
        <v>2.6600564158198284E-7</v>
      </c>
      <c r="X537" s="31">
        <v>2402208.820915476</v>
      </c>
      <c r="Y537" s="31">
        <v>-1.2941473195882759E-6</v>
      </c>
      <c r="Z537" s="31">
        <v>2371013.7679275516</v>
      </c>
      <c r="AA537" s="32">
        <v>53875.861221557861</v>
      </c>
    </row>
    <row r="538" spans="1:27" x14ac:dyDescent="0.25">
      <c r="A538" s="36" t="s">
        <v>185</v>
      </c>
      <c r="B538" s="37" t="s">
        <v>106</v>
      </c>
      <c r="C538" s="29">
        <v>662482.4118</v>
      </c>
      <c r="D538" s="29">
        <v>0</v>
      </c>
      <c r="E538" s="29">
        <v>0</v>
      </c>
      <c r="F538" s="29">
        <v>690374.43209986528</v>
      </c>
      <c r="G538" s="29">
        <v>-3.7637040806247119E-7</v>
      </c>
      <c r="H538" s="29">
        <v>697942.94787310762</v>
      </c>
      <c r="I538" s="29">
        <v>-3.7704531016897888E-7</v>
      </c>
      <c r="J538" s="29">
        <v>697942.94787310762</v>
      </c>
      <c r="K538" s="29">
        <v>751879.88336571085</v>
      </c>
      <c r="L538" s="29">
        <v>635594.537881686</v>
      </c>
      <c r="M538" s="29">
        <v>-3.7704531016897888E-7</v>
      </c>
      <c r="N538" s="29">
        <v>640115.71312454995</v>
      </c>
      <c r="O538" s="29">
        <v>5.6241842208976565E-9</v>
      </c>
      <c r="P538" s="29">
        <v>690374.43209986528</v>
      </c>
      <c r="Q538" s="29">
        <v>661299.98735064303</v>
      </c>
      <c r="R538" s="29">
        <v>718454.14842332317</v>
      </c>
      <c r="S538" s="29">
        <v>-3.8180056599052962E-7</v>
      </c>
      <c r="T538" s="29">
        <v>690374.43209986528</v>
      </c>
      <c r="U538" s="29">
        <v>-3.7637040806247119E-7</v>
      </c>
      <c r="V538" s="29">
        <v>716832.22525410843</v>
      </c>
      <c r="W538" s="29">
        <v>7.7453575439606268E-8</v>
      </c>
      <c r="X538" s="29">
        <v>699457.57926762209</v>
      </c>
      <c r="Y538" s="29">
        <v>-3.7682034280014303E-7</v>
      </c>
      <c r="Z538" s="29">
        <v>690374.43209986528</v>
      </c>
      <c r="AA538" s="30">
        <v>36120.917136295655</v>
      </c>
    </row>
    <row r="539" spans="1:27" x14ac:dyDescent="0.25">
      <c r="A539" s="34" t="s">
        <v>186</v>
      </c>
      <c r="B539" s="35" t="s">
        <v>123</v>
      </c>
      <c r="C539" s="31">
        <v>53567.26496</v>
      </c>
      <c r="D539" s="31">
        <v>0</v>
      </c>
      <c r="E539" s="31">
        <v>0</v>
      </c>
      <c r="F539" s="31">
        <v>55822.568972695277</v>
      </c>
      <c r="G539" s="31">
        <v>-3.0432707363516029E-8</v>
      </c>
      <c r="H539" s="31">
        <v>56434.547015520075</v>
      </c>
      <c r="I539" s="31">
        <v>-3.0487278865064475E-8</v>
      </c>
      <c r="J539" s="31">
        <v>56434.547015520075</v>
      </c>
      <c r="K539" s="31">
        <v>60795.801085363899</v>
      </c>
      <c r="L539" s="31">
        <v>51393.154612707913</v>
      </c>
      <c r="M539" s="31">
        <v>-3.0487278865064475E-8</v>
      </c>
      <c r="N539" s="31">
        <v>51758.729589267743</v>
      </c>
      <c r="O539" s="31">
        <v>4.5476251290370629E-10</v>
      </c>
      <c r="P539" s="31">
        <v>55822.568972695277</v>
      </c>
      <c r="Q539" s="31">
        <v>53471.656016055684</v>
      </c>
      <c r="R539" s="31">
        <v>58093.049784726863</v>
      </c>
      <c r="S539" s="31">
        <v>-3.0871781221668151E-8</v>
      </c>
      <c r="T539" s="31">
        <v>55822.568972695277</v>
      </c>
      <c r="U539" s="31">
        <v>-3.0432707363516029E-8</v>
      </c>
      <c r="V539" s="31">
        <v>57961.903679407595</v>
      </c>
      <c r="W539" s="31">
        <v>6.2627718468777874E-9</v>
      </c>
      <c r="X539" s="31">
        <v>56557.01768007136</v>
      </c>
      <c r="Y539" s="31">
        <v>-3.0469088364548318E-8</v>
      </c>
      <c r="Z539" s="31">
        <v>55822.568972695277</v>
      </c>
      <c r="AA539" s="32">
        <v>3154.7866790306598</v>
      </c>
    </row>
    <row r="540" spans="1:27" x14ac:dyDescent="0.25">
      <c r="A540" s="36" t="s">
        <v>187</v>
      </c>
      <c r="B540" s="37" t="s">
        <v>132</v>
      </c>
      <c r="C540" s="29">
        <v>2721972.22</v>
      </c>
      <c r="D540" s="29">
        <v>0</v>
      </c>
      <c r="E540" s="29">
        <v>0</v>
      </c>
      <c r="F540" s="29">
        <v>2836573.4578043777</v>
      </c>
      <c r="G540" s="29">
        <v>-1.5464105566102075E-6</v>
      </c>
      <c r="H540" s="29">
        <v>2867670.5696890885</v>
      </c>
      <c r="I540" s="29">
        <v>-1.5491835582060416E-6</v>
      </c>
      <c r="J540" s="29">
        <v>2867670.5696890885</v>
      </c>
      <c r="K540" s="29">
        <v>3089283.7588511892</v>
      </c>
      <c r="L540" s="29">
        <v>2611496.7650190033</v>
      </c>
      <c r="M540" s="29">
        <v>-1.5491835582060416E-6</v>
      </c>
      <c r="N540" s="29">
        <v>2630073.1274908609</v>
      </c>
      <c r="O540" s="29">
        <v>2.3108346631951696E-8</v>
      </c>
      <c r="P540" s="29">
        <v>2836573.4578043777</v>
      </c>
      <c r="Q540" s="29">
        <v>2717113.9378085476</v>
      </c>
      <c r="R540" s="29">
        <v>2951945.8909686976</v>
      </c>
      <c r="S540" s="29">
        <v>-1.5687216984112824E-6</v>
      </c>
      <c r="T540" s="29">
        <v>2836573.4578043777</v>
      </c>
      <c r="U540" s="29">
        <v>-1.5464105566102075E-6</v>
      </c>
      <c r="V540" s="29">
        <v>2945281.8199972417</v>
      </c>
      <c r="W540" s="29">
        <v>3.182370987230525E-7</v>
      </c>
      <c r="X540" s="29">
        <v>2873893.8059682315</v>
      </c>
      <c r="Y540" s="29">
        <v>-1.5482592243407636E-6</v>
      </c>
      <c r="Z540" s="29">
        <v>2836573.4578043777</v>
      </c>
      <c r="AA540" s="30">
        <v>166093.34661115671</v>
      </c>
    </row>
    <row r="541" spans="1:27" x14ac:dyDescent="0.25">
      <c r="A541" s="34" t="s">
        <v>188</v>
      </c>
      <c r="B541" s="35" t="s">
        <v>117</v>
      </c>
      <c r="C541" s="31">
        <v>0</v>
      </c>
      <c r="D541" s="31">
        <v>0</v>
      </c>
      <c r="E541" s="31">
        <v>0</v>
      </c>
      <c r="F541" s="31">
        <v>0</v>
      </c>
      <c r="G541" s="31">
        <v>0</v>
      </c>
      <c r="H541" s="31">
        <v>0</v>
      </c>
      <c r="I541" s="31">
        <v>0</v>
      </c>
      <c r="J541" s="31">
        <v>0</v>
      </c>
      <c r="K541" s="31">
        <v>0</v>
      </c>
      <c r="L541" s="31">
        <v>0</v>
      </c>
      <c r="M541" s="31">
        <v>0</v>
      </c>
      <c r="N541" s="31">
        <v>0</v>
      </c>
      <c r="O541" s="31">
        <v>0</v>
      </c>
      <c r="P541" s="31">
        <v>0</v>
      </c>
      <c r="Q541" s="31">
        <v>0</v>
      </c>
      <c r="R541" s="31">
        <v>0</v>
      </c>
      <c r="S541" s="31">
        <v>0</v>
      </c>
      <c r="T541" s="31">
        <v>0</v>
      </c>
      <c r="U541" s="31">
        <v>0</v>
      </c>
      <c r="V541" s="31">
        <v>0</v>
      </c>
      <c r="W541" s="31">
        <v>0</v>
      </c>
      <c r="X541" s="31">
        <v>0</v>
      </c>
      <c r="Y541" s="31">
        <v>0</v>
      </c>
      <c r="Z541" s="31">
        <v>0</v>
      </c>
      <c r="AA541" s="32">
        <v>0</v>
      </c>
    </row>
    <row r="542" spans="1:27" x14ac:dyDescent="0.25">
      <c r="A542" s="36" t="s">
        <v>189</v>
      </c>
      <c r="B542" s="37" t="s">
        <v>3</v>
      </c>
      <c r="C542" s="29">
        <v>0</v>
      </c>
      <c r="D542" s="29">
        <v>0</v>
      </c>
      <c r="E542" s="29">
        <v>0</v>
      </c>
      <c r="F542" s="29">
        <v>0</v>
      </c>
      <c r="G542" s="29">
        <v>0</v>
      </c>
      <c r="H542" s="29">
        <v>0</v>
      </c>
      <c r="I542" s="29">
        <v>0</v>
      </c>
      <c r="J542" s="29">
        <v>0</v>
      </c>
      <c r="K542" s="29">
        <v>0</v>
      </c>
      <c r="L542" s="29">
        <v>0</v>
      </c>
      <c r="M542" s="29">
        <v>0</v>
      </c>
      <c r="N542" s="29">
        <v>0</v>
      </c>
      <c r="O542" s="29">
        <v>0</v>
      </c>
      <c r="P542" s="29">
        <v>0</v>
      </c>
      <c r="Q542" s="29">
        <v>0</v>
      </c>
      <c r="R542" s="29">
        <v>0</v>
      </c>
      <c r="S542" s="29">
        <v>0</v>
      </c>
      <c r="T542" s="29">
        <v>0</v>
      </c>
      <c r="U542" s="29">
        <v>0</v>
      </c>
      <c r="V542" s="29">
        <v>0</v>
      </c>
      <c r="W542" s="29">
        <v>0</v>
      </c>
      <c r="X542" s="29">
        <v>0</v>
      </c>
      <c r="Y542" s="29">
        <v>0</v>
      </c>
      <c r="Z542" s="29">
        <v>0</v>
      </c>
      <c r="AA542" s="30">
        <v>4938.0848185232344</v>
      </c>
    </row>
    <row r="543" spans="1:27" x14ac:dyDescent="0.25">
      <c r="A543" s="34" t="s">
        <v>190</v>
      </c>
      <c r="B543" s="35" t="s">
        <v>88</v>
      </c>
      <c r="C543" s="31">
        <v>0</v>
      </c>
      <c r="D543" s="31">
        <v>0</v>
      </c>
      <c r="E543" s="31">
        <v>0</v>
      </c>
      <c r="F543" s="31">
        <v>0</v>
      </c>
      <c r="G543" s="31">
        <v>0</v>
      </c>
      <c r="H543" s="31">
        <v>0</v>
      </c>
      <c r="I543" s="31">
        <v>0</v>
      </c>
      <c r="J543" s="31">
        <v>0</v>
      </c>
      <c r="K543" s="31">
        <v>0</v>
      </c>
      <c r="L543" s="31">
        <v>0</v>
      </c>
      <c r="M543" s="31">
        <v>0</v>
      </c>
      <c r="N543" s="31">
        <v>0</v>
      </c>
      <c r="O543" s="31">
        <v>0</v>
      </c>
      <c r="P543" s="31">
        <v>0</v>
      </c>
      <c r="Q543" s="31">
        <v>0</v>
      </c>
      <c r="R543" s="31">
        <v>0</v>
      </c>
      <c r="S543" s="31">
        <v>0</v>
      </c>
      <c r="T543" s="31">
        <v>0</v>
      </c>
      <c r="U543" s="31">
        <v>0</v>
      </c>
      <c r="V543" s="31">
        <v>0</v>
      </c>
      <c r="W543" s="31">
        <v>0</v>
      </c>
      <c r="X543" s="31">
        <v>0</v>
      </c>
      <c r="Y543" s="31">
        <v>0</v>
      </c>
      <c r="Z543" s="31">
        <v>0</v>
      </c>
      <c r="AA543" s="32">
        <v>0</v>
      </c>
    </row>
    <row r="544" spans="1:27" x14ac:dyDescent="0.25">
      <c r="A544" s="36" t="s">
        <v>191</v>
      </c>
      <c r="B544" s="37" t="s">
        <v>3</v>
      </c>
      <c r="C544" s="29">
        <v>0</v>
      </c>
      <c r="D544" s="29">
        <v>0</v>
      </c>
      <c r="E544" s="29">
        <v>0</v>
      </c>
      <c r="F544" s="29">
        <v>0</v>
      </c>
      <c r="G544" s="29">
        <v>0</v>
      </c>
      <c r="H544" s="29">
        <v>0</v>
      </c>
      <c r="I544" s="29">
        <v>0</v>
      </c>
      <c r="J544" s="29">
        <v>0</v>
      </c>
      <c r="K544" s="29">
        <v>0</v>
      </c>
      <c r="L544" s="29">
        <v>0</v>
      </c>
      <c r="M544" s="29">
        <v>0</v>
      </c>
      <c r="N544" s="29">
        <v>0</v>
      </c>
      <c r="O544" s="29">
        <v>0</v>
      </c>
      <c r="P544" s="29">
        <v>0</v>
      </c>
      <c r="Q544" s="29">
        <v>0</v>
      </c>
      <c r="R544" s="29">
        <v>0</v>
      </c>
      <c r="S544" s="29">
        <v>0</v>
      </c>
      <c r="T544" s="29">
        <v>0</v>
      </c>
      <c r="U544" s="29">
        <v>0</v>
      </c>
      <c r="V544" s="29">
        <v>0</v>
      </c>
      <c r="W544" s="29">
        <v>0</v>
      </c>
      <c r="X544" s="29">
        <v>0</v>
      </c>
      <c r="Y544" s="29">
        <v>0</v>
      </c>
      <c r="Z544" s="29">
        <v>0</v>
      </c>
      <c r="AA544" s="30">
        <v>7808.363818015041</v>
      </c>
    </row>
    <row r="545" spans="1:27" x14ac:dyDescent="0.25">
      <c r="A545" s="34" t="s">
        <v>192</v>
      </c>
      <c r="B545" s="35" t="s">
        <v>3</v>
      </c>
      <c r="C545" s="31">
        <v>0</v>
      </c>
      <c r="D545" s="31">
        <v>0</v>
      </c>
      <c r="E545" s="31">
        <v>0</v>
      </c>
      <c r="F545" s="31">
        <v>0</v>
      </c>
      <c r="G545" s="31">
        <v>0</v>
      </c>
      <c r="H545" s="31">
        <v>0</v>
      </c>
      <c r="I545" s="31">
        <v>0</v>
      </c>
      <c r="J545" s="31">
        <v>0</v>
      </c>
      <c r="K545" s="31">
        <v>0</v>
      </c>
      <c r="L545" s="31">
        <v>0</v>
      </c>
      <c r="M545" s="31">
        <v>0</v>
      </c>
      <c r="N545" s="31">
        <v>0</v>
      </c>
      <c r="O545" s="31">
        <v>0</v>
      </c>
      <c r="P545" s="31">
        <v>0</v>
      </c>
      <c r="Q545" s="31">
        <v>0</v>
      </c>
      <c r="R545" s="31">
        <v>0</v>
      </c>
      <c r="S545" s="31">
        <v>0</v>
      </c>
      <c r="T545" s="31">
        <v>0</v>
      </c>
      <c r="U545" s="31">
        <v>0</v>
      </c>
      <c r="V545" s="31">
        <v>0</v>
      </c>
      <c r="W545" s="31">
        <v>0</v>
      </c>
      <c r="X545" s="31">
        <v>0</v>
      </c>
      <c r="Y545" s="31">
        <v>0</v>
      </c>
      <c r="Z545" s="31">
        <v>0</v>
      </c>
      <c r="AA545" s="32">
        <v>6780.8331841582767</v>
      </c>
    </row>
    <row r="546" spans="1:27" x14ac:dyDescent="0.25">
      <c r="A546" s="36" t="s">
        <v>193</v>
      </c>
      <c r="B546" s="37" t="s">
        <v>3</v>
      </c>
      <c r="C546" s="29">
        <v>0</v>
      </c>
      <c r="D546" s="29">
        <v>0</v>
      </c>
      <c r="E546" s="29">
        <v>0</v>
      </c>
      <c r="F546" s="29">
        <v>0</v>
      </c>
      <c r="G546" s="29">
        <v>0</v>
      </c>
      <c r="H546" s="29">
        <v>0</v>
      </c>
      <c r="I546" s="29">
        <v>0</v>
      </c>
      <c r="J546" s="29">
        <v>0</v>
      </c>
      <c r="K546" s="29">
        <v>0</v>
      </c>
      <c r="L546" s="29">
        <v>0</v>
      </c>
      <c r="M546" s="29">
        <v>0</v>
      </c>
      <c r="N546" s="29">
        <v>0</v>
      </c>
      <c r="O546" s="29">
        <v>0</v>
      </c>
      <c r="P546" s="29">
        <v>0</v>
      </c>
      <c r="Q546" s="29">
        <v>0</v>
      </c>
      <c r="R546" s="29">
        <v>0</v>
      </c>
      <c r="S546" s="29">
        <v>0</v>
      </c>
      <c r="T546" s="29">
        <v>0</v>
      </c>
      <c r="U546" s="29">
        <v>0</v>
      </c>
      <c r="V546" s="29">
        <v>0</v>
      </c>
      <c r="W546" s="29">
        <v>0</v>
      </c>
      <c r="X546" s="29">
        <v>0</v>
      </c>
      <c r="Y546" s="29">
        <v>0</v>
      </c>
      <c r="Z546" s="29">
        <v>0</v>
      </c>
      <c r="AA546" s="30">
        <v>66490.077903527534</v>
      </c>
    </row>
    <row r="547" spans="1:27" x14ac:dyDescent="0.25">
      <c r="A547" s="34" t="s">
        <v>194</v>
      </c>
      <c r="B547" s="35" t="s">
        <v>117</v>
      </c>
      <c r="C547" s="31">
        <v>40911.708419999995</v>
      </c>
      <c r="D547" s="31">
        <v>0</v>
      </c>
      <c r="E547" s="31">
        <v>0</v>
      </c>
      <c r="F547" s="31">
        <v>42634.184641900509</v>
      </c>
      <c r="G547" s="31">
        <v>-2.3242815383930226E-8</v>
      </c>
      <c r="H547" s="31">
        <v>43101.579556802113</v>
      </c>
      <c r="I547" s="31">
        <v>-2.3284494072604336E-8</v>
      </c>
      <c r="J547" s="31">
        <v>43101.579556802113</v>
      </c>
      <c r="K547" s="31">
        <v>46432.46372615861</v>
      </c>
      <c r="L547" s="31">
        <v>39251.24342019578</v>
      </c>
      <c r="M547" s="31">
        <v>-2.3284494072604336E-8</v>
      </c>
      <c r="N547" s="31">
        <v>39530.449328091803</v>
      </c>
      <c r="O547" s="31">
        <v>3.473224056176064E-10</v>
      </c>
      <c r="P547" s="31">
        <v>42634.184641900509</v>
      </c>
      <c r="Q547" s="31">
        <v>40838.687607010666</v>
      </c>
      <c r="R547" s="31">
        <v>44368.252062075946</v>
      </c>
      <c r="S547" s="31">
        <v>-2.357815566447241E-8</v>
      </c>
      <c r="T547" s="31">
        <v>42634.184641900509</v>
      </c>
      <c r="U547" s="31">
        <v>-2.3242815383930226E-8</v>
      </c>
      <c r="V547" s="31">
        <v>44268.089934604119</v>
      </c>
      <c r="W547" s="31">
        <v>4.7831580703583662E-9</v>
      </c>
      <c r="X547" s="31">
        <v>43195.115863385385</v>
      </c>
      <c r="Y547" s="31">
        <v>-2.3270601176379628E-8</v>
      </c>
      <c r="Z547" s="31">
        <v>42634.184641900509</v>
      </c>
      <c r="AA547" s="32">
        <v>968.76426705401207</v>
      </c>
    </row>
    <row r="548" spans="1:27" x14ac:dyDescent="0.25">
      <c r="A548" s="36" t="s">
        <v>195</v>
      </c>
      <c r="B548" s="37" t="s">
        <v>99</v>
      </c>
      <c r="C548" s="29">
        <v>627154.16719999991</v>
      </c>
      <c r="D548" s="29">
        <v>0</v>
      </c>
      <c r="E548" s="29">
        <v>0</v>
      </c>
      <c r="F548" s="29">
        <v>653558.78783763933</v>
      </c>
      <c r="G548" s="29">
        <v>-3.5629967773152484E-7</v>
      </c>
      <c r="H548" s="29">
        <v>660723.69685584446</v>
      </c>
      <c r="I548" s="29">
        <v>-3.569385892875287E-7</v>
      </c>
      <c r="J548" s="29">
        <v>660723.69685584446</v>
      </c>
      <c r="K548" s="29">
        <v>711784.33372358326</v>
      </c>
      <c r="L548" s="29">
        <v>601700.14476157539</v>
      </c>
      <c r="M548" s="29">
        <v>-3.569385892875287E-7</v>
      </c>
      <c r="N548" s="29">
        <v>605980.2189849792</v>
      </c>
      <c r="O548" s="29">
        <v>5.324262966699413E-9</v>
      </c>
      <c r="P548" s="29">
        <v>653558.78783763933</v>
      </c>
      <c r="Q548" s="29">
        <v>626034.79797961796</v>
      </c>
      <c r="R548" s="29">
        <v>680141.09522026463</v>
      </c>
      <c r="S548" s="29">
        <v>-3.6144026125869025E-7</v>
      </c>
      <c r="T548" s="29">
        <v>653558.78783763933</v>
      </c>
      <c r="U548" s="29">
        <v>-3.5629967773152484E-7</v>
      </c>
      <c r="V548" s="29">
        <v>678605.66445812955</v>
      </c>
      <c r="W548" s="29">
        <v>7.3323203357968203E-8</v>
      </c>
      <c r="X548" s="29">
        <v>662157.55739904067</v>
      </c>
      <c r="Y548" s="29">
        <v>-3.5672561876886068E-7</v>
      </c>
      <c r="Z548" s="29">
        <v>653558.78783763933</v>
      </c>
      <c r="AA548" s="30">
        <v>32101.705752735888</v>
      </c>
    </row>
    <row r="549" spans="1:27" x14ac:dyDescent="0.25">
      <c r="A549" s="34" t="s">
        <v>196</v>
      </c>
      <c r="B549" s="35" t="s">
        <v>197</v>
      </c>
      <c r="C549" s="31">
        <v>772613.86421999987</v>
      </c>
      <c r="D549" s="31">
        <v>0</v>
      </c>
      <c r="E549" s="31">
        <v>0</v>
      </c>
      <c r="F549" s="31">
        <v>805142.66981686058</v>
      </c>
      <c r="G549" s="31">
        <v>-4.3893843847282669E-7</v>
      </c>
      <c r="H549" s="31">
        <v>813969.3799510767</v>
      </c>
      <c r="I549" s="31">
        <v>-4.3972553668885678E-7</v>
      </c>
      <c r="J549" s="31">
        <v>813969.3799510767</v>
      </c>
      <c r="K549" s="31">
        <v>876872.82223552733</v>
      </c>
      <c r="L549" s="31">
        <v>741256.13486950332</v>
      </c>
      <c r="M549" s="31">
        <v>-4.3972553668885678E-7</v>
      </c>
      <c r="N549" s="31">
        <v>746528.91285271617</v>
      </c>
      <c r="O549" s="31">
        <v>6.5591518002514445E-9</v>
      </c>
      <c r="P549" s="31">
        <v>805142.66981686058</v>
      </c>
      <c r="Q549" s="31">
        <v>771234.87285857857</v>
      </c>
      <c r="R549" s="31">
        <v>837890.37413088535</v>
      </c>
      <c r="S549" s="31">
        <v>-4.4527130893911257E-7</v>
      </c>
      <c r="T549" s="31">
        <v>805142.66981686058</v>
      </c>
      <c r="U549" s="31">
        <v>-4.3893843847282669E-7</v>
      </c>
      <c r="V549" s="31">
        <v>835998.82153278659</v>
      </c>
      <c r="W549" s="31">
        <v>9.032950181342381E-8</v>
      </c>
      <c r="X549" s="31">
        <v>815735.80452890811</v>
      </c>
      <c r="Y549" s="31">
        <v>-4.3946317061684682E-7</v>
      </c>
      <c r="Z549" s="31">
        <v>805142.66981686058</v>
      </c>
      <c r="AA549" s="32">
        <v>87876.897475211197</v>
      </c>
    </row>
    <row r="550" spans="1:27" x14ac:dyDescent="0.25">
      <c r="A550" s="36" t="s">
        <v>198</v>
      </c>
      <c r="B550" s="37" t="s">
        <v>3</v>
      </c>
      <c r="C550" s="29">
        <v>0</v>
      </c>
      <c r="D550" s="29">
        <v>0</v>
      </c>
      <c r="E550" s="29">
        <v>0</v>
      </c>
      <c r="F550" s="29">
        <v>0</v>
      </c>
      <c r="G550" s="29">
        <v>0</v>
      </c>
      <c r="H550" s="29">
        <v>0</v>
      </c>
      <c r="I550" s="29">
        <v>0</v>
      </c>
      <c r="J550" s="29">
        <v>0</v>
      </c>
      <c r="K550" s="29">
        <v>0</v>
      </c>
      <c r="L550" s="29">
        <v>0</v>
      </c>
      <c r="M550" s="29">
        <v>0</v>
      </c>
      <c r="N550" s="29">
        <v>0</v>
      </c>
      <c r="O550" s="29">
        <v>0</v>
      </c>
      <c r="P550" s="29">
        <v>0</v>
      </c>
      <c r="Q550" s="29">
        <v>0</v>
      </c>
      <c r="R550" s="29">
        <v>0</v>
      </c>
      <c r="S550" s="29">
        <v>0</v>
      </c>
      <c r="T550" s="29">
        <v>0</v>
      </c>
      <c r="U550" s="29">
        <v>0</v>
      </c>
      <c r="V550" s="29">
        <v>0</v>
      </c>
      <c r="W550" s="29">
        <v>0</v>
      </c>
      <c r="X550" s="29">
        <v>0</v>
      </c>
      <c r="Y550" s="29">
        <v>0</v>
      </c>
      <c r="Z550" s="29">
        <v>0</v>
      </c>
      <c r="AA550" s="30">
        <v>35890.189729873375</v>
      </c>
    </row>
    <row r="551" spans="1:27" x14ac:dyDescent="0.25">
      <c r="A551" s="34" t="s">
        <v>199</v>
      </c>
      <c r="B551" s="35" t="s">
        <v>123</v>
      </c>
      <c r="C551" s="31">
        <v>3056.7165199999995</v>
      </c>
      <c r="D551" s="31">
        <v>0</v>
      </c>
      <c r="E551" s="31">
        <v>0</v>
      </c>
      <c r="F551" s="31">
        <v>3185.4112562045775</v>
      </c>
      <c r="G551" s="31">
        <v>-1.7365859432220126E-9</v>
      </c>
      <c r="H551" s="31">
        <v>3220.3326469975682</v>
      </c>
      <c r="I551" s="31">
        <v>-1.7396999646384297E-9</v>
      </c>
      <c r="J551" s="31">
        <v>3220.3326469975682</v>
      </c>
      <c r="K551" s="31">
        <v>3469.1995132294646</v>
      </c>
      <c r="L551" s="31">
        <v>2932.6549495645277</v>
      </c>
      <c r="M551" s="31">
        <v>-1.7396999646384297E-9</v>
      </c>
      <c r="N551" s="31">
        <v>2953.5158068620476</v>
      </c>
      <c r="O551" s="31">
        <v>2.5950178470143641E-11</v>
      </c>
      <c r="P551" s="31">
        <v>3185.4112562045775</v>
      </c>
      <c r="Q551" s="31">
        <v>3051.2607731248777</v>
      </c>
      <c r="R551" s="31">
        <v>3314.9720282854819</v>
      </c>
      <c r="S551" s="31">
        <v>-1.7616408777368871E-9</v>
      </c>
      <c r="T551" s="31">
        <v>3185.4112562045775</v>
      </c>
      <c r="U551" s="31">
        <v>-1.7365859432220126E-9</v>
      </c>
      <c r="V551" s="31">
        <v>3307.488419276091</v>
      </c>
      <c r="W551" s="31">
        <v>3.5737344775091984E-10</v>
      </c>
      <c r="X551" s="31">
        <v>3227.3212080866738</v>
      </c>
      <c r="Y551" s="31">
        <v>-1.7386619574996242E-9</v>
      </c>
      <c r="Z551" s="31">
        <v>3185.4112562045775</v>
      </c>
      <c r="AA551" s="32">
        <v>436.47034167225519</v>
      </c>
    </row>
    <row r="552" spans="1:27" x14ac:dyDescent="0.25">
      <c r="A552" s="36" t="s">
        <v>200</v>
      </c>
      <c r="B552" s="37" t="s">
        <v>86</v>
      </c>
      <c r="C552" s="29">
        <v>41558.821479999991</v>
      </c>
      <c r="D552" s="29">
        <v>0</v>
      </c>
      <c r="E552" s="29">
        <v>0</v>
      </c>
      <c r="F552" s="29">
        <v>43308.542637440441</v>
      </c>
      <c r="G552" s="29">
        <v>-2.361045413496213E-8</v>
      </c>
      <c r="H552" s="29">
        <v>43783.330481292978</v>
      </c>
      <c r="I552" s="29">
        <v>-2.3652792068258531E-8</v>
      </c>
      <c r="J552" s="29">
        <v>43783.330481292978</v>
      </c>
      <c r="K552" s="29">
        <v>47166.900268791105</v>
      </c>
      <c r="L552" s="29">
        <v>39872.092395205356</v>
      </c>
      <c r="M552" s="29">
        <v>-2.3652792068258531E-8</v>
      </c>
      <c r="N552" s="29">
        <v>40155.714588717572</v>
      </c>
      <c r="O552" s="29">
        <v>3.5281611080337903E-10</v>
      </c>
      <c r="P552" s="29">
        <v>43308.542637440441</v>
      </c>
      <c r="Q552" s="29">
        <v>41484.645674379899</v>
      </c>
      <c r="R552" s="29">
        <v>45070.038334699704</v>
      </c>
      <c r="S552" s="29">
        <v>-2.3951098595736909E-8</v>
      </c>
      <c r="T552" s="29">
        <v>43308.542637440441</v>
      </c>
      <c r="U552" s="29">
        <v>-2.361045413496213E-8</v>
      </c>
      <c r="V552" s="29">
        <v>44968.291912088229</v>
      </c>
      <c r="W552" s="29">
        <v>4.8588147509251489E-9</v>
      </c>
      <c r="X552" s="29">
        <v>43878.346280371472</v>
      </c>
      <c r="Y552" s="29">
        <v>-2.3638679423826393E-8</v>
      </c>
      <c r="Z552" s="29">
        <v>43308.542637440441</v>
      </c>
      <c r="AA552" s="30">
        <v>2940.7363858304852</v>
      </c>
    </row>
    <row r="553" spans="1:27" x14ac:dyDescent="0.25">
      <c r="A553" s="34" t="s">
        <v>201</v>
      </c>
      <c r="B553" s="35" t="s">
        <v>104</v>
      </c>
      <c r="C553" s="31">
        <v>804427.39365999994</v>
      </c>
      <c r="D553" s="31">
        <v>0</v>
      </c>
      <c r="E553" s="31">
        <v>0</v>
      </c>
      <c r="F553" s="31">
        <v>838295.62139569118</v>
      </c>
      <c r="G553" s="31">
        <v>-4.5701238405080382E-7</v>
      </c>
      <c r="H553" s="31">
        <v>847485.78449874138</v>
      </c>
      <c r="I553" s="31">
        <v>-4.5783189221108617E-7</v>
      </c>
      <c r="J553" s="31">
        <v>847485.78449874138</v>
      </c>
      <c r="K553" s="31">
        <v>912979.36993964971</v>
      </c>
      <c r="L553" s="31">
        <v>771778.46298363688</v>
      </c>
      <c r="M553" s="31">
        <v>-4.5783189221108617E-7</v>
      </c>
      <c r="N553" s="31">
        <v>777268.35547303187</v>
      </c>
      <c r="O553" s="31">
        <v>6.8292346690197814E-9</v>
      </c>
      <c r="P553" s="31">
        <v>838295.62139569118</v>
      </c>
      <c r="Q553" s="31">
        <v>802991.62027031602</v>
      </c>
      <c r="R553" s="31">
        <v>872391.76133006078</v>
      </c>
      <c r="S553" s="31">
        <v>-4.6360601991407404E-7</v>
      </c>
      <c r="T553" s="31">
        <v>838295.62139569118</v>
      </c>
      <c r="U553" s="31">
        <v>-4.5701238405080382E-7</v>
      </c>
      <c r="V553" s="31">
        <v>870422.32122948032</v>
      </c>
      <c r="W553" s="31">
        <v>9.4048953920516217E-8</v>
      </c>
      <c r="X553" s="31">
        <v>849324.94424599304</v>
      </c>
      <c r="Y553" s="31">
        <v>-4.5755872282432526E-7</v>
      </c>
      <c r="Z553" s="31">
        <v>838295.62139569118</v>
      </c>
      <c r="AA553" s="32">
        <v>52800.567961080378</v>
      </c>
    </row>
    <row r="554" spans="1:27" x14ac:dyDescent="0.25">
      <c r="A554" s="36" t="s">
        <v>202</v>
      </c>
      <c r="B554" s="37" t="s">
        <v>132</v>
      </c>
      <c r="C554" s="29">
        <v>46537.123599999992</v>
      </c>
      <c r="D554" s="29">
        <v>0</v>
      </c>
      <c r="E554" s="29">
        <v>0</v>
      </c>
      <c r="F554" s="29">
        <v>48496.442629499616</v>
      </c>
      <c r="G554" s="29">
        <v>-2.6438733900566416E-8</v>
      </c>
      <c r="H554" s="29">
        <v>49028.104976656788</v>
      </c>
      <c r="I554" s="29">
        <v>-2.6486143465241666E-8</v>
      </c>
      <c r="J554" s="29">
        <v>49028.104976656788</v>
      </c>
      <c r="K554" s="29">
        <v>52816.990219367624</v>
      </c>
      <c r="L554" s="29">
        <v>44648.342419412897</v>
      </c>
      <c r="M554" s="29">
        <v>-2.6486143465241666E-8</v>
      </c>
      <c r="N554" s="29">
        <v>44965.939516855447</v>
      </c>
      <c r="O554" s="29">
        <v>3.9507970562711315E-10</v>
      </c>
      <c r="P554" s="29">
        <v>48496.442629499616</v>
      </c>
      <c r="Q554" s="29">
        <v>46454.062326572566</v>
      </c>
      <c r="R554" s="29">
        <v>50468.946662696806</v>
      </c>
      <c r="S554" s="29">
        <v>-2.6820183922732229E-8</v>
      </c>
      <c r="T554" s="29">
        <v>48496.442629499616</v>
      </c>
      <c r="U554" s="29">
        <v>-2.6438733900566416E-8</v>
      </c>
      <c r="V554" s="29">
        <v>50355.012107377261</v>
      </c>
      <c r="W554" s="29">
        <v>5.4408487671413846E-9</v>
      </c>
      <c r="X554" s="29">
        <v>49134.502651764022</v>
      </c>
      <c r="Y554" s="29">
        <v>-2.6470340277016581E-8</v>
      </c>
      <c r="Z554" s="29">
        <v>48496.442629499616</v>
      </c>
      <c r="AA554" s="30">
        <v>15640.174440125786</v>
      </c>
    </row>
    <row r="555" spans="1:27" x14ac:dyDescent="0.25">
      <c r="A555" s="34" t="s">
        <v>203</v>
      </c>
      <c r="B555" s="35" t="s">
        <v>132</v>
      </c>
      <c r="C555" s="31">
        <v>113510.87</v>
      </c>
      <c r="D555" s="31">
        <v>0</v>
      </c>
      <c r="E555" s="31">
        <v>0</v>
      </c>
      <c r="F555" s="31">
        <v>118289.93648373205</v>
      </c>
      <c r="G555" s="31">
        <v>-6.44879497183145E-8</v>
      </c>
      <c r="H555" s="31">
        <v>119586.73892667577</v>
      </c>
      <c r="I555" s="31">
        <v>-6.4603588600056842E-8</v>
      </c>
      <c r="J555" s="31">
        <v>119586.73892667577</v>
      </c>
      <c r="K555" s="31">
        <v>128828.3857445351</v>
      </c>
      <c r="L555" s="31">
        <v>108903.85567546039</v>
      </c>
      <c r="M555" s="31">
        <v>-6.4603588600056842E-8</v>
      </c>
      <c r="N555" s="31">
        <v>109678.52157767741</v>
      </c>
      <c r="O555" s="31">
        <v>9.6365734785287647E-10</v>
      </c>
      <c r="P555" s="31">
        <v>118289.93648373205</v>
      </c>
      <c r="Q555" s="31">
        <v>113308.27137162116</v>
      </c>
      <c r="R555" s="31">
        <v>123101.16312530992</v>
      </c>
      <c r="S555" s="31">
        <v>-6.5418362269157266E-8</v>
      </c>
      <c r="T555" s="31">
        <v>118289.93648373205</v>
      </c>
      <c r="U555" s="31">
        <v>-6.44879497183145E-8</v>
      </c>
      <c r="V555" s="31">
        <v>122823.26003425202</v>
      </c>
      <c r="W555" s="31">
        <v>1.3271028145294434E-8</v>
      </c>
      <c r="X555" s="31">
        <v>119846.2584614714</v>
      </c>
      <c r="Y555" s="31">
        <v>-6.4565042306142724E-8</v>
      </c>
      <c r="Z555" s="31">
        <v>118289.93648373205</v>
      </c>
      <c r="AA555" s="32">
        <v>20369.716431926707</v>
      </c>
    </row>
    <row r="556" spans="1:27" x14ac:dyDescent="0.25">
      <c r="A556" s="36" t="s">
        <v>204</v>
      </c>
      <c r="B556" s="37" t="s">
        <v>123</v>
      </c>
      <c r="C556" s="29">
        <v>50826.872359999994</v>
      </c>
      <c r="D556" s="29">
        <v>0</v>
      </c>
      <c r="E556" s="29">
        <v>0</v>
      </c>
      <c r="F556" s="29">
        <v>52966.79959488599</v>
      </c>
      <c r="G556" s="29">
        <v>-2.8875831795588119E-8</v>
      </c>
      <c r="H556" s="29">
        <v>53547.470082599073</v>
      </c>
      <c r="I556" s="29">
        <v>-2.8927611529830052E-8</v>
      </c>
      <c r="J556" s="29">
        <v>53547.470082599073</v>
      </c>
      <c r="K556" s="29">
        <v>57685.611242186147</v>
      </c>
      <c r="L556" s="29">
        <v>48763.985087317968</v>
      </c>
      <c r="M556" s="29">
        <v>-2.8927611529830052E-8</v>
      </c>
      <c r="N556" s="29">
        <v>49110.85798974245</v>
      </c>
      <c r="O556" s="29">
        <v>4.3149778534949354E-10</v>
      </c>
      <c r="P556" s="29">
        <v>52966.79959488599</v>
      </c>
      <c r="Q556" s="29">
        <v>50736.154575659857</v>
      </c>
      <c r="R556" s="29">
        <v>55121.127214844411</v>
      </c>
      <c r="S556" s="29">
        <v>-2.929244352593453E-8</v>
      </c>
      <c r="T556" s="29">
        <v>52966.79959488599</v>
      </c>
      <c r="U556" s="29">
        <v>-2.8875831795588119E-8</v>
      </c>
      <c r="V556" s="29">
        <v>54996.690278208742</v>
      </c>
      <c r="W556" s="29">
        <v>5.9423811448793213E-9</v>
      </c>
      <c r="X556" s="29">
        <v>53663.675396416016</v>
      </c>
      <c r="Y556" s="29">
        <v>-2.8910351618416073E-8</v>
      </c>
      <c r="Z556" s="29">
        <v>52966.79959488599</v>
      </c>
      <c r="AA556" s="30">
        <v>2487.1040303236773</v>
      </c>
    </row>
    <row r="557" spans="1:27" x14ac:dyDescent="0.25">
      <c r="A557" s="34" t="s">
        <v>205</v>
      </c>
      <c r="B557" s="35" t="s">
        <v>104</v>
      </c>
      <c r="C557" s="31">
        <v>648093.62859999994</v>
      </c>
      <c r="D557" s="31">
        <v>0</v>
      </c>
      <c r="E557" s="31">
        <v>0</v>
      </c>
      <c r="F557" s="31">
        <v>675379.84831413452</v>
      </c>
      <c r="G557" s="31">
        <v>-3.6819583299746356E-7</v>
      </c>
      <c r="H557" s="31">
        <v>682783.97974951798</v>
      </c>
      <c r="I557" s="31">
        <v>-3.6885607657127845E-7</v>
      </c>
      <c r="J557" s="31">
        <v>682783.97974951798</v>
      </c>
      <c r="K557" s="31">
        <v>735549.43226015521</v>
      </c>
      <c r="L557" s="31">
        <v>621789.74571545306</v>
      </c>
      <c r="M557" s="31">
        <v>-3.6885607657127845E-7</v>
      </c>
      <c r="N557" s="31">
        <v>626212.72331680974</v>
      </c>
      <c r="O557" s="31">
        <v>5.5020297817911456E-9</v>
      </c>
      <c r="P557" s="31">
        <v>675379.84831413452</v>
      </c>
      <c r="Q557" s="31">
        <v>646936.88581214705</v>
      </c>
      <c r="R557" s="31">
        <v>702849.68738908111</v>
      </c>
      <c r="S557" s="31">
        <v>-3.7350805063944506E-7</v>
      </c>
      <c r="T557" s="31">
        <v>675379.84831413452</v>
      </c>
      <c r="U557" s="31">
        <v>-3.6819583299746356E-7</v>
      </c>
      <c r="V557" s="31">
        <v>701262.99157146586</v>
      </c>
      <c r="W557" s="31">
        <v>7.5771322922083138E-8</v>
      </c>
      <c r="X557" s="31">
        <v>684265.71411555959</v>
      </c>
      <c r="Y557" s="31">
        <v>-3.6863599538000675E-7</v>
      </c>
      <c r="Z557" s="31">
        <v>675379.84831413452</v>
      </c>
      <c r="AA557" s="32">
        <v>24443.880746893072</v>
      </c>
    </row>
    <row r="558" spans="1:27" x14ac:dyDescent="0.25">
      <c r="A558" s="36" t="s">
        <v>206</v>
      </c>
      <c r="B558" s="37" t="s">
        <v>86</v>
      </c>
      <c r="C558" s="29">
        <v>77944.693639999998</v>
      </c>
      <c r="D558" s="29">
        <v>0</v>
      </c>
      <c r="E558" s="29">
        <v>0</v>
      </c>
      <c r="F558" s="29">
        <v>81226.34299181703</v>
      </c>
      <c r="G558" s="29">
        <v>-4.4282045272543039E-8</v>
      </c>
      <c r="H558" s="29">
        <v>82116.820433553235</v>
      </c>
      <c r="I558" s="29">
        <v>-4.436145121146571E-8</v>
      </c>
      <c r="J558" s="29">
        <v>82116.820433553235</v>
      </c>
      <c r="K558" s="29">
        <v>88462.797078319752</v>
      </c>
      <c r="L558" s="29">
        <v>74781.1876240446</v>
      </c>
      <c r="M558" s="29">
        <v>-4.436145121146571E-8</v>
      </c>
      <c r="N558" s="29">
        <v>75313.128718511231</v>
      </c>
      <c r="O558" s="29">
        <v>6.6171615768892749E-10</v>
      </c>
      <c r="P558" s="29">
        <v>81226.34299181703</v>
      </c>
      <c r="Q558" s="29">
        <v>77805.574910482101</v>
      </c>
      <c r="R558" s="29">
        <v>84530.075811505507</v>
      </c>
      <c r="S558" s="29">
        <v>-4.4920933171422241E-8</v>
      </c>
      <c r="T558" s="29">
        <v>81226.34299181703</v>
      </c>
      <c r="U558" s="29">
        <v>-4.4282045272543039E-8</v>
      </c>
      <c r="V558" s="29">
        <v>84339.247644175644</v>
      </c>
      <c r="W558" s="29">
        <v>9.1128384715295717E-9</v>
      </c>
      <c r="X558" s="29">
        <v>82295.025134417927</v>
      </c>
      <c r="Y558" s="29">
        <v>-4.4334982565158144E-8</v>
      </c>
      <c r="Z558" s="29">
        <v>81226.34299181703</v>
      </c>
      <c r="AA558" s="30">
        <v>5357.0484184976576</v>
      </c>
    </row>
    <row r="559" spans="1:27" x14ac:dyDescent="0.25">
      <c r="A559" s="34" t="s">
        <v>207</v>
      </c>
      <c r="B559" s="35" t="s">
        <v>90</v>
      </c>
      <c r="C559" s="31">
        <v>16575.786700000001</v>
      </c>
      <c r="D559" s="31">
        <v>0</v>
      </c>
      <c r="E559" s="31">
        <v>0</v>
      </c>
      <c r="F559" s="31">
        <v>17273.665120449616</v>
      </c>
      <c r="G559" s="31">
        <v>-9.4170584654236764E-9</v>
      </c>
      <c r="H559" s="31">
        <v>17463.034831793328</v>
      </c>
      <c r="I559" s="31">
        <v>-9.4339450018231186E-9</v>
      </c>
      <c r="J559" s="31">
        <v>17463.034831793328</v>
      </c>
      <c r="K559" s="31">
        <v>18812.575773639433</v>
      </c>
      <c r="L559" s="31">
        <v>15903.032744652703</v>
      </c>
      <c r="M559" s="31">
        <v>-9.4339450018231186E-9</v>
      </c>
      <c r="N559" s="31">
        <v>16016.155802901771</v>
      </c>
      <c r="O559" s="31">
        <v>1.4072113666203934E-10</v>
      </c>
      <c r="P559" s="31">
        <v>17273.665120449616</v>
      </c>
      <c r="Q559" s="31">
        <v>16546.201589343022</v>
      </c>
      <c r="R559" s="31">
        <v>17976.239830485334</v>
      </c>
      <c r="S559" s="31">
        <v>-9.5529249246074739E-9</v>
      </c>
      <c r="T559" s="31">
        <v>17273.665120449616</v>
      </c>
      <c r="U559" s="31">
        <v>-9.4170584654236764E-9</v>
      </c>
      <c r="V559" s="31">
        <v>17935.658145571397</v>
      </c>
      <c r="W559" s="31">
        <v>1.937944197116075E-9</v>
      </c>
      <c r="X559" s="31">
        <v>17500.931999291526</v>
      </c>
      <c r="Y559" s="31">
        <v>-9.4283161563566373E-9</v>
      </c>
      <c r="Z559" s="31">
        <v>17273.665120449616</v>
      </c>
      <c r="AA559" s="32">
        <v>1499.1935672199622</v>
      </c>
    </row>
    <row r="560" spans="1:27" x14ac:dyDescent="0.25">
      <c r="A560" s="36" t="s">
        <v>208</v>
      </c>
      <c r="B560" s="37" t="s">
        <v>88</v>
      </c>
      <c r="C560" s="29">
        <v>1460230.5845599996</v>
      </c>
      <c r="D560" s="29">
        <v>0</v>
      </c>
      <c r="E560" s="29">
        <v>0</v>
      </c>
      <c r="F560" s="29">
        <v>1521709.6221639859</v>
      </c>
      <c r="G560" s="29">
        <v>-8.2958818405893876E-7</v>
      </c>
      <c r="H560" s="29">
        <v>1538391.9944277043</v>
      </c>
      <c r="I560" s="29">
        <v>-8.3107578988809395E-7</v>
      </c>
      <c r="J560" s="29">
        <v>1538391.9944277043</v>
      </c>
      <c r="K560" s="29">
        <v>1657278.7172159255</v>
      </c>
      <c r="L560" s="29">
        <v>1400964.8664820862</v>
      </c>
      <c r="M560" s="29">
        <v>-8.3107578988809395E-7</v>
      </c>
      <c r="N560" s="29">
        <v>1410930.3512258204</v>
      </c>
      <c r="O560" s="29">
        <v>1.239671524296083E-8</v>
      </c>
      <c r="P560" s="29">
        <v>1521709.6221639859</v>
      </c>
      <c r="Q560" s="29">
        <v>1457624.308054951</v>
      </c>
      <c r="R560" s="29">
        <v>1583602.3756181872</v>
      </c>
      <c r="S560" s="29">
        <v>-8.4155723039784088E-7</v>
      </c>
      <c r="T560" s="29">
        <v>1521709.6221639859</v>
      </c>
      <c r="U560" s="29">
        <v>-8.2958818405893876E-7</v>
      </c>
      <c r="V560" s="29">
        <v>1580027.3647570556</v>
      </c>
      <c r="W560" s="29">
        <v>1.7072163385159062E-7</v>
      </c>
      <c r="X560" s="29">
        <v>1541730.5148883385</v>
      </c>
      <c r="Y560" s="29">
        <v>-8.3057992127837552E-7</v>
      </c>
      <c r="Z560" s="29">
        <v>1521709.6221639859</v>
      </c>
      <c r="AA560" s="30">
        <v>34577.368352810525</v>
      </c>
    </row>
    <row r="561" spans="1:27" x14ac:dyDescent="0.25">
      <c r="A561" s="34" t="s">
        <v>209</v>
      </c>
      <c r="B561" s="35" t="s">
        <v>86</v>
      </c>
      <c r="C561" s="31">
        <v>2838.5161200000002</v>
      </c>
      <c r="D561" s="31">
        <v>0</v>
      </c>
      <c r="E561" s="31">
        <v>0</v>
      </c>
      <c r="F561" s="31">
        <v>2958.0241217678058</v>
      </c>
      <c r="G561" s="31">
        <v>-1.6126216354538133E-9</v>
      </c>
      <c r="H561" s="31">
        <v>2990.4526868801263</v>
      </c>
      <c r="I561" s="31">
        <v>-1.6155133658222299E-9</v>
      </c>
      <c r="J561" s="31">
        <v>2990.4526868801263</v>
      </c>
      <c r="K561" s="31">
        <v>3221.5544612550425</v>
      </c>
      <c r="L561" s="31">
        <v>2723.3105504780992</v>
      </c>
      <c r="M561" s="31">
        <v>-1.6155133658222299E-9</v>
      </c>
      <c r="N561" s="31">
        <v>2742.6822780585262</v>
      </c>
      <c r="O561" s="31">
        <v>2.4097753070140662E-11</v>
      </c>
      <c r="P561" s="31">
        <v>2958.0241217678058</v>
      </c>
      <c r="Q561" s="31">
        <v>2833.4498257099185</v>
      </c>
      <c r="R561" s="31">
        <v>3078.3363383783585</v>
      </c>
      <c r="S561" s="31">
        <v>-1.6358880505893637E-9</v>
      </c>
      <c r="T561" s="31">
        <v>2958.0241217678058</v>
      </c>
      <c r="U561" s="31">
        <v>-1.6126216354538133E-9</v>
      </c>
      <c r="V561" s="31">
        <v>3071.3869386973784</v>
      </c>
      <c r="W561" s="31">
        <v>3.3186273102648197E-10</v>
      </c>
      <c r="X561" s="31">
        <v>2996.9423771007396</v>
      </c>
      <c r="Y561" s="31">
        <v>-1.6145494556994241E-9</v>
      </c>
      <c r="Z561" s="31">
        <v>2958.0241217678058</v>
      </c>
      <c r="AA561" s="32">
        <v>271.16854799277195</v>
      </c>
    </row>
    <row r="562" spans="1:27" x14ac:dyDescent="0.25">
      <c r="A562" s="36" t="s">
        <v>210</v>
      </c>
      <c r="B562" s="37" t="s">
        <v>86</v>
      </c>
      <c r="C562" s="29">
        <v>0</v>
      </c>
      <c r="D562" s="29">
        <v>0</v>
      </c>
      <c r="E562" s="29">
        <v>0</v>
      </c>
      <c r="F562" s="29">
        <v>0</v>
      </c>
      <c r="G562" s="29">
        <v>0</v>
      </c>
      <c r="H562" s="29">
        <v>0</v>
      </c>
      <c r="I562" s="29">
        <v>0</v>
      </c>
      <c r="J562" s="29">
        <v>0</v>
      </c>
      <c r="K562" s="29">
        <v>0</v>
      </c>
      <c r="L562" s="29">
        <v>0</v>
      </c>
      <c r="M562" s="29">
        <v>0</v>
      </c>
      <c r="N562" s="29">
        <v>0</v>
      </c>
      <c r="O562" s="29">
        <v>0</v>
      </c>
      <c r="P562" s="29">
        <v>0</v>
      </c>
      <c r="Q562" s="29">
        <v>0</v>
      </c>
      <c r="R562" s="29">
        <v>0</v>
      </c>
      <c r="S562" s="29">
        <v>0</v>
      </c>
      <c r="T562" s="29">
        <v>0</v>
      </c>
      <c r="U562" s="29">
        <v>0</v>
      </c>
      <c r="V562" s="29">
        <v>0</v>
      </c>
      <c r="W562" s="29">
        <v>0</v>
      </c>
      <c r="X562" s="29">
        <v>0</v>
      </c>
      <c r="Y562" s="29">
        <v>0</v>
      </c>
      <c r="Z562" s="29">
        <v>0</v>
      </c>
      <c r="AA562" s="30">
        <v>0</v>
      </c>
    </row>
    <row r="563" spans="1:27" x14ac:dyDescent="0.25">
      <c r="A563" s="34" t="s">
        <v>211</v>
      </c>
      <c r="B563" s="35" t="s">
        <v>92</v>
      </c>
      <c r="C563" s="31">
        <v>7225.9662199999993</v>
      </c>
      <c r="D563" s="31">
        <v>0</v>
      </c>
      <c r="E563" s="31">
        <v>0</v>
      </c>
      <c r="F563" s="31">
        <v>7530.1958763719585</v>
      </c>
      <c r="G563" s="31">
        <v>-4.1052257485261025E-9</v>
      </c>
      <c r="H563" s="31">
        <v>7612.7487688546316</v>
      </c>
      <c r="I563" s="31">
        <v>-4.1125871814284206E-9</v>
      </c>
      <c r="J563" s="31">
        <v>7612.7487688546316</v>
      </c>
      <c r="K563" s="31">
        <v>8201.0609518466408</v>
      </c>
      <c r="L563" s="31">
        <v>6932.6891982999714</v>
      </c>
      <c r="M563" s="31">
        <v>-4.1125871814284206E-9</v>
      </c>
      <c r="N563" s="31">
        <v>6982.003503099203</v>
      </c>
      <c r="O563" s="31">
        <v>6.1345274185984787E-11</v>
      </c>
      <c r="P563" s="31">
        <v>7530.1958763719585</v>
      </c>
      <c r="Q563" s="31">
        <v>7213.0690336346443</v>
      </c>
      <c r="R563" s="31">
        <v>7836.4728099273589</v>
      </c>
      <c r="S563" s="31">
        <v>-4.1644546986967235E-9</v>
      </c>
      <c r="T563" s="31">
        <v>7530.1958763719585</v>
      </c>
      <c r="U563" s="31">
        <v>-4.1052257485261025E-9</v>
      </c>
      <c r="V563" s="31">
        <v>7818.7818315354398</v>
      </c>
      <c r="W563" s="31">
        <v>8.4481777897188917E-10</v>
      </c>
      <c r="X563" s="31">
        <v>7629.2694720424724</v>
      </c>
      <c r="Y563" s="31">
        <v>-4.1101333704609812E-9</v>
      </c>
      <c r="Z563" s="31">
        <v>7530.1958763719585</v>
      </c>
      <c r="AA563" s="32">
        <v>4515.2245787516449</v>
      </c>
    </row>
    <row r="564" spans="1:27" x14ac:dyDescent="0.25">
      <c r="A564" s="36" t="s">
        <v>212</v>
      </c>
      <c r="B564" s="37" t="s">
        <v>123</v>
      </c>
      <c r="C564" s="29">
        <v>252449.01923999999</v>
      </c>
      <c r="D564" s="29">
        <v>0</v>
      </c>
      <c r="E564" s="29">
        <v>0</v>
      </c>
      <c r="F564" s="29">
        <v>263077.69864930166</v>
      </c>
      <c r="G564" s="29">
        <v>-1.434216798724821E-7</v>
      </c>
      <c r="H564" s="29">
        <v>265961.79692878074</v>
      </c>
      <c r="I564" s="29">
        <v>-1.4367886160566643E-7</v>
      </c>
      <c r="J564" s="29">
        <v>265961.79692878074</v>
      </c>
      <c r="K564" s="29">
        <v>286515.28819645458</v>
      </c>
      <c r="L564" s="29">
        <v>242202.98511256662</v>
      </c>
      <c r="M564" s="29">
        <v>-1.4367886160566643E-7</v>
      </c>
      <c r="N564" s="29">
        <v>243925.84784151369</v>
      </c>
      <c r="O564" s="29">
        <v>2.1431811098697259E-9</v>
      </c>
      <c r="P564" s="29">
        <v>263077.69864930166</v>
      </c>
      <c r="Q564" s="29">
        <v>251998.4383834388</v>
      </c>
      <c r="R564" s="29">
        <v>273777.90248887835</v>
      </c>
      <c r="S564" s="29">
        <v>-1.4549092430650714E-7</v>
      </c>
      <c r="T564" s="29">
        <v>263077.69864930166</v>
      </c>
      <c r="U564" s="29">
        <v>-1.434216798724821E-7</v>
      </c>
      <c r="V564" s="29">
        <v>273159.84394716041</v>
      </c>
      <c r="W564" s="29">
        <v>2.9514865312775919E-8</v>
      </c>
      <c r="X564" s="29">
        <v>266538.97030462371</v>
      </c>
      <c r="Y564" s="29">
        <v>-1.4359313436127164E-7</v>
      </c>
      <c r="Z564" s="29">
        <v>263077.69864930166</v>
      </c>
      <c r="AA564" s="30">
        <v>36523.001913959662</v>
      </c>
    </row>
    <row r="565" spans="1:27" x14ac:dyDescent="0.25">
      <c r="A565" s="34" t="s">
        <v>213</v>
      </c>
      <c r="B565" s="35" t="s">
        <v>104</v>
      </c>
      <c r="C565" s="31">
        <v>21666.944199999998</v>
      </c>
      <c r="D565" s="31">
        <v>0</v>
      </c>
      <c r="E565" s="31">
        <v>0</v>
      </c>
      <c r="F565" s="31">
        <v>22579.171961368691</v>
      </c>
      <c r="G565" s="31">
        <v>-1.2309453782876706E-8</v>
      </c>
      <c r="H565" s="31">
        <v>22826.70548982887</v>
      </c>
      <c r="I565" s="31">
        <v>-1.2331526921758133E-8</v>
      </c>
      <c r="J565" s="31">
        <v>22826.70548982887</v>
      </c>
      <c r="K565" s="31">
        <v>24590.750166067071</v>
      </c>
      <c r="L565" s="31">
        <v>20787.557738611766</v>
      </c>
      <c r="M565" s="31">
        <v>-1.2331526921758133E-8</v>
      </c>
      <c r="N565" s="31">
        <v>20935.425893238527</v>
      </c>
      <c r="O565" s="31">
        <v>1.8394282401190532E-10</v>
      </c>
      <c r="P565" s="31">
        <v>22579.171961368691</v>
      </c>
      <c r="Q565" s="31">
        <v>21628.272192851426</v>
      </c>
      <c r="R565" s="31">
        <v>23497.538450645188</v>
      </c>
      <c r="S565" s="31">
        <v>-1.2487050843159038E-8</v>
      </c>
      <c r="T565" s="31">
        <v>22579.171961368691</v>
      </c>
      <c r="U565" s="31">
        <v>-1.2309453782876706E-8</v>
      </c>
      <c r="V565" s="31">
        <v>23444.492334736125</v>
      </c>
      <c r="W565" s="31">
        <v>2.5331726054141253E-9</v>
      </c>
      <c r="X565" s="31">
        <v>22876.242554245939</v>
      </c>
      <c r="Y565" s="31">
        <v>-1.2324169208797657E-8</v>
      </c>
      <c r="Z565" s="31">
        <v>22579.171961368691</v>
      </c>
      <c r="AA565" s="32">
        <v>4014.5896050908345</v>
      </c>
    </row>
    <row r="566" spans="1:27" x14ac:dyDescent="0.25">
      <c r="A566" s="36" t="s">
        <v>214</v>
      </c>
      <c r="B566" s="37" t="s">
        <v>86</v>
      </c>
      <c r="C566" s="29">
        <v>191421.81146000003</v>
      </c>
      <c r="D566" s="29">
        <v>0</v>
      </c>
      <c r="E566" s="29">
        <v>0</v>
      </c>
      <c r="F566" s="29">
        <v>199481.10625180069</v>
      </c>
      <c r="G566" s="29">
        <v>-1.0875081965648894E-7</v>
      </c>
      <c r="H566" s="29">
        <v>201668.00053544101</v>
      </c>
      <c r="I566" s="29">
        <v>-1.0894583009221483E-7</v>
      </c>
      <c r="J566" s="29">
        <v>201668.00053544101</v>
      </c>
      <c r="K566" s="29">
        <v>217252.87601695379</v>
      </c>
      <c r="L566" s="29">
        <v>183652.66100396411</v>
      </c>
      <c r="M566" s="29">
        <v>-1.0894583009221483E-7</v>
      </c>
      <c r="N566" s="29">
        <v>184959.03765563344</v>
      </c>
      <c r="O566" s="29">
        <v>1.6250869643826795E-9</v>
      </c>
      <c r="P566" s="29">
        <v>199481.10625180069</v>
      </c>
      <c r="Q566" s="29">
        <v>191080.15434431069</v>
      </c>
      <c r="R566" s="29">
        <v>207594.63510657422</v>
      </c>
      <c r="S566" s="29">
        <v>-1.1031984345031098E-7</v>
      </c>
      <c r="T566" s="29">
        <v>199481.10625180069</v>
      </c>
      <c r="U566" s="29">
        <v>-1.0875081965648894E-7</v>
      </c>
      <c r="V566" s="29">
        <v>207125.98648199195</v>
      </c>
      <c r="W566" s="29">
        <v>2.2379920509012965E-8</v>
      </c>
      <c r="X566" s="29">
        <v>202105.64760360139</v>
      </c>
      <c r="Y566" s="29">
        <v>-1.0888082661363954E-7</v>
      </c>
      <c r="Z566" s="29">
        <v>199481.10625180069</v>
      </c>
      <c r="AA566" s="30">
        <v>11797.114187549414</v>
      </c>
    </row>
    <row r="567" spans="1:27" x14ac:dyDescent="0.25">
      <c r="A567" s="34" t="s">
        <v>215</v>
      </c>
      <c r="B567" s="35" t="s">
        <v>92</v>
      </c>
      <c r="C567" s="31">
        <v>559710.68999999994</v>
      </c>
      <c r="D567" s="31">
        <v>0</v>
      </c>
      <c r="E567" s="31">
        <v>0</v>
      </c>
      <c r="F567" s="31">
        <v>583275.78644552582</v>
      </c>
      <c r="G567" s="31">
        <v>-3.1798359781334699E-7</v>
      </c>
      <c r="H567" s="31">
        <v>589670.18893872947</v>
      </c>
      <c r="I567" s="31">
        <v>-3.185538015153434E-7</v>
      </c>
      <c r="J567" s="31">
        <v>589670.18893872947</v>
      </c>
      <c r="K567" s="31">
        <v>635239.82043887</v>
      </c>
      <c r="L567" s="31">
        <v>536993.9654569854</v>
      </c>
      <c r="M567" s="31">
        <v>-3.185538015153434E-7</v>
      </c>
      <c r="N567" s="31">
        <v>540813.76515237463</v>
      </c>
      <c r="O567" s="31">
        <v>4.7516975166369841E-9</v>
      </c>
      <c r="P567" s="31">
        <v>583275.78644552582</v>
      </c>
      <c r="Q567" s="31">
        <v>558711.69652842346</v>
      </c>
      <c r="R567" s="31">
        <v>606999.46139669069</v>
      </c>
      <c r="S567" s="31">
        <v>-3.2257136857765232E-7</v>
      </c>
      <c r="T567" s="31">
        <v>583275.78644552582</v>
      </c>
      <c r="U567" s="31">
        <v>-3.1798359781334699E-7</v>
      </c>
      <c r="V567" s="31">
        <v>605629.14918915357</v>
      </c>
      <c r="W567" s="31">
        <v>6.5438105797375777E-8</v>
      </c>
      <c r="X567" s="31">
        <v>590949.85367822926</v>
      </c>
      <c r="Y567" s="31">
        <v>-3.1836373361467793E-7</v>
      </c>
      <c r="Z567" s="31">
        <v>583275.78644552582</v>
      </c>
      <c r="AA567" s="32">
        <v>46587.459786172723</v>
      </c>
    </row>
    <row r="568" spans="1:27" x14ac:dyDescent="0.25">
      <c r="A568" s="36" t="s">
        <v>216</v>
      </c>
      <c r="B568" s="37" t="s">
        <v>99</v>
      </c>
      <c r="C568" s="29">
        <v>848588.99927999999</v>
      </c>
      <c r="D568" s="29">
        <v>0</v>
      </c>
      <c r="E568" s="29">
        <v>0</v>
      </c>
      <c r="F568" s="29">
        <v>884316.53132096468</v>
      </c>
      <c r="G568" s="29">
        <v>-4.8210153544839771E-7</v>
      </c>
      <c r="H568" s="29">
        <v>894011.21771814814</v>
      </c>
      <c r="I568" s="29">
        <v>-4.8296603312104863E-7</v>
      </c>
      <c r="J568" s="29">
        <v>894011.21771814814</v>
      </c>
      <c r="K568" s="29">
        <v>963100.28227087762</v>
      </c>
      <c r="L568" s="29">
        <v>814147.70149653952</v>
      </c>
      <c r="M568" s="29">
        <v>-4.8296603312104863E-7</v>
      </c>
      <c r="N568" s="29">
        <v>819938.97913134808</v>
      </c>
      <c r="O568" s="29">
        <v>7.2041472720920157E-9</v>
      </c>
      <c r="P568" s="29">
        <v>884316.53132096468</v>
      </c>
      <c r="Q568" s="29">
        <v>847074.40453403874</v>
      </c>
      <c r="R568" s="29">
        <v>920284.48752714868</v>
      </c>
      <c r="S568" s="29">
        <v>-4.8905714996740564E-7</v>
      </c>
      <c r="T568" s="29">
        <v>884316.53132096468</v>
      </c>
      <c r="U568" s="29">
        <v>-4.8210153544839771E-7</v>
      </c>
      <c r="V568" s="29">
        <v>918206.92873531091</v>
      </c>
      <c r="W568" s="29">
        <v>9.9212070995774412E-8</v>
      </c>
      <c r="X568" s="29">
        <v>895951.34400143579</v>
      </c>
      <c r="Y568" s="29">
        <v>-4.8267786723016503E-7</v>
      </c>
      <c r="Z568" s="29">
        <v>884316.53132096468</v>
      </c>
      <c r="AA568" s="30">
        <v>26999.444277367358</v>
      </c>
    </row>
    <row r="569" spans="1:27" x14ac:dyDescent="0.25">
      <c r="A569" s="34" t="s">
        <v>217</v>
      </c>
      <c r="B569" s="35" t="s">
        <v>197</v>
      </c>
      <c r="C569" s="31">
        <v>3792678.4720000001</v>
      </c>
      <c r="D569" s="31">
        <v>0</v>
      </c>
      <c r="E569" s="31">
        <v>0</v>
      </c>
      <c r="F569" s="31">
        <v>3952358.884713843</v>
      </c>
      <c r="G569" s="31">
        <v>-2.1547016475168405E-6</v>
      </c>
      <c r="H569" s="31">
        <v>3995688.2566743391</v>
      </c>
      <c r="I569" s="31">
        <v>-2.1585654281160934E-6</v>
      </c>
      <c r="J569" s="31">
        <v>3995688.2566743391</v>
      </c>
      <c r="K569" s="31">
        <v>4304474.4983084891</v>
      </c>
      <c r="L569" s="31">
        <v>3638746.7467927407</v>
      </c>
      <c r="M569" s="31">
        <v>-2.1585654281160934E-6</v>
      </c>
      <c r="N569" s="31">
        <v>3664630.2475564205</v>
      </c>
      <c r="O569" s="31">
        <v>3.2198171660442918E-8</v>
      </c>
      <c r="P569" s="31">
        <v>3952358.884713843</v>
      </c>
      <c r="Q569" s="31">
        <v>3785909.1515260302</v>
      </c>
      <c r="R569" s="31">
        <v>4113113.8477180479</v>
      </c>
      <c r="S569" s="31">
        <v>-2.1857890284140173E-6</v>
      </c>
      <c r="T569" s="31">
        <v>3952358.884713843</v>
      </c>
      <c r="U569" s="31">
        <v>-2.1547016475168405E-6</v>
      </c>
      <c r="V569" s="31">
        <v>4103828.4191880971</v>
      </c>
      <c r="W569" s="31">
        <v>4.4341782199329713E-7</v>
      </c>
      <c r="X569" s="31">
        <v>4004359.4451929629</v>
      </c>
      <c r="Y569" s="31">
        <v>-2.1572775012496753E-6</v>
      </c>
      <c r="Z569" s="31">
        <v>3952358.884713843</v>
      </c>
      <c r="AA569" s="32">
        <v>137501.17816126483</v>
      </c>
    </row>
    <row r="570" spans="1:27" x14ac:dyDescent="0.25">
      <c r="A570" s="36" t="s">
        <v>218</v>
      </c>
      <c r="B570" s="37" t="s">
        <v>104</v>
      </c>
      <c r="C570" s="29">
        <v>664360.46841999982</v>
      </c>
      <c r="D570" s="29">
        <v>0</v>
      </c>
      <c r="E570" s="29">
        <v>0</v>
      </c>
      <c r="F570" s="29">
        <v>692331.55918639572</v>
      </c>
      <c r="G570" s="29">
        <v>-3.7743737214158285E-7</v>
      </c>
      <c r="H570" s="29">
        <v>699921.53077627334</v>
      </c>
      <c r="I570" s="29">
        <v>-3.7811418751302608E-7</v>
      </c>
      <c r="J570" s="29">
        <v>699921.53077627334</v>
      </c>
      <c r="K570" s="29">
        <v>754011.37088484829</v>
      </c>
      <c r="L570" s="29">
        <v>637396.37066734629</v>
      </c>
      <c r="M570" s="29">
        <v>-3.7811418751302608E-7</v>
      </c>
      <c r="N570" s="29">
        <v>641930.36288911221</v>
      </c>
      <c r="O570" s="29">
        <v>5.640128095361367E-9</v>
      </c>
      <c r="P570" s="29">
        <v>692331.55918639572</v>
      </c>
      <c r="Q570" s="29">
        <v>663174.69194193219</v>
      </c>
      <c r="R570" s="29">
        <v>720490.87807165715</v>
      </c>
      <c r="S570" s="29">
        <v>-3.8288292390329289E-7</v>
      </c>
      <c r="T570" s="29">
        <v>692331.55918639572</v>
      </c>
      <c r="U570" s="29">
        <v>-3.7743737214158285E-7</v>
      </c>
      <c r="V570" s="29">
        <v>718864.35694860877</v>
      </c>
      <c r="W570" s="29">
        <v>7.7673146853889967E-8</v>
      </c>
      <c r="X570" s="29">
        <v>701440.45596556109</v>
      </c>
      <c r="Y570" s="29">
        <v>-3.7788858238921163E-7</v>
      </c>
      <c r="Z570" s="29">
        <v>692331.55918639572</v>
      </c>
      <c r="AA570" s="30">
        <v>70569.63522211941</v>
      </c>
    </row>
    <row r="571" spans="1:27" x14ac:dyDescent="0.25">
      <c r="A571" s="34" t="s">
        <v>219</v>
      </c>
      <c r="B571" s="35" t="s">
        <v>220</v>
      </c>
      <c r="C571" s="31">
        <v>1244216.2770400001</v>
      </c>
      <c r="D571" s="31">
        <v>0</v>
      </c>
      <c r="E571" s="31">
        <v>0</v>
      </c>
      <c r="F571" s="31">
        <v>1296600.6196859134</v>
      </c>
      <c r="G571" s="31">
        <v>-7.0686584212123469E-7</v>
      </c>
      <c r="H571" s="31">
        <v>1310815.1412345176</v>
      </c>
      <c r="I571" s="31">
        <v>-7.0813338397799707E-7</v>
      </c>
      <c r="J571" s="31">
        <v>1310815.1412345176</v>
      </c>
      <c r="K571" s="31">
        <v>1412114.7559536677</v>
      </c>
      <c r="L571" s="31">
        <v>1193717.8339292337</v>
      </c>
      <c r="M571" s="31">
        <v>-7.0813338397799707E-7</v>
      </c>
      <c r="N571" s="31">
        <v>1202209.1081552727</v>
      </c>
      <c r="O571" s="31">
        <v>1.0562848806354371E-8</v>
      </c>
      <c r="P571" s="31">
        <v>1296600.6196859134</v>
      </c>
      <c r="Q571" s="31">
        <v>1241995.5512968628</v>
      </c>
      <c r="R571" s="31">
        <v>1349337.4765171551</v>
      </c>
      <c r="S571" s="31">
        <v>-7.1706428778657822E-7</v>
      </c>
      <c r="T571" s="31">
        <v>1296600.6196859134</v>
      </c>
      <c r="U571" s="31">
        <v>-7.0686584212123469E-7</v>
      </c>
      <c r="V571" s="31">
        <v>1346291.3228815254</v>
      </c>
      <c r="W571" s="31">
        <v>1.4546650229560657E-7</v>
      </c>
      <c r="X571" s="31">
        <v>1313659.788882823</v>
      </c>
      <c r="Y571" s="31">
        <v>-7.0771087002574287E-7</v>
      </c>
      <c r="Z571" s="31">
        <v>1296600.6196859134</v>
      </c>
      <c r="AA571" s="32">
        <v>86000.352782920789</v>
      </c>
    </row>
    <row r="572" spans="1:27" x14ac:dyDescent="0.25">
      <c r="A572" s="36" t="s">
        <v>221</v>
      </c>
      <c r="B572" s="37" t="s">
        <v>99</v>
      </c>
      <c r="C572" s="29">
        <v>17091.068499999998</v>
      </c>
      <c r="D572" s="29">
        <v>0</v>
      </c>
      <c r="E572" s="29">
        <v>0</v>
      </c>
      <c r="F572" s="29">
        <v>17810.641459307939</v>
      </c>
      <c r="G572" s="29">
        <v>-9.7098010618742414E-9</v>
      </c>
      <c r="H572" s="29">
        <v>18005.897996266191</v>
      </c>
      <c r="I572" s="29">
        <v>-9.7272125401680956E-9</v>
      </c>
      <c r="J572" s="29">
        <v>18005.897996266191</v>
      </c>
      <c r="K572" s="29">
        <v>19397.391329167625</v>
      </c>
      <c r="L572" s="29">
        <v>16397.401035366991</v>
      </c>
      <c r="M572" s="29">
        <v>-9.7272125401680956E-9</v>
      </c>
      <c r="N572" s="29">
        <v>16514.040684057945</v>
      </c>
      <c r="O572" s="29">
        <v>1.4509565244880811E-10</v>
      </c>
      <c r="P572" s="29">
        <v>17810.641459307939</v>
      </c>
      <c r="Q572" s="29">
        <v>17060.56369428731</v>
      </c>
      <c r="R572" s="29">
        <v>18535.056699013458</v>
      </c>
      <c r="S572" s="29">
        <v>-9.849891122321433E-9</v>
      </c>
      <c r="T572" s="29">
        <v>17810.641459307939</v>
      </c>
      <c r="U572" s="29">
        <v>-9.7098010618742414E-9</v>
      </c>
      <c r="V572" s="29">
        <v>18493.213474962475</v>
      </c>
      <c r="W572" s="29">
        <v>1.9981879365091217E-9</v>
      </c>
      <c r="X572" s="29">
        <v>18044.973250876435</v>
      </c>
      <c r="Y572" s="29">
        <v>-9.7214087140701448E-9</v>
      </c>
      <c r="Z572" s="29">
        <v>17810.641459307939</v>
      </c>
      <c r="AA572" s="30">
        <v>1196.316321845384</v>
      </c>
    </row>
    <row r="573" spans="1:27" x14ac:dyDescent="0.25">
      <c r="A573" s="34" t="s">
        <v>222</v>
      </c>
      <c r="B573" s="35" t="s">
        <v>132</v>
      </c>
      <c r="C573" s="31">
        <v>883593.63179999997</v>
      </c>
      <c r="D573" s="31">
        <v>0</v>
      </c>
      <c r="E573" s="31">
        <v>0</v>
      </c>
      <c r="F573" s="31">
        <v>920794.93869663868</v>
      </c>
      <c r="G573" s="31">
        <v>-5.0198841484468669E-7</v>
      </c>
      <c r="H573" s="31">
        <v>930889.53474975447</v>
      </c>
      <c r="I573" s="31">
        <v>-5.0288857338893893E-7</v>
      </c>
      <c r="J573" s="31">
        <v>930889.53474975447</v>
      </c>
      <c r="K573" s="31">
        <v>1002828.5505955961</v>
      </c>
      <c r="L573" s="31">
        <v>847731.61683372792</v>
      </c>
      <c r="M573" s="31">
        <v>-5.0288857338893893E-7</v>
      </c>
      <c r="N573" s="31">
        <v>853761.78696608217</v>
      </c>
      <c r="O573" s="31">
        <v>7.5013212021023096E-9</v>
      </c>
      <c r="P573" s="31">
        <v>920794.93869663868</v>
      </c>
      <c r="Q573" s="31">
        <v>882016.55942052708</v>
      </c>
      <c r="R573" s="31">
        <v>958246.58735059318</v>
      </c>
      <c r="S573" s="31">
        <v>-5.0923095121914539E-7</v>
      </c>
      <c r="T573" s="31">
        <v>920794.93869663868</v>
      </c>
      <c r="U573" s="31">
        <v>-5.0198841484468669E-7</v>
      </c>
      <c r="V573" s="31">
        <v>956083.32843524625</v>
      </c>
      <c r="W573" s="31">
        <v>1.0330460824254741E-7</v>
      </c>
      <c r="X573" s="31">
        <v>932909.69201110874</v>
      </c>
      <c r="Y573" s="31">
        <v>-5.0258852054085471E-7</v>
      </c>
      <c r="Z573" s="31">
        <v>920794.93869663868</v>
      </c>
      <c r="AA573" s="32">
        <v>63562.447825200601</v>
      </c>
    </row>
    <row r="574" spans="1:27" x14ac:dyDescent="0.25">
      <c r="A574" s="36" t="s">
        <v>223</v>
      </c>
      <c r="B574" s="37" t="s">
        <v>88</v>
      </c>
      <c r="C574" s="29">
        <v>2191439.8785399999</v>
      </c>
      <c r="D574" s="29">
        <v>0</v>
      </c>
      <c r="E574" s="29">
        <v>0</v>
      </c>
      <c r="F574" s="29">
        <v>2283704.4949123738</v>
      </c>
      <c r="G574" s="29">
        <v>-1.2450038018208896E-6</v>
      </c>
      <c r="H574" s="29">
        <v>2308740.5517063611</v>
      </c>
      <c r="I574" s="29">
        <v>-1.2472363250757985E-6</v>
      </c>
      <c r="J574" s="29">
        <v>2308740.5517063611</v>
      </c>
      <c r="K574" s="29">
        <v>2487159.7055727644</v>
      </c>
      <c r="L574" s="29">
        <v>2102496.8996710945</v>
      </c>
      <c r="M574" s="29">
        <v>-1.2472363250757985E-6</v>
      </c>
      <c r="N574" s="29">
        <v>2117452.5929070245</v>
      </c>
      <c r="O574" s="29">
        <v>1.8604360457574561E-8</v>
      </c>
      <c r="P574" s="29">
        <v>2283704.4949123738</v>
      </c>
      <c r="Q574" s="29">
        <v>2187528.5111655202</v>
      </c>
      <c r="R574" s="29">
        <v>2376589.9950151201</v>
      </c>
      <c r="S574" s="29">
        <v>-1.2629663385137279E-6</v>
      </c>
      <c r="T574" s="29">
        <v>2283704.4949123738</v>
      </c>
      <c r="U574" s="29">
        <v>-1.2450038018208896E-6</v>
      </c>
      <c r="V574" s="29">
        <v>2371224.8003327618</v>
      </c>
      <c r="W574" s="29">
        <v>2.5621035506841735E-7</v>
      </c>
      <c r="X574" s="29">
        <v>2313750.833609859</v>
      </c>
      <c r="Y574" s="29">
        <v>-1.2464921506574955E-6</v>
      </c>
      <c r="Z574" s="29">
        <v>2283704.4949123738</v>
      </c>
      <c r="AA574" s="30">
        <v>51891.957821269985</v>
      </c>
    </row>
    <row r="575" spans="1:27" x14ac:dyDescent="0.25">
      <c r="A575" s="34" t="s">
        <v>224</v>
      </c>
      <c r="B575" s="35" t="s">
        <v>90</v>
      </c>
      <c r="C575" s="31">
        <v>137045.6274</v>
      </c>
      <c r="D575" s="31">
        <v>0</v>
      </c>
      <c r="E575" s="31">
        <v>0</v>
      </c>
      <c r="F575" s="31">
        <v>142815.56084028966</v>
      </c>
      <c r="G575" s="31">
        <v>-7.7858548074612284E-8</v>
      </c>
      <c r="H575" s="31">
        <v>144381.23560260161</v>
      </c>
      <c r="I575" s="31">
        <v>-7.7998162924716179E-8</v>
      </c>
      <c r="J575" s="31">
        <v>144381.23560260161</v>
      </c>
      <c r="K575" s="31">
        <v>155538.99773025289</v>
      </c>
      <c r="L575" s="31">
        <v>131483.41852478555</v>
      </c>
      <c r="M575" s="31">
        <v>-7.7998162924716179E-8</v>
      </c>
      <c r="N575" s="31">
        <v>132418.69965332164</v>
      </c>
      <c r="O575" s="31">
        <v>1.1634570841992269E-9</v>
      </c>
      <c r="P575" s="31">
        <v>142815.56084028966</v>
      </c>
      <c r="Q575" s="31">
        <v>136801.02301861736</v>
      </c>
      <c r="R575" s="31">
        <v>148624.32235941672</v>
      </c>
      <c r="S575" s="31">
        <v>-7.8981867557328614E-8</v>
      </c>
      <c r="T575" s="31">
        <v>142815.56084028966</v>
      </c>
      <c r="U575" s="31">
        <v>-7.7858548074612284E-8</v>
      </c>
      <c r="V575" s="31">
        <v>148288.80027707844</v>
      </c>
      <c r="W575" s="31">
        <v>1.6022574564135878E-8</v>
      </c>
      <c r="X575" s="31">
        <v>144694.56257708985</v>
      </c>
      <c r="Y575" s="31">
        <v>-7.7951624641348209E-8</v>
      </c>
      <c r="Z575" s="31">
        <v>142815.56084028966</v>
      </c>
      <c r="AA575" s="32">
        <v>12526.001166149303</v>
      </c>
    </row>
    <row r="576" spans="1:27" x14ac:dyDescent="0.25">
      <c r="A576" s="36" t="s">
        <v>225</v>
      </c>
      <c r="B576" s="37" t="s">
        <v>106</v>
      </c>
      <c r="C576" s="29">
        <v>1603744.054</v>
      </c>
      <c r="D576" s="29">
        <v>0</v>
      </c>
      <c r="E576" s="29">
        <v>0</v>
      </c>
      <c r="F576" s="29">
        <v>1671265.3359437997</v>
      </c>
      <c r="G576" s="29">
        <v>-9.1112125134269403E-7</v>
      </c>
      <c r="H576" s="29">
        <v>1689587.2746892574</v>
      </c>
      <c r="I576" s="29">
        <v>-9.127550611179647E-7</v>
      </c>
      <c r="J576" s="29">
        <v>1689587.2746892574</v>
      </c>
      <c r="K576" s="29">
        <v>1820158.3480438183</v>
      </c>
      <c r="L576" s="29">
        <v>1538653.6196682644</v>
      </c>
      <c r="M576" s="29">
        <v>-9.127550611179647E-7</v>
      </c>
      <c r="N576" s="29">
        <v>1549598.5259536013</v>
      </c>
      <c r="O576" s="29">
        <v>1.3615081460590165E-8</v>
      </c>
      <c r="P576" s="29">
        <v>1671265.3359437997</v>
      </c>
      <c r="Q576" s="29">
        <v>1600881.6290568111</v>
      </c>
      <c r="R576" s="29">
        <v>1739240.9943003685</v>
      </c>
      <c r="S576" s="29">
        <v>-9.2426663201135645E-7</v>
      </c>
      <c r="T576" s="29">
        <v>1671265.3359437997</v>
      </c>
      <c r="U576" s="29">
        <v>-9.1112125134269403E-7</v>
      </c>
      <c r="V576" s="29">
        <v>1735314.6264567217</v>
      </c>
      <c r="W576" s="29">
        <v>1.8750039074216068E-7</v>
      </c>
      <c r="X576" s="29">
        <v>1693253.9095307081</v>
      </c>
      <c r="Y576" s="29">
        <v>-9.1221045785954114E-7</v>
      </c>
      <c r="Z576" s="29">
        <v>1671265.3359437997</v>
      </c>
      <c r="AA576" s="30">
        <v>118948.22760626313</v>
      </c>
    </row>
    <row r="577" spans="1:27" x14ac:dyDescent="0.25">
      <c r="A577" s="34" t="s">
        <v>226</v>
      </c>
      <c r="B577" s="35" t="s">
        <v>88</v>
      </c>
      <c r="C577" s="31">
        <v>979833.49574000004</v>
      </c>
      <c r="D577" s="31">
        <v>0</v>
      </c>
      <c r="E577" s="31">
        <v>0</v>
      </c>
      <c r="F577" s="31">
        <v>1021086.7203794469</v>
      </c>
      <c r="G577" s="31">
        <v>-5.5666433713001619E-7</v>
      </c>
      <c r="H577" s="31">
        <v>1032280.8066458432</v>
      </c>
      <c r="I577" s="31">
        <v>-5.5766253976683029E-7</v>
      </c>
      <c r="J577" s="31">
        <v>1032280.8066458432</v>
      </c>
      <c r="K577" s="31">
        <v>1112055.3261076144</v>
      </c>
      <c r="L577" s="31">
        <v>940065.4369581592</v>
      </c>
      <c r="M577" s="31">
        <v>-5.5766253976683029E-7</v>
      </c>
      <c r="N577" s="31">
        <v>946752.4053427719</v>
      </c>
      <c r="O577" s="31">
        <v>8.3183553067844605E-9</v>
      </c>
      <c r="P577" s="31">
        <v>1021086.7203794469</v>
      </c>
      <c r="Q577" s="31">
        <v>978084.65069743665</v>
      </c>
      <c r="R577" s="31">
        <v>1062617.5536733391</v>
      </c>
      <c r="S577" s="31">
        <v>-5.6469572110383863E-7</v>
      </c>
      <c r="T577" s="31">
        <v>1021086.7203794469</v>
      </c>
      <c r="U577" s="31">
        <v>-5.5666433713001619E-7</v>
      </c>
      <c r="V577" s="31">
        <v>1060218.6754232803</v>
      </c>
      <c r="W577" s="31">
        <v>1.1455641120244938E-7</v>
      </c>
      <c r="X577" s="31">
        <v>1034520.9967967217</v>
      </c>
      <c r="Y577" s="31">
        <v>-5.5732980555455899E-7</v>
      </c>
      <c r="Z577" s="31">
        <v>1021086.7203794469</v>
      </c>
      <c r="AA577" s="32">
        <v>23201.858709754939</v>
      </c>
    </row>
    <row r="578" spans="1:27" x14ac:dyDescent="0.25">
      <c r="A578" s="36" t="s">
        <v>227</v>
      </c>
      <c r="B578" s="37" t="s">
        <v>123</v>
      </c>
      <c r="C578" s="29">
        <v>51585.396499999995</v>
      </c>
      <c r="D578" s="29">
        <v>0</v>
      </c>
      <c r="E578" s="29">
        <v>0</v>
      </c>
      <c r="F578" s="29">
        <v>53757.259330962173</v>
      </c>
      <c r="G578" s="29">
        <v>-2.9306765560790051E-8</v>
      </c>
      <c r="H578" s="29">
        <v>54346.595561064358</v>
      </c>
      <c r="I578" s="29">
        <v>-2.9359318039380825E-8</v>
      </c>
      <c r="J578" s="29">
        <v>54346.595561064358</v>
      </c>
      <c r="K578" s="29">
        <v>58546.493028260571</v>
      </c>
      <c r="L578" s="29">
        <v>49491.723351229717</v>
      </c>
      <c r="M578" s="29">
        <v>-2.9359318039380825E-8</v>
      </c>
      <c r="N578" s="29">
        <v>49843.772874952818</v>
      </c>
      <c r="O578" s="29">
        <v>4.3793732158980944E-10</v>
      </c>
      <c r="P578" s="29">
        <v>53757.259330962173</v>
      </c>
      <c r="Q578" s="29">
        <v>51493.324872187804</v>
      </c>
      <c r="R578" s="29">
        <v>55943.737453781214</v>
      </c>
      <c r="S578" s="29">
        <v>-2.9729594672608159E-8</v>
      </c>
      <c r="T578" s="29">
        <v>53757.259330962173</v>
      </c>
      <c r="U578" s="29">
        <v>-2.9306765560790051E-8</v>
      </c>
      <c r="V578" s="29">
        <v>55817.443459727634</v>
      </c>
      <c r="W578" s="29">
        <v>6.031063358404997E-9</v>
      </c>
      <c r="X578" s="29">
        <v>54464.535086168245</v>
      </c>
      <c r="Y578" s="29">
        <v>-2.9341800546517236E-8</v>
      </c>
      <c r="Z578" s="29">
        <v>53757.259330962173</v>
      </c>
      <c r="AA578" s="30">
        <v>4247.5792193568514</v>
      </c>
    </row>
    <row r="579" spans="1:27" x14ac:dyDescent="0.25">
      <c r="A579" s="34" t="s">
        <v>228</v>
      </c>
      <c r="B579" s="35" t="s">
        <v>99</v>
      </c>
      <c r="C579" s="31">
        <v>954258.1202</v>
      </c>
      <c r="D579" s="31">
        <v>0</v>
      </c>
      <c r="E579" s="31">
        <v>0</v>
      </c>
      <c r="F579" s="31">
        <v>994434.56320565194</v>
      </c>
      <c r="G579" s="31">
        <v>-5.4213442002295395E-7</v>
      </c>
      <c r="H579" s="31">
        <v>1005336.464155528</v>
      </c>
      <c r="I579" s="31">
        <v>-5.4310656781737635E-7</v>
      </c>
      <c r="J579" s="31">
        <v>1005336.464155528</v>
      </c>
      <c r="K579" s="31">
        <v>1083028.7285171945</v>
      </c>
      <c r="L579" s="31">
        <v>915528.07761403779</v>
      </c>
      <c r="M579" s="31">
        <v>-5.4310656781737635E-7</v>
      </c>
      <c r="N579" s="31">
        <v>922040.50437662576</v>
      </c>
      <c r="O579" s="31">
        <v>8.1012316201875946E-9</v>
      </c>
      <c r="P579" s="31">
        <v>994434.56320565194</v>
      </c>
      <c r="Q579" s="31">
        <v>952554.92308529303</v>
      </c>
      <c r="R579" s="31">
        <v>1034881.3687921853</v>
      </c>
      <c r="S579" s="31">
        <v>-5.4995617076610039E-7</v>
      </c>
      <c r="T579" s="31">
        <v>994434.56320565194</v>
      </c>
      <c r="U579" s="31">
        <v>-5.4213442002295395E-7</v>
      </c>
      <c r="V579" s="31">
        <v>1032545.1054786305</v>
      </c>
      <c r="W579" s="31">
        <v>1.1156628762558123E-7</v>
      </c>
      <c r="X579" s="31">
        <v>1007518.1814080629</v>
      </c>
      <c r="Y579" s="31">
        <v>-5.4278251855256885E-7</v>
      </c>
      <c r="Z579" s="31">
        <v>994434.56320565194</v>
      </c>
      <c r="AA579" s="32">
        <v>51261.478660845627</v>
      </c>
    </row>
    <row r="580" spans="1:27" x14ac:dyDescent="0.25">
      <c r="A580" s="36" t="s">
        <v>229</v>
      </c>
      <c r="B580" s="37" t="s">
        <v>88</v>
      </c>
      <c r="C580" s="29">
        <v>1815791.60268</v>
      </c>
      <c r="D580" s="29">
        <v>0</v>
      </c>
      <c r="E580" s="29">
        <v>0</v>
      </c>
      <c r="F580" s="29">
        <v>1892240.5699886826</v>
      </c>
      <c r="G580" s="29">
        <v>-1.0315899928576494E-6</v>
      </c>
      <c r="H580" s="29">
        <v>1912985.0412999508</v>
      </c>
      <c r="I580" s="29">
        <v>-1.0334398254808249E-6</v>
      </c>
      <c r="J580" s="29">
        <v>1912985.0412999508</v>
      </c>
      <c r="K580" s="29">
        <v>2060820.2634844289</v>
      </c>
      <c r="L580" s="29">
        <v>1742094.8904274604</v>
      </c>
      <c r="M580" s="29">
        <v>-1.0334398254808249E-6</v>
      </c>
      <c r="N580" s="29">
        <v>1754486.9357014343</v>
      </c>
      <c r="O580" s="29">
        <v>1.5415271859797509E-8</v>
      </c>
      <c r="P580" s="29">
        <v>1892240.5699886826</v>
      </c>
      <c r="Q580" s="29">
        <v>1812550.7070008041</v>
      </c>
      <c r="R580" s="29">
        <v>1969203.9915038855</v>
      </c>
      <c r="S580" s="29">
        <v>-1.0464734599374838E-6</v>
      </c>
      <c r="T580" s="29">
        <v>1892240.5699886826</v>
      </c>
      <c r="U580" s="29">
        <v>-1.0315899928576494E-6</v>
      </c>
      <c r="V580" s="29">
        <v>1964758.4780556867</v>
      </c>
      <c r="W580" s="29">
        <v>2.1229175201595734E-7</v>
      </c>
      <c r="X580" s="29">
        <v>1917136.4797658294</v>
      </c>
      <c r="Y580" s="29">
        <v>-1.032823214606433E-6</v>
      </c>
      <c r="Z580" s="29">
        <v>1892240.5699886826</v>
      </c>
      <c r="AA580" s="30">
        <v>42996.836089914628</v>
      </c>
    </row>
    <row r="581" spans="1:27" x14ac:dyDescent="0.25">
      <c r="A581" s="34" t="s">
        <v>230</v>
      </c>
      <c r="B581" s="35" t="s">
        <v>92</v>
      </c>
      <c r="C581" s="31">
        <v>462507.74460000003</v>
      </c>
      <c r="D581" s="31">
        <v>0</v>
      </c>
      <c r="E581" s="31">
        <v>0</v>
      </c>
      <c r="F581" s="31">
        <v>481980.37537698523</v>
      </c>
      <c r="G581" s="31">
        <v>-2.62760528380197E-7</v>
      </c>
      <c r="H581" s="31">
        <v>487264.28495390643</v>
      </c>
      <c r="I581" s="31">
        <v>-2.6323170685308431E-7</v>
      </c>
      <c r="J581" s="31">
        <v>487264.28495390643</v>
      </c>
      <c r="K581" s="31">
        <v>524920.00220916059</v>
      </c>
      <c r="L581" s="31">
        <v>443736.15202404058</v>
      </c>
      <c r="M581" s="31">
        <v>-2.6323170685308431E-7</v>
      </c>
      <c r="N581" s="31">
        <v>446892.58082467364</v>
      </c>
      <c r="O581" s="31">
        <v>3.9264872740615199E-9</v>
      </c>
      <c r="P581" s="31">
        <v>481980.37537698523</v>
      </c>
      <c r="Q581" s="31">
        <v>461682.24273686967</v>
      </c>
      <c r="R581" s="31">
        <v>501584.04490005044</v>
      </c>
      <c r="S581" s="31">
        <v>-2.6655155747228143E-7</v>
      </c>
      <c r="T581" s="31">
        <v>481980.37537698523</v>
      </c>
      <c r="U581" s="31">
        <v>-2.62760528380197E-7</v>
      </c>
      <c r="V581" s="31">
        <v>500451.70989228803</v>
      </c>
      <c r="W581" s="31">
        <v>5.4073704976477141E-8</v>
      </c>
      <c r="X581" s="31">
        <v>488321.71491385641</v>
      </c>
      <c r="Y581" s="31">
        <v>-2.6307464736212189E-7</v>
      </c>
      <c r="Z581" s="31">
        <v>481980.37537698523</v>
      </c>
      <c r="AA581" s="32">
        <v>33084.430948180539</v>
      </c>
    </row>
    <row r="582" spans="1:27" x14ac:dyDescent="0.25">
      <c r="A582" s="36" t="s">
        <v>28</v>
      </c>
      <c r="B582" s="37" t="s">
        <v>109</v>
      </c>
      <c r="C582" s="29">
        <v>7504525.6946</v>
      </c>
      <c r="D582" s="29">
        <v>0</v>
      </c>
      <c r="E582" s="29">
        <v>0</v>
      </c>
      <c r="F582" s="29">
        <v>9823129.6378371436</v>
      </c>
      <c r="G582" s="29">
        <v>-4.0848022238653691E-6</v>
      </c>
      <c r="H582" s="29">
        <v>9927009.0939361025</v>
      </c>
      <c r="I582" s="29">
        <v>-4.0921270335913691E-6</v>
      </c>
      <c r="J582" s="29">
        <v>9927009.0939361025</v>
      </c>
      <c r="K582" s="29">
        <v>12438629.214185143</v>
      </c>
      <c r="L582" s="29">
        <v>5922496.3505648924</v>
      </c>
      <c r="M582" s="29">
        <v>-4.0921270335913691E-6</v>
      </c>
      <c r="N582" s="29">
        <v>5964624.8496004036</v>
      </c>
      <c r="O582" s="29">
        <v>6.1040081049990586E-8</v>
      </c>
      <c r="P582" s="29">
        <v>9823129.6378371436</v>
      </c>
      <c r="Q582" s="29">
        <v>7177183.968521988</v>
      </c>
      <c r="R582" s="29">
        <v>10208529.595568124</v>
      </c>
      <c r="S582" s="29">
        <v>-3.7705966292202945E-6</v>
      </c>
      <c r="T582" s="29">
        <v>9823129.6378371436</v>
      </c>
      <c r="U582" s="29">
        <v>-4.0848022238653691E-6</v>
      </c>
      <c r="V582" s="29">
        <v>10186268.362097753</v>
      </c>
      <c r="W582" s="29">
        <v>7.6491817060554907E-7</v>
      </c>
      <c r="X582" s="29">
        <v>9947797.7254414801</v>
      </c>
      <c r="Y582" s="29">
        <v>-4.0896854303493688E-6</v>
      </c>
      <c r="Z582" s="29">
        <v>9823129.6378371436</v>
      </c>
      <c r="AA582" s="30">
        <v>177702.58478287153</v>
      </c>
    </row>
    <row r="583" spans="1:27" x14ac:dyDescent="0.25">
      <c r="A583" s="34" t="s">
        <v>231</v>
      </c>
      <c r="B583" s="35" t="s">
        <v>86</v>
      </c>
      <c r="C583" s="31">
        <v>5803.0862999999999</v>
      </c>
      <c r="D583" s="31">
        <v>0</v>
      </c>
      <c r="E583" s="31">
        <v>0</v>
      </c>
      <c r="F583" s="31">
        <v>6047.4094669225569</v>
      </c>
      <c r="G583" s="31">
        <v>-3.2968572747741227E-9</v>
      </c>
      <c r="H583" s="31">
        <v>6113.7066989889936</v>
      </c>
      <c r="I583" s="31">
        <v>-3.3027691527324744E-9</v>
      </c>
      <c r="J583" s="31">
        <v>6113.7066989889936</v>
      </c>
      <c r="K583" s="31">
        <v>6586.1731159775891</v>
      </c>
      <c r="L583" s="31">
        <v>5567.5590618540891</v>
      </c>
      <c r="M583" s="31">
        <v>-3.3027691527324744E-9</v>
      </c>
      <c r="N583" s="31">
        <v>5607.1627851295143</v>
      </c>
      <c r="O583" s="31">
        <v>4.926564965293069E-11</v>
      </c>
      <c r="P583" s="31">
        <v>6047.4094669225569</v>
      </c>
      <c r="Q583" s="31">
        <v>5792.7287252166871</v>
      </c>
      <c r="R583" s="31">
        <v>6293.37677745357</v>
      </c>
      <c r="S583" s="31">
        <v>-3.3444233301408354E-9</v>
      </c>
      <c r="T583" s="31">
        <v>6047.4094669225569</v>
      </c>
      <c r="U583" s="31">
        <v>-3.2968572747741227E-9</v>
      </c>
      <c r="V583" s="31">
        <v>6279.1693661241907</v>
      </c>
      <c r="W583" s="31">
        <v>6.7846296673501436E-10</v>
      </c>
      <c r="X583" s="31">
        <v>6126.9742764197281</v>
      </c>
      <c r="Y583" s="31">
        <v>-3.3007985267463569E-9</v>
      </c>
      <c r="Z583" s="31">
        <v>6047.4094669225569</v>
      </c>
      <c r="AA583" s="32">
        <v>562.36933878693378</v>
      </c>
    </row>
    <row r="584" spans="1:27" x14ac:dyDescent="0.25">
      <c r="A584" s="36" t="s">
        <v>232</v>
      </c>
      <c r="B584" s="37" t="s">
        <v>97</v>
      </c>
      <c r="C584" s="29">
        <v>3951849.8199400003</v>
      </c>
      <c r="D584" s="29">
        <v>0</v>
      </c>
      <c r="E584" s="29">
        <v>0</v>
      </c>
      <c r="F584" s="29">
        <v>4118231.7093856349</v>
      </c>
      <c r="G584" s="29">
        <v>-2.2451302900120574E-6</v>
      </c>
      <c r="H584" s="29">
        <v>4163379.5309171313</v>
      </c>
      <c r="I584" s="29">
        <v>-2.2491562259774107E-6</v>
      </c>
      <c r="J584" s="29">
        <v>4163379.5309171313</v>
      </c>
      <c r="K584" s="29">
        <v>4485124.9312748816</v>
      </c>
      <c r="L584" s="29">
        <v>3791457.8792483932</v>
      </c>
      <c r="M584" s="29">
        <v>-2.2491562259774107E-6</v>
      </c>
      <c r="N584" s="29">
        <v>3818427.6602587039</v>
      </c>
      <c r="O584" s="29">
        <v>3.3549466377944666E-8</v>
      </c>
      <c r="P584" s="29">
        <v>4118231.7093856349</v>
      </c>
      <c r="Q584" s="29">
        <v>3944796.404235593</v>
      </c>
      <c r="R584" s="29">
        <v>4285733.2459099349</v>
      </c>
      <c r="S584" s="29">
        <v>-2.2775223478961872E-6</v>
      </c>
      <c r="T584" s="29">
        <v>4118231.7093856349</v>
      </c>
      <c r="U584" s="29">
        <v>-2.2451302900120574E-6</v>
      </c>
      <c r="V584" s="29">
        <v>4276058.125982143</v>
      </c>
      <c r="W584" s="29">
        <v>4.6202720661378495E-7</v>
      </c>
      <c r="X584" s="29">
        <v>4172414.6323735206</v>
      </c>
      <c r="Y584" s="29">
        <v>-2.2478142473222927E-6</v>
      </c>
      <c r="Z584" s="29">
        <v>4118231.7093856349</v>
      </c>
      <c r="AA584" s="30">
        <v>222704.89250881918</v>
      </c>
    </row>
    <row r="585" spans="1:27" x14ac:dyDescent="0.25">
      <c r="A585" s="34" t="s">
        <v>27</v>
      </c>
      <c r="B585" s="35" t="s">
        <v>99</v>
      </c>
      <c r="C585" s="31">
        <v>536661.88399999996</v>
      </c>
      <c r="D585" s="31">
        <v>0</v>
      </c>
      <c r="E585" s="31">
        <v>0</v>
      </c>
      <c r="F585" s="31">
        <v>559256.57315109984</v>
      </c>
      <c r="G585" s="31">
        <v>-3.0488907882679369E-7</v>
      </c>
      <c r="H585" s="31">
        <v>565387.65506603871</v>
      </c>
      <c r="I585" s="31">
        <v>-3.0543580162205986E-7</v>
      </c>
      <c r="J585" s="31">
        <v>565387.65506603871</v>
      </c>
      <c r="K585" s="31">
        <v>609080.73567175528</v>
      </c>
      <c r="L585" s="31">
        <v>514880.63091804937</v>
      </c>
      <c r="M585" s="31">
        <v>-3.0543580162205986E-7</v>
      </c>
      <c r="N585" s="31">
        <v>518543.13180941186</v>
      </c>
      <c r="O585" s="31">
        <v>4.5560232938851413E-9</v>
      </c>
      <c r="P585" s="31">
        <v>559256.57315109984</v>
      </c>
      <c r="Q585" s="31">
        <v>535704.02893641358</v>
      </c>
      <c r="R585" s="31">
        <v>582003.31056770298</v>
      </c>
      <c r="S585" s="31">
        <v>-3.0928792584851528E-7</v>
      </c>
      <c r="T585" s="31">
        <v>559256.57315109984</v>
      </c>
      <c r="U585" s="31">
        <v>-3.0488907882679369E-7</v>
      </c>
      <c r="V585" s="31">
        <v>580689.42762048775</v>
      </c>
      <c r="W585" s="31">
        <v>6.2743373978815747E-8</v>
      </c>
      <c r="X585" s="31">
        <v>566614.62339495937</v>
      </c>
      <c r="Y585" s="31">
        <v>-3.0525356069030449E-7</v>
      </c>
      <c r="Z585" s="31">
        <v>559256.57315109984</v>
      </c>
      <c r="AA585" s="32">
        <v>95504.700486835427</v>
      </c>
    </row>
    <row r="586" spans="1:27" x14ac:dyDescent="0.25">
      <c r="A586" s="36" t="s">
        <v>233</v>
      </c>
      <c r="B586" s="37" t="s">
        <v>3</v>
      </c>
      <c r="C586" s="29">
        <v>0</v>
      </c>
      <c r="D586" s="29">
        <v>0</v>
      </c>
      <c r="E586" s="29">
        <v>0</v>
      </c>
      <c r="F586" s="29">
        <v>0</v>
      </c>
      <c r="G586" s="29">
        <v>0</v>
      </c>
      <c r="H586" s="29">
        <v>0</v>
      </c>
      <c r="I586" s="29">
        <v>0</v>
      </c>
      <c r="J586" s="29">
        <v>0</v>
      </c>
      <c r="K586" s="29">
        <v>0</v>
      </c>
      <c r="L586" s="29">
        <v>0</v>
      </c>
      <c r="M586" s="29">
        <v>0</v>
      </c>
      <c r="N586" s="29">
        <v>0</v>
      </c>
      <c r="O586" s="29">
        <v>0</v>
      </c>
      <c r="P586" s="29">
        <v>0</v>
      </c>
      <c r="Q586" s="29">
        <v>0</v>
      </c>
      <c r="R586" s="29">
        <v>0</v>
      </c>
      <c r="S586" s="29">
        <v>0</v>
      </c>
      <c r="T586" s="29">
        <v>0</v>
      </c>
      <c r="U586" s="29">
        <v>0</v>
      </c>
      <c r="V586" s="29">
        <v>0</v>
      </c>
      <c r="W586" s="29">
        <v>0</v>
      </c>
      <c r="X586" s="29">
        <v>0</v>
      </c>
      <c r="Y586" s="29">
        <v>0</v>
      </c>
      <c r="Z586" s="29">
        <v>0</v>
      </c>
      <c r="AA586" s="30">
        <v>0</v>
      </c>
    </row>
    <row r="587" spans="1:27" x14ac:dyDescent="0.25">
      <c r="A587" s="34" t="s">
        <v>234</v>
      </c>
      <c r="B587" s="35" t="s">
        <v>97</v>
      </c>
      <c r="C587" s="31">
        <v>1004671.4561399999</v>
      </c>
      <c r="D587" s="31">
        <v>0</v>
      </c>
      <c r="E587" s="31">
        <v>0</v>
      </c>
      <c r="F587" s="31">
        <v>1046970.4155542037</v>
      </c>
      <c r="G587" s="31">
        <v>-5.7077531294564243E-7</v>
      </c>
      <c r="H587" s="31">
        <v>1058448.2625540388</v>
      </c>
      <c r="I587" s="31">
        <v>-5.7179881918523406E-7</v>
      </c>
      <c r="J587" s="31">
        <v>1058448.2625540388</v>
      </c>
      <c r="K587" s="31">
        <v>1140244.9994271712</v>
      </c>
      <c r="L587" s="31">
        <v>963895.31029693643</v>
      </c>
      <c r="M587" s="31">
        <v>-5.7179881918523406E-7</v>
      </c>
      <c r="N587" s="31">
        <v>970751.78774268553</v>
      </c>
      <c r="O587" s="31">
        <v>8.5292186632642307E-9</v>
      </c>
      <c r="P587" s="31">
        <v>1046970.4155542037</v>
      </c>
      <c r="Q587" s="31">
        <v>1002878.2793368857</v>
      </c>
      <c r="R587" s="31">
        <v>1089554.0207702823</v>
      </c>
      <c r="S587" s="31">
        <v>-5.7901028579243799E-7</v>
      </c>
      <c r="T587" s="31">
        <v>1046970.4155542037</v>
      </c>
      <c r="U587" s="31">
        <v>-5.7077531294564243E-7</v>
      </c>
      <c r="V587" s="31">
        <v>1087094.3329610091</v>
      </c>
      <c r="W587" s="31">
        <v>1.1746032050681916E-7</v>
      </c>
      <c r="X587" s="31">
        <v>1060745.2396534118</v>
      </c>
      <c r="Y587" s="31">
        <v>-5.7145765043870341E-7</v>
      </c>
      <c r="Z587" s="31">
        <v>1046970.4155542037</v>
      </c>
      <c r="AA587" s="32">
        <v>81809.488519760838</v>
      </c>
    </row>
    <row r="588" spans="1:27" x14ac:dyDescent="0.25">
      <c r="A588" s="36" t="s">
        <v>235</v>
      </c>
      <c r="B588" s="37" t="s">
        <v>88</v>
      </c>
      <c r="C588" s="29">
        <v>5539540.8794000009</v>
      </c>
      <c r="D588" s="29">
        <v>0</v>
      </c>
      <c r="E588" s="29">
        <v>0</v>
      </c>
      <c r="F588" s="29">
        <v>5772768.1831111265</v>
      </c>
      <c r="G588" s="29">
        <v>-3.1471314922817077E-6</v>
      </c>
      <c r="H588" s="29">
        <v>5836054.5463042939</v>
      </c>
      <c r="I588" s="29">
        <v>-3.1527748840789846E-6</v>
      </c>
      <c r="J588" s="29">
        <v>5836054.5463042939</v>
      </c>
      <c r="K588" s="29">
        <v>6287064.0429323157</v>
      </c>
      <c r="L588" s="29">
        <v>5314710.0400031349</v>
      </c>
      <c r="M588" s="29">
        <v>-3.1527748840789846E-6</v>
      </c>
      <c r="N588" s="29">
        <v>5352515.1720861541</v>
      </c>
      <c r="O588" s="29">
        <v>4.7028264977311817E-8</v>
      </c>
      <c r="P588" s="29">
        <v>5772768.1831111265</v>
      </c>
      <c r="Q588" s="29">
        <v>5529653.6907632211</v>
      </c>
      <c r="R588" s="29">
        <v>6007564.9621427646</v>
      </c>
      <c r="S588" s="29">
        <v>-3.1925373495366151E-6</v>
      </c>
      <c r="T588" s="29">
        <v>5772768.1831111265</v>
      </c>
      <c r="U588" s="29">
        <v>-3.1471314922817077E-6</v>
      </c>
      <c r="V588" s="29">
        <v>5994002.7761298576</v>
      </c>
      <c r="W588" s="29">
        <v>6.4765077496566183E-7</v>
      </c>
      <c r="X588" s="29">
        <v>5848719.5806926601</v>
      </c>
      <c r="Y588" s="29">
        <v>-3.1508937534798923E-6</v>
      </c>
      <c r="Z588" s="29">
        <v>5772768.1831111265</v>
      </c>
      <c r="AA588" s="30">
        <v>131172.94454572859</v>
      </c>
    </row>
    <row r="589" spans="1:27" x14ac:dyDescent="0.25">
      <c r="A589" s="34" t="s">
        <v>236</v>
      </c>
      <c r="B589" s="35" t="s">
        <v>88</v>
      </c>
      <c r="C589" s="31">
        <v>24253.241099999999</v>
      </c>
      <c r="D589" s="31">
        <v>0</v>
      </c>
      <c r="E589" s="31">
        <v>0</v>
      </c>
      <c r="F589" s="31">
        <v>25274.357858799249</v>
      </c>
      <c r="G589" s="31">
        <v>-1.3778784292314549E-8</v>
      </c>
      <c r="H589" s="31">
        <v>25551.438479428642</v>
      </c>
      <c r="I589" s="31">
        <v>-1.380349221393854E-8</v>
      </c>
      <c r="J589" s="31">
        <v>25551.438479428642</v>
      </c>
      <c r="K589" s="31">
        <v>27526.050148201786</v>
      </c>
      <c r="L589" s="31">
        <v>23268.885776459516</v>
      </c>
      <c r="M589" s="31">
        <v>-1.380349221393854E-8</v>
      </c>
      <c r="N589" s="31">
        <v>23434.404364224876</v>
      </c>
      <c r="O589" s="31">
        <v>2.0589934686662501E-10</v>
      </c>
      <c r="P589" s="31">
        <v>25274.357858799249</v>
      </c>
      <c r="Q589" s="31">
        <v>24209.95296926326</v>
      </c>
      <c r="R589" s="31">
        <v>26302.346101026018</v>
      </c>
      <c r="S589" s="31">
        <v>-1.3977580406889792E-8</v>
      </c>
      <c r="T589" s="31">
        <v>25274.357858799249</v>
      </c>
      <c r="U589" s="31">
        <v>-1.3778784292314549E-8</v>
      </c>
      <c r="V589" s="31">
        <v>26242.968081371488</v>
      </c>
      <c r="W589" s="31">
        <v>2.8355473379132036E-9</v>
      </c>
      <c r="X589" s="31">
        <v>25606.888586079738</v>
      </c>
      <c r="Y589" s="31">
        <v>-1.3795256240063875E-8</v>
      </c>
      <c r="Z589" s="31">
        <v>25274.357858799249</v>
      </c>
      <c r="AA589" s="32">
        <v>574.30193568840798</v>
      </c>
    </row>
    <row r="590" spans="1:27" x14ac:dyDescent="0.25">
      <c r="A590" s="36" t="s">
        <v>237</v>
      </c>
      <c r="B590" s="37" t="s">
        <v>106</v>
      </c>
      <c r="C590" s="29">
        <v>444457.77200000006</v>
      </c>
      <c r="D590" s="29">
        <v>0</v>
      </c>
      <c r="E590" s="29">
        <v>0</v>
      </c>
      <c r="F590" s="29">
        <v>463170.45776832715</v>
      </c>
      <c r="G590" s="29">
        <v>-2.5250595341794222E-7</v>
      </c>
      <c r="H590" s="29">
        <v>468248.15582944604</v>
      </c>
      <c r="I590" s="29">
        <v>-2.5295874353166236E-7</v>
      </c>
      <c r="J590" s="29">
        <v>468248.15582944604</v>
      </c>
      <c r="K590" s="29">
        <v>504434.30922846997</v>
      </c>
      <c r="L590" s="29">
        <v>426418.76549553976</v>
      </c>
      <c r="M590" s="29">
        <v>-2.5295874353166236E-7</v>
      </c>
      <c r="N590" s="29">
        <v>429452.01051378099</v>
      </c>
      <c r="O590" s="29">
        <v>3.7732509476679941E-9</v>
      </c>
      <c r="P590" s="29">
        <v>463170.45776832715</v>
      </c>
      <c r="Q590" s="29">
        <v>443664.48643202306</v>
      </c>
      <c r="R590" s="29">
        <v>482009.06832344609</v>
      </c>
      <c r="S590" s="29">
        <v>-2.561490326172155E-7</v>
      </c>
      <c r="T590" s="29">
        <v>463170.45776832715</v>
      </c>
      <c r="U590" s="29">
        <v>-2.5250595341794222E-7</v>
      </c>
      <c r="V590" s="29">
        <v>480920.92417757248</v>
      </c>
      <c r="W590" s="29">
        <v>5.1963407571511494E-8</v>
      </c>
      <c r="X590" s="29">
        <v>469264.31819544447</v>
      </c>
      <c r="Y590" s="29">
        <v>-2.5280781349375563E-7</v>
      </c>
      <c r="Z590" s="29">
        <v>463170.45776832715</v>
      </c>
      <c r="AA590" s="30">
        <v>35656.976666708608</v>
      </c>
    </row>
    <row r="591" spans="1:27" x14ac:dyDescent="0.25">
      <c r="A591" s="34" t="s">
        <v>238</v>
      </c>
      <c r="B591" s="35" t="s">
        <v>197</v>
      </c>
      <c r="C591" s="31">
        <v>3425233.4424000001</v>
      </c>
      <c r="D591" s="31">
        <v>0</v>
      </c>
      <c r="E591" s="31">
        <v>0</v>
      </c>
      <c r="F591" s="31">
        <v>3569443.5814248533</v>
      </c>
      <c r="G591" s="31">
        <v>-1.9459482779665112E-6</v>
      </c>
      <c r="H591" s="31">
        <v>3608575.085709481</v>
      </c>
      <c r="I591" s="31">
        <v>-1.9494377249682442E-6</v>
      </c>
      <c r="J591" s="31">
        <v>3608575.085709481</v>
      </c>
      <c r="K591" s="31">
        <v>3887445.2744709756</v>
      </c>
      <c r="L591" s="31">
        <v>3286215.0423645778</v>
      </c>
      <c r="M591" s="31">
        <v>-1.9494377249682442E-6</v>
      </c>
      <c r="N591" s="31">
        <v>3309590.8790131793</v>
      </c>
      <c r="O591" s="31">
        <v>2.9078725014442779E-8</v>
      </c>
      <c r="P591" s="31">
        <v>3569443.5814248533</v>
      </c>
      <c r="Q591" s="31">
        <v>3419119.9521474149</v>
      </c>
      <c r="R591" s="31">
        <v>3714624.1653786045</v>
      </c>
      <c r="S591" s="31">
        <v>-1.9740238286549637E-6</v>
      </c>
      <c r="T591" s="31">
        <v>3569443.5814248533</v>
      </c>
      <c r="U591" s="31">
        <v>-1.9459482779665112E-6</v>
      </c>
      <c r="V591" s="31">
        <v>3706238.334477671</v>
      </c>
      <c r="W591" s="31">
        <v>4.0045829459587569E-7</v>
      </c>
      <c r="X591" s="31">
        <v>3616406.1858458649</v>
      </c>
      <c r="Y591" s="31">
        <v>-1.9482745759676659E-6</v>
      </c>
      <c r="Z591" s="31">
        <v>3569443.5814248533</v>
      </c>
      <c r="AA591" s="32">
        <v>197254.66107979853</v>
      </c>
    </row>
    <row r="592" spans="1:27" x14ac:dyDescent="0.25">
      <c r="A592" s="36" t="s">
        <v>239</v>
      </c>
      <c r="B592" s="37" t="s">
        <v>197</v>
      </c>
      <c r="C592" s="29">
        <v>4512337.3877999997</v>
      </c>
      <c r="D592" s="29">
        <v>0</v>
      </c>
      <c r="E592" s="29">
        <v>0</v>
      </c>
      <c r="F592" s="29">
        <v>4702317.0820207037</v>
      </c>
      <c r="G592" s="29">
        <v>-2.5635552487309545E-6</v>
      </c>
      <c r="H592" s="29">
        <v>4753868.1814694637</v>
      </c>
      <c r="I592" s="29">
        <v>-2.5681521798404537E-6</v>
      </c>
      <c r="J592" s="29">
        <v>4753868.1814694637</v>
      </c>
      <c r="K592" s="29">
        <v>5121246.463928842</v>
      </c>
      <c r="L592" s="29">
        <v>4329197.1917751608</v>
      </c>
      <c r="M592" s="29">
        <v>-2.5681521798404537E-6</v>
      </c>
      <c r="N592" s="29">
        <v>4359992.0743588954</v>
      </c>
      <c r="O592" s="29">
        <v>3.8307759245830158E-8</v>
      </c>
      <c r="P592" s="29">
        <v>4702317.0820207037</v>
      </c>
      <c r="Q592" s="29">
        <v>4504283.5920221088</v>
      </c>
      <c r="R592" s="29">
        <v>4893575.2219325136</v>
      </c>
      <c r="S592" s="29">
        <v>-2.6005414452004747E-6</v>
      </c>
      <c r="T592" s="29">
        <v>4702317.0820207037</v>
      </c>
      <c r="U592" s="29">
        <v>-2.5635552487309545E-6</v>
      </c>
      <c r="V592" s="29">
        <v>4882527.8878052561</v>
      </c>
      <c r="W592" s="29">
        <v>5.2755614043446381E-7</v>
      </c>
      <c r="X592" s="29">
        <v>4764184.7238386907</v>
      </c>
      <c r="Y592" s="29">
        <v>-2.5666198694706205E-6</v>
      </c>
      <c r="Z592" s="29">
        <v>4702317.0820207037</v>
      </c>
      <c r="AA592" s="30">
        <v>288641.43083748076</v>
      </c>
    </row>
    <row r="593" spans="1:27" x14ac:dyDescent="0.25">
      <c r="A593" s="34" t="s">
        <v>240</v>
      </c>
      <c r="B593" s="35" t="s">
        <v>117</v>
      </c>
      <c r="C593" s="31">
        <v>13310.51326</v>
      </c>
      <c r="D593" s="31">
        <v>0</v>
      </c>
      <c r="E593" s="31">
        <v>0</v>
      </c>
      <c r="F593" s="31">
        <v>13870.916222307813</v>
      </c>
      <c r="G593" s="31">
        <v>-7.5619868813959264E-9</v>
      </c>
      <c r="H593" s="31">
        <v>14022.981888903469</v>
      </c>
      <c r="I593" s="31">
        <v>-7.5755469295992659E-9</v>
      </c>
      <c r="J593" s="31">
        <v>14022.981888903469</v>
      </c>
      <c r="K593" s="31">
        <v>15106.676010121582</v>
      </c>
      <c r="L593" s="31">
        <v>12770.285480442024</v>
      </c>
      <c r="M593" s="31">
        <v>-7.5755469295992659E-9</v>
      </c>
      <c r="N593" s="31">
        <v>12861.1243645377</v>
      </c>
      <c r="O593" s="31">
        <v>1.1300040169449979E-10</v>
      </c>
      <c r="P593" s="31">
        <v>13870.916222307813</v>
      </c>
      <c r="Q593" s="31">
        <v>13286.756136743927</v>
      </c>
      <c r="R593" s="31">
        <v>14435.090349504508</v>
      </c>
      <c r="S593" s="31">
        <v>-7.671088931228361E-9</v>
      </c>
      <c r="T593" s="31">
        <v>13870.916222307813</v>
      </c>
      <c r="U593" s="31">
        <v>-7.5619868813959264E-9</v>
      </c>
      <c r="V593" s="31">
        <v>14402.502873269666</v>
      </c>
      <c r="W593" s="31">
        <v>1.5561874920153002E-9</v>
      </c>
      <c r="X593" s="31">
        <v>14053.413672301185</v>
      </c>
      <c r="Y593" s="31">
        <v>-7.5710269135314861E-9</v>
      </c>
      <c r="Z593" s="31">
        <v>13870.916222307813</v>
      </c>
      <c r="AA593" s="32">
        <v>315.18482411096068</v>
      </c>
    </row>
    <row r="594" spans="1:27" x14ac:dyDescent="0.25">
      <c r="A594" s="36" t="s">
        <v>241</v>
      </c>
      <c r="B594" s="37" t="s">
        <v>97</v>
      </c>
      <c r="C594" s="29">
        <v>214990.49880000003</v>
      </c>
      <c r="D594" s="29">
        <v>0</v>
      </c>
      <c r="E594" s="29">
        <v>0</v>
      </c>
      <c r="F594" s="29">
        <v>224042.08907620807</v>
      </c>
      <c r="G594" s="29">
        <v>-1.2214069433640809E-7</v>
      </c>
      <c r="H594" s="29">
        <v>226498.24331107142</v>
      </c>
      <c r="I594" s="29">
        <v>-1.2235971530652716E-7</v>
      </c>
      <c r="J594" s="29">
        <v>226498.24331107142</v>
      </c>
      <c r="K594" s="29">
        <v>244001.99655606918</v>
      </c>
      <c r="L594" s="29">
        <v>206264.77669416546</v>
      </c>
      <c r="M594" s="29">
        <v>-1.2235971530652716E-7</v>
      </c>
      <c r="N594" s="29">
        <v>207732.00013030853</v>
      </c>
      <c r="O594" s="29">
        <v>1.8251747509923501E-9</v>
      </c>
      <c r="P594" s="29">
        <v>224042.08907620807</v>
      </c>
      <c r="Q594" s="29">
        <v>214606.77537182649</v>
      </c>
      <c r="R594" s="29">
        <v>233154.59094948837</v>
      </c>
      <c r="S594" s="29">
        <v>-1.2390290317504591E-7</v>
      </c>
      <c r="T594" s="29">
        <v>224042.08907620807</v>
      </c>
      <c r="U594" s="29">
        <v>-1.2214069433640809E-7</v>
      </c>
      <c r="V594" s="29">
        <v>232628.24026461915</v>
      </c>
      <c r="W594" s="29">
        <v>2.5135433818326735E-8</v>
      </c>
      <c r="X594" s="29">
        <v>226989.77539283648</v>
      </c>
      <c r="Y594" s="29">
        <v>-1.2228670831648747E-7</v>
      </c>
      <c r="Z594" s="29">
        <v>224042.08907620807</v>
      </c>
      <c r="AA594" s="30">
        <v>14628.886625522106</v>
      </c>
    </row>
    <row r="595" spans="1:27" x14ac:dyDescent="0.25">
      <c r="A595" s="34" t="s">
        <v>242</v>
      </c>
      <c r="B595" s="35" t="s">
        <v>117</v>
      </c>
      <c r="C595" s="31">
        <v>402136.62676000001</v>
      </c>
      <c r="D595" s="31">
        <v>0</v>
      </c>
      <c r="E595" s="31">
        <v>0</v>
      </c>
      <c r="F595" s="31">
        <v>419067.49580214359</v>
      </c>
      <c r="G595" s="31">
        <v>-2.2846240687250028E-7</v>
      </c>
      <c r="H595" s="31">
        <v>423661.69686834549</v>
      </c>
      <c r="I595" s="31">
        <v>-2.288720824377229E-7</v>
      </c>
      <c r="J595" s="31">
        <v>423661.69686834549</v>
      </c>
      <c r="K595" s="31">
        <v>456402.2148208663</v>
      </c>
      <c r="L595" s="31">
        <v>385815.28942988045</v>
      </c>
      <c r="M595" s="31">
        <v>-2.288720824377229E-7</v>
      </c>
      <c r="N595" s="31">
        <v>388559.70970243705</v>
      </c>
      <c r="O595" s="31">
        <v>3.4139630435221197E-9</v>
      </c>
      <c r="P595" s="31">
        <v>419067.49580214359</v>
      </c>
      <c r="Q595" s="31">
        <v>401418.87762282521</v>
      </c>
      <c r="R595" s="31">
        <v>436112.29910795891</v>
      </c>
      <c r="S595" s="31">
        <v>-2.3175859308524866E-7</v>
      </c>
      <c r="T595" s="31">
        <v>419067.49580214359</v>
      </c>
      <c r="U595" s="31">
        <v>-2.2846240687250028E-7</v>
      </c>
      <c r="V595" s="31">
        <v>435127.76774453779</v>
      </c>
      <c r="W595" s="31">
        <v>4.7015466377675756E-8</v>
      </c>
      <c r="X595" s="31">
        <v>424581.10053691966</v>
      </c>
      <c r="Y595" s="31">
        <v>-2.2873552391598202E-7</v>
      </c>
      <c r="Z595" s="31">
        <v>419067.49580214359</v>
      </c>
      <c r="AA595" s="32">
        <v>9522.3497019322022</v>
      </c>
    </row>
    <row r="596" spans="1:27" x14ac:dyDescent="0.25">
      <c r="A596" s="36" t="s">
        <v>243</v>
      </c>
      <c r="B596" s="37" t="s">
        <v>86</v>
      </c>
      <c r="C596" s="29">
        <v>43060.582399999999</v>
      </c>
      <c r="D596" s="29">
        <v>0</v>
      </c>
      <c r="E596" s="29">
        <v>0</v>
      </c>
      <c r="F596" s="29">
        <v>44873.531116874627</v>
      </c>
      <c r="G596" s="29">
        <v>-2.4463636589628277E-8</v>
      </c>
      <c r="H596" s="29">
        <v>45365.475795396596</v>
      </c>
      <c r="I596" s="29">
        <v>-2.4507504437667057E-8</v>
      </c>
      <c r="J596" s="29">
        <v>45365.475795396596</v>
      </c>
      <c r="K596" s="29">
        <v>48871.313556239504</v>
      </c>
      <c r="L596" s="29">
        <v>41312.902024192677</v>
      </c>
      <c r="M596" s="29">
        <v>-2.4507504437667057E-8</v>
      </c>
      <c r="N596" s="29">
        <v>41606.773130236397</v>
      </c>
      <c r="O596" s="29">
        <v>3.6556540032319595E-10</v>
      </c>
      <c r="P596" s="29">
        <v>44873.531116874627</v>
      </c>
      <c r="Q596" s="29">
        <v>42983.726192912225</v>
      </c>
      <c r="R596" s="29">
        <v>46698.679855887371</v>
      </c>
      <c r="S596" s="29">
        <v>-2.4816590507711709E-8</v>
      </c>
      <c r="T596" s="29">
        <v>44873.531116874627</v>
      </c>
      <c r="U596" s="29">
        <v>-2.4463636589628277E-8</v>
      </c>
      <c r="V596" s="29">
        <v>46593.256745733124</v>
      </c>
      <c r="W596" s="29">
        <v>5.0343918691061944E-9</v>
      </c>
      <c r="X596" s="29">
        <v>45463.925065607262</v>
      </c>
      <c r="Y596" s="29">
        <v>-2.4492881821654131E-8</v>
      </c>
      <c r="Z596" s="29">
        <v>44873.531116874627</v>
      </c>
      <c r="AA596" s="30">
        <v>5992.2652791304572</v>
      </c>
    </row>
    <row r="597" spans="1:27" x14ac:dyDescent="0.25">
      <c r="A597" s="34" t="s">
        <v>244</v>
      </c>
      <c r="B597" s="35" t="s">
        <v>104</v>
      </c>
      <c r="C597" s="31">
        <v>507713.44579999999</v>
      </c>
      <c r="D597" s="31">
        <v>0</v>
      </c>
      <c r="E597" s="31">
        <v>0</v>
      </c>
      <c r="F597" s="31">
        <v>529089.33968719246</v>
      </c>
      <c r="G597" s="31">
        <v>-2.8844285277755865E-7</v>
      </c>
      <c r="H597" s="31">
        <v>534889.70080528443</v>
      </c>
      <c r="I597" s="31">
        <v>-2.8896008443227024E-7</v>
      </c>
      <c r="J597" s="31">
        <v>534889.70080528443</v>
      </c>
      <c r="K597" s="31">
        <v>576225.9036796171</v>
      </c>
      <c r="L597" s="31">
        <v>487107.10988202185</v>
      </c>
      <c r="M597" s="31">
        <v>-2.8896008443227024E-7</v>
      </c>
      <c r="N597" s="31">
        <v>490572.04935925745</v>
      </c>
      <c r="O597" s="31">
        <v>4.3102637892641741E-9</v>
      </c>
      <c r="P597" s="31">
        <v>529089.33968719246</v>
      </c>
      <c r="Q597" s="31">
        <v>506807.25903807511</v>
      </c>
      <c r="R597" s="31">
        <v>550609.08010253997</v>
      </c>
      <c r="S597" s="31">
        <v>-2.9260441864524995E-7</v>
      </c>
      <c r="T597" s="31">
        <v>529089.33968719246</v>
      </c>
      <c r="U597" s="31">
        <v>-2.8844285277755865E-7</v>
      </c>
      <c r="V597" s="31">
        <v>549366.07019556384</v>
      </c>
      <c r="W597" s="31">
        <v>5.9358891610611577E-8</v>
      </c>
      <c r="X597" s="31">
        <v>536050.48441361648</v>
      </c>
      <c r="Y597" s="31">
        <v>-2.8878767388069971E-7</v>
      </c>
      <c r="Z597" s="31">
        <v>529089.33968719246</v>
      </c>
      <c r="AA597" s="32">
        <v>39611.176235325664</v>
      </c>
    </row>
    <row r="598" spans="1:27" x14ac:dyDescent="0.25">
      <c r="A598" s="36" t="s">
        <v>245</v>
      </c>
      <c r="B598" s="37" t="s">
        <v>97</v>
      </c>
      <c r="C598" s="29">
        <v>95288.603520000004</v>
      </c>
      <c r="D598" s="29">
        <v>0</v>
      </c>
      <c r="E598" s="29">
        <v>0</v>
      </c>
      <c r="F598" s="29">
        <v>99300.471029817039</v>
      </c>
      <c r="G598" s="29">
        <v>-5.413549092281793E-8</v>
      </c>
      <c r="H598" s="29">
        <v>100389.09358930786</v>
      </c>
      <c r="I598" s="29">
        <v>-5.4232565921484063E-8</v>
      </c>
      <c r="J598" s="29">
        <v>100389.09358930786</v>
      </c>
      <c r="K598" s="29">
        <v>108147.14900284552</v>
      </c>
      <c r="L598" s="29">
        <v>91421.168080715521</v>
      </c>
      <c r="M598" s="29">
        <v>-5.4232565921484063E-8</v>
      </c>
      <c r="N598" s="29">
        <v>92071.474364305977</v>
      </c>
      <c r="O598" s="29">
        <v>8.0895832221784113E-10</v>
      </c>
      <c r="P598" s="29">
        <v>99300.471029817039</v>
      </c>
      <c r="Q598" s="29">
        <v>95118.528703612072</v>
      </c>
      <c r="R598" s="29">
        <v>103339.33592349791</v>
      </c>
      <c r="S598" s="29">
        <v>-5.491654134263489E-8</v>
      </c>
      <c r="T598" s="29">
        <v>99300.471029817039</v>
      </c>
      <c r="U598" s="29">
        <v>-5.413549092281793E-8</v>
      </c>
      <c r="V598" s="29">
        <v>103106.04551297777</v>
      </c>
      <c r="W598" s="29">
        <v>1.1140587145880588E-8</v>
      </c>
      <c r="X598" s="29">
        <v>100606.9516152118</v>
      </c>
      <c r="Y598" s="29">
        <v>-5.4200207588595352E-8</v>
      </c>
      <c r="Z598" s="29">
        <v>99300.471029817039</v>
      </c>
      <c r="AA598" s="30">
        <v>8809.9862420432673</v>
      </c>
    </row>
    <row r="599" spans="1:27" x14ac:dyDescent="0.25">
      <c r="A599" s="34" t="s">
        <v>246</v>
      </c>
      <c r="B599" s="35" t="s">
        <v>117</v>
      </c>
      <c r="C599" s="31">
        <v>0</v>
      </c>
      <c r="D599" s="31">
        <v>0</v>
      </c>
      <c r="E599" s="31">
        <v>0</v>
      </c>
      <c r="F599" s="31">
        <v>0</v>
      </c>
      <c r="G599" s="31">
        <v>0</v>
      </c>
      <c r="H599" s="31">
        <v>0</v>
      </c>
      <c r="I599" s="31">
        <v>0</v>
      </c>
      <c r="J599" s="31">
        <v>0</v>
      </c>
      <c r="K599" s="31">
        <v>0</v>
      </c>
      <c r="L599" s="31">
        <v>0</v>
      </c>
      <c r="M599" s="31">
        <v>0</v>
      </c>
      <c r="N599" s="31">
        <v>0</v>
      </c>
      <c r="O599" s="31">
        <v>0</v>
      </c>
      <c r="P599" s="31">
        <v>0</v>
      </c>
      <c r="Q599" s="31">
        <v>0</v>
      </c>
      <c r="R599" s="31">
        <v>0</v>
      </c>
      <c r="S599" s="31">
        <v>0</v>
      </c>
      <c r="T599" s="31">
        <v>0</v>
      </c>
      <c r="U599" s="31">
        <v>0</v>
      </c>
      <c r="V599" s="31">
        <v>0</v>
      </c>
      <c r="W599" s="31">
        <v>0</v>
      </c>
      <c r="X599" s="31">
        <v>0</v>
      </c>
      <c r="Y599" s="31">
        <v>0</v>
      </c>
      <c r="Z599" s="31">
        <v>0</v>
      </c>
      <c r="AA599" s="32">
        <v>0</v>
      </c>
    </row>
    <row r="600" spans="1:27" x14ac:dyDescent="0.25">
      <c r="A600" s="36" t="s">
        <v>247</v>
      </c>
      <c r="B600" s="37" t="s">
        <v>88</v>
      </c>
      <c r="C600" s="29">
        <v>0</v>
      </c>
      <c r="D600" s="29">
        <v>0</v>
      </c>
      <c r="E600" s="29">
        <v>0</v>
      </c>
      <c r="F600" s="29">
        <v>0</v>
      </c>
      <c r="G600" s="29">
        <v>0</v>
      </c>
      <c r="H600" s="29">
        <v>0</v>
      </c>
      <c r="I600" s="29">
        <v>0</v>
      </c>
      <c r="J600" s="29">
        <v>0</v>
      </c>
      <c r="K600" s="29">
        <v>0</v>
      </c>
      <c r="L600" s="29">
        <v>0</v>
      </c>
      <c r="M600" s="29">
        <v>0</v>
      </c>
      <c r="N600" s="29">
        <v>0</v>
      </c>
      <c r="O600" s="29">
        <v>0</v>
      </c>
      <c r="P600" s="29">
        <v>0</v>
      </c>
      <c r="Q600" s="29">
        <v>0</v>
      </c>
      <c r="R600" s="29">
        <v>0</v>
      </c>
      <c r="S600" s="29">
        <v>0</v>
      </c>
      <c r="T600" s="29">
        <v>0</v>
      </c>
      <c r="U600" s="29">
        <v>0</v>
      </c>
      <c r="V600" s="29">
        <v>0</v>
      </c>
      <c r="W600" s="29">
        <v>0</v>
      </c>
      <c r="X600" s="29">
        <v>0</v>
      </c>
      <c r="Y600" s="29">
        <v>0</v>
      </c>
      <c r="Z600" s="29">
        <v>0</v>
      </c>
      <c r="AA600" s="30">
        <v>0</v>
      </c>
    </row>
    <row r="601" spans="1:27" x14ac:dyDescent="0.25">
      <c r="A601" s="34" t="s">
        <v>248</v>
      </c>
      <c r="B601" s="35" t="s">
        <v>88</v>
      </c>
      <c r="C601" s="31">
        <v>3119063.0847200002</v>
      </c>
      <c r="D601" s="31">
        <v>0</v>
      </c>
      <c r="E601" s="31">
        <v>0</v>
      </c>
      <c r="F601" s="31">
        <v>3250382.7534779902</v>
      </c>
      <c r="G601" s="31">
        <v>-1.7720063582956794E-6</v>
      </c>
      <c r="H601" s="31">
        <v>3286016.4212312233</v>
      </c>
      <c r="I601" s="31">
        <v>-1.7751838951007523E-6</v>
      </c>
      <c r="J601" s="31">
        <v>3286016.4212312233</v>
      </c>
      <c r="K601" s="31">
        <v>3539959.3205465502</v>
      </c>
      <c r="L601" s="31">
        <v>2992471.0824699276</v>
      </c>
      <c r="M601" s="31">
        <v>-1.7751838951007523E-6</v>
      </c>
      <c r="N601" s="31">
        <v>3013757.4299236685</v>
      </c>
      <c r="O601" s="31">
        <v>2.6479473375607877E-8</v>
      </c>
      <c r="P601" s="31">
        <v>3250382.7534779902</v>
      </c>
      <c r="Q601" s="31">
        <v>3113496.0592642766</v>
      </c>
      <c r="R601" s="31">
        <v>3382586.1222828184</v>
      </c>
      <c r="S601" s="31">
        <v>-1.7975723278005722E-6</v>
      </c>
      <c r="T601" s="31">
        <v>3250382.7534779902</v>
      </c>
      <c r="U601" s="31">
        <v>-1.7720063582956794E-6</v>
      </c>
      <c r="V601" s="31">
        <v>3374949.8732394599</v>
      </c>
      <c r="W601" s="31">
        <v>3.6466264406455523E-7</v>
      </c>
      <c r="X601" s="31">
        <v>3293147.5250695143</v>
      </c>
      <c r="Y601" s="31">
        <v>-1.7741247161657281E-6</v>
      </c>
      <c r="Z601" s="31">
        <v>3250382.7534779902</v>
      </c>
      <c r="AA601" s="32">
        <v>73857.508763599966</v>
      </c>
    </row>
    <row r="602" spans="1:27" x14ac:dyDescent="0.25">
      <c r="A602" s="36" t="s">
        <v>249</v>
      </c>
      <c r="B602" s="37" t="s">
        <v>104</v>
      </c>
      <c r="C602" s="29">
        <v>118970.90171999998</v>
      </c>
      <c r="D602" s="29">
        <v>0</v>
      </c>
      <c r="E602" s="29">
        <v>0</v>
      </c>
      <c r="F602" s="29">
        <v>123979.84799051518</v>
      </c>
      <c r="G602" s="29">
        <v>-6.7589910358910084E-8</v>
      </c>
      <c r="H602" s="29">
        <v>125339.02844600557</v>
      </c>
      <c r="I602" s="29">
        <v>-6.7711111632715647E-8</v>
      </c>
      <c r="J602" s="29">
        <v>125339.02844600557</v>
      </c>
      <c r="K602" s="29">
        <v>135025.21141067226</v>
      </c>
      <c r="L602" s="29">
        <v>114142.28355834348</v>
      </c>
      <c r="M602" s="29">
        <v>-6.7711111632715647E-8</v>
      </c>
      <c r="N602" s="29">
        <v>114954.21197470126</v>
      </c>
      <c r="O602" s="29">
        <v>1.0100106150464746E-9</v>
      </c>
      <c r="P602" s="29">
        <v>123979.84799051518</v>
      </c>
      <c r="Q602" s="29">
        <v>118758.55781403343</v>
      </c>
      <c r="R602" s="29">
        <v>129022.50136748077</v>
      </c>
      <c r="S602" s="29">
        <v>-6.8565077055679916E-8</v>
      </c>
      <c r="T602" s="29">
        <v>123979.84799051518</v>
      </c>
      <c r="U602" s="29">
        <v>-6.7589910358910084E-8</v>
      </c>
      <c r="V602" s="29">
        <v>128731.23074878201</v>
      </c>
      <c r="W602" s="29">
        <v>1.3909383173586618E-8</v>
      </c>
      <c r="X602" s="29">
        <v>125611.03123365571</v>
      </c>
      <c r="Y602" s="29">
        <v>-6.7670711208113793E-8</v>
      </c>
      <c r="Z602" s="29">
        <v>123979.84799051518</v>
      </c>
      <c r="AA602" s="30">
        <v>7024.3040178378378</v>
      </c>
    </row>
    <row r="603" spans="1:27" x14ac:dyDescent="0.25">
      <c r="A603" s="34" t="s">
        <v>250</v>
      </c>
      <c r="B603" s="35" t="s">
        <v>92</v>
      </c>
      <c r="C603" s="31">
        <v>447172.27830000001</v>
      </c>
      <c r="D603" s="31">
        <v>0</v>
      </c>
      <c r="E603" s="31">
        <v>0</v>
      </c>
      <c r="F603" s="31">
        <v>465999.25097387371</v>
      </c>
      <c r="G603" s="31">
        <v>-2.5404812242593628E-7</v>
      </c>
      <c r="H603" s="31">
        <v>471107.96085263812</v>
      </c>
      <c r="I603" s="31">
        <v>-2.5450367793536711E-7</v>
      </c>
      <c r="J603" s="31">
        <v>471107.96085263812</v>
      </c>
      <c r="K603" s="31">
        <v>507515.11959246732</v>
      </c>
      <c r="L603" s="31">
        <v>429023.09935647593</v>
      </c>
      <c r="M603" s="31">
        <v>-2.5450367793536711E-7</v>
      </c>
      <c r="N603" s="31">
        <v>432074.8697852965</v>
      </c>
      <c r="O603" s="31">
        <v>3.7962959119237338E-9</v>
      </c>
      <c r="P603" s="31">
        <v>465999.25097387371</v>
      </c>
      <c r="Q603" s="31">
        <v>446374.14777529682</v>
      </c>
      <c r="R603" s="31">
        <v>484952.91751463787</v>
      </c>
      <c r="S603" s="31">
        <v>-2.5771345157123555E-7</v>
      </c>
      <c r="T603" s="31">
        <v>465999.25097387371</v>
      </c>
      <c r="U603" s="31">
        <v>-2.5404812242593628E-7</v>
      </c>
      <c r="V603" s="31">
        <v>483858.12757623842</v>
      </c>
      <c r="W603" s="31">
        <v>5.2280771798460677E-8</v>
      </c>
      <c r="X603" s="31">
        <v>472130.3293856071</v>
      </c>
      <c r="Y603" s="31">
        <v>-2.5435182609889015E-7</v>
      </c>
      <c r="Z603" s="31">
        <v>465999.25097387371</v>
      </c>
      <c r="AA603" s="32">
        <v>17571.911297402399</v>
      </c>
    </row>
    <row r="604" spans="1:27" x14ac:dyDescent="0.25">
      <c r="A604" s="36" t="s">
        <v>251</v>
      </c>
      <c r="B604" s="37" t="s">
        <v>106</v>
      </c>
      <c r="C604" s="29">
        <v>787669.89179999987</v>
      </c>
      <c r="D604" s="29">
        <v>0</v>
      </c>
      <c r="E604" s="29">
        <v>0</v>
      </c>
      <c r="F604" s="29">
        <v>820832.59049261187</v>
      </c>
      <c r="G604" s="29">
        <v>-4.4749208932174176E-7</v>
      </c>
      <c r="H604" s="29">
        <v>829831.30788346124</v>
      </c>
      <c r="I604" s="29">
        <v>-4.4829452582381308E-7</v>
      </c>
      <c r="J604" s="29">
        <v>829831.30788346124</v>
      </c>
      <c r="K604" s="29">
        <v>893960.55778769602</v>
      </c>
      <c r="L604" s="29">
        <v>755701.09026996908</v>
      </c>
      <c r="M604" s="29">
        <v>-4.4829452582381308E-7</v>
      </c>
      <c r="N604" s="29">
        <v>761076.61956844421</v>
      </c>
      <c r="O604" s="29">
        <v>6.6869708505938689E-9</v>
      </c>
      <c r="P604" s="29">
        <v>820832.59049261187</v>
      </c>
      <c r="Q604" s="29">
        <v>786264.02785327856</v>
      </c>
      <c r="R604" s="29">
        <v>854218.45361036365</v>
      </c>
      <c r="S604" s="29">
        <v>-4.5394836926437362E-7</v>
      </c>
      <c r="T604" s="29">
        <v>820832.59049261187</v>
      </c>
      <c r="U604" s="29">
        <v>-4.4749208932174176E-7</v>
      </c>
      <c r="V604" s="29">
        <v>852290.04007900332</v>
      </c>
      <c r="W604" s="29">
        <v>9.2089764647903962E-8</v>
      </c>
      <c r="X604" s="29">
        <v>831632.15500843246</v>
      </c>
      <c r="Y604" s="29">
        <v>-4.4802704698978923E-7</v>
      </c>
      <c r="Z604" s="29">
        <v>820832.59049261187</v>
      </c>
      <c r="AA604" s="30">
        <v>29002.144845711937</v>
      </c>
    </row>
    <row r="605" spans="1:27" x14ac:dyDescent="0.25">
      <c r="A605" s="34" t="s">
        <v>252</v>
      </c>
      <c r="B605" s="35" t="s">
        <v>106</v>
      </c>
      <c r="C605" s="31">
        <v>79676.276020000005</v>
      </c>
      <c r="D605" s="31">
        <v>0</v>
      </c>
      <c r="E605" s="31">
        <v>0</v>
      </c>
      <c r="F605" s="31">
        <v>83030.828938815321</v>
      </c>
      <c r="G605" s="31">
        <v>-4.5265794207376863E-8</v>
      </c>
      <c r="H605" s="31">
        <v>83941.088805446532</v>
      </c>
      <c r="I605" s="31">
        <v>-4.534696419101232E-8</v>
      </c>
      <c r="J605" s="31">
        <v>83941.088805446532</v>
      </c>
      <c r="K605" s="31">
        <v>90428.044660327374</v>
      </c>
      <c r="L605" s="31">
        <v>76442.491053413891</v>
      </c>
      <c r="M605" s="31">
        <v>-4.534696419101232E-8</v>
      </c>
      <c r="N605" s="31">
        <v>76986.249499176178</v>
      </c>
      <c r="O605" s="31">
        <v>6.7641653029552979E-10</v>
      </c>
      <c r="P605" s="31">
        <v>83030.828938815321</v>
      </c>
      <c r="Q605" s="31">
        <v>79534.066694708206</v>
      </c>
      <c r="R605" s="31">
        <v>86407.955921360117</v>
      </c>
      <c r="S605" s="31">
        <v>-4.5918875337082061E-8</v>
      </c>
      <c r="T605" s="31">
        <v>83030.828938815321</v>
      </c>
      <c r="U605" s="31">
        <v>-4.5265794207376863E-8</v>
      </c>
      <c r="V605" s="31">
        <v>86212.888405888341</v>
      </c>
      <c r="W605" s="31">
        <v>9.3152849729164103E-9</v>
      </c>
      <c r="X605" s="31">
        <v>84123.252417503769</v>
      </c>
      <c r="Y605" s="31">
        <v>-4.5319907529800499E-8</v>
      </c>
      <c r="Z605" s="31">
        <v>83030.828938815321</v>
      </c>
      <c r="AA605" s="32">
        <v>4133.8629824189284</v>
      </c>
    </row>
    <row r="606" spans="1:27" x14ac:dyDescent="0.25">
      <c r="A606" s="36" t="s">
        <v>253</v>
      </c>
      <c r="B606" s="37" t="s">
        <v>92</v>
      </c>
      <c r="C606" s="29">
        <v>2420034.1946</v>
      </c>
      <c r="D606" s="29">
        <v>0</v>
      </c>
      <c r="E606" s="29">
        <v>0</v>
      </c>
      <c r="F606" s="29">
        <v>2521923.1529781567</v>
      </c>
      <c r="G606" s="29">
        <v>-1.3748731153057547E-6</v>
      </c>
      <c r="H606" s="29">
        <v>2549570.7805187139</v>
      </c>
      <c r="I606" s="29">
        <v>-1.3773385183816166E-6</v>
      </c>
      <c r="J606" s="29">
        <v>2549570.7805187139</v>
      </c>
      <c r="K606" s="29">
        <v>2746601.2615082078</v>
      </c>
      <c r="L606" s="29">
        <v>2321813.3616489545</v>
      </c>
      <c r="M606" s="29">
        <v>-1.3773385183816166E-6</v>
      </c>
      <c r="N606" s="29">
        <v>2338329.118886617</v>
      </c>
      <c r="O606" s="29">
        <v>2.0545025632184017E-8</v>
      </c>
      <c r="P606" s="29">
        <v>2521923.1529781567</v>
      </c>
      <c r="Q606" s="29">
        <v>2415714.8231736706</v>
      </c>
      <c r="R606" s="29">
        <v>2624497.760948204</v>
      </c>
      <c r="S606" s="29">
        <v>-1.3947093670067991E-6</v>
      </c>
      <c r="T606" s="29">
        <v>2521923.1529781567</v>
      </c>
      <c r="U606" s="29">
        <v>-1.3748731153057547E-6</v>
      </c>
      <c r="V606" s="29">
        <v>2618572.9100229559</v>
      </c>
      <c r="W606" s="29">
        <v>2.8293626776987569E-7</v>
      </c>
      <c r="X606" s="29">
        <v>2555103.6968673607</v>
      </c>
      <c r="Y606" s="29">
        <v>-1.3765167173563294E-6</v>
      </c>
      <c r="Z606" s="29">
        <v>2521923.1529781567</v>
      </c>
      <c r="AA606" s="30">
        <v>111908.53441906226</v>
      </c>
    </row>
    <row r="607" spans="1:27" x14ac:dyDescent="0.25">
      <c r="A607" s="34" t="s">
        <v>254</v>
      </c>
      <c r="B607" s="35" t="s">
        <v>88</v>
      </c>
      <c r="C607" s="31">
        <v>509812.12479999999</v>
      </c>
      <c r="D607" s="31">
        <v>0</v>
      </c>
      <c r="E607" s="31">
        <v>0</v>
      </c>
      <c r="F607" s="31">
        <v>531276.37785904098</v>
      </c>
      <c r="G607" s="31">
        <v>-2.8963515714300732E-7</v>
      </c>
      <c r="H607" s="31">
        <v>537100.71528930624</v>
      </c>
      <c r="I607" s="31">
        <v>-2.90154526821088E-7</v>
      </c>
      <c r="J607" s="31">
        <v>537100.71528930624</v>
      </c>
      <c r="K607" s="31">
        <v>578607.78506036894</v>
      </c>
      <c r="L607" s="31">
        <v>489120.61074696196</v>
      </c>
      <c r="M607" s="31">
        <v>-2.90154526821088E-7</v>
      </c>
      <c r="N607" s="31">
        <v>492599.87286185339</v>
      </c>
      <c r="O607" s="31">
        <v>4.3280806506725541E-9</v>
      </c>
      <c r="P607" s="31">
        <v>531276.37785904098</v>
      </c>
      <c r="Q607" s="31">
        <v>508902.19223393494</v>
      </c>
      <c r="R607" s="31">
        <v>552885.07204874442</v>
      </c>
      <c r="S607" s="31">
        <v>-2.9381392521593057E-7</v>
      </c>
      <c r="T607" s="31">
        <v>531276.37785904098</v>
      </c>
      <c r="U607" s="31">
        <v>-2.8963515714300732E-7</v>
      </c>
      <c r="V607" s="31">
        <v>551636.92404899141</v>
      </c>
      <c r="W607" s="31">
        <v>5.9604256905379711E-8</v>
      </c>
      <c r="X607" s="31">
        <v>538266.29710064526</v>
      </c>
      <c r="Y607" s="31">
        <v>-2.8998140359506109E-7</v>
      </c>
      <c r="Z607" s="31">
        <v>531276.37785904098</v>
      </c>
      <c r="AA607" s="32">
        <v>12072.0397287462</v>
      </c>
    </row>
    <row r="608" spans="1:27" x14ac:dyDescent="0.25">
      <c r="A608" s="36" t="s">
        <v>255</v>
      </c>
      <c r="B608" s="37" t="s">
        <v>88</v>
      </c>
      <c r="C608" s="29">
        <v>2.222</v>
      </c>
      <c r="D608" s="29">
        <v>0</v>
      </c>
      <c r="E608" s="29">
        <v>0</v>
      </c>
      <c r="F608" s="29">
        <v>2.3155512671769025</v>
      </c>
      <c r="G608" s="29">
        <v>-1.2623656595539691E-12</v>
      </c>
      <c r="H608" s="29">
        <v>2.3409364574077665</v>
      </c>
      <c r="I608" s="29">
        <v>-1.2646293158472514E-12</v>
      </c>
      <c r="J608" s="29">
        <v>2.3409364574077665</v>
      </c>
      <c r="K608" s="29">
        <v>2.5218437064605097</v>
      </c>
      <c r="L608" s="29">
        <v>2.1318166913078285</v>
      </c>
      <c r="M608" s="29">
        <v>-1.2646293158472514E-12</v>
      </c>
      <c r="N608" s="29">
        <v>2.1469809450460491</v>
      </c>
      <c r="O608" s="29">
        <v>1.8863802444022245E-14</v>
      </c>
      <c r="P608" s="29">
        <v>2.3155512671769025</v>
      </c>
      <c r="Q608" s="29">
        <v>2.2180340877287104</v>
      </c>
      <c r="R608" s="29">
        <v>2.4097320764472925</v>
      </c>
      <c r="S608" s="29">
        <v>-1.2805786878566558E-12</v>
      </c>
      <c r="T608" s="29">
        <v>2.3155512671769025</v>
      </c>
      <c r="U608" s="29">
        <v>-1.2623656595539691E-12</v>
      </c>
      <c r="V608" s="29">
        <v>2.4042920629196831</v>
      </c>
      <c r="W608" s="29">
        <v>2.5978326603297316E-13</v>
      </c>
      <c r="X608" s="29">
        <v>2.3460166088180761</v>
      </c>
      <c r="Y608" s="29">
        <v>-1.2638747637494905E-12</v>
      </c>
      <c r="Z608" s="29">
        <v>2.3155512671769025</v>
      </c>
      <c r="AA608" s="30">
        <v>5.2615602831723896E-2</v>
      </c>
    </row>
    <row r="609" spans="1:27" x14ac:dyDescent="0.25">
      <c r="A609" s="34" t="s">
        <v>256</v>
      </c>
      <c r="B609" s="35" t="s">
        <v>117</v>
      </c>
      <c r="C609" s="31">
        <v>328463.61702000001</v>
      </c>
      <c r="D609" s="31">
        <v>0</v>
      </c>
      <c r="E609" s="31">
        <v>0</v>
      </c>
      <c r="F609" s="31">
        <v>342292.68434391083</v>
      </c>
      <c r="G609" s="31">
        <v>-1.8660719646216679E-7</v>
      </c>
      <c r="H609" s="31">
        <v>346045.2097273359</v>
      </c>
      <c r="I609" s="31">
        <v>-1.8694181785450778E-7</v>
      </c>
      <c r="J609" s="31">
        <v>346045.2097273359</v>
      </c>
      <c r="K609" s="31">
        <v>372787.53617603163</v>
      </c>
      <c r="L609" s="31">
        <v>315132.41280404059</v>
      </c>
      <c r="M609" s="31">
        <v>-1.8694181785450778E-7</v>
      </c>
      <c r="N609" s="31">
        <v>317374.0445017296</v>
      </c>
      <c r="O609" s="31">
        <v>2.7885116028417025E-9</v>
      </c>
      <c r="P609" s="31">
        <v>342292.68434391083</v>
      </c>
      <c r="Q609" s="31">
        <v>327877.36234429711</v>
      </c>
      <c r="R609" s="31">
        <v>356214.81272681942</v>
      </c>
      <c r="S609" s="31">
        <v>-1.8929950841229651E-7</v>
      </c>
      <c r="T609" s="31">
        <v>342292.68434391083</v>
      </c>
      <c r="U609" s="31">
        <v>-1.8660719646216679E-7</v>
      </c>
      <c r="V609" s="31">
        <v>355410.65137672215</v>
      </c>
      <c r="W609" s="31">
        <v>3.8402048245931269E-8</v>
      </c>
      <c r="X609" s="31">
        <v>346796.17503212416</v>
      </c>
      <c r="Y609" s="31">
        <v>-1.8683027739039408E-7</v>
      </c>
      <c r="Z609" s="31">
        <v>342292.68434391083</v>
      </c>
      <c r="AA609" s="32">
        <v>7777.8178297910836</v>
      </c>
    </row>
    <row r="610" spans="1:27" x14ac:dyDescent="0.25">
      <c r="A610" s="36" t="s">
        <v>257</v>
      </c>
      <c r="B610" s="37" t="s">
        <v>3</v>
      </c>
      <c r="C610" s="29">
        <v>0</v>
      </c>
      <c r="D610" s="29">
        <v>0</v>
      </c>
      <c r="E610" s="29">
        <v>0</v>
      </c>
      <c r="F610" s="29">
        <v>0</v>
      </c>
      <c r="G610" s="29">
        <v>0</v>
      </c>
      <c r="H610" s="29">
        <v>0</v>
      </c>
      <c r="I610" s="29">
        <v>0</v>
      </c>
      <c r="J610" s="29">
        <v>0</v>
      </c>
      <c r="K610" s="29">
        <v>0</v>
      </c>
      <c r="L610" s="29">
        <v>0</v>
      </c>
      <c r="M610" s="29">
        <v>0</v>
      </c>
      <c r="N610" s="29">
        <v>0</v>
      </c>
      <c r="O610" s="29">
        <v>0</v>
      </c>
      <c r="P610" s="29">
        <v>0</v>
      </c>
      <c r="Q610" s="29">
        <v>0</v>
      </c>
      <c r="R610" s="29">
        <v>0</v>
      </c>
      <c r="S610" s="29">
        <v>0</v>
      </c>
      <c r="T610" s="29">
        <v>0</v>
      </c>
      <c r="U610" s="29">
        <v>0</v>
      </c>
      <c r="V610" s="29">
        <v>0</v>
      </c>
      <c r="W610" s="29">
        <v>0</v>
      </c>
      <c r="X610" s="29">
        <v>0</v>
      </c>
      <c r="Y610" s="29">
        <v>0</v>
      </c>
      <c r="Z610" s="29">
        <v>0</v>
      </c>
      <c r="AA610" s="30">
        <v>0</v>
      </c>
    </row>
    <row r="611" spans="1:27" x14ac:dyDescent="0.25">
      <c r="A611" s="34" t="s">
        <v>258</v>
      </c>
      <c r="B611" s="35" t="s">
        <v>123</v>
      </c>
      <c r="C611" s="31">
        <v>738203.72779999999</v>
      </c>
      <c r="D611" s="31">
        <v>0</v>
      </c>
      <c r="E611" s="31">
        <v>0</v>
      </c>
      <c r="F611" s="31">
        <v>769283.78818271961</v>
      </c>
      <c r="G611" s="31">
        <v>-4.193893050087514E-7</v>
      </c>
      <c r="H611" s="31">
        <v>777717.38046864956</v>
      </c>
      <c r="I611" s="31">
        <v>-4.2014134799442152E-7</v>
      </c>
      <c r="J611" s="31">
        <v>777717.38046864956</v>
      </c>
      <c r="K611" s="31">
        <v>837819.27319447207</v>
      </c>
      <c r="L611" s="31">
        <v>708242.58708807419</v>
      </c>
      <c r="M611" s="31">
        <v>-4.2014134799442152E-7</v>
      </c>
      <c r="N611" s="31">
        <v>713280.52976982924</v>
      </c>
      <c r="O611" s="31">
        <v>6.2670248805850458E-9</v>
      </c>
      <c r="P611" s="31">
        <v>769283.78818271961</v>
      </c>
      <c r="Q611" s="31">
        <v>736886.15299226204</v>
      </c>
      <c r="R611" s="31">
        <v>800572.99812449398</v>
      </c>
      <c r="S611" s="31">
        <v>-4.254401265153087E-7</v>
      </c>
      <c r="T611" s="31">
        <v>769283.78818271961</v>
      </c>
      <c r="U611" s="31">
        <v>-4.193893050087514E-7</v>
      </c>
      <c r="V611" s="31">
        <v>798765.69017428544</v>
      </c>
      <c r="W611" s="31">
        <v>8.630646957947791E-8</v>
      </c>
      <c r="X611" s="31">
        <v>779405.13326292438</v>
      </c>
      <c r="Y611" s="31">
        <v>-4.1989066699919815E-7</v>
      </c>
      <c r="Z611" s="31">
        <v>769283.78818271961</v>
      </c>
      <c r="AA611" s="32">
        <v>9904.6503671945502</v>
      </c>
    </row>
    <row r="612" spans="1:27" x14ac:dyDescent="0.25">
      <c r="A612" s="36" t="s">
        <v>259</v>
      </c>
      <c r="B612" s="37" t="s">
        <v>123</v>
      </c>
      <c r="C612" s="29">
        <v>152758.50039999999</v>
      </c>
      <c r="D612" s="29">
        <v>0</v>
      </c>
      <c r="E612" s="29">
        <v>0</v>
      </c>
      <c r="F612" s="29">
        <v>159189.98162613111</v>
      </c>
      <c r="G612" s="29">
        <v>-8.678536683614816E-8</v>
      </c>
      <c r="H612" s="29">
        <v>160935.16776116061</v>
      </c>
      <c r="I612" s="29">
        <v>-8.6940989131730019E-8</v>
      </c>
      <c r="J612" s="29">
        <v>160935.16776116061</v>
      </c>
      <c r="K612" s="29">
        <v>173372.21550048838</v>
      </c>
      <c r="L612" s="29">
        <v>146558.56025736887</v>
      </c>
      <c r="M612" s="29">
        <v>-8.6940989131730019E-8</v>
      </c>
      <c r="N612" s="29">
        <v>147601.07540621478</v>
      </c>
      <c r="O612" s="29">
        <v>1.2968524631821302E-9</v>
      </c>
      <c r="P612" s="29">
        <v>159189.98162613111</v>
      </c>
      <c r="Q612" s="29">
        <v>152485.85106999092</v>
      </c>
      <c r="R612" s="29">
        <v>165664.74273801374</v>
      </c>
      <c r="S612" s="29">
        <v>-8.8037479748506948E-8</v>
      </c>
      <c r="T612" s="29">
        <v>159189.98162613111</v>
      </c>
      <c r="U612" s="29">
        <v>-8.678536683614816E-8</v>
      </c>
      <c r="V612" s="29">
        <v>165290.75160001495</v>
      </c>
      <c r="W612" s="29">
        <v>1.785963192988805E-8</v>
      </c>
      <c r="X612" s="29">
        <v>161284.41902634685</v>
      </c>
      <c r="Y612" s="29">
        <v>-8.6889115033202737E-8</v>
      </c>
      <c r="Z612" s="29">
        <v>159189.98162613111</v>
      </c>
      <c r="AA612" s="30">
        <v>69397.515070134978</v>
      </c>
    </row>
    <row r="613" spans="1:27" x14ac:dyDescent="0.25">
      <c r="A613" s="34" t="s">
        <v>260</v>
      </c>
      <c r="B613" s="35" t="s">
        <v>99</v>
      </c>
      <c r="C613" s="31">
        <v>1810114.5704399997</v>
      </c>
      <c r="D613" s="31">
        <v>0</v>
      </c>
      <c r="E613" s="31">
        <v>0</v>
      </c>
      <c r="F613" s="31">
        <v>1886324.5217451467</v>
      </c>
      <c r="G613" s="31">
        <v>-1.0283647495867415E-6</v>
      </c>
      <c r="H613" s="31">
        <v>1907004.1359261903</v>
      </c>
      <c r="I613" s="31">
        <v>-1.0302087987491804E-6</v>
      </c>
      <c r="J613" s="31">
        <v>1907004.1359261903</v>
      </c>
      <c r="K613" s="31">
        <v>2054377.1545619185</v>
      </c>
      <c r="L613" s="31">
        <v>1736648.2693265041</v>
      </c>
      <c r="M613" s="31">
        <v>-1.0302087987491804E-6</v>
      </c>
      <c r="N613" s="31">
        <v>1749001.5711453171</v>
      </c>
      <c r="O613" s="31">
        <v>1.5367076353657222E-8</v>
      </c>
      <c r="P613" s="31">
        <v>1886324.5217451467</v>
      </c>
      <c r="Q613" s="31">
        <v>1806883.8073493841</v>
      </c>
      <c r="R613" s="31">
        <v>1963047.3188271285</v>
      </c>
      <c r="S613" s="31">
        <v>-1.0432016838363049E-6</v>
      </c>
      <c r="T613" s="31">
        <v>1886324.5217451467</v>
      </c>
      <c r="U613" s="31">
        <v>-1.0283647495867415E-6</v>
      </c>
      <c r="V613" s="31">
        <v>1958615.7041782916</v>
      </c>
      <c r="W613" s="31">
        <v>2.1162802655390437E-7</v>
      </c>
      <c r="X613" s="31">
        <v>1911142.595011628</v>
      </c>
      <c r="Y613" s="31">
        <v>-1.0295941156950339E-6</v>
      </c>
      <c r="Z613" s="31">
        <v>1886324.5217451467</v>
      </c>
      <c r="AA613" s="32">
        <v>174341.35982948326</v>
      </c>
    </row>
    <row r="614" spans="1:27" x14ac:dyDescent="0.25">
      <c r="A614" s="36" t="s">
        <v>261</v>
      </c>
      <c r="B614" s="37" t="s">
        <v>117</v>
      </c>
      <c r="C614" s="29">
        <v>22182.225999999995</v>
      </c>
      <c r="D614" s="29">
        <v>0</v>
      </c>
      <c r="E614" s="29">
        <v>0</v>
      </c>
      <c r="F614" s="29">
        <v>23116.148300227014</v>
      </c>
      <c r="G614" s="29">
        <v>-1.260219637932727E-8</v>
      </c>
      <c r="H614" s="29">
        <v>23369.568654301736</v>
      </c>
      <c r="I614" s="29">
        <v>-1.2624794460103112E-8</v>
      </c>
      <c r="J614" s="29">
        <v>23369.568654301736</v>
      </c>
      <c r="K614" s="29">
        <v>25175.565721595263</v>
      </c>
      <c r="L614" s="29">
        <v>21281.926029326049</v>
      </c>
      <c r="M614" s="29">
        <v>-1.2624794460103112E-8</v>
      </c>
      <c r="N614" s="29">
        <v>21433.310774394708</v>
      </c>
      <c r="O614" s="29">
        <v>1.8831733979867408E-10</v>
      </c>
      <c r="P614" s="29">
        <v>23116.148300227014</v>
      </c>
      <c r="Q614" s="29">
        <v>22142.634297795714</v>
      </c>
      <c r="R614" s="29">
        <v>24056.355319173319</v>
      </c>
      <c r="S614" s="29">
        <v>-1.2784017040872997E-8</v>
      </c>
      <c r="T614" s="29">
        <v>23116.148300227014</v>
      </c>
      <c r="U614" s="29">
        <v>-1.260219637932727E-8</v>
      </c>
      <c r="V614" s="29">
        <v>24002.047664127196</v>
      </c>
      <c r="W614" s="29">
        <v>2.5934163448071715E-9</v>
      </c>
      <c r="X614" s="29">
        <v>23420.283805830852</v>
      </c>
      <c r="Y614" s="29">
        <v>-1.2617261766511163E-8</v>
      </c>
      <c r="Z614" s="29">
        <v>23116.148300227014</v>
      </c>
      <c r="AA614" s="30">
        <v>525.26156306909968</v>
      </c>
    </row>
    <row r="615" spans="1:27" x14ac:dyDescent="0.25">
      <c r="A615" s="34" t="s">
        <v>262</v>
      </c>
      <c r="B615" s="35" t="s">
        <v>104</v>
      </c>
      <c r="C615" s="31">
        <v>1242743.3799000001</v>
      </c>
      <c r="D615" s="31">
        <v>0</v>
      </c>
      <c r="E615" s="31">
        <v>0</v>
      </c>
      <c r="F615" s="31">
        <v>1295065.7102174398</v>
      </c>
      <c r="G615" s="31">
        <v>-7.0602905779648609E-7</v>
      </c>
      <c r="H615" s="31">
        <v>1309263.4046849955</v>
      </c>
      <c r="I615" s="31">
        <v>-7.072950991434014E-7</v>
      </c>
      <c r="J615" s="31">
        <v>1309263.4046849955</v>
      </c>
      <c r="K615" s="31">
        <v>1410443.1014159662</v>
      </c>
      <c r="L615" s="31">
        <v>1192304.7165990665</v>
      </c>
      <c r="M615" s="31">
        <v>-7.072950991434014E-7</v>
      </c>
      <c r="N615" s="31">
        <v>1200785.93889623</v>
      </c>
      <c r="O615" s="31">
        <v>1.0550344557628301E-8</v>
      </c>
      <c r="P615" s="31">
        <v>1295065.7102174398</v>
      </c>
      <c r="Q615" s="31">
        <v>1240525.2830411301</v>
      </c>
      <c r="R615" s="31">
        <v>1347740.1374156403</v>
      </c>
      <c r="S615" s="31">
        <v>-7.1621543059175859E-7</v>
      </c>
      <c r="T615" s="31">
        <v>1295065.7102174398</v>
      </c>
      <c r="U615" s="31">
        <v>-7.0602905779648609E-7</v>
      </c>
      <c r="V615" s="31">
        <v>1344697.5898017779</v>
      </c>
      <c r="W615" s="31">
        <v>1.4529429976205127E-7</v>
      </c>
      <c r="X615" s="31">
        <v>1312104.6848533356</v>
      </c>
      <c r="Y615" s="31">
        <v>-7.0687308536109623E-7</v>
      </c>
      <c r="Z615" s="31">
        <v>1295065.7102174398</v>
      </c>
      <c r="AA615" s="32">
        <v>89038.860271167228</v>
      </c>
    </row>
    <row r="616" spans="1:27" x14ac:dyDescent="0.25">
      <c r="A616" s="36" t="s">
        <v>263</v>
      </c>
      <c r="B616" s="37" t="s">
        <v>88</v>
      </c>
      <c r="C616" s="29">
        <v>567211.29541999998</v>
      </c>
      <c r="D616" s="29">
        <v>0</v>
      </c>
      <c r="E616" s="29">
        <v>0</v>
      </c>
      <c r="F616" s="29">
        <v>591092.18445852085</v>
      </c>
      <c r="G616" s="29">
        <v>-3.2224485195739401E-7</v>
      </c>
      <c r="H616" s="29">
        <v>597572.27745371964</v>
      </c>
      <c r="I616" s="29">
        <v>-3.2282269688021055E-7</v>
      </c>
      <c r="J616" s="29">
        <v>597572.27745371964</v>
      </c>
      <c r="K616" s="29">
        <v>643752.58127283526</v>
      </c>
      <c r="L616" s="29">
        <v>544190.14719833108</v>
      </c>
      <c r="M616" s="29">
        <v>-3.2282269688021055E-7</v>
      </c>
      <c r="N616" s="29">
        <v>548061.13550028147</v>
      </c>
      <c r="O616" s="29">
        <v>4.8153743568050501E-9</v>
      </c>
      <c r="P616" s="29">
        <v>591092.18445852085</v>
      </c>
      <c r="Q616" s="29">
        <v>566198.91457530146</v>
      </c>
      <c r="R616" s="29">
        <v>615133.77709126694</v>
      </c>
      <c r="S616" s="29">
        <v>-3.2689410280216819E-7</v>
      </c>
      <c r="T616" s="29">
        <v>591092.18445852085</v>
      </c>
      <c r="U616" s="29">
        <v>-3.2224485195739401E-7</v>
      </c>
      <c r="V616" s="29">
        <v>613745.10151966591</v>
      </c>
      <c r="W616" s="29">
        <v>6.6315032788029352E-8</v>
      </c>
      <c r="X616" s="29">
        <v>598869.09080312168</v>
      </c>
      <c r="Y616" s="29">
        <v>-3.2263008190593837E-7</v>
      </c>
      <c r="Z616" s="29">
        <v>591092.18445852085</v>
      </c>
      <c r="AA616" s="30">
        <v>13431.217030371889</v>
      </c>
    </row>
    <row r="617" spans="1:27" x14ac:dyDescent="0.25">
      <c r="A617" s="34" t="s">
        <v>264</v>
      </c>
      <c r="B617" s="35" t="s">
        <v>117</v>
      </c>
      <c r="C617" s="31">
        <v>0</v>
      </c>
      <c r="D617" s="31">
        <v>0</v>
      </c>
      <c r="E617" s="31">
        <v>0</v>
      </c>
      <c r="F617" s="31">
        <v>0</v>
      </c>
      <c r="G617" s="31">
        <v>0</v>
      </c>
      <c r="H617" s="31">
        <v>0</v>
      </c>
      <c r="I617" s="31">
        <v>0</v>
      </c>
      <c r="J617" s="31">
        <v>0</v>
      </c>
      <c r="K617" s="31">
        <v>0</v>
      </c>
      <c r="L617" s="31">
        <v>0</v>
      </c>
      <c r="M617" s="31">
        <v>0</v>
      </c>
      <c r="N617" s="31">
        <v>0</v>
      </c>
      <c r="O617" s="31">
        <v>0</v>
      </c>
      <c r="P617" s="31">
        <v>0</v>
      </c>
      <c r="Q617" s="31">
        <v>0</v>
      </c>
      <c r="R617" s="31">
        <v>0</v>
      </c>
      <c r="S617" s="31">
        <v>0</v>
      </c>
      <c r="T617" s="31">
        <v>0</v>
      </c>
      <c r="U617" s="31">
        <v>0</v>
      </c>
      <c r="V617" s="31">
        <v>0</v>
      </c>
      <c r="W617" s="31">
        <v>0</v>
      </c>
      <c r="X617" s="31">
        <v>0</v>
      </c>
      <c r="Y617" s="31">
        <v>0</v>
      </c>
      <c r="Z617" s="31">
        <v>0</v>
      </c>
      <c r="AA617" s="32">
        <v>0</v>
      </c>
    </row>
    <row r="618" spans="1:27" x14ac:dyDescent="0.25">
      <c r="A618" s="36" t="s">
        <v>265</v>
      </c>
      <c r="B618" s="37" t="s">
        <v>88</v>
      </c>
      <c r="C618" s="29">
        <v>400323.69696000003</v>
      </c>
      <c r="D618" s="29">
        <v>0</v>
      </c>
      <c r="E618" s="29">
        <v>0</v>
      </c>
      <c r="F618" s="29">
        <v>417178.23752325395</v>
      </c>
      <c r="G618" s="29">
        <v>-2.274324427308702E-7</v>
      </c>
      <c r="H618" s="29">
        <v>421751.72681274655</v>
      </c>
      <c r="I618" s="29">
        <v>-2.2784027137892314E-7</v>
      </c>
      <c r="J618" s="29">
        <v>421751.72681274655</v>
      </c>
      <c r="K618" s="29">
        <v>454344.64254076517</v>
      </c>
      <c r="L618" s="29">
        <v>384075.94019144238</v>
      </c>
      <c r="M618" s="29">
        <v>-2.2784027137892314E-7</v>
      </c>
      <c r="N618" s="29">
        <v>386807.98794937396</v>
      </c>
      <c r="O618" s="29">
        <v>3.3985720671080423E-9</v>
      </c>
      <c r="P618" s="29">
        <v>417178.23752325395</v>
      </c>
      <c r="Q618" s="29">
        <v>399609.18361064733</v>
      </c>
      <c r="R618" s="29">
        <v>434146.19870678551</v>
      </c>
      <c r="S618" s="29">
        <v>-2.3071376893382642E-7</v>
      </c>
      <c r="T618" s="29">
        <v>417178.23752325395</v>
      </c>
      <c r="U618" s="29">
        <v>-2.274324427308702E-7</v>
      </c>
      <c r="V618" s="29">
        <v>433166.10585040168</v>
      </c>
      <c r="W618" s="29">
        <v>4.6803509210919448E-8</v>
      </c>
      <c r="X618" s="29">
        <v>422666.98558578501</v>
      </c>
      <c r="Y618" s="29">
        <v>-2.2770432849623882E-7</v>
      </c>
      <c r="Z618" s="29">
        <v>417178.23752325395</v>
      </c>
      <c r="AA618" s="30">
        <v>9479.4206315817992</v>
      </c>
    </row>
    <row r="619" spans="1:27" x14ac:dyDescent="0.25">
      <c r="A619" s="34" t="s">
        <v>266</v>
      </c>
      <c r="B619" s="35" t="s">
        <v>117</v>
      </c>
      <c r="C619" s="31">
        <v>775890.66983999999</v>
      </c>
      <c r="D619" s="31">
        <v>0</v>
      </c>
      <c r="E619" s="31">
        <v>0</v>
      </c>
      <c r="F619" s="31">
        <v>808557.43642607902</v>
      </c>
      <c r="G619" s="31">
        <v>-4.4080006173462758E-7</v>
      </c>
      <c r="H619" s="31">
        <v>817421.5823541804</v>
      </c>
      <c r="I619" s="31">
        <v>-4.4159049818722989E-7</v>
      </c>
      <c r="J619" s="31">
        <v>817421.5823541804</v>
      </c>
      <c r="K619" s="31">
        <v>880591.81036788167</v>
      </c>
      <c r="L619" s="31">
        <v>744399.94626234169</v>
      </c>
      <c r="M619" s="31">
        <v>-4.4159049818722989E-7</v>
      </c>
      <c r="N619" s="31">
        <v>749695.08712218504</v>
      </c>
      <c r="O619" s="31">
        <v>6.5869704383536677E-9</v>
      </c>
      <c r="P619" s="31">
        <v>808557.43642607902</v>
      </c>
      <c r="Q619" s="31">
        <v>774505.82990809297</v>
      </c>
      <c r="R619" s="31">
        <v>841444.03012134286</v>
      </c>
      <c r="S619" s="31">
        <v>-4.4715979113588169E-7</v>
      </c>
      <c r="T619" s="31">
        <v>808557.43642607902</v>
      </c>
      <c r="U619" s="31">
        <v>-4.4080006173462758E-7</v>
      </c>
      <c r="V619" s="31">
        <v>839544.45508089499</v>
      </c>
      <c r="W619" s="31">
        <v>9.0712606793675285E-8</v>
      </c>
      <c r="X619" s="31">
        <v>819195.49868209823</v>
      </c>
      <c r="Y619" s="31">
        <v>-4.4132701936969577E-7</v>
      </c>
      <c r="Z619" s="31">
        <v>808557.43642607902</v>
      </c>
      <c r="AA619" s="32">
        <v>18372.617158029552</v>
      </c>
    </row>
    <row r="620" spans="1:27" x14ac:dyDescent="0.25">
      <c r="A620" s="36" t="s">
        <v>267</v>
      </c>
      <c r="B620" s="37" t="s">
        <v>173</v>
      </c>
      <c r="C620" s="29">
        <v>1367.6409999999998</v>
      </c>
      <c r="D620" s="29">
        <v>0</v>
      </c>
      <c r="E620" s="29">
        <v>0</v>
      </c>
      <c r="F620" s="29">
        <v>1425.2218049473834</v>
      </c>
      <c r="G620" s="29">
        <v>-7.7698606345546786E-10</v>
      </c>
      <c r="H620" s="29">
        <v>1440.8463895344803</v>
      </c>
      <c r="I620" s="29">
        <v>-7.7837934390398314E-10</v>
      </c>
      <c r="J620" s="29">
        <v>1440.8463895344803</v>
      </c>
      <c r="K620" s="29">
        <v>1552.1948013264437</v>
      </c>
      <c r="L620" s="29">
        <v>1312.1331734999683</v>
      </c>
      <c r="M620" s="29">
        <v>-7.7837934390398314E-10</v>
      </c>
      <c r="N620" s="29">
        <v>1321.4667716758431</v>
      </c>
      <c r="O620" s="29">
        <v>1.1610670404295693E-11</v>
      </c>
      <c r="P620" s="29">
        <v>1425.2218049473834</v>
      </c>
      <c r="Q620" s="29">
        <v>1365.1999809970212</v>
      </c>
      <c r="R620" s="29">
        <v>1483.1900930533084</v>
      </c>
      <c r="S620" s="29">
        <v>-7.8819618237577167E-10</v>
      </c>
      <c r="T620" s="29">
        <v>1425.2218049473834</v>
      </c>
      <c r="U620" s="29">
        <v>-7.7698606345546786E-10</v>
      </c>
      <c r="V620" s="29">
        <v>1479.8417647270649</v>
      </c>
      <c r="W620" s="29">
        <v>1.59896600243295E-10</v>
      </c>
      <c r="X620" s="29">
        <v>1443.9732227275256</v>
      </c>
      <c r="Y620" s="29">
        <v>-7.7791491708781134E-10</v>
      </c>
      <c r="Z620" s="29">
        <v>1425.2218049473834</v>
      </c>
      <c r="AA620" s="30">
        <v>84289.942487958804</v>
      </c>
    </row>
    <row r="621" spans="1:27" x14ac:dyDescent="0.25">
      <c r="A621" s="34" t="s">
        <v>268</v>
      </c>
      <c r="B621" s="35" t="s">
        <v>117</v>
      </c>
      <c r="C621" s="31">
        <v>12198.291160000001</v>
      </c>
      <c r="D621" s="31">
        <v>0</v>
      </c>
      <c r="E621" s="31">
        <v>0</v>
      </c>
      <c r="F621" s="31">
        <v>12711.867035522415</v>
      </c>
      <c r="G621" s="31">
        <v>-6.9301097505061875E-9</v>
      </c>
      <c r="H621" s="31">
        <v>12851.22614514801</v>
      </c>
      <c r="I621" s="31">
        <v>-6.9425367255519244E-9</v>
      </c>
      <c r="J621" s="31">
        <v>12851.22614514801</v>
      </c>
      <c r="K621" s="31">
        <v>13844.367142852778</v>
      </c>
      <c r="L621" s="31">
        <v>11703.204635607892</v>
      </c>
      <c r="M621" s="31">
        <v>-6.9425367255519244E-9</v>
      </c>
      <c r="N621" s="31">
        <v>11786.4530524949</v>
      </c>
      <c r="O621" s="31">
        <v>1.0355812538114444E-10</v>
      </c>
      <c r="P621" s="31">
        <v>12711.867035522415</v>
      </c>
      <c r="Q621" s="31">
        <v>12176.519174131321</v>
      </c>
      <c r="R621" s="31">
        <v>13228.898958638818</v>
      </c>
      <c r="S621" s="31">
        <v>-7.0300952690217135E-9</v>
      </c>
      <c r="T621" s="31">
        <v>12711.867035522415</v>
      </c>
      <c r="U621" s="31">
        <v>-6.9301097505061875E-9</v>
      </c>
      <c r="V621" s="31">
        <v>13199.034481175218</v>
      </c>
      <c r="W621" s="31">
        <v>1.4261529782024955E-9</v>
      </c>
      <c r="X621" s="31">
        <v>12879.115058757297</v>
      </c>
      <c r="Y621" s="31">
        <v>-6.9383944005366787E-9</v>
      </c>
      <c r="Z621" s="31">
        <v>12711.867035522415</v>
      </c>
      <c r="AA621" s="32">
        <v>288.84808411354129</v>
      </c>
    </row>
    <row r="622" spans="1:27" x14ac:dyDescent="0.25">
      <c r="A622" s="36" t="s">
        <v>269</v>
      </c>
      <c r="B622" s="37" t="s">
        <v>92</v>
      </c>
      <c r="C622" s="29">
        <v>959.904</v>
      </c>
      <c r="D622" s="29">
        <v>0</v>
      </c>
      <c r="E622" s="29">
        <v>0</v>
      </c>
      <c r="F622" s="29">
        <v>1000.3181474204217</v>
      </c>
      <c r="G622" s="29">
        <v>-5.4534196492731457E-10</v>
      </c>
      <c r="H622" s="29">
        <v>1011.2845496001552</v>
      </c>
      <c r="I622" s="29">
        <v>-5.4631986444601259E-10</v>
      </c>
      <c r="J622" s="29">
        <v>1011.2845496001552</v>
      </c>
      <c r="K622" s="29">
        <v>1089.4364811909402</v>
      </c>
      <c r="L622" s="29">
        <v>920.94481064498189</v>
      </c>
      <c r="M622" s="29">
        <v>-5.4631986444601259E-10</v>
      </c>
      <c r="N622" s="29">
        <v>927.49576825989311</v>
      </c>
      <c r="O622" s="29">
        <v>8.1491626558176084E-12</v>
      </c>
      <c r="P622" s="29">
        <v>1000.3181474204217</v>
      </c>
      <c r="Q622" s="29">
        <v>958.19072589880295</v>
      </c>
      <c r="R622" s="29">
        <v>1041.0042570252301</v>
      </c>
      <c r="S622" s="29">
        <v>-5.532099931540753E-10</v>
      </c>
      <c r="T622" s="29">
        <v>1000.3181474204217</v>
      </c>
      <c r="U622" s="29">
        <v>-5.4534196492731457E-10</v>
      </c>
      <c r="V622" s="29">
        <v>1038.6541711813031</v>
      </c>
      <c r="W622" s="29">
        <v>1.122263709262444E-10</v>
      </c>
      <c r="X622" s="29">
        <v>1013.4791750094088</v>
      </c>
      <c r="Y622" s="29">
        <v>-5.4599389793977981E-10</v>
      </c>
      <c r="Z622" s="29">
        <v>1000.3181474204217</v>
      </c>
      <c r="AA622" s="30">
        <v>3239.5752736732866</v>
      </c>
    </row>
    <row r="623" spans="1:27" x14ac:dyDescent="0.25">
      <c r="A623" s="34" t="s">
        <v>270</v>
      </c>
      <c r="B623" s="35" t="s">
        <v>90</v>
      </c>
      <c r="C623" s="31">
        <v>60992.277940000007</v>
      </c>
      <c r="D623" s="31">
        <v>0</v>
      </c>
      <c r="E623" s="31">
        <v>0</v>
      </c>
      <c r="F623" s="31">
        <v>63560.191931580935</v>
      </c>
      <c r="G623" s="31">
        <v>-3.4651015827824978E-8</v>
      </c>
      <c r="H623" s="31">
        <v>64256.996872229298</v>
      </c>
      <c r="I623" s="31">
        <v>-3.471315154060649E-8</v>
      </c>
      <c r="J623" s="31">
        <v>64256.996872229298</v>
      </c>
      <c r="K623" s="31">
        <v>69222.768796435281</v>
      </c>
      <c r="L623" s="31">
        <v>58516.81195021524</v>
      </c>
      <c r="M623" s="31">
        <v>-3.471315154060649E-8</v>
      </c>
      <c r="N623" s="31">
        <v>58933.059645424168</v>
      </c>
      <c r="O623" s="31">
        <v>5.1779760651262651E-10</v>
      </c>
      <c r="P623" s="31">
        <v>63560.191931580935</v>
      </c>
      <c r="Q623" s="31">
        <v>60883.416543269072</v>
      </c>
      <c r="R623" s="31">
        <v>66145.386394062371</v>
      </c>
      <c r="S623" s="31">
        <v>-3.5150950159223075E-8</v>
      </c>
      <c r="T623" s="31">
        <v>63560.191931580935</v>
      </c>
      <c r="U623" s="31">
        <v>-3.4651015827824978E-8</v>
      </c>
      <c r="V623" s="31">
        <v>65996.06199393938</v>
      </c>
      <c r="W623" s="31">
        <v>7.1308610108209102E-9</v>
      </c>
      <c r="X623" s="31">
        <v>64396.443319931757</v>
      </c>
      <c r="Y623" s="31">
        <v>-3.4692439636345977E-8</v>
      </c>
      <c r="Z623" s="31">
        <v>63560.191931580935</v>
      </c>
      <c r="AA623" s="32">
        <v>3846.3337801389139</v>
      </c>
    </row>
    <row r="624" spans="1:27" x14ac:dyDescent="0.25">
      <c r="A624" s="36" t="s">
        <v>271</v>
      </c>
      <c r="B624" s="37" t="s">
        <v>86</v>
      </c>
      <c r="C624" s="29">
        <v>151745.26839999997</v>
      </c>
      <c r="D624" s="29">
        <v>0</v>
      </c>
      <c r="E624" s="29">
        <v>0</v>
      </c>
      <c r="F624" s="29">
        <v>158134.09024829845</v>
      </c>
      <c r="G624" s="29">
        <v>-8.6209728095391575E-8</v>
      </c>
      <c r="H624" s="29">
        <v>159867.70073658269</v>
      </c>
      <c r="I624" s="29">
        <v>-8.6364318163703669E-8</v>
      </c>
      <c r="J624" s="29">
        <v>159867.70073658269</v>
      </c>
      <c r="K624" s="29">
        <v>172222.25477034241</v>
      </c>
      <c r="L624" s="29">
        <v>145586.45184613246</v>
      </c>
      <c r="M624" s="29">
        <v>-8.6364318163703669E-8</v>
      </c>
      <c r="N624" s="29">
        <v>146622.0520952738</v>
      </c>
      <c r="O624" s="29">
        <v>1.2882505692676563E-9</v>
      </c>
      <c r="P624" s="29">
        <v>158134.09024829845</v>
      </c>
      <c r="Q624" s="29">
        <v>151474.42752598663</v>
      </c>
      <c r="R624" s="29">
        <v>164565.90491115378</v>
      </c>
      <c r="S624" s="29">
        <v>-8.7453535866844324E-8</v>
      </c>
      <c r="T624" s="29">
        <v>158134.09024829845</v>
      </c>
      <c r="U624" s="29">
        <v>-8.6209728095391575E-8</v>
      </c>
      <c r="V624" s="29">
        <v>164194.39441932357</v>
      </c>
      <c r="W624" s="29">
        <v>1.774117076057701E-8</v>
      </c>
      <c r="X624" s="29">
        <v>160214.63545272581</v>
      </c>
      <c r="Y624" s="29">
        <v>-8.6312788140932954E-8</v>
      </c>
      <c r="Z624" s="29">
        <v>158134.09024829845</v>
      </c>
      <c r="AA624" s="30">
        <v>18728.06069106629</v>
      </c>
    </row>
    <row r="625" spans="1:27" x14ac:dyDescent="0.25">
      <c r="A625" s="34" t="s">
        <v>272</v>
      </c>
      <c r="B625" s="35" t="s">
        <v>88</v>
      </c>
      <c r="C625" s="31">
        <v>0</v>
      </c>
      <c r="D625" s="31">
        <v>0</v>
      </c>
      <c r="E625" s="31">
        <v>0</v>
      </c>
      <c r="F625" s="31">
        <v>0</v>
      </c>
      <c r="G625" s="31">
        <v>0</v>
      </c>
      <c r="H625" s="31">
        <v>0</v>
      </c>
      <c r="I625" s="31">
        <v>0</v>
      </c>
      <c r="J625" s="31">
        <v>0</v>
      </c>
      <c r="K625" s="31">
        <v>0</v>
      </c>
      <c r="L625" s="31">
        <v>0</v>
      </c>
      <c r="M625" s="31">
        <v>0</v>
      </c>
      <c r="N625" s="31">
        <v>0</v>
      </c>
      <c r="O625" s="31">
        <v>0</v>
      </c>
      <c r="P625" s="31">
        <v>0</v>
      </c>
      <c r="Q625" s="31">
        <v>0</v>
      </c>
      <c r="R625" s="31">
        <v>0</v>
      </c>
      <c r="S625" s="31">
        <v>0</v>
      </c>
      <c r="T625" s="31">
        <v>0</v>
      </c>
      <c r="U625" s="31">
        <v>0</v>
      </c>
      <c r="V625" s="31">
        <v>0</v>
      </c>
      <c r="W625" s="31">
        <v>0</v>
      </c>
      <c r="X625" s="31">
        <v>0</v>
      </c>
      <c r="Y625" s="31">
        <v>0</v>
      </c>
      <c r="Z625" s="31">
        <v>0</v>
      </c>
      <c r="AA625" s="32">
        <v>0</v>
      </c>
    </row>
    <row r="626" spans="1:27" x14ac:dyDescent="0.25">
      <c r="A626" s="36" t="s">
        <v>29</v>
      </c>
      <c r="B626" s="37" t="s">
        <v>86</v>
      </c>
      <c r="C626" s="29">
        <v>31457.542820000002</v>
      </c>
      <c r="D626" s="29">
        <v>0</v>
      </c>
      <c r="E626" s="29">
        <v>0</v>
      </c>
      <c r="F626" s="29">
        <v>32781.977110316235</v>
      </c>
      <c r="G626" s="29">
        <v>-1.7871701975659999E-8</v>
      </c>
      <c r="H626" s="29">
        <v>33141.363117823552</v>
      </c>
      <c r="I626" s="29">
        <v>-1.7903749259537452E-8</v>
      </c>
      <c r="J626" s="29">
        <v>33141.363117823552</v>
      </c>
      <c r="K626" s="29">
        <v>35702.523123910432</v>
      </c>
      <c r="L626" s="29">
        <v>30180.789762019231</v>
      </c>
      <c r="M626" s="29">
        <v>-1.7903749259537452E-8</v>
      </c>
      <c r="N626" s="29">
        <v>30395.474803109882</v>
      </c>
      <c r="O626" s="29">
        <v>2.6706069897878057E-10</v>
      </c>
      <c r="P626" s="29">
        <v>32781.977110316235</v>
      </c>
      <c r="Q626" s="29">
        <v>31401.396170542546</v>
      </c>
      <c r="R626" s="29">
        <v>34115.324023208021</v>
      </c>
      <c r="S626" s="29">
        <v>-1.8129549463379911E-8</v>
      </c>
      <c r="T626" s="29">
        <v>32781.977110316235</v>
      </c>
      <c r="U626" s="29">
        <v>-1.7871701975659999E-8</v>
      </c>
      <c r="V626" s="29">
        <v>34038.308065293451</v>
      </c>
      <c r="W626" s="29">
        <v>3.6778322300412719E-9</v>
      </c>
      <c r="X626" s="29">
        <v>33213.284396186238</v>
      </c>
      <c r="Y626" s="29">
        <v>-1.7893066831578303E-8</v>
      </c>
      <c r="Z626" s="29">
        <v>32781.977110316235</v>
      </c>
      <c r="AA626" s="30">
        <v>1843.5058150701702</v>
      </c>
    </row>
    <row r="627" spans="1:27" x14ac:dyDescent="0.25">
      <c r="A627" s="34" t="s">
        <v>273</v>
      </c>
      <c r="B627" s="35" t="s">
        <v>88</v>
      </c>
      <c r="C627" s="31">
        <v>678123.9585999999</v>
      </c>
      <c r="D627" s="31">
        <v>0</v>
      </c>
      <c r="E627" s="31">
        <v>0</v>
      </c>
      <c r="F627" s="31">
        <v>706674.52369003033</v>
      </c>
      <c r="G627" s="31">
        <v>-3.8525670488633544E-7</v>
      </c>
      <c r="H627" s="31">
        <v>714421.73597138387</v>
      </c>
      <c r="I627" s="31">
        <v>-3.85947541774954E-7</v>
      </c>
      <c r="J627" s="31">
        <v>714421.73597138387</v>
      </c>
      <c r="K627" s="31">
        <v>769632.14995296893</v>
      </c>
      <c r="L627" s="31">
        <v>650601.24829847831</v>
      </c>
      <c r="M627" s="31">
        <v>-3.85947541774954E-7</v>
      </c>
      <c r="N627" s="31">
        <v>655229.17078910698</v>
      </c>
      <c r="O627" s="31">
        <v>5.7569740718221064E-9</v>
      </c>
      <c r="P627" s="31">
        <v>706674.52369003033</v>
      </c>
      <c r="Q627" s="31">
        <v>676913.61650780053</v>
      </c>
      <c r="R627" s="31">
        <v>735417.21640226617</v>
      </c>
      <c r="S627" s="31">
        <v>-3.9081507160582778E-7</v>
      </c>
      <c r="T627" s="31">
        <v>706674.52369003033</v>
      </c>
      <c r="U627" s="31">
        <v>-3.8525670488633544E-7</v>
      </c>
      <c r="V627" s="31">
        <v>733756.99880182534</v>
      </c>
      <c r="W627" s="31">
        <v>7.9282293762518752E-8</v>
      </c>
      <c r="X627" s="31">
        <v>715972.12858373602</v>
      </c>
      <c r="Y627" s="31">
        <v>-3.8571726281208115E-7</v>
      </c>
      <c r="Z627" s="31">
        <v>706674.52369003033</v>
      </c>
      <c r="AA627" s="32">
        <v>16057.561150483338</v>
      </c>
    </row>
    <row r="628" spans="1:27" x14ac:dyDescent="0.25">
      <c r="A628" s="36" t="s">
        <v>274</v>
      </c>
      <c r="B628" s="37" t="s">
        <v>117</v>
      </c>
      <c r="C628" s="29">
        <v>0</v>
      </c>
      <c r="D628" s="29">
        <v>0</v>
      </c>
      <c r="E628" s="29">
        <v>0</v>
      </c>
      <c r="F628" s="29">
        <v>0</v>
      </c>
      <c r="G628" s="29">
        <v>0</v>
      </c>
      <c r="H628" s="29">
        <v>0</v>
      </c>
      <c r="I628" s="29">
        <v>0</v>
      </c>
      <c r="J628" s="29">
        <v>0</v>
      </c>
      <c r="K628" s="29">
        <v>0</v>
      </c>
      <c r="L628" s="29">
        <v>0</v>
      </c>
      <c r="M628" s="29">
        <v>0</v>
      </c>
      <c r="N628" s="29">
        <v>0</v>
      </c>
      <c r="O628" s="29">
        <v>0</v>
      </c>
      <c r="P628" s="29">
        <v>0</v>
      </c>
      <c r="Q628" s="29">
        <v>0</v>
      </c>
      <c r="R628" s="29">
        <v>0</v>
      </c>
      <c r="S628" s="29">
        <v>0</v>
      </c>
      <c r="T628" s="29">
        <v>0</v>
      </c>
      <c r="U628" s="29">
        <v>0</v>
      </c>
      <c r="V628" s="29">
        <v>0</v>
      </c>
      <c r="W628" s="29">
        <v>0</v>
      </c>
      <c r="X628" s="29">
        <v>0</v>
      </c>
      <c r="Y628" s="29">
        <v>0</v>
      </c>
      <c r="Z628" s="29">
        <v>0</v>
      </c>
      <c r="AA628" s="30">
        <v>0</v>
      </c>
    </row>
    <row r="629" spans="1:27" x14ac:dyDescent="0.25">
      <c r="A629" s="34" t="s">
        <v>275</v>
      </c>
      <c r="B629" s="35" t="s">
        <v>88</v>
      </c>
      <c r="C629" s="31">
        <v>1689751.4301800001</v>
      </c>
      <c r="D629" s="31">
        <v>0</v>
      </c>
      <c r="E629" s="31">
        <v>0</v>
      </c>
      <c r="F629" s="31">
        <v>1760893.8187971569</v>
      </c>
      <c r="G629" s="31">
        <v>-9.5998387877652474E-7</v>
      </c>
      <c r="H629" s="31">
        <v>1780198.3469240668</v>
      </c>
      <c r="I629" s="31">
        <v>-9.6170530832603444E-7</v>
      </c>
      <c r="J629" s="31">
        <v>1780198.3469240668</v>
      </c>
      <c r="K629" s="31">
        <v>1917771.8315400893</v>
      </c>
      <c r="L629" s="31">
        <v>1621170.2533838879</v>
      </c>
      <c r="M629" s="31">
        <v>-9.6170530832603444E-7</v>
      </c>
      <c r="N629" s="31">
        <v>1632702.1253198786</v>
      </c>
      <c r="O629" s="31">
        <v>1.4345246245913397E-8</v>
      </c>
      <c r="P629" s="31">
        <v>1760893.8187971569</v>
      </c>
      <c r="Q629" s="31">
        <v>1686735.4959170029</v>
      </c>
      <c r="R629" s="31">
        <v>1832514.9516325083</v>
      </c>
      <c r="S629" s="31">
        <v>-9.7383423459217469E-7</v>
      </c>
      <c r="T629" s="31">
        <v>1760893.8187971569</v>
      </c>
      <c r="U629" s="31">
        <v>-9.5998387877652474E-7</v>
      </c>
      <c r="V629" s="31">
        <v>1828378.0161516457</v>
      </c>
      <c r="W629" s="31">
        <v>1.9755587097931949E-7</v>
      </c>
      <c r="X629" s="31">
        <v>1784061.620151385</v>
      </c>
      <c r="Y629" s="31">
        <v>-9.6113149847619781E-7</v>
      </c>
      <c r="Z629" s="31">
        <v>1760893.8187971569</v>
      </c>
      <c r="AA629" s="32">
        <v>40012.281788788627</v>
      </c>
    </row>
    <row r="630" spans="1:27" x14ac:dyDescent="0.25">
      <c r="A630" s="36" t="s">
        <v>276</v>
      </c>
      <c r="B630" s="37" t="s">
        <v>88</v>
      </c>
      <c r="C630" s="29">
        <v>966207.99176000012</v>
      </c>
      <c r="D630" s="29">
        <v>0</v>
      </c>
      <c r="E630" s="29">
        <v>0</v>
      </c>
      <c r="F630" s="29">
        <v>1006887.5516095043</v>
      </c>
      <c r="G630" s="29">
        <v>-5.48923397292722E-7</v>
      </c>
      <c r="H630" s="29">
        <v>1017925.9736047378</v>
      </c>
      <c r="I630" s="29">
        <v>-5.499077189854166E-7</v>
      </c>
      <c r="J630" s="29">
        <v>1017925.9736047378</v>
      </c>
      <c r="K630" s="29">
        <v>1096591.153533665</v>
      </c>
      <c r="L630" s="29">
        <v>926992.94514355762</v>
      </c>
      <c r="M630" s="29">
        <v>-5.499077189854166E-7</v>
      </c>
      <c r="N630" s="29">
        <v>933586.92495946446</v>
      </c>
      <c r="O630" s="29">
        <v>8.2026807724554976E-9</v>
      </c>
      <c r="P630" s="29">
        <v>1006887.5516095043</v>
      </c>
      <c r="Q630" s="29">
        <v>964483.46604841645</v>
      </c>
      <c r="R630" s="29">
        <v>1047840.8597046775</v>
      </c>
      <c r="S630" s="29">
        <v>-5.5684309733781978E-7</v>
      </c>
      <c r="T630" s="29">
        <v>1006887.5516095043</v>
      </c>
      <c r="U630" s="29">
        <v>-5.48923397292722E-7</v>
      </c>
      <c r="V630" s="29">
        <v>1045475.3401071713</v>
      </c>
      <c r="W630" s="29">
        <v>1.1296339683464125E-7</v>
      </c>
      <c r="X630" s="29">
        <v>1020135.0118099545</v>
      </c>
      <c r="Y630" s="29">
        <v>-5.4957961175451836E-7</v>
      </c>
      <c r="Z630" s="29">
        <v>1006887.5516095043</v>
      </c>
      <c r="AA630" s="30">
        <v>22879.215097786557</v>
      </c>
    </row>
    <row r="631" spans="1:27" x14ac:dyDescent="0.25">
      <c r="A631" s="34" t="s">
        <v>277</v>
      </c>
      <c r="B631" s="35" t="s">
        <v>88</v>
      </c>
      <c r="C631" s="31">
        <v>1160850.9699599999</v>
      </c>
      <c r="D631" s="31">
        <v>0</v>
      </c>
      <c r="E631" s="31">
        <v>0</v>
      </c>
      <c r="F631" s="31">
        <v>1209725.443066793</v>
      </c>
      <c r="G631" s="31">
        <v>-6.595042305748965E-7</v>
      </c>
      <c r="H631" s="31">
        <v>1222987.5594943888</v>
      </c>
      <c r="I631" s="31">
        <v>-6.6068684425793562E-7</v>
      </c>
      <c r="J631" s="31">
        <v>1222987.5594943888</v>
      </c>
      <c r="K631" s="31">
        <v>1317499.8707165634</v>
      </c>
      <c r="L631" s="31">
        <v>1113736.0368504096</v>
      </c>
      <c r="M631" s="31">
        <v>-6.6068684425793562E-7</v>
      </c>
      <c r="N631" s="31">
        <v>1121658.3764817026</v>
      </c>
      <c r="O631" s="31">
        <v>9.8551140253272012E-9</v>
      </c>
      <c r="P631" s="31">
        <v>1209725.443066793</v>
      </c>
      <c r="Q631" s="31">
        <v>1158779.0378686846</v>
      </c>
      <c r="R631" s="31">
        <v>1258928.8111105149</v>
      </c>
      <c r="S631" s="31">
        <v>-6.690193572945558E-7</v>
      </c>
      <c r="T631" s="31">
        <v>1209725.443066793</v>
      </c>
      <c r="U631" s="31">
        <v>-6.595042305748965E-7</v>
      </c>
      <c r="V631" s="31">
        <v>1256086.7566640161</v>
      </c>
      <c r="W631" s="31">
        <v>1.3571991735092423E-7</v>
      </c>
      <c r="X631" s="31">
        <v>1225641.609310861</v>
      </c>
      <c r="Y631" s="31">
        <v>-6.6029263969692255E-7</v>
      </c>
      <c r="Z631" s="31">
        <v>1209725.443066793</v>
      </c>
      <c r="AA631" s="32">
        <v>27488.241936200186</v>
      </c>
    </row>
    <row r="632" spans="1:27" x14ac:dyDescent="0.25">
      <c r="A632" s="36" t="s">
        <v>278</v>
      </c>
      <c r="B632" s="37" t="s">
        <v>88</v>
      </c>
      <c r="C632" s="29">
        <v>3285396.8718999992</v>
      </c>
      <c r="D632" s="29">
        <v>0</v>
      </c>
      <c r="E632" s="29">
        <v>0</v>
      </c>
      <c r="F632" s="29">
        <v>3423719.5724154259</v>
      </c>
      <c r="G632" s="29">
        <v>-1.8665041355052159E-6</v>
      </c>
      <c r="H632" s="29">
        <v>3461253.5168695515</v>
      </c>
      <c r="I632" s="29">
        <v>-1.8698511243913581E-6</v>
      </c>
      <c r="J632" s="29">
        <v>3461253.5168695515</v>
      </c>
      <c r="K632" s="29">
        <v>3728738.7149532218</v>
      </c>
      <c r="L632" s="29">
        <v>3152053.9554846752</v>
      </c>
      <c r="M632" s="29">
        <v>-1.8698511243913581E-6</v>
      </c>
      <c r="N632" s="29">
        <v>3174475.4639438326</v>
      </c>
      <c r="O632" s="29">
        <v>2.7891574051183738E-8</v>
      </c>
      <c r="P632" s="29">
        <v>3423719.5724154259</v>
      </c>
      <c r="Q632" s="29">
        <v>3279532.9674129053</v>
      </c>
      <c r="R632" s="29">
        <v>3562973.099044566</v>
      </c>
      <c r="S632" s="29">
        <v>-1.8934334902367524E-6</v>
      </c>
      <c r="T632" s="29">
        <v>3423719.5724154259</v>
      </c>
      <c r="U632" s="29">
        <v>-1.8665041355052159E-6</v>
      </c>
      <c r="V632" s="29">
        <v>3554929.6231549615</v>
      </c>
      <c r="W632" s="29">
        <v>3.841094192604391E-7</v>
      </c>
      <c r="X632" s="29">
        <v>3468764.9091072693</v>
      </c>
      <c r="Y632" s="29">
        <v>-1.8687354614293106E-6</v>
      </c>
      <c r="Z632" s="29">
        <v>3423719.5724154259</v>
      </c>
      <c r="AA632" s="30">
        <v>77796.191249540265</v>
      </c>
    </row>
    <row r="633" spans="1:27" x14ac:dyDescent="0.25">
      <c r="A633" s="34" t="s">
        <v>279</v>
      </c>
      <c r="B633" s="35" t="s">
        <v>86</v>
      </c>
      <c r="C633" s="31">
        <v>0</v>
      </c>
      <c r="D633" s="31">
        <v>0</v>
      </c>
      <c r="E633" s="31">
        <v>0</v>
      </c>
      <c r="F633" s="31">
        <v>0</v>
      </c>
      <c r="G633" s="31">
        <v>0</v>
      </c>
      <c r="H633" s="31">
        <v>0</v>
      </c>
      <c r="I633" s="31">
        <v>0</v>
      </c>
      <c r="J633" s="31">
        <v>0</v>
      </c>
      <c r="K633" s="31">
        <v>0</v>
      </c>
      <c r="L633" s="31">
        <v>0</v>
      </c>
      <c r="M633" s="31">
        <v>0</v>
      </c>
      <c r="N633" s="31">
        <v>0</v>
      </c>
      <c r="O633" s="31">
        <v>0</v>
      </c>
      <c r="P633" s="31">
        <v>0</v>
      </c>
      <c r="Q633" s="31">
        <v>0</v>
      </c>
      <c r="R633" s="31">
        <v>0</v>
      </c>
      <c r="S633" s="31">
        <v>0</v>
      </c>
      <c r="T633" s="31">
        <v>0</v>
      </c>
      <c r="U633" s="31">
        <v>0</v>
      </c>
      <c r="V633" s="31">
        <v>0</v>
      </c>
      <c r="W633" s="31">
        <v>0</v>
      </c>
      <c r="X633" s="31">
        <v>0</v>
      </c>
      <c r="Y633" s="31">
        <v>0</v>
      </c>
      <c r="Z633" s="31">
        <v>0</v>
      </c>
      <c r="AA633" s="32">
        <v>1296.203432477763</v>
      </c>
    </row>
    <row r="634" spans="1:27" x14ac:dyDescent="0.25">
      <c r="A634" s="36" t="s">
        <v>280</v>
      </c>
      <c r="B634" s="37" t="s">
        <v>92</v>
      </c>
      <c r="C634" s="29">
        <v>91460.808560000005</v>
      </c>
      <c r="D634" s="29">
        <v>0</v>
      </c>
      <c r="E634" s="29">
        <v>0</v>
      </c>
      <c r="F634" s="29">
        <v>95311.517172876731</v>
      </c>
      <c r="G634" s="29">
        <v>-5.1960838848417508E-8</v>
      </c>
      <c r="H634" s="29">
        <v>96356.409172860644</v>
      </c>
      <c r="I634" s="29">
        <v>-5.2054014291660332E-8</v>
      </c>
      <c r="J634" s="29">
        <v>96356.409172860644</v>
      </c>
      <c r="K634" s="29">
        <v>103802.81928660013</v>
      </c>
      <c r="L634" s="29">
        <v>87748.730102933361</v>
      </c>
      <c r="M634" s="29">
        <v>-5.2054014291660332E-8</v>
      </c>
      <c r="N634" s="29">
        <v>88372.913229894068</v>
      </c>
      <c r="O634" s="29">
        <v>7.7646202702357293E-10</v>
      </c>
      <c r="P634" s="29">
        <v>95311.517172876731</v>
      </c>
      <c r="Q634" s="29">
        <v>91297.565741363564</v>
      </c>
      <c r="R634" s="29">
        <v>99188.1386700437</v>
      </c>
      <c r="S634" s="29">
        <v>-5.2710514048637987E-8</v>
      </c>
      <c r="T634" s="29">
        <v>95311.517172876731</v>
      </c>
      <c r="U634" s="29">
        <v>-5.1960838848417508E-8</v>
      </c>
      <c r="V634" s="29">
        <v>98964.219662027288</v>
      </c>
      <c r="W634" s="29">
        <v>1.0693063709150905E-8</v>
      </c>
      <c r="X634" s="29">
        <v>96565.51572353307</v>
      </c>
      <c r="Y634" s="29">
        <v>-5.202295581057938E-8</v>
      </c>
      <c r="Z634" s="29">
        <v>95311.517172876731</v>
      </c>
      <c r="AA634" s="30">
        <v>6520.9367398381582</v>
      </c>
    </row>
    <row r="635" spans="1:27" x14ac:dyDescent="0.25">
      <c r="A635" s="34" t="s">
        <v>281</v>
      </c>
      <c r="B635" s="35" t="s">
        <v>3</v>
      </c>
      <c r="C635" s="31">
        <v>0</v>
      </c>
      <c r="D635" s="31">
        <v>0</v>
      </c>
      <c r="E635" s="31">
        <v>0</v>
      </c>
      <c r="F635" s="31">
        <v>0</v>
      </c>
      <c r="G635" s="31">
        <v>0</v>
      </c>
      <c r="H635" s="31">
        <v>0</v>
      </c>
      <c r="I635" s="31">
        <v>0</v>
      </c>
      <c r="J635" s="31">
        <v>0</v>
      </c>
      <c r="K635" s="31">
        <v>0</v>
      </c>
      <c r="L635" s="31">
        <v>0</v>
      </c>
      <c r="M635" s="31">
        <v>0</v>
      </c>
      <c r="N635" s="31">
        <v>0</v>
      </c>
      <c r="O635" s="31">
        <v>0</v>
      </c>
      <c r="P635" s="31">
        <v>0</v>
      </c>
      <c r="Q635" s="31">
        <v>0</v>
      </c>
      <c r="R635" s="31">
        <v>0</v>
      </c>
      <c r="S635" s="31">
        <v>0</v>
      </c>
      <c r="T635" s="31">
        <v>0</v>
      </c>
      <c r="U635" s="31">
        <v>0</v>
      </c>
      <c r="V635" s="31">
        <v>0</v>
      </c>
      <c r="W635" s="31">
        <v>0</v>
      </c>
      <c r="X635" s="31">
        <v>0</v>
      </c>
      <c r="Y635" s="31">
        <v>0</v>
      </c>
      <c r="Z635" s="31">
        <v>0</v>
      </c>
      <c r="AA635" s="32">
        <v>35741.832145348912</v>
      </c>
    </row>
    <row r="636" spans="1:27" x14ac:dyDescent="0.25">
      <c r="A636" s="36" t="s">
        <v>282</v>
      </c>
      <c r="B636" s="37" t="s">
        <v>90</v>
      </c>
      <c r="C636" s="29">
        <v>30340.676739999995</v>
      </c>
      <c r="D636" s="29">
        <v>0</v>
      </c>
      <c r="E636" s="29">
        <v>0</v>
      </c>
      <c r="F636" s="29">
        <v>31618.088421382432</v>
      </c>
      <c r="G636" s="29">
        <v>-1.7237186500541792E-8</v>
      </c>
      <c r="H636" s="29">
        <v>31964.714816872111</v>
      </c>
      <c r="I636" s="29">
        <v>-1.7268095980219988E-8</v>
      </c>
      <c r="J636" s="29">
        <v>31964.714816872111</v>
      </c>
      <c r="K636" s="29">
        <v>34434.94360329512</v>
      </c>
      <c r="L636" s="29">
        <v>29109.253420300265</v>
      </c>
      <c r="M636" s="29">
        <v>-1.7268095980219988E-8</v>
      </c>
      <c r="N636" s="29">
        <v>29316.316300891936</v>
      </c>
      <c r="O636" s="29">
        <v>2.5757899731831726E-10</v>
      </c>
      <c r="P636" s="29">
        <v>31618.088421382432</v>
      </c>
      <c r="Q636" s="29">
        <v>30286.52351668659</v>
      </c>
      <c r="R636" s="29">
        <v>32904.096292302551</v>
      </c>
      <c r="S636" s="29">
        <v>-1.7485879391715644E-8</v>
      </c>
      <c r="T636" s="29">
        <v>31618.088421382432</v>
      </c>
      <c r="U636" s="29">
        <v>-1.7237186500541792E-8</v>
      </c>
      <c r="V636" s="29">
        <v>32829.814702787509</v>
      </c>
      <c r="W636" s="29">
        <v>3.5472547692024582E-9</v>
      </c>
      <c r="X636" s="29">
        <v>32034.082607929915</v>
      </c>
      <c r="Y636" s="29">
        <v>-1.7257792820327257E-8</v>
      </c>
      <c r="Z636" s="29">
        <v>31618.088421382432</v>
      </c>
      <c r="AA636" s="30">
        <v>1884.2756367450922</v>
      </c>
    </row>
    <row r="637" spans="1:27" x14ac:dyDescent="0.25">
      <c r="A637" s="34" t="s">
        <v>283</v>
      </c>
      <c r="B637" s="35" t="s">
        <v>88</v>
      </c>
      <c r="C637" s="31">
        <v>1050168.6615199998</v>
      </c>
      <c r="D637" s="31">
        <v>0</v>
      </c>
      <c r="E637" s="31">
        <v>0</v>
      </c>
      <c r="F637" s="31">
        <v>1094383.157035152</v>
      </c>
      <c r="G637" s="31">
        <v>-5.9662324709388109E-7</v>
      </c>
      <c r="H637" s="31">
        <v>1106380.7858592642</v>
      </c>
      <c r="I637" s="31">
        <v>-5.9769310348436614E-7</v>
      </c>
      <c r="J637" s="31">
        <v>1106380.7858592642</v>
      </c>
      <c r="K637" s="31">
        <v>1191881.7415734783</v>
      </c>
      <c r="L637" s="31">
        <v>1007545.9411866505</v>
      </c>
      <c r="M637" s="31">
        <v>-5.9769310348436614E-7</v>
      </c>
      <c r="N637" s="31">
        <v>1014712.9187074502</v>
      </c>
      <c r="O637" s="31">
        <v>8.9154699207095171E-9</v>
      </c>
      <c r="P637" s="31">
        <v>1094383.157035152</v>
      </c>
      <c r="Q637" s="31">
        <v>1048294.2795300605</v>
      </c>
      <c r="R637" s="31">
        <v>1138895.1887238808</v>
      </c>
      <c r="S637" s="31">
        <v>-6.0523114608346636E-7</v>
      </c>
      <c r="T637" s="31">
        <v>1094383.157035152</v>
      </c>
      <c r="U637" s="31">
        <v>-5.9662324709388109E-7</v>
      </c>
      <c r="V637" s="31">
        <v>1136324.1123400196</v>
      </c>
      <c r="W637" s="31">
        <v>1.2277958810762446E-7</v>
      </c>
      <c r="X637" s="31">
        <v>1108781.783072083</v>
      </c>
      <c r="Y637" s="31">
        <v>-5.9733648468753768E-7</v>
      </c>
      <c r="Z637" s="31">
        <v>1094383.157035152</v>
      </c>
      <c r="AA637" s="32">
        <v>24867.352475634299</v>
      </c>
    </row>
    <row r="638" spans="1:27" x14ac:dyDescent="0.25">
      <c r="A638" s="36" t="s">
        <v>284</v>
      </c>
      <c r="B638" s="37" t="s">
        <v>173</v>
      </c>
      <c r="C638" s="29">
        <v>3114623.3954000003</v>
      </c>
      <c r="D638" s="29">
        <v>0</v>
      </c>
      <c r="E638" s="29">
        <v>0</v>
      </c>
      <c r="F638" s="29">
        <v>3245756.1431130953</v>
      </c>
      <c r="G638" s="29">
        <v>-1.7694840759659514E-6</v>
      </c>
      <c r="H638" s="29">
        <v>3281339.089733135</v>
      </c>
      <c r="I638" s="29">
        <v>-1.7726570898499305E-6</v>
      </c>
      <c r="J638" s="29">
        <v>3281339.089733135</v>
      </c>
      <c r="K638" s="29">
        <v>3534920.5255104201</v>
      </c>
      <c r="L638" s="29">
        <v>2988211.5848116935</v>
      </c>
      <c r="M638" s="29">
        <v>-1.7726570898499305E-6</v>
      </c>
      <c r="N638" s="29">
        <v>3009467.6331766099</v>
      </c>
      <c r="O638" s="29">
        <v>2.6441782366496578E-8</v>
      </c>
      <c r="P638" s="29">
        <v>3245756.1431130953</v>
      </c>
      <c r="Q638" s="29">
        <v>3109064.2940749498</v>
      </c>
      <c r="R638" s="29">
        <v>3377771.3330101524</v>
      </c>
      <c r="S638" s="29">
        <v>-1.7950136547475133E-6</v>
      </c>
      <c r="T638" s="29">
        <v>3245756.1431130953</v>
      </c>
      <c r="U638" s="29">
        <v>-1.7694840759659514E-6</v>
      </c>
      <c r="V638" s="29">
        <v>3370145.9534402229</v>
      </c>
      <c r="W638" s="29">
        <v>3.6414358151202543E-7</v>
      </c>
      <c r="X638" s="29">
        <v>3288460.0431241002</v>
      </c>
      <c r="Y638" s="29">
        <v>-1.7715994185552707E-6</v>
      </c>
      <c r="Z638" s="29">
        <v>3245756.1431130953</v>
      </c>
      <c r="AA638" s="30">
        <v>336561.63972501433</v>
      </c>
    </row>
    <row r="639" spans="1:27" x14ac:dyDescent="0.25">
      <c r="A639" s="34" t="s">
        <v>285</v>
      </c>
      <c r="B639" s="35" t="s">
        <v>117</v>
      </c>
      <c r="C639" s="31">
        <v>410774.71841999993</v>
      </c>
      <c r="D639" s="31">
        <v>0</v>
      </c>
      <c r="E639" s="31">
        <v>0</v>
      </c>
      <c r="F639" s="31">
        <v>428069.27081983181</v>
      </c>
      <c r="G639" s="31">
        <v>-2.333698912449861E-7</v>
      </c>
      <c r="H639" s="31">
        <v>432762.15757461189</v>
      </c>
      <c r="I639" s="31">
        <v>-2.3378836684195856E-7</v>
      </c>
      <c r="J639" s="31">
        <v>432762.15757461189</v>
      </c>
      <c r="K639" s="31">
        <v>466205.95788504265</v>
      </c>
      <c r="L639" s="31">
        <v>394102.79077184031</v>
      </c>
      <c r="M639" s="31">
        <v>-2.3378836684195856E-7</v>
      </c>
      <c r="N639" s="31">
        <v>396906.16253573186</v>
      </c>
      <c r="O639" s="31">
        <v>3.4872966414373294E-9</v>
      </c>
      <c r="P639" s="31">
        <v>428069.27081983181</v>
      </c>
      <c r="Q639" s="31">
        <v>410041.55167989316</v>
      </c>
      <c r="R639" s="31">
        <v>445480.20484710991</v>
      </c>
      <c r="S639" s="31">
        <v>-2.3673688115165209E-7</v>
      </c>
      <c r="T639" s="31">
        <v>428069.27081983181</v>
      </c>
      <c r="U639" s="31">
        <v>-2.333698912449861E-7</v>
      </c>
      <c r="V639" s="31">
        <v>444474.52526789991</v>
      </c>
      <c r="W639" s="31">
        <v>4.8025381617876912E-8</v>
      </c>
      <c r="X639" s="31">
        <v>433701.31048419815</v>
      </c>
      <c r="Y639" s="31">
        <v>-2.3364887497630108E-7</v>
      </c>
      <c r="Z639" s="31">
        <v>428069.27081983181</v>
      </c>
      <c r="AA639" s="32">
        <v>9726.8944364086146</v>
      </c>
    </row>
    <row r="640" spans="1:27" x14ac:dyDescent="0.25">
      <c r="A640" s="36" t="s">
        <v>286</v>
      </c>
      <c r="B640" s="37" t="s">
        <v>117</v>
      </c>
      <c r="C640" s="29">
        <v>247376.60653200001</v>
      </c>
      <c r="D640" s="29">
        <v>0</v>
      </c>
      <c r="E640" s="29">
        <v>0</v>
      </c>
      <c r="F640" s="29">
        <v>257791.72579887245</v>
      </c>
      <c r="G640" s="29">
        <v>-1.4053993387173307E-7</v>
      </c>
      <c r="H640" s="29">
        <v>260617.87441069982</v>
      </c>
      <c r="I640" s="29">
        <v>-1.4079194809863993E-7</v>
      </c>
      <c r="J640" s="29">
        <v>260617.87441069982</v>
      </c>
      <c r="K640" s="29">
        <v>280758.38807753468</v>
      </c>
      <c r="L640" s="29">
        <v>237336.44412421546</v>
      </c>
      <c r="M640" s="29">
        <v>-1.4079194809863993E-7</v>
      </c>
      <c r="N640" s="29">
        <v>239024.68968242937</v>
      </c>
      <c r="O640" s="29">
        <v>2.1001185575572779E-9</v>
      </c>
      <c r="P640" s="29">
        <v>257791.72579887245</v>
      </c>
      <c r="Q640" s="29">
        <v>246935.07911549453</v>
      </c>
      <c r="R640" s="29">
        <v>268276.93236851541</v>
      </c>
      <c r="S640" s="29">
        <v>-1.4256760134976637E-7</v>
      </c>
      <c r="T640" s="29">
        <v>257791.72579887245</v>
      </c>
      <c r="U640" s="29">
        <v>-1.4053993387173307E-7</v>
      </c>
      <c r="V640" s="29">
        <v>267671.29236583848</v>
      </c>
      <c r="W640" s="29">
        <v>2.892182843611012E-8</v>
      </c>
      <c r="X640" s="29">
        <v>261183.45074578136</v>
      </c>
      <c r="Y640" s="29">
        <v>-1.4070794335633763E-7</v>
      </c>
      <c r="Z640" s="29">
        <v>257791.72579887245</v>
      </c>
      <c r="AA640" s="30">
        <v>5857.7269483111377</v>
      </c>
    </row>
    <row r="641" spans="1:27" x14ac:dyDescent="0.25">
      <c r="A641" s="34" t="s">
        <v>287</v>
      </c>
      <c r="B641" s="35" t="s">
        <v>117</v>
      </c>
      <c r="C641" s="31">
        <v>0</v>
      </c>
      <c r="D641" s="31">
        <v>0</v>
      </c>
      <c r="E641" s="31">
        <v>0</v>
      </c>
      <c r="F641" s="31">
        <v>0</v>
      </c>
      <c r="G641" s="31">
        <v>0</v>
      </c>
      <c r="H641" s="31">
        <v>0</v>
      </c>
      <c r="I641" s="31">
        <v>0</v>
      </c>
      <c r="J641" s="31">
        <v>0</v>
      </c>
      <c r="K641" s="31">
        <v>0</v>
      </c>
      <c r="L641" s="31">
        <v>0</v>
      </c>
      <c r="M641" s="31">
        <v>0</v>
      </c>
      <c r="N641" s="31">
        <v>0</v>
      </c>
      <c r="O641" s="31">
        <v>0</v>
      </c>
      <c r="P641" s="31">
        <v>0</v>
      </c>
      <c r="Q641" s="31">
        <v>0</v>
      </c>
      <c r="R641" s="31">
        <v>0</v>
      </c>
      <c r="S641" s="31">
        <v>0</v>
      </c>
      <c r="T641" s="31">
        <v>0</v>
      </c>
      <c r="U641" s="31">
        <v>0</v>
      </c>
      <c r="V641" s="31">
        <v>0</v>
      </c>
      <c r="W641" s="31">
        <v>0</v>
      </c>
      <c r="X641" s="31">
        <v>0</v>
      </c>
      <c r="Y641" s="31">
        <v>0</v>
      </c>
      <c r="Z641" s="31">
        <v>0</v>
      </c>
      <c r="AA641" s="32">
        <v>0</v>
      </c>
    </row>
    <row r="642" spans="1:27" x14ac:dyDescent="0.25">
      <c r="A642" s="36" t="s">
        <v>288</v>
      </c>
      <c r="B642" s="37" t="s">
        <v>90</v>
      </c>
      <c r="C642" s="29">
        <v>3238700.3198000002</v>
      </c>
      <c r="D642" s="29">
        <v>0</v>
      </c>
      <c r="E642" s="29">
        <v>0</v>
      </c>
      <c r="F642" s="29">
        <v>3375056.9889825066</v>
      </c>
      <c r="G642" s="29">
        <v>-1.8399748268685767E-6</v>
      </c>
      <c r="H642" s="29">
        <v>3412057.4497020761</v>
      </c>
      <c r="I642" s="29">
        <v>-1.8432742437727037E-6</v>
      </c>
      <c r="J642" s="29">
        <v>3412057.4497020761</v>
      </c>
      <c r="K642" s="29">
        <v>3675740.7824479165</v>
      </c>
      <c r="L642" s="29">
        <v>3107252.6552176606</v>
      </c>
      <c r="M642" s="29">
        <v>-1.8432742437727037E-6</v>
      </c>
      <c r="N642" s="29">
        <v>3129355.47854417</v>
      </c>
      <c r="O642" s="29">
        <v>2.7495140867731267E-8</v>
      </c>
      <c r="P642" s="29">
        <v>3375056.9889825066</v>
      </c>
      <c r="Q642" s="29">
        <v>3232919.7611405384</v>
      </c>
      <c r="R642" s="29">
        <v>3512331.2541053845</v>
      </c>
      <c r="S642" s="29">
        <v>-1.8665214247931666E-6</v>
      </c>
      <c r="T642" s="29">
        <v>3375056.9889825066</v>
      </c>
      <c r="U642" s="29">
        <v>-1.8399748268685767E-6</v>
      </c>
      <c r="V642" s="29">
        <v>3504402.1030920702</v>
      </c>
      <c r="W642" s="29">
        <v>3.7864993104395983E-7</v>
      </c>
      <c r="X642" s="29">
        <v>3419462.0797638232</v>
      </c>
      <c r="Y642" s="29">
        <v>-1.8421744381379949E-6</v>
      </c>
      <c r="Z642" s="29">
        <v>3375056.9889825066</v>
      </c>
      <c r="AA642" s="30">
        <v>166788.65957837293</v>
      </c>
    </row>
    <row r="643" spans="1:27" x14ac:dyDescent="0.25">
      <c r="A643" s="34" t="s">
        <v>289</v>
      </c>
      <c r="B643" s="35" t="s">
        <v>117</v>
      </c>
      <c r="C643" s="31">
        <v>3332834.7498599999</v>
      </c>
      <c r="D643" s="31">
        <v>0</v>
      </c>
      <c r="E643" s="31">
        <v>0</v>
      </c>
      <c r="F643" s="31">
        <v>3473154.6932176137</v>
      </c>
      <c r="G643" s="31">
        <v>-1.8934546071968521E-6</v>
      </c>
      <c r="H643" s="31">
        <v>3511230.590667313</v>
      </c>
      <c r="I643" s="31">
        <v>-1.8968499232886575E-6</v>
      </c>
      <c r="J643" s="31">
        <v>3511230.590667313</v>
      </c>
      <c r="K643" s="31">
        <v>3782578.0101743145</v>
      </c>
      <c r="L643" s="31">
        <v>3197566.4937544102</v>
      </c>
      <c r="M643" s="31">
        <v>-1.8968499232886575E-6</v>
      </c>
      <c r="N643" s="31">
        <v>3220311.7465961901</v>
      </c>
      <c r="O643" s="31">
        <v>2.8294300765045602E-8</v>
      </c>
      <c r="P643" s="31">
        <v>3473154.6932176137</v>
      </c>
      <c r="Q643" s="31">
        <v>3326886.1763979616</v>
      </c>
      <c r="R643" s="31">
        <v>3614418.9028964131</v>
      </c>
      <c r="S643" s="31">
        <v>-1.9207727951479682E-6</v>
      </c>
      <c r="T643" s="31">
        <v>3473154.6932176137</v>
      </c>
      <c r="U643" s="31">
        <v>-1.8934546071968521E-6</v>
      </c>
      <c r="V643" s="31">
        <v>3606259.2871788056</v>
      </c>
      <c r="W643" s="31">
        <v>3.8965557896796486E-7</v>
      </c>
      <c r="X643" s="31">
        <v>3518850.4399719159</v>
      </c>
      <c r="Y643" s="31">
        <v>-1.895718151258056E-6</v>
      </c>
      <c r="Z643" s="31">
        <v>3473154.6932176137</v>
      </c>
      <c r="AA643" s="32">
        <v>78919.491225203252</v>
      </c>
    </row>
    <row r="644" spans="1:27" x14ac:dyDescent="0.25">
      <c r="A644" s="36" t="s">
        <v>290</v>
      </c>
      <c r="B644" s="37" t="s">
        <v>88</v>
      </c>
      <c r="C644" s="29">
        <v>549896.49374000006</v>
      </c>
      <c r="D644" s="29">
        <v>0</v>
      </c>
      <c r="E644" s="29">
        <v>0</v>
      </c>
      <c r="F644" s="29">
        <v>573048.39014212089</v>
      </c>
      <c r="G644" s="29">
        <v>-3.1240794329725931E-7</v>
      </c>
      <c r="H644" s="29">
        <v>579330.67056555708</v>
      </c>
      <c r="I644" s="29">
        <v>-3.1296814881422978E-7</v>
      </c>
      <c r="J644" s="29">
        <v>579330.67056555708</v>
      </c>
      <c r="K644" s="29">
        <v>624101.26550086413</v>
      </c>
      <c r="L644" s="29">
        <v>527578.09354031633</v>
      </c>
      <c r="M644" s="29">
        <v>-3.1296814881422978E-7</v>
      </c>
      <c r="N644" s="29">
        <v>531330.91530486685</v>
      </c>
      <c r="O644" s="29">
        <v>4.6683793080881523E-9</v>
      </c>
      <c r="P644" s="29">
        <v>573048.39014212089</v>
      </c>
      <c r="Q644" s="29">
        <v>548915.0170287207</v>
      </c>
      <c r="R644" s="29">
        <v>596356.08446947602</v>
      </c>
      <c r="S644" s="29">
        <v>-3.1691527021176645E-7</v>
      </c>
      <c r="T644" s="29">
        <v>573048.39014212089</v>
      </c>
      <c r="U644" s="29">
        <v>-3.1240794329725931E-7</v>
      </c>
      <c r="V644" s="29">
        <v>595009.79987688805</v>
      </c>
      <c r="W644" s="29">
        <v>6.4290687274463364E-8</v>
      </c>
      <c r="X644" s="29">
        <v>580587.89713990327</v>
      </c>
      <c r="Y644" s="29">
        <v>-3.1278141364190625E-7</v>
      </c>
      <c r="Z644" s="29">
        <v>573048.39014212089</v>
      </c>
      <c r="AA644" s="30">
        <v>13021.213102241851</v>
      </c>
    </row>
    <row r="645" spans="1:27" x14ac:dyDescent="0.25">
      <c r="A645" s="34" t="s">
        <v>291</v>
      </c>
      <c r="B645" s="35" t="s">
        <v>123</v>
      </c>
      <c r="C645" s="31">
        <v>136242.41884</v>
      </c>
      <c r="D645" s="31">
        <v>0</v>
      </c>
      <c r="E645" s="31">
        <v>0</v>
      </c>
      <c r="F645" s="31">
        <v>141978.53536823054</v>
      </c>
      <c r="G645" s="31">
        <v>-7.7402228135996699E-8</v>
      </c>
      <c r="H645" s="31">
        <v>143535.03389197783</v>
      </c>
      <c r="I645" s="31">
        <v>-7.7541024719623708E-8</v>
      </c>
      <c r="J645" s="31">
        <v>143535.03389197783</v>
      </c>
      <c r="K645" s="31">
        <v>154627.40166724156</v>
      </c>
      <c r="L645" s="31">
        <v>130712.8094272116</v>
      </c>
      <c r="M645" s="31">
        <v>-7.7541024719623708E-8</v>
      </c>
      <c r="N645" s="31">
        <v>131642.6089813064</v>
      </c>
      <c r="O645" s="31">
        <v>1.1566381968917616E-9</v>
      </c>
      <c r="P645" s="31">
        <v>141978.53536823054</v>
      </c>
      <c r="Q645" s="31">
        <v>135999.2480565852</v>
      </c>
      <c r="R645" s="31">
        <v>147753.25240842256</v>
      </c>
      <c r="S645" s="31">
        <v>-7.8518963973242181E-8</v>
      </c>
      <c r="T645" s="31">
        <v>141978.53536823054</v>
      </c>
      <c r="U645" s="31">
        <v>-7.7402228135996699E-8</v>
      </c>
      <c r="V645" s="31">
        <v>147419.69678217423</v>
      </c>
      <c r="W645" s="31">
        <v>1.5928668109130279E-8</v>
      </c>
      <c r="X645" s="31">
        <v>143846.52449333426</v>
      </c>
      <c r="Y645" s="31">
        <v>-7.7494759191748029E-8</v>
      </c>
      <c r="Z645" s="31">
        <v>141978.53536823054</v>
      </c>
      <c r="AA645" s="32">
        <v>12084.089945436188</v>
      </c>
    </row>
    <row r="646" spans="1:27" x14ac:dyDescent="0.25">
      <c r="A646" s="36" t="s">
        <v>292</v>
      </c>
      <c r="B646" s="37" t="s">
        <v>88</v>
      </c>
      <c r="C646" s="29">
        <v>0</v>
      </c>
      <c r="D646" s="29">
        <v>0</v>
      </c>
      <c r="E646" s="29">
        <v>0</v>
      </c>
      <c r="F646" s="29">
        <v>0</v>
      </c>
      <c r="G646" s="29">
        <v>0</v>
      </c>
      <c r="H646" s="29">
        <v>0</v>
      </c>
      <c r="I646" s="29">
        <v>0</v>
      </c>
      <c r="J646" s="29">
        <v>0</v>
      </c>
      <c r="K646" s="29">
        <v>0</v>
      </c>
      <c r="L646" s="29">
        <v>0</v>
      </c>
      <c r="M646" s="29">
        <v>0</v>
      </c>
      <c r="N646" s="29">
        <v>0</v>
      </c>
      <c r="O646" s="29">
        <v>0</v>
      </c>
      <c r="P646" s="29">
        <v>0</v>
      </c>
      <c r="Q646" s="29">
        <v>0</v>
      </c>
      <c r="R646" s="29">
        <v>0</v>
      </c>
      <c r="S646" s="29">
        <v>0</v>
      </c>
      <c r="T646" s="29">
        <v>0</v>
      </c>
      <c r="U646" s="29">
        <v>0</v>
      </c>
      <c r="V646" s="29">
        <v>0</v>
      </c>
      <c r="W646" s="29">
        <v>0</v>
      </c>
      <c r="X646" s="29">
        <v>0</v>
      </c>
      <c r="Y646" s="29">
        <v>0</v>
      </c>
      <c r="Z646" s="29">
        <v>0</v>
      </c>
      <c r="AA646" s="30">
        <v>0</v>
      </c>
    </row>
    <row r="647" spans="1:27" x14ac:dyDescent="0.25">
      <c r="A647" s="34" t="s">
        <v>293</v>
      </c>
      <c r="B647" s="35" t="s">
        <v>88</v>
      </c>
      <c r="C647" s="31">
        <v>705346.68049999978</v>
      </c>
      <c r="D647" s="31">
        <v>0</v>
      </c>
      <c r="E647" s="31">
        <v>0</v>
      </c>
      <c r="F647" s="31">
        <v>735043.38426228461</v>
      </c>
      <c r="G647" s="31">
        <v>-4.0072251464607789E-7</v>
      </c>
      <c r="H647" s="31">
        <v>743101.60193249222</v>
      </c>
      <c r="I647" s="31">
        <v>-4.0144108460659083E-7</v>
      </c>
      <c r="J647" s="31">
        <v>743101.60193249222</v>
      </c>
      <c r="K647" s="31">
        <v>800528.39203048451</v>
      </c>
      <c r="L647" s="31">
        <v>676719.09390120162</v>
      </c>
      <c r="M647" s="31">
        <v>-4.0144108460659083E-7</v>
      </c>
      <c r="N647" s="31">
        <v>681532.80048829142</v>
      </c>
      <c r="O647" s="31">
        <v>5.9880830042749227E-9</v>
      </c>
      <c r="P647" s="31">
        <v>735043.38426228461</v>
      </c>
      <c r="Q647" s="31">
        <v>704087.75023190444</v>
      </c>
      <c r="R647" s="31">
        <v>764939.92845025647</v>
      </c>
      <c r="S647" s="31">
        <v>-4.065040173711691E-7</v>
      </c>
      <c r="T647" s="31">
        <v>735043.38426228461</v>
      </c>
      <c r="U647" s="31">
        <v>-4.0072251464607789E-7</v>
      </c>
      <c r="V647" s="31">
        <v>763213.0627960827</v>
      </c>
      <c r="W647" s="31">
        <v>8.2465015457158431E-8</v>
      </c>
      <c r="X647" s="31">
        <v>744714.23376584006</v>
      </c>
      <c r="Y647" s="31">
        <v>-4.0120156128641981E-7</v>
      </c>
      <c r="Z647" s="31">
        <v>735043.38426228461</v>
      </c>
      <c r="AA647" s="32">
        <v>16702.178577796061</v>
      </c>
    </row>
    <row r="648" spans="1:27" x14ac:dyDescent="0.25">
      <c r="A648" s="36" t="s">
        <v>294</v>
      </c>
      <c r="B648" s="37" t="s">
        <v>123</v>
      </c>
      <c r="C648" s="29">
        <v>12010.065539999998</v>
      </c>
      <c r="D648" s="29">
        <v>0</v>
      </c>
      <c r="E648" s="29">
        <v>0</v>
      </c>
      <c r="F648" s="29">
        <v>12515.716687679858</v>
      </c>
      <c r="G648" s="29">
        <v>-6.8231747554853701E-9</v>
      </c>
      <c r="H648" s="29">
        <v>12652.925417840997</v>
      </c>
      <c r="I648" s="29">
        <v>-6.8354099762065042E-9</v>
      </c>
      <c r="J648" s="29">
        <v>12652.925417840997</v>
      </c>
      <c r="K648" s="29">
        <v>13630.741762478505</v>
      </c>
      <c r="L648" s="29">
        <v>11522.618443687204</v>
      </c>
      <c r="M648" s="29">
        <v>-6.8354099762065042E-9</v>
      </c>
      <c r="N648" s="29">
        <v>11604.582296640048</v>
      </c>
      <c r="O648" s="29">
        <v>1.0196017267611132E-10</v>
      </c>
      <c r="P648" s="29">
        <v>12515.716687679858</v>
      </c>
      <c r="Q648" s="29">
        <v>11988.629506559819</v>
      </c>
      <c r="R648" s="29">
        <v>13024.770554442965</v>
      </c>
      <c r="S648" s="29">
        <v>-6.9216174483733745E-9</v>
      </c>
      <c r="T648" s="29">
        <v>12515.716687679858</v>
      </c>
      <c r="U648" s="29">
        <v>-6.8231747554853701E-9</v>
      </c>
      <c r="V648" s="29">
        <v>12995.366900525294</v>
      </c>
      <c r="W648" s="29">
        <v>1.4041467377368422E-9</v>
      </c>
      <c r="X648" s="29">
        <v>12680.383991824319</v>
      </c>
      <c r="Y648" s="29">
        <v>-6.8313315692994587E-9</v>
      </c>
      <c r="Z648" s="29">
        <v>12515.716687679858</v>
      </c>
      <c r="AA648" s="30">
        <v>998.73667345855426</v>
      </c>
    </row>
    <row r="649" spans="1:27" x14ac:dyDescent="0.25">
      <c r="A649" s="34" t="s">
        <v>295</v>
      </c>
      <c r="B649" s="35" t="s">
        <v>97</v>
      </c>
      <c r="C649" s="31">
        <v>995635.29317999992</v>
      </c>
      <c r="D649" s="31">
        <v>0</v>
      </c>
      <c r="E649" s="31">
        <v>0</v>
      </c>
      <c r="F649" s="31">
        <v>1037553.8095270008</v>
      </c>
      <c r="G649" s="31">
        <v>-5.6564167576524749E-7</v>
      </c>
      <c r="H649" s="31">
        <v>1048928.4230814276</v>
      </c>
      <c r="I649" s="31">
        <v>-5.6665597643906438E-7</v>
      </c>
      <c r="J649" s="31">
        <v>1048928.4230814276</v>
      </c>
      <c r="K649" s="31">
        <v>1129989.4680629827</v>
      </c>
      <c r="L649" s="31">
        <v>955225.89399472857</v>
      </c>
      <c r="M649" s="31">
        <v>-5.6665597643906438E-7</v>
      </c>
      <c r="N649" s="31">
        <v>962020.70327308564</v>
      </c>
      <c r="O649" s="31">
        <v>8.4525056151411747E-9</v>
      </c>
      <c r="P649" s="31">
        <v>1037553.8095270008</v>
      </c>
      <c r="Q649" s="31">
        <v>993858.2444730011</v>
      </c>
      <c r="R649" s="31">
        <v>1079754.4115296353</v>
      </c>
      <c r="S649" s="31">
        <v>-5.7380258205410504E-7</v>
      </c>
      <c r="T649" s="31">
        <v>1037553.8095270008</v>
      </c>
      <c r="U649" s="31">
        <v>-5.6564167576524749E-7</v>
      </c>
      <c r="V649" s="31">
        <v>1077316.846514575</v>
      </c>
      <c r="W649" s="31">
        <v>1.1640386509450818E-7</v>
      </c>
      <c r="X649" s="31">
        <v>1051204.7408306634</v>
      </c>
      <c r="Y649" s="31">
        <v>-5.6631787621445871E-7</v>
      </c>
      <c r="Z649" s="31">
        <v>1037553.8095270008</v>
      </c>
      <c r="AA649" s="32">
        <v>104628.28717760748</v>
      </c>
    </row>
    <row r="650" spans="1:27" x14ac:dyDescent="0.25">
      <c r="A650" s="36" t="s">
        <v>296</v>
      </c>
      <c r="B650" s="37" t="s">
        <v>88</v>
      </c>
      <c r="C650" s="29">
        <v>0</v>
      </c>
      <c r="D650" s="29">
        <v>0</v>
      </c>
      <c r="E650" s="29">
        <v>0</v>
      </c>
      <c r="F650" s="29">
        <v>0</v>
      </c>
      <c r="G650" s="29">
        <v>0</v>
      </c>
      <c r="H650" s="29">
        <v>0</v>
      </c>
      <c r="I650" s="29">
        <v>0</v>
      </c>
      <c r="J650" s="29">
        <v>0</v>
      </c>
      <c r="K650" s="29">
        <v>0</v>
      </c>
      <c r="L650" s="29">
        <v>0</v>
      </c>
      <c r="M650" s="29">
        <v>0</v>
      </c>
      <c r="N650" s="29">
        <v>0</v>
      </c>
      <c r="O650" s="29">
        <v>0</v>
      </c>
      <c r="P650" s="29">
        <v>0</v>
      </c>
      <c r="Q650" s="29">
        <v>0</v>
      </c>
      <c r="R650" s="29">
        <v>0</v>
      </c>
      <c r="S650" s="29">
        <v>0</v>
      </c>
      <c r="T650" s="29">
        <v>0</v>
      </c>
      <c r="U650" s="29">
        <v>0</v>
      </c>
      <c r="V650" s="29">
        <v>0</v>
      </c>
      <c r="W650" s="29">
        <v>0</v>
      </c>
      <c r="X650" s="29">
        <v>0</v>
      </c>
      <c r="Y650" s="29">
        <v>0</v>
      </c>
      <c r="Z650" s="29">
        <v>0</v>
      </c>
      <c r="AA650" s="30">
        <v>0</v>
      </c>
    </row>
    <row r="651" spans="1:27" x14ac:dyDescent="0.25">
      <c r="A651" s="34" t="s">
        <v>297</v>
      </c>
      <c r="B651" s="35" t="s">
        <v>90</v>
      </c>
      <c r="C651" s="31">
        <v>1675945.7219999998</v>
      </c>
      <c r="D651" s="31">
        <v>0</v>
      </c>
      <c r="E651" s="31">
        <v>0</v>
      </c>
      <c r="F651" s="31">
        <v>1746506.8588194461</v>
      </c>
      <c r="G651" s="31">
        <v>-9.5214056108424073E-7</v>
      </c>
      <c r="H651" s="31">
        <v>1765653.6639362655</v>
      </c>
      <c r="I651" s="31">
        <v>-9.5384792610710528E-7</v>
      </c>
      <c r="J651" s="31">
        <v>1765653.6639362655</v>
      </c>
      <c r="K651" s="31">
        <v>1902103.1374415457</v>
      </c>
      <c r="L651" s="31">
        <v>1607924.8712356209</v>
      </c>
      <c r="M651" s="31">
        <v>-9.5384792610710528E-7</v>
      </c>
      <c r="N651" s="31">
        <v>1619362.5247819275</v>
      </c>
      <c r="O651" s="31">
        <v>1.4228041857206221E-8</v>
      </c>
      <c r="P651" s="31">
        <v>1746506.8588194461</v>
      </c>
      <c r="Q651" s="31">
        <v>1672954.4287034676</v>
      </c>
      <c r="R651" s="31">
        <v>1817542.8283924467</v>
      </c>
      <c r="S651" s="31">
        <v>-9.6587775589457058E-7</v>
      </c>
      <c r="T651" s="31">
        <v>1746506.8588194461</v>
      </c>
      <c r="U651" s="31">
        <v>-9.5214056108424073E-7</v>
      </c>
      <c r="V651" s="31">
        <v>1813439.6927492339</v>
      </c>
      <c r="W651" s="31">
        <v>1.9594178818863606E-7</v>
      </c>
      <c r="X651" s="31">
        <v>1769485.3732176425</v>
      </c>
      <c r="Y651" s="31">
        <v>-9.5327880443281692E-7</v>
      </c>
      <c r="Z651" s="31">
        <v>1746506.8588194461</v>
      </c>
      <c r="AA651" s="32">
        <v>98720.870407941547</v>
      </c>
    </row>
    <row r="652" spans="1:27" x14ac:dyDescent="0.25">
      <c r="A652" s="36" t="s">
        <v>298</v>
      </c>
      <c r="B652" s="37" t="s">
        <v>117</v>
      </c>
      <c r="C652" s="29">
        <v>0</v>
      </c>
      <c r="D652" s="29">
        <v>0</v>
      </c>
      <c r="E652" s="29">
        <v>0</v>
      </c>
      <c r="F652" s="29">
        <v>0</v>
      </c>
      <c r="G652" s="29">
        <v>0</v>
      </c>
      <c r="H652" s="29">
        <v>0</v>
      </c>
      <c r="I652" s="29">
        <v>0</v>
      </c>
      <c r="J652" s="29">
        <v>0</v>
      </c>
      <c r="K652" s="29">
        <v>0</v>
      </c>
      <c r="L652" s="29">
        <v>0</v>
      </c>
      <c r="M652" s="29">
        <v>0</v>
      </c>
      <c r="N652" s="29">
        <v>0</v>
      </c>
      <c r="O652" s="29">
        <v>0</v>
      </c>
      <c r="P652" s="29">
        <v>0</v>
      </c>
      <c r="Q652" s="29">
        <v>0</v>
      </c>
      <c r="R652" s="29">
        <v>0</v>
      </c>
      <c r="S652" s="29">
        <v>0</v>
      </c>
      <c r="T652" s="29">
        <v>0</v>
      </c>
      <c r="U652" s="29">
        <v>0</v>
      </c>
      <c r="V652" s="29">
        <v>0</v>
      </c>
      <c r="W652" s="29">
        <v>0</v>
      </c>
      <c r="X652" s="29">
        <v>0</v>
      </c>
      <c r="Y652" s="29">
        <v>0</v>
      </c>
      <c r="Z652" s="29">
        <v>0</v>
      </c>
      <c r="AA652" s="30">
        <v>0</v>
      </c>
    </row>
    <row r="653" spans="1:27" x14ac:dyDescent="0.25">
      <c r="A653" s="34" t="s">
        <v>299</v>
      </c>
      <c r="B653" s="35" t="s">
        <v>90</v>
      </c>
      <c r="C653" s="31">
        <v>14487.884399999999</v>
      </c>
      <c r="D653" s="31">
        <v>0</v>
      </c>
      <c r="E653" s="31">
        <v>0</v>
      </c>
      <c r="F653" s="31">
        <v>15097.857372246839</v>
      </c>
      <c r="G653" s="31">
        <v>-8.2308765734237901E-9</v>
      </c>
      <c r="H653" s="31">
        <v>15263.373889590122</v>
      </c>
      <c r="I653" s="31">
        <v>-8.2456360651872499E-9</v>
      </c>
      <c r="J653" s="31">
        <v>15263.373889590122</v>
      </c>
      <c r="K653" s="31">
        <v>16442.925334863816</v>
      </c>
      <c r="L653" s="31">
        <v>13899.871190665304</v>
      </c>
      <c r="M653" s="31">
        <v>-8.2456360651872499E-9</v>
      </c>
      <c r="N653" s="31">
        <v>13998.745157889251</v>
      </c>
      <c r="O653" s="31">
        <v>1.2299576469551385E-10</v>
      </c>
      <c r="P653" s="31">
        <v>15097.857372246839</v>
      </c>
      <c r="Q653" s="31">
        <v>14462.02585880874</v>
      </c>
      <c r="R653" s="31">
        <v>15711.935084851635</v>
      </c>
      <c r="S653" s="31">
        <v>-8.3496291605629694E-9</v>
      </c>
      <c r="T653" s="31">
        <v>15097.857372246839</v>
      </c>
      <c r="U653" s="31">
        <v>-8.2308765734237901E-9</v>
      </c>
      <c r="V653" s="31">
        <v>15676.465108648918</v>
      </c>
      <c r="W653" s="31">
        <v>1.6938388511881917E-9</v>
      </c>
      <c r="X653" s="31">
        <v>15296.497492815623</v>
      </c>
      <c r="Y653" s="31">
        <v>-8.2407162345994294E-9</v>
      </c>
      <c r="Z653" s="31">
        <v>15097.857372246839</v>
      </c>
      <c r="AA653" s="32">
        <v>924.67987764633926</v>
      </c>
    </row>
    <row r="654" spans="1:27" x14ac:dyDescent="0.25">
      <c r="A654" s="36" t="s">
        <v>300</v>
      </c>
      <c r="B654" s="37" t="s">
        <v>99</v>
      </c>
      <c r="C654" s="29">
        <v>4509506.7819999997</v>
      </c>
      <c r="D654" s="29">
        <v>0</v>
      </c>
      <c r="E654" s="29">
        <v>0</v>
      </c>
      <c r="F654" s="29">
        <v>4699367.3012614464</v>
      </c>
      <c r="G654" s="29">
        <v>-2.5619471211172486E-6</v>
      </c>
      <c r="H654" s="29">
        <v>4750886.0625163727</v>
      </c>
      <c r="I654" s="29">
        <v>-2.5665411685549956E-6</v>
      </c>
      <c r="J654" s="29">
        <v>4750886.0625163727</v>
      </c>
      <c r="K654" s="29">
        <v>5118033.8872311814</v>
      </c>
      <c r="L654" s="29">
        <v>4326481.4704921031</v>
      </c>
      <c r="M654" s="29">
        <v>-2.5665411685549956E-6</v>
      </c>
      <c r="N654" s="29">
        <v>4357257.0353330001</v>
      </c>
      <c r="O654" s="29">
        <v>3.8283728647896712E-8</v>
      </c>
      <c r="P654" s="29">
        <v>4699367.3012614464</v>
      </c>
      <c r="Q654" s="29">
        <v>4501458.0383977508</v>
      </c>
      <c r="R654" s="29">
        <v>4890505.4642403265</v>
      </c>
      <c r="S654" s="29">
        <v>-2.5989101160100141E-6</v>
      </c>
      <c r="T654" s="29">
        <v>4699367.3012614464</v>
      </c>
      <c r="U654" s="29">
        <v>-2.5619471211172486E-6</v>
      </c>
      <c r="V654" s="29">
        <v>4879465.0601463011</v>
      </c>
      <c r="W654" s="29">
        <v>5.2722520253186443E-7</v>
      </c>
      <c r="X654" s="29">
        <v>4761196.1332807178</v>
      </c>
      <c r="Y654" s="29">
        <v>-2.5650098194090798E-6</v>
      </c>
      <c r="Z654" s="29">
        <v>4699367.3012614464</v>
      </c>
      <c r="AA654" s="30">
        <v>168207.62815091215</v>
      </c>
    </row>
    <row r="655" spans="1:27" x14ac:dyDescent="0.25">
      <c r="A655" s="34" t="s">
        <v>301</v>
      </c>
      <c r="B655" s="35" t="s">
        <v>88</v>
      </c>
      <c r="C655" s="31">
        <v>2293503.4711600002</v>
      </c>
      <c r="D655" s="31">
        <v>0</v>
      </c>
      <c r="E655" s="31">
        <v>0</v>
      </c>
      <c r="F655" s="31">
        <v>2390065.1975333765</v>
      </c>
      <c r="G655" s="31">
        <v>-1.3029883087579706E-6</v>
      </c>
      <c r="H655" s="31">
        <v>2416267.2776011284</v>
      </c>
      <c r="I655" s="31">
        <v>-1.3053248090127666E-6</v>
      </c>
      <c r="J655" s="31">
        <v>2416267.2776011284</v>
      </c>
      <c r="K655" s="31">
        <v>2602996.0821287935</v>
      </c>
      <c r="L655" s="31">
        <v>2200418.0834344425</v>
      </c>
      <c r="M655" s="31">
        <v>-1.3053248090127666E-6</v>
      </c>
      <c r="N655" s="31">
        <v>2216070.319521823</v>
      </c>
      <c r="O655" s="31">
        <v>1.9470835456634347E-8</v>
      </c>
      <c r="P655" s="31">
        <v>2390065.1975333765</v>
      </c>
      <c r="Q655" s="31">
        <v>2289409.9367043208</v>
      </c>
      <c r="R655" s="31">
        <v>2487276.7245263094</v>
      </c>
      <c r="S655" s="31">
        <v>-1.3217874283045718E-6</v>
      </c>
      <c r="T655" s="31">
        <v>2390065.1975333765</v>
      </c>
      <c r="U655" s="31">
        <v>-1.3029883087579706E-6</v>
      </c>
      <c r="V655" s="31">
        <v>2481661.6525601847</v>
      </c>
      <c r="W655" s="31">
        <v>2.6814303438159571E-7</v>
      </c>
      <c r="X655" s="31">
        <v>2421510.9071661877</v>
      </c>
      <c r="Y655" s="31">
        <v>-1.3045459755945013E-6</v>
      </c>
      <c r="Z655" s="31">
        <v>2390065.1975333765</v>
      </c>
      <c r="AA655" s="32">
        <v>54308.761355416158</v>
      </c>
    </row>
    <row r="656" spans="1:27" x14ac:dyDescent="0.25">
      <c r="A656" s="36" t="s">
        <v>302</v>
      </c>
      <c r="B656" s="37" t="s">
        <v>106</v>
      </c>
      <c r="C656" s="29">
        <v>343073.68919999996</v>
      </c>
      <c r="D656" s="29">
        <v>0</v>
      </c>
      <c r="E656" s="29">
        <v>0</v>
      </c>
      <c r="F656" s="29">
        <v>357517.87388033973</v>
      </c>
      <c r="G656" s="29">
        <v>-1.9490749052320944E-7</v>
      </c>
      <c r="H656" s="29">
        <v>361437.3117127188</v>
      </c>
      <c r="I656" s="29">
        <v>-1.9525699588577342E-7</v>
      </c>
      <c r="J656" s="29">
        <v>361437.3117127188</v>
      </c>
      <c r="K656" s="29">
        <v>389369.13769631361</v>
      </c>
      <c r="L656" s="29">
        <v>329149.51259456092</v>
      </c>
      <c r="M656" s="29">
        <v>-1.9525699588577342E-7</v>
      </c>
      <c r="N656" s="29">
        <v>331490.85214178695</v>
      </c>
      <c r="O656" s="29">
        <v>2.9125446880336134E-9</v>
      </c>
      <c r="P656" s="29">
        <v>357517.87388033973</v>
      </c>
      <c r="Q656" s="29">
        <v>342461.35789759009</v>
      </c>
      <c r="R656" s="29">
        <v>372059.25897855492</v>
      </c>
      <c r="S656" s="29">
        <v>-1.977195565949047E-7</v>
      </c>
      <c r="T656" s="29">
        <v>357517.87388033973</v>
      </c>
      <c r="U656" s="29">
        <v>-1.9490749052320944E-7</v>
      </c>
      <c r="V656" s="29">
        <v>371219.32850591099</v>
      </c>
      <c r="W656" s="29">
        <v>4.0110172578918619E-8</v>
      </c>
      <c r="X656" s="29">
        <v>362221.67997825862</v>
      </c>
      <c r="Y656" s="29">
        <v>-1.9514049409825209E-7</v>
      </c>
      <c r="Z656" s="29">
        <v>357517.87388033973</v>
      </c>
      <c r="AA656" s="30">
        <v>17658.039647923164</v>
      </c>
    </row>
    <row r="657" spans="1:27" x14ac:dyDescent="0.25">
      <c r="A657" s="34" t="s">
        <v>303</v>
      </c>
      <c r="B657" s="35" t="s">
        <v>99</v>
      </c>
      <c r="C657" s="31">
        <v>15929.2958</v>
      </c>
      <c r="D657" s="31">
        <v>0</v>
      </c>
      <c r="E657" s="31">
        <v>0</v>
      </c>
      <c r="F657" s="31">
        <v>16599.955479264496</v>
      </c>
      <c r="G657" s="31">
        <v>-9.0497731767764482E-9</v>
      </c>
      <c r="H657" s="31">
        <v>16781.939369510539</v>
      </c>
      <c r="I657" s="31">
        <v>-9.0660011023773604E-9</v>
      </c>
      <c r="J657" s="31">
        <v>16781.939369510539</v>
      </c>
      <c r="K657" s="31">
        <v>18078.845347244747</v>
      </c>
      <c r="L657" s="31">
        <v>15282.780678316694</v>
      </c>
      <c r="M657" s="31">
        <v>-9.0660011023773604E-9</v>
      </c>
      <c r="N657" s="31">
        <v>15391.491696940624</v>
      </c>
      <c r="O657" s="31">
        <v>1.352327133409511E-10</v>
      </c>
      <c r="P657" s="31">
        <v>16599.955479264496</v>
      </c>
      <c r="Q657" s="31">
        <v>15900.864571518354</v>
      </c>
      <c r="R657" s="31">
        <v>17275.128282842994</v>
      </c>
      <c r="S657" s="31">
        <v>-9.1803405553755808E-9</v>
      </c>
      <c r="T657" s="31">
        <v>16599.955479264496</v>
      </c>
      <c r="U657" s="31">
        <v>-9.0497731767764482E-9</v>
      </c>
      <c r="V657" s="31">
        <v>17236.129369864917</v>
      </c>
      <c r="W657" s="31">
        <v>1.8623602558637819E-9</v>
      </c>
      <c r="X657" s="31">
        <v>16818.358466955906</v>
      </c>
      <c r="Y657" s="31">
        <v>-9.060591793843723E-9</v>
      </c>
      <c r="Z657" s="31">
        <v>16599.955479264496</v>
      </c>
      <c r="AA657" s="32">
        <v>15864.833669940524</v>
      </c>
    </row>
    <row r="658" spans="1:27" x14ac:dyDescent="0.25">
      <c r="A658" s="36" t="s">
        <v>304</v>
      </c>
      <c r="B658" s="37" t="s">
        <v>117</v>
      </c>
      <c r="C658" s="29">
        <v>31092.334899999998</v>
      </c>
      <c r="D658" s="29">
        <v>0</v>
      </c>
      <c r="E658" s="29">
        <v>0</v>
      </c>
      <c r="F658" s="29">
        <v>32401.39310404304</v>
      </c>
      <c r="G658" s="29">
        <v>-1.7664219555855712E-8</v>
      </c>
      <c r="H658" s="29">
        <v>32756.606801684011</v>
      </c>
      <c r="I658" s="29">
        <v>-1.7695894785184796E-8</v>
      </c>
      <c r="J658" s="29">
        <v>32756.606801684011</v>
      </c>
      <c r="K658" s="29">
        <v>35288.032892316587</v>
      </c>
      <c r="L658" s="29">
        <v>29830.404370635879</v>
      </c>
      <c r="M658" s="29">
        <v>-1.7695894785184796E-8</v>
      </c>
      <c r="N658" s="29">
        <v>30042.597014982119</v>
      </c>
      <c r="O658" s="29">
        <v>2.6396024440908108E-10</v>
      </c>
      <c r="P658" s="29">
        <v>32401.39310404304</v>
      </c>
      <c r="Q658" s="29">
        <v>31036.840087883462</v>
      </c>
      <c r="R658" s="29">
        <v>33719.260459123143</v>
      </c>
      <c r="S658" s="29">
        <v>-1.7919073550243796E-8</v>
      </c>
      <c r="T658" s="29">
        <v>32401.39310404304</v>
      </c>
      <c r="U658" s="29">
        <v>-1.7664219555855712E-8</v>
      </c>
      <c r="V658" s="29">
        <v>33643.138621831982</v>
      </c>
      <c r="W658" s="29">
        <v>3.6351342524360926E-9</v>
      </c>
      <c r="X658" s="29">
        <v>32827.693106360901</v>
      </c>
      <c r="Y658" s="29">
        <v>-1.7685336375408434E-8</v>
      </c>
      <c r="Z658" s="29">
        <v>32401.39310404304</v>
      </c>
      <c r="AA658" s="30">
        <v>736.24749964417106</v>
      </c>
    </row>
    <row r="659" spans="1:27" x14ac:dyDescent="0.25">
      <c r="A659" s="34" t="s">
        <v>305</v>
      </c>
      <c r="B659" s="35" t="s">
        <v>88</v>
      </c>
      <c r="C659" s="31">
        <v>1338060.4028</v>
      </c>
      <c r="D659" s="31">
        <v>0</v>
      </c>
      <c r="E659" s="31">
        <v>0</v>
      </c>
      <c r="F659" s="31">
        <v>1394395.7971479641</v>
      </c>
      <c r="G659" s="31">
        <v>-7.6018069437608972E-7</v>
      </c>
      <c r="H659" s="31">
        <v>1409682.4388515938</v>
      </c>
      <c r="I659" s="31">
        <v>-7.6154383967383528E-7</v>
      </c>
      <c r="J659" s="31">
        <v>1409682.4388515938</v>
      </c>
      <c r="K659" s="31">
        <v>1518622.5047998175</v>
      </c>
      <c r="L659" s="31">
        <v>1283753.150615264</v>
      </c>
      <c r="M659" s="31">
        <v>-7.6154383967383528E-7</v>
      </c>
      <c r="N659" s="31">
        <v>1292884.8731468231</v>
      </c>
      <c r="O659" s="31">
        <v>1.1359544147879403E-8</v>
      </c>
      <c r="P659" s="31">
        <v>1394395.7971479641</v>
      </c>
      <c r="Q659" s="31">
        <v>1335672.1804007241</v>
      </c>
      <c r="R659" s="31">
        <v>1451110.2938123962</v>
      </c>
      <c r="S659" s="31">
        <v>-7.711483505358113E-7</v>
      </c>
      <c r="T659" s="31">
        <v>1394395.7971479641</v>
      </c>
      <c r="U659" s="31">
        <v>-7.6018069437608972E-7</v>
      </c>
      <c r="V659" s="31">
        <v>1447834.3862102404</v>
      </c>
      <c r="W659" s="31">
        <v>1.5643820953590444E-7</v>
      </c>
      <c r="X659" s="31">
        <v>1412741.6420209741</v>
      </c>
      <c r="Y659" s="31">
        <v>-7.6108945790792009E-7</v>
      </c>
      <c r="Z659" s="31">
        <v>1394395.7971479641</v>
      </c>
      <c r="AA659" s="32">
        <v>31684.453068668459</v>
      </c>
    </row>
    <row r="660" spans="1:27" x14ac:dyDescent="0.25">
      <c r="A660" s="36" t="s">
        <v>306</v>
      </c>
      <c r="B660" s="37" t="s">
        <v>123</v>
      </c>
      <c r="C660" s="29">
        <v>297187.32273999997</v>
      </c>
      <c r="D660" s="29">
        <v>0</v>
      </c>
      <c r="E660" s="29">
        <v>0</v>
      </c>
      <c r="F660" s="29">
        <v>309699.58675045817</v>
      </c>
      <c r="G660" s="29">
        <v>-1.688384656533566E-7</v>
      </c>
      <c r="H660" s="29">
        <v>313094.79679634306</v>
      </c>
      <c r="I660" s="29">
        <v>-1.6914122440826396E-7</v>
      </c>
      <c r="J660" s="29">
        <v>313094.79679634306</v>
      </c>
      <c r="K660" s="29">
        <v>337290.71984325704</v>
      </c>
      <c r="L660" s="29">
        <v>285125.51532953134</v>
      </c>
      <c r="M660" s="29">
        <v>-1.6914122440826396E-7</v>
      </c>
      <c r="N660" s="29">
        <v>287153.69893430715</v>
      </c>
      <c r="O660" s="29">
        <v>2.5229896242282811E-9</v>
      </c>
      <c r="P660" s="29">
        <v>309699.58675045817</v>
      </c>
      <c r="Q660" s="29">
        <v>296656.89121429058</v>
      </c>
      <c r="R660" s="29">
        <v>322296.05054908723</v>
      </c>
      <c r="S660" s="29">
        <v>-1.7127441575248504E-7</v>
      </c>
      <c r="T660" s="29">
        <v>309699.58675045817</v>
      </c>
      <c r="U660" s="29">
        <v>-1.688384656533566E-7</v>
      </c>
      <c r="V660" s="29">
        <v>321568.46141500102</v>
      </c>
      <c r="W660" s="29">
        <v>3.4745406536900305E-8</v>
      </c>
      <c r="X660" s="29">
        <v>313774.25521071913</v>
      </c>
      <c r="Y660" s="29">
        <v>-1.6904030482329482E-7</v>
      </c>
      <c r="Z660" s="29">
        <v>309699.58675045817</v>
      </c>
      <c r="AA660" s="30">
        <v>27452.240355699523</v>
      </c>
    </row>
    <row r="661" spans="1:27" x14ac:dyDescent="0.25">
      <c r="A661" s="34" t="s">
        <v>307</v>
      </c>
      <c r="B661" s="35" t="s">
        <v>106</v>
      </c>
      <c r="C661" s="31">
        <v>3337895.0659999996</v>
      </c>
      <c r="D661" s="31">
        <v>0</v>
      </c>
      <c r="E661" s="31">
        <v>0</v>
      </c>
      <c r="F661" s="31">
        <v>3478428.0602069437</v>
      </c>
      <c r="G661" s="31">
        <v>-1.896329480878951E-6</v>
      </c>
      <c r="H661" s="31">
        <v>3516561.7691273196</v>
      </c>
      <c r="I661" s="31">
        <v>-1.8997299521536886E-6</v>
      </c>
      <c r="J661" s="31">
        <v>3516561.7691273196</v>
      </c>
      <c r="K661" s="31">
        <v>3788321.1813760968</v>
      </c>
      <c r="L661" s="31">
        <v>3202421.4291326934</v>
      </c>
      <c r="M661" s="31">
        <v>-1.8997299521536886E-6</v>
      </c>
      <c r="N661" s="31">
        <v>3225201.2165910099</v>
      </c>
      <c r="O661" s="31">
        <v>2.833726062281755E-8</v>
      </c>
      <c r="P661" s="31">
        <v>3478428.0602069437</v>
      </c>
      <c r="Q661" s="31">
        <v>3331937.4606883316</v>
      </c>
      <c r="R661" s="31">
        <v>3619906.7544353516</v>
      </c>
      <c r="S661" s="31">
        <v>-1.9236891466343321E-6</v>
      </c>
      <c r="T661" s="31">
        <v>3478428.0602069437</v>
      </c>
      <c r="U661" s="31">
        <v>-1.896329480878951E-6</v>
      </c>
      <c r="V661" s="31">
        <v>3611734.7497941367</v>
      </c>
      <c r="W661" s="31">
        <v>3.9024720158453045E-7</v>
      </c>
      <c r="X661" s="31">
        <v>3524193.1878163395</v>
      </c>
      <c r="Y661" s="31">
        <v>-1.8985964617287762E-6</v>
      </c>
      <c r="Z661" s="31">
        <v>3478428.0602069437</v>
      </c>
      <c r="AA661" s="32">
        <v>182378.66087978278</v>
      </c>
    </row>
    <row r="662" spans="1:27" x14ac:dyDescent="0.25">
      <c r="A662" s="36" t="s">
        <v>308</v>
      </c>
      <c r="B662" s="37" t="s">
        <v>88</v>
      </c>
      <c r="C662" s="29">
        <v>0</v>
      </c>
      <c r="D662" s="29">
        <v>0</v>
      </c>
      <c r="E662" s="29">
        <v>0</v>
      </c>
      <c r="F662" s="29">
        <v>0</v>
      </c>
      <c r="G662" s="29">
        <v>0</v>
      </c>
      <c r="H662" s="29">
        <v>0</v>
      </c>
      <c r="I662" s="29">
        <v>0</v>
      </c>
      <c r="J662" s="29">
        <v>0</v>
      </c>
      <c r="K662" s="29">
        <v>0</v>
      </c>
      <c r="L662" s="29">
        <v>0</v>
      </c>
      <c r="M662" s="29">
        <v>0</v>
      </c>
      <c r="N662" s="29">
        <v>0</v>
      </c>
      <c r="O662" s="29">
        <v>0</v>
      </c>
      <c r="P662" s="29">
        <v>0</v>
      </c>
      <c r="Q662" s="29">
        <v>0</v>
      </c>
      <c r="R662" s="29">
        <v>0</v>
      </c>
      <c r="S662" s="29">
        <v>0</v>
      </c>
      <c r="T662" s="29">
        <v>0</v>
      </c>
      <c r="U662" s="29">
        <v>0</v>
      </c>
      <c r="V662" s="29">
        <v>0</v>
      </c>
      <c r="W662" s="29">
        <v>0</v>
      </c>
      <c r="X662" s="29">
        <v>0</v>
      </c>
      <c r="Y662" s="29">
        <v>0</v>
      </c>
      <c r="Z662" s="29">
        <v>0</v>
      </c>
      <c r="AA662" s="30">
        <v>0</v>
      </c>
    </row>
    <row r="663" spans="1:27" x14ac:dyDescent="0.25">
      <c r="A663" s="34" t="s">
        <v>309</v>
      </c>
      <c r="B663" s="35" t="s">
        <v>197</v>
      </c>
      <c r="C663" s="31">
        <v>2522.6365999999998</v>
      </c>
      <c r="D663" s="31">
        <v>0</v>
      </c>
      <c r="E663" s="31">
        <v>0</v>
      </c>
      <c r="F663" s="31">
        <v>2628.8453536259372</v>
      </c>
      <c r="G663" s="31">
        <v>-1.433163733291621E-9</v>
      </c>
      <c r="H663" s="31">
        <v>2657.6651600950372</v>
      </c>
      <c r="I663" s="31">
        <v>-1.4357336622813847E-9</v>
      </c>
      <c r="J663" s="31">
        <v>2657.6651600950372</v>
      </c>
      <c r="K663" s="31">
        <v>2863.0491599446163</v>
      </c>
      <c r="L663" s="31">
        <v>2420.2514896417774</v>
      </c>
      <c r="M663" s="31">
        <v>-1.4357336622813847E-9</v>
      </c>
      <c r="N663" s="31">
        <v>2437.4674669107799</v>
      </c>
      <c r="O663" s="31">
        <v>2.1416074914698455E-11</v>
      </c>
      <c r="P663" s="31">
        <v>2628.8453536259372</v>
      </c>
      <c r="Q663" s="31">
        <v>2518.1340997984048</v>
      </c>
      <c r="R663" s="31">
        <v>2735.7688263906107</v>
      </c>
      <c r="S663" s="31">
        <v>-1.4538409843236615E-9</v>
      </c>
      <c r="T663" s="31">
        <v>2628.8453536259372</v>
      </c>
      <c r="U663" s="31">
        <v>-1.433163733291621E-9</v>
      </c>
      <c r="V663" s="31">
        <v>2729.5927790327169</v>
      </c>
      <c r="W663" s="31">
        <v>2.9493194192723445E-10</v>
      </c>
      <c r="X663" s="31">
        <v>2663.4326559911615</v>
      </c>
      <c r="Y663" s="31">
        <v>-1.4348770192847966E-9</v>
      </c>
      <c r="Z663" s="31">
        <v>2628.8453536259372</v>
      </c>
      <c r="AA663" s="32">
        <v>9196.3406429431252</v>
      </c>
    </row>
    <row r="664" spans="1:27" x14ac:dyDescent="0.25">
      <c r="A664" s="36" t="s">
        <v>310</v>
      </c>
      <c r="B664" s="37" t="s">
        <v>173</v>
      </c>
      <c r="C664" s="29">
        <v>1074552.7561999999</v>
      </c>
      <c r="D664" s="29">
        <v>0</v>
      </c>
      <c r="E664" s="29">
        <v>0</v>
      </c>
      <c r="F664" s="29">
        <v>1119793.8777080751</v>
      </c>
      <c r="G664" s="29">
        <v>-6.1047637209988675E-7</v>
      </c>
      <c r="H664" s="29">
        <v>1132070.0820866697</v>
      </c>
      <c r="I664" s="29">
        <v>-6.1157106971871484E-7</v>
      </c>
      <c r="J664" s="29">
        <v>1132070.0820866697</v>
      </c>
      <c r="K664" s="29">
        <v>1219556.3030975538</v>
      </c>
      <c r="L664" s="29">
        <v>1030940.3696480611</v>
      </c>
      <c r="M664" s="29">
        <v>-6.1157106971871484E-7</v>
      </c>
      <c r="N664" s="29">
        <v>1038273.7587795288</v>
      </c>
      <c r="O664" s="29">
        <v>9.1224801569020717E-9</v>
      </c>
      <c r="P664" s="29">
        <v>1119793.8777080751</v>
      </c>
      <c r="Q664" s="29">
        <v>1072634.8525267499</v>
      </c>
      <c r="R664" s="29">
        <v>1165339.4439468891</v>
      </c>
      <c r="S664" s="29">
        <v>-6.1928413976928401E-7</v>
      </c>
      <c r="T664" s="29">
        <v>1119793.8777080751</v>
      </c>
      <c r="U664" s="29">
        <v>-6.1047637209988675E-7</v>
      </c>
      <c r="V664" s="29">
        <v>1162708.6691809762</v>
      </c>
      <c r="W664" s="29">
        <v>1.2563043408207432E-7</v>
      </c>
      <c r="X664" s="29">
        <v>1134526.8285762561</v>
      </c>
      <c r="Y664" s="29">
        <v>-6.1120617051243874E-7</v>
      </c>
      <c r="Z664" s="29">
        <v>1119793.8777080751</v>
      </c>
      <c r="AA664" s="30">
        <v>157905.61169289646</v>
      </c>
    </row>
    <row r="665" spans="1:27" x14ac:dyDescent="0.25">
      <c r="A665" s="34" t="s">
        <v>311</v>
      </c>
      <c r="B665" s="35" t="s">
        <v>132</v>
      </c>
      <c r="C665" s="31">
        <v>133815.06159999999</v>
      </c>
      <c r="D665" s="31">
        <v>0</v>
      </c>
      <c r="E665" s="31">
        <v>0</v>
      </c>
      <c r="F665" s="31">
        <v>139448.98085294117</v>
      </c>
      <c r="G665" s="31">
        <v>-7.6023194642186758E-8</v>
      </c>
      <c r="H665" s="31">
        <v>140977.74808717647</v>
      </c>
      <c r="I665" s="31">
        <v>-7.6159518362405853E-8</v>
      </c>
      <c r="J665" s="31">
        <v>140977.74808717647</v>
      </c>
      <c r="K665" s="31">
        <v>151872.48916542999</v>
      </c>
      <c r="L665" s="31">
        <v>128383.97023729309</v>
      </c>
      <c r="M665" s="31">
        <v>-7.6159518362405853E-8</v>
      </c>
      <c r="N665" s="31">
        <v>129297.20405731921</v>
      </c>
      <c r="O665" s="31">
        <v>1.136031001825863E-9</v>
      </c>
      <c r="P665" s="31">
        <v>139448.98085294117</v>
      </c>
      <c r="Q665" s="31">
        <v>133576.22325846858</v>
      </c>
      <c r="R665" s="31">
        <v>145120.81289346996</v>
      </c>
      <c r="S665" s="31">
        <v>-7.7120034203053818E-8</v>
      </c>
      <c r="T665" s="31">
        <v>139448.98085294117</v>
      </c>
      <c r="U665" s="31">
        <v>-7.6023194642186758E-8</v>
      </c>
      <c r="V665" s="31">
        <v>144793.20004679949</v>
      </c>
      <c r="W665" s="31">
        <v>1.5644875673650536E-8</v>
      </c>
      <c r="X665" s="31">
        <v>141283.6890295292</v>
      </c>
      <c r="Y665" s="31">
        <v>-7.611407712233283E-8</v>
      </c>
      <c r="Z665" s="31">
        <v>139448.98085294117</v>
      </c>
      <c r="AA665" s="32">
        <v>121022.67538461743</v>
      </c>
    </row>
    <row r="666" spans="1:27" x14ac:dyDescent="0.25">
      <c r="A666" s="36" t="s">
        <v>312</v>
      </c>
      <c r="B666" s="37" t="s">
        <v>88</v>
      </c>
      <c r="C666" s="29">
        <v>1593780.09494</v>
      </c>
      <c r="D666" s="29">
        <v>0</v>
      </c>
      <c r="E666" s="29">
        <v>0</v>
      </c>
      <c r="F666" s="29">
        <v>1660881.8714849867</v>
      </c>
      <c r="G666" s="29">
        <v>-9.0546051338115219E-7</v>
      </c>
      <c r="H666" s="29">
        <v>1679089.977198856</v>
      </c>
      <c r="I666" s="29">
        <v>-9.0708417240096288E-7</v>
      </c>
      <c r="J666" s="29">
        <v>1679089.977198856</v>
      </c>
      <c r="K666" s="29">
        <v>1808849.8208399964</v>
      </c>
      <c r="L666" s="29">
        <v>1529094.063306601</v>
      </c>
      <c r="M666" s="29">
        <v>-9.0708417240096288E-7</v>
      </c>
      <c r="N666" s="29">
        <v>1539970.9695903976</v>
      </c>
      <c r="O666" s="29">
        <v>1.3530491831756604E-8</v>
      </c>
      <c r="P666" s="29">
        <v>1660881.8714849867</v>
      </c>
      <c r="Q666" s="29">
        <v>1590935.4540595952</v>
      </c>
      <c r="R666" s="29">
        <v>1728435.2014312011</v>
      </c>
      <c r="S666" s="29">
        <v>-9.1852422264190884E-7</v>
      </c>
      <c r="T666" s="29">
        <v>1660881.8714849867</v>
      </c>
      <c r="U666" s="29">
        <v>-9.0546051338115219E-7</v>
      </c>
      <c r="V666" s="29">
        <v>1724533.2278594153</v>
      </c>
      <c r="W666" s="29">
        <v>1.863354628271176E-7</v>
      </c>
      <c r="X666" s="29">
        <v>1682733.8314729475</v>
      </c>
      <c r="Y666" s="29">
        <v>-9.0654295272769265E-7</v>
      </c>
      <c r="Z666" s="29">
        <v>1660881.8714849867</v>
      </c>
      <c r="AA666" s="30">
        <v>37739.739188330444</v>
      </c>
    </row>
    <row r="667" spans="1:27" x14ac:dyDescent="0.25">
      <c r="A667" s="34" t="s">
        <v>313</v>
      </c>
      <c r="B667" s="35" t="s">
        <v>88</v>
      </c>
      <c r="C667" s="31">
        <v>0</v>
      </c>
      <c r="D667" s="31">
        <v>0</v>
      </c>
      <c r="E667" s="31">
        <v>0</v>
      </c>
      <c r="F667" s="31">
        <v>0</v>
      </c>
      <c r="G667" s="31">
        <v>0</v>
      </c>
      <c r="H667" s="31">
        <v>0</v>
      </c>
      <c r="I667" s="31">
        <v>0</v>
      </c>
      <c r="J667" s="31">
        <v>0</v>
      </c>
      <c r="K667" s="31">
        <v>0</v>
      </c>
      <c r="L667" s="31">
        <v>0</v>
      </c>
      <c r="M667" s="31">
        <v>0</v>
      </c>
      <c r="N667" s="31">
        <v>0</v>
      </c>
      <c r="O667" s="31">
        <v>0</v>
      </c>
      <c r="P667" s="31">
        <v>0</v>
      </c>
      <c r="Q667" s="31">
        <v>0</v>
      </c>
      <c r="R667" s="31">
        <v>0</v>
      </c>
      <c r="S667" s="31">
        <v>0</v>
      </c>
      <c r="T667" s="31">
        <v>0</v>
      </c>
      <c r="U667" s="31">
        <v>0</v>
      </c>
      <c r="V667" s="31">
        <v>0</v>
      </c>
      <c r="W667" s="31">
        <v>0</v>
      </c>
      <c r="X667" s="31">
        <v>0</v>
      </c>
      <c r="Y667" s="31">
        <v>0</v>
      </c>
      <c r="Z667" s="31">
        <v>0</v>
      </c>
      <c r="AA667" s="32">
        <v>0</v>
      </c>
    </row>
    <row r="668" spans="1:27" x14ac:dyDescent="0.25">
      <c r="A668" s="36" t="s">
        <v>314</v>
      </c>
      <c r="B668" s="37" t="s">
        <v>106</v>
      </c>
      <c r="C668" s="29">
        <v>1073243.1316199999</v>
      </c>
      <c r="D668" s="29">
        <v>0</v>
      </c>
      <c r="E668" s="29">
        <v>0</v>
      </c>
      <c r="F668" s="29">
        <v>1118429.1149467137</v>
      </c>
      <c r="G668" s="29">
        <v>-6.0973234640380219E-7</v>
      </c>
      <c r="H668" s="29">
        <v>1130690.357548038</v>
      </c>
      <c r="I668" s="29">
        <v>-6.1082570984624766E-7</v>
      </c>
      <c r="J668" s="29">
        <v>1130690.357548038</v>
      </c>
      <c r="K668" s="29">
        <v>1218069.953635403</v>
      </c>
      <c r="L668" s="29">
        <v>1029683.8982083711</v>
      </c>
      <c r="M668" s="29">
        <v>-6.1082570984624766E-7</v>
      </c>
      <c r="N668" s="29">
        <v>1037008.349680328</v>
      </c>
      <c r="O668" s="29">
        <v>9.1113620203795888E-9</v>
      </c>
      <c r="P668" s="29">
        <v>1118429.1149467137</v>
      </c>
      <c r="Q668" s="29">
        <v>1071327.5654157838</v>
      </c>
      <c r="R668" s="29">
        <v>1163919.1719583515</v>
      </c>
      <c r="S668" s="29">
        <v>-6.1852937949644817E-7</v>
      </c>
      <c r="T668" s="29">
        <v>1118429.1149467137</v>
      </c>
      <c r="U668" s="29">
        <v>-6.0973234640380219E-7</v>
      </c>
      <c r="V668" s="29">
        <v>1161291.6034820122</v>
      </c>
      <c r="W668" s="29">
        <v>1.2547732042290717E-7</v>
      </c>
      <c r="X668" s="29">
        <v>1133144.1098471847</v>
      </c>
      <c r="Y668" s="29">
        <v>-6.1046125536543254E-7</v>
      </c>
      <c r="Z668" s="29">
        <v>1118429.1149467137</v>
      </c>
      <c r="AA668" s="30">
        <v>127342.6664167938</v>
      </c>
    </row>
    <row r="669" spans="1:27" x14ac:dyDescent="0.25">
      <c r="A669" s="34" t="s">
        <v>315</v>
      </c>
      <c r="B669" s="35" t="s">
        <v>117</v>
      </c>
      <c r="C669" s="31">
        <v>176.64899999999997</v>
      </c>
      <c r="D669" s="31">
        <v>0</v>
      </c>
      <c r="E669" s="31">
        <v>0</v>
      </c>
      <c r="F669" s="31">
        <v>184.08632574056372</v>
      </c>
      <c r="G669" s="31">
        <v>-1.0035806993454053E-10</v>
      </c>
      <c r="H669" s="31">
        <v>186.10444836391744</v>
      </c>
      <c r="I669" s="31">
        <v>-1.0053803060985648E-10</v>
      </c>
      <c r="J669" s="31">
        <v>186.10444836391744</v>
      </c>
      <c r="K669" s="31">
        <v>200.48657466361047</v>
      </c>
      <c r="L669" s="31">
        <v>169.47942695897234</v>
      </c>
      <c r="M669" s="31">
        <v>-1.0053803060985648E-10</v>
      </c>
      <c r="N669" s="31">
        <v>170.68498513116091</v>
      </c>
      <c r="O669" s="31">
        <v>1.4996722942997683E-12</v>
      </c>
      <c r="P669" s="31">
        <v>184.08632574056372</v>
      </c>
      <c r="Q669" s="31">
        <v>176.33370997443245</v>
      </c>
      <c r="R669" s="31">
        <v>191.57370007755969</v>
      </c>
      <c r="S669" s="31">
        <v>-1.0180600568460414E-10</v>
      </c>
      <c r="T669" s="31">
        <v>184.08632574056372</v>
      </c>
      <c r="U669" s="31">
        <v>-1.0035806993454053E-10</v>
      </c>
      <c r="V669" s="31">
        <v>191.14121900211481</v>
      </c>
      <c r="W669" s="31">
        <v>2.0652769649621367E-11</v>
      </c>
      <c r="X669" s="31">
        <v>186.50832040103703</v>
      </c>
      <c r="Y669" s="31">
        <v>-1.004780437180845E-10</v>
      </c>
      <c r="Z669" s="31">
        <v>184.08632574056372</v>
      </c>
      <c r="AA669" s="32">
        <v>4.1829404251220499</v>
      </c>
    </row>
    <row r="671" spans="1:27" ht="45" x14ac:dyDescent="0.25">
      <c r="B671" s="27"/>
      <c r="C671" s="27" t="s">
        <v>447</v>
      </c>
      <c r="D671" s="27" t="s">
        <v>473</v>
      </c>
      <c r="E671" s="27" t="s">
        <v>474</v>
      </c>
      <c r="F671" s="27" t="s">
        <v>450</v>
      </c>
      <c r="G671" s="27" t="s">
        <v>451</v>
      </c>
      <c r="H671" s="27" t="s">
        <v>452</v>
      </c>
      <c r="I671" s="27" t="s">
        <v>453</v>
      </c>
      <c r="J671" s="27" t="s">
        <v>454</v>
      </c>
      <c r="K671" s="27" t="s">
        <v>455</v>
      </c>
      <c r="L671" s="27" t="s">
        <v>456</v>
      </c>
      <c r="M671" s="27" t="s">
        <v>457</v>
      </c>
      <c r="N671" s="27" t="s">
        <v>458</v>
      </c>
      <c r="O671" s="27" t="s">
        <v>459</v>
      </c>
      <c r="P671" s="27" t="s">
        <v>460</v>
      </c>
      <c r="Q671" s="27" t="s">
        <v>461</v>
      </c>
      <c r="R671" s="27" t="s">
        <v>462</v>
      </c>
      <c r="S671" s="27" t="s">
        <v>463</v>
      </c>
      <c r="T671" s="27" t="s">
        <v>464</v>
      </c>
      <c r="U671" s="27" t="s">
        <v>465</v>
      </c>
      <c r="V671" s="27" t="s">
        <v>466</v>
      </c>
      <c r="W671" s="27" t="s">
        <v>467</v>
      </c>
      <c r="X671" s="27" t="s">
        <v>468</v>
      </c>
      <c r="Y671" s="27" t="s">
        <v>469</v>
      </c>
      <c r="Z671" s="27" t="s">
        <v>470</v>
      </c>
      <c r="AA671" s="28" t="s">
        <v>471</v>
      </c>
    </row>
    <row r="672" spans="1:27" x14ac:dyDescent="0.25">
      <c r="B672" t="s">
        <v>442</v>
      </c>
      <c r="C672" s="40">
        <f>SUM(C2:C221)</f>
        <v>404091760.52674747</v>
      </c>
      <c r="D672" s="40">
        <f t="shared" ref="D672:AA672" si="0">SUM(D2:D221)</f>
        <v>229997779.6694597</v>
      </c>
      <c r="E672" s="40">
        <f t="shared" si="0"/>
        <v>419331602.23274457</v>
      </c>
      <c r="F672" s="14">
        <f t="shared" si="0"/>
        <v>433124398.61128235</v>
      </c>
      <c r="G672" s="14">
        <f t="shared" si="0"/>
        <v>423998999.99999344</v>
      </c>
      <c r="H672" s="14">
        <f t="shared" si="0"/>
        <v>433595707.15547907</v>
      </c>
      <c r="I672" s="14">
        <f t="shared" si="0"/>
        <v>423998999.99999309</v>
      </c>
      <c r="J672" s="14">
        <f t="shared" si="0"/>
        <v>433595707.15547907</v>
      </c>
      <c r="K672" s="14">
        <f t="shared" si="0"/>
        <v>470760363.10934883</v>
      </c>
      <c r="L672" s="14">
        <f t="shared" si="0"/>
        <v>404728263.36526865</v>
      </c>
      <c r="M672" s="14">
        <f t="shared" si="0"/>
        <v>423998999.99999309</v>
      </c>
      <c r="N672" s="14">
        <f t="shared" si="0"/>
        <v>404781881.74472713</v>
      </c>
      <c r="O672" s="14">
        <f t="shared" si="0"/>
        <v>423999000.00000012</v>
      </c>
      <c r="P672" s="14">
        <f t="shared" si="0"/>
        <v>433124398.61128235</v>
      </c>
      <c r="Q672" s="14">
        <f t="shared" si="0"/>
        <v>435793695.48175639</v>
      </c>
      <c r="R672" s="14">
        <f t="shared" si="0"/>
        <v>434872985.86647964</v>
      </c>
      <c r="S672" s="14">
        <f t="shared" si="0"/>
        <v>423998999.99999362</v>
      </c>
      <c r="T672" s="14">
        <f t="shared" si="0"/>
        <v>433124398.61128235</v>
      </c>
      <c r="U672" s="14">
        <f t="shared" si="0"/>
        <v>423998999.99999344</v>
      </c>
      <c r="V672" s="14">
        <f t="shared" si="0"/>
        <v>434771985.0532974</v>
      </c>
      <c r="W672" s="14">
        <f t="shared" si="0"/>
        <v>423999000.00000149</v>
      </c>
      <c r="X672" s="14">
        <f t="shared" si="0"/>
        <v>433690026.66790771</v>
      </c>
      <c r="Y672" s="14">
        <f t="shared" si="0"/>
        <v>423999000.00009984</v>
      </c>
      <c r="Z672" s="14">
        <f t="shared" si="0"/>
        <v>433124398.61128235</v>
      </c>
      <c r="AA672" s="14">
        <f t="shared" si="0"/>
        <v>423999000.0000003</v>
      </c>
    </row>
    <row r="673" spans="2:27" x14ac:dyDescent="0.25">
      <c r="B673" t="s">
        <v>472</v>
      </c>
      <c r="C673" s="40">
        <f>SUM(C226:C445)</f>
        <v>215690685.23403138</v>
      </c>
      <c r="D673" s="40">
        <f t="shared" ref="D673:AA673" si="1">SUM(D226:D445)</f>
        <v>229997779.6694597</v>
      </c>
      <c r="E673" s="40">
        <f t="shared" si="1"/>
        <v>419331602.23274457</v>
      </c>
      <c r="F673" s="14">
        <f t="shared" si="1"/>
        <v>230029334.8562516</v>
      </c>
      <c r="G673" s="14">
        <f t="shared" si="1"/>
        <v>423999000.00009972</v>
      </c>
      <c r="H673" s="14">
        <f t="shared" si="1"/>
        <v>228286996.22969112</v>
      </c>
      <c r="I673" s="14">
        <f t="shared" si="1"/>
        <v>423999000.0000999</v>
      </c>
      <c r="J673" s="14">
        <f t="shared" si="1"/>
        <v>228286996.22969112</v>
      </c>
      <c r="K673" s="14">
        <f t="shared" si="1"/>
        <v>243695300.15041336</v>
      </c>
      <c r="L673" s="14">
        <f t="shared" si="1"/>
        <v>228286996.22969112</v>
      </c>
      <c r="M673" s="14">
        <f t="shared" si="1"/>
        <v>423999000.0000999</v>
      </c>
      <c r="N673" s="14">
        <f t="shared" si="1"/>
        <v>227085534.77247918</v>
      </c>
      <c r="O673" s="14">
        <f t="shared" si="1"/>
        <v>423998999.99999851</v>
      </c>
      <c r="P673" s="14">
        <f t="shared" si="1"/>
        <v>230029334.8562516</v>
      </c>
      <c r="Q673" s="14">
        <f t="shared" si="1"/>
        <v>248788919.35600996</v>
      </c>
      <c r="R673" s="14">
        <f t="shared" si="1"/>
        <v>223565138.1974844</v>
      </c>
      <c r="S673" s="14">
        <f t="shared" si="1"/>
        <v>423999000.0000999</v>
      </c>
      <c r="T673" s="14">
        <f t="shared" si="1"/>
        <v>230029334.8562516</v>
      </c>
      <c r="U673" s="14">
        <f t="shared" si="1"/>
        <v>423999000.00009972</v>
      </c>
      <c r="V673" s="14">
        <f t="shared" si="1"/>
        <v>223938519.11809063</v>
      </c>
      <c r="W673" s="14">
        <f t="shared" si="1"/>
        <v>423998999.99997973</v>
      </c>
      <c r="X673" s="14">
        <f t="shared" si="1"/>
        <v>227938314.81543112</v>
      </c>
      <c r="Y673" s="14">
        <f t="shared" si="1"/>
        <v>423999000.00009984</v>
      </c>
      <c r="Z673" s="14">
        <f t="shared" si="1"/>
        <v>230029334.8562516</v>
      </c>
      <c r="AA673" s="14">
        <f t="shared" si="1"/>
        <v>414442999.28270662</v>
      </c>
    </row>
    <row r="674" spans="2:27" x14ac:dyDescent="0.25">
      <c r="B674" t="s">
        <v>446</v>
      </c>
      <c r="C674" s="40">
        <f>SUM(C450:C669)</f>
        <v>188401075.29271582</v>
      </c>
      <c r="D674" s="40">
        <f t="shared" ref="D674:AA674" si="2">SUM(D450:D669)</f>
        <v>0</v>
      </c>
      <c r="E674" s="40">
        <f t="shared" si="2"/>
        <v>0</v>
      </c>
      <c r="F674" s="14">
        <f t="shared" si="2"/>
        <v>203095063.75503132</v>
      </c>
      <c r="G674" s="14">
        <f t="shared" si="2"/>
        <v>-1.0643137040128034E-4</v>
      </c>
      <c r="H674" s="14">
        <f t="shared" si="2"/>
        <v>205308710.92578772</v>
      </c>
      <c r="I674" s="14">
        <f t="shared" si="2"/>
        <v>-1.0662222163332092E-4</v>
      </c>
      <c r="J674" s="14">
        <f t="shared" si="2"/>
        <v>205308710.92578772</v>
      </c>
      <c r="K674" s="14">
        <f t="shared" si="2"/>
        <v>227065062.9589355</v>
      </c>
      <c r="L674" s="14">
        <f t="shared" si="2"/>
        <v>176441267.13557783</v>
      </c>
      <c r="M674" s="14">
        <f t="shared" si="2"/>
        <v>-1.0662222163332092E-4</v>
      </c>
      <c r="N674" s="14">
        <f t="shared" si="2"/>
        <v>177696346.97224796</v>
      </c>
      <c r="O674" s="14">
        <f t="shared" si="2"/>
        <v>1.5904269336712554E-6</v>
      </c>
      <c r="P674" s="14">
        <f t="shared" si="2"/>
        <v>203095063.75503132</v>
      </c>
      <c r="Q674" s="14">
        <f t="shared" si="2"/>
        <v>187004776.1257464</v>
      </c>
      <c r="R674" s="14">
        <f t="shared" si="2"/>
        <v>211307847.66899532</v>
      </c>
      <c r="S674" s="14">
        <f t="shared" si="2"/>
        <v>-1.0670703457060484E-4</v>
      </c>
      <c r="T674" s="14">
        <f t="shared" si="2"/>
        <v>203095063.75503132</v>
      </c>
      <c r="U674" s="14">
        <f t="shared" si="2"/>
        <v>-1.0643137040128034E-4</v>
      </c>
      <c r="V674" s="14">
        <f t="shared" si="2"/>
        <v>210833465.93520686</v>
      </c>
      <c r="W674" s="14">
        <f t="shared" si="2"/>
        <v>2.1647011786399535E-5</v>
      </c>
      <c r="X674" s="14">
        <f t="shared" si="2"/>
        <v>205751711.85247672</v>
      </c>
      <c r="Y674" s="14">
        <f t="shared" si="2"/>
        <v>-1.0655860455597411E-4</v>
      </c>
      <c r="Z674" s="14">
        <f t="shared" si="2"/>
        <v>203095063.75503132</v>
      </c>
      <c r="AA674" s="14">
        <f t="shared" si="2"/>
        <v>9556000.7172933817</v>
      </c>
    </row>
    <row r="675" spans="2:27" x14ac:dyDescent="0.25">
      <c r="B675" t="s">
        <v>444</v>
      </c>
      <c r="C675" s="40">
        <f>C673+C674</f>
        <v>404091760.52674723</v>
      </c>
      <c r="D675" s="40">
        <f t="shared" ref="D675:AA675" si="3">D673+D674</f>
        <v>229997779.6694597</v>
      </c>
      <c r="E675" s="40">
        <f t="shared" si="3"/>
        <v>419331602.23274457</v>
      </c>
      <c r="F675" s="14">
        <f t="shared" si="3"/>
        <v>433124398.61128294</v>
      </c>
      <c r="G675" s="14">
        <f t="shared" si="3"/>
        <v>423998999.99999326</v>
      </c>
      <c r="H675" s="14">
        <f t="shared" si="3"/>
        <v>433595707.15547884</v>
      </c>
      <c r="I675" s="14">
        <f t="shared" si="3"/>
        <v>423998999.99999326</v>
      </c>
      <c r="J675" s="14">
        <f t="shared" si="3"/>
        <v>433595707.15547884</v>
      </c>
      <c r="K675" s="14">
        <f t="shared" si="3"/>
        <v>470760363.10934889</v>
      </c>
      <c r="L675" s="14">
        <f t="shared" si="3"/>
        <v>404728263.36526895</v>
      </c>
      <c r="M675" s="14">
        <f t="shared" si="3"/>
        <v>423998999.99999326</v>
      </c>
      <c r="N675" s="14">
        <f t="shared" si="3"/>
        <v>404781881.74472713</v>
      </c>
      <c r="O675" s="14">
        <f t="shared" si="3"/>
        <v>423999000.00000012</v>
      </c>
      <c r="P675" s="14">
        <f t="shared" si="3"/>
        <v>433124398.61128294</v>
      </c>
      <c r="Q675" s="14">
        <f t="shared" si="3"/>
        <v>435793695.48175633</v>
      </c>
      <c r="R675" s="14">
        <f t="shared" si="3"/>
        <v>434872985.86647975</v>
      </c>
      <c r="S675" s="14">
        <f t="shared" si="3"/>
        <v>423998999.99999321</v>
      </c>
      <c r="T675" s="14">
        <f t="shared" si="3"/>
        <v>433124398.61128294</v>
      </c>
      <c r="U675" s="14">
        <f t="shared" si="3"/>
        <v>423998999.99999326</v>
      </c>
      <c r="V675" s="14">
        <f t="shared" si="3"/>
        <v>434771985.05329752</v>
      </c>
      <c r="W675" s="14">
        <f t="shared" si="3"/>
        <v>423999000.00000137</v>
      </c>
      <c r="X675" s="14">
        <f t="shared" si="3"/>
        <v>433690026.66790783</v>
      </c>
      <c r="Y675" s="14">
        <f t="shared" si="3"/>
        <v>423998999.99999326</v>
      </c>
      <c r="Z675" s="14">
        <f t="shared" si="3"/>
        <v>433124398.61128294</v>
      </c>
      <c r="AA675" s="14">
        <f t="shared" si="3"/>
        <v>423999000</v>
      </c>
    </row>
    <row r="676" spans="2:27" x14ac:dyDescent="0.25">
      <c r="B676" t="s">
        <v>445</v>
      </c>
      <c r="C676" s="41">
        <f>C672-C675</f>
        <v>0</v>
      </c>
      <c r="D676" s="41">
        <f t="shared" ref="D676:AA676" si="4">D672-D675</f>
        <v>0</v>
      </c>
      <c r="E676" s="41">
        <f t="shared" si="4"/>
        <v>0</v>
      </c>
      <c r="F676" s="14">
        <f t="shared" si="4"/>
        <v>-5.9604644775390625E-7</v>
      </c>
      <c r="G676" s="14">
        <f t="shared" si="4"/>
        <v>0</v>
      </c>
      <c r="H676" s="14">
        <f t="shared" si="4"/>
        <v>0</v>
      </c>
      <c r="I676" s="14">
        <f t="shared" si="4"/>
        <v>0</v>
      </c>
      <c r="J676" s="14">
        <f t="shared" si="4"/>
        <v>0</v>
      </c>
      <c r="K676" s="14">
        <f t="shared" si="4"/>
        <v>0</v>
      </c>
      <c r="L676" s="14">
        <f t="shared" si="4"/>
        <v>0</v>
      </c>
      <c r="M676" s="14">
        <f t="shared" si="4"/>
        <v>0</v>
      </c>
      <c r="N676" s="14">
        <f t="shared" si="4"/>
        <v>0</v>
      </c>
      <c r="O676" s="14">
        <f t="shared" si="4"/>
        <v>0</v>
      </c>
      <c r="P676" s="14">
        <f t="shared" si="4"/>
        <v>-5.9604644775390625E-7</v>
      </c>
      <c r="Q676" s="14">
        <f t="shared" si="4"/>
        <v>0</v>
      </c>
      <c r="R676" s="14">
        <f t="shared" si="4"/>
        <v>0</v>
      </c>
      <c r="S676" s="14">
        <f t="shared" si="4"/>
        <v>0</v>
      </c>
      <c r="T676" s="14">
        <f t="shared" si="4"/>
        <v>-5.9604644775390625E-7</v>
      </c>
      <c r="U676" s="14">
        <f t="shared" si="4"/>
        <v>0</v>
      </c>
      <c r="V676" s="14">
        <f t="shared" si="4"/>
        <v>0</v>
      </c>
      <c r="W676" s="14">
        <f t="shared" si="4"/>
        <v>0</v>
      </c>
      <c r="X676" s="14">
        <f t="shared" si="4"/>
        <v>0</v>
      </c>
      <c r="Y676" s="14">
        <f t="shared" si="4"/>
        <v>1.0657310485839844E-4</v>
      </c>
      <c r="Z676" s="14">
        <f t="shared" si="4"/>
        <v>-5.9604644775390625E-7</v>
      </c>
      <c r="AA676" s="14">
        <f t="shared" si="4"/>
        <v>0</v>
      </c>
    </row>
    <row r="678" spans="2:27" ht="45" x14ac:dyDescent="0.25">
      <c r="B678" s="27" t="s">
        <v>443</v>
      </c>
      <c r="C678" s="27" t="s">
        <v>319</v>
      </c>
      <c r="D678" s="27" t="s">
        <v>330</v>
      </c>
      <c r="E678" s="27" t="s">
        <v>320</v>
      </c>
      <c r="F678" s="27" t="s">
        <v>321</v>
      </c>
      <c r="G678" s="27" t="s">
        <v>322</v>
      </c>
      <c r="H678" s="27" t="s">
        <v>323</v>
      </c>
      <c r="I678" s="27" t="s">
        <v>324</v>
      </c>
      <c r="J678" s="27" t="s">
        <v>325</v>
      </c>
      <c r="K678" s="27" t="s">
        <v>326</v>
      </c>
      <c r="L678" s="27" t="s">
        <v>327</v>
      </c>
      <c r="M678" s="27" t="s">
        <v>328</v>
      </c>
      <c r="N678" s="27" t="s">
        <v>329</v>
      </c>
      <c r="O678" s="27"/>
      <c r="P678" s="27"/>
      <c r="Q678" s="27"/>
      <c r="R678" s="27"/>
      <c r="S678" s="27"/>
      <c r="T678" s="27"/>
      <c r="U678" s="27"/>
      <c r="V678" s="27"/>
      <c r="W678" s="27"/>
      <c r="X678" s="27"/>
      <c r="Y678" s="27"/>
      <c r="Z678" s="27"/>
      <c r="AA678" s="28"/>
    </row>
    <row r="679" spans="2:27" x14ac:dyDescent="0.25">
      <c r="B679" s="1" t="s">
        <v>317</v>
      </c>
      <c r="C679" s="9">
        <f>C673</f>
        <v>215690685.23403138</v>
      </c>
      <c r="D679" s="9">
        <f>F673</f>
        <v>230029334.8562516</v>
      </c>
      <c r="E679" s="9">
        <f>H673</f>
        <v>228286996.22969112</v>
      </c>
      <c r="F679" s="9">
        <f>J673</f>
        <v>228286996.22969112</v>
      </c>
      <c r="G679" s="9">
        <f>L673</f>
        <v>228286996.22969112</v>
      </c>
      <c r="H679" s="9">
        <f>N673</f>
        <v>227085534.77247918</v>
      </c>
      <c r="I679" s="9">
        <f>P673</f>
        <v>230029334.8562516</v>
      </c>
      <c r="J679" s="9">
        <f>R673</f>
        <v>223565138.1974844</v>
      </c>
      <c r="K679" s="9">
        <f>T673</f>
        <v>230029334.8562516</v>
      </c>
      <c r="L679" s="9">
        <f>V673</f>
        <v>223938519.11809063</v>
      </c>
      <c r="M679" s="9">
        <f>X673</f>
        <v>227938314.81543112</v>
      </c>
      <c r="N679" s="9">
        <f>Z673</f>
        <v>230029334.8562516</v>
      </c>
    </row>
    <row r="680" spans="2:27" x14ac:dyDescent="0.25">
      <c r="B680" s="1" t="s">
        <v>318</v>
      </c>
      <c r="C680" s="9">
        <f>C673</f>
        <v>215690685.23403138</v>
      </c>
      <c r="D680" s="9">
        <f>G673</f>
        <v>423999000.00009972</v>
      </c>
      <c r="E680" s="9">
        <f>I673</f>
        <v>423999000.0000999</v>
      </c>
      <c r="F680" s="9">
        <f>K673</f>
        <v>243695300.15041336</v>
      </c>
      <c r="G680" s="9">
        <f>M673</f>
        <v>423999000.0000999</v>
      </c>
      <c r="H680" s="9">
        <f>O673</f>
        <v>423998999.99999851</v>
      </c>
      <c r="I680" s="9">
        <f>Q673</f>
        <v>248788919.35600996</v>
      </c>
      <c r="J680" s="9">
        <f>S673</f>
        <v>423999000.0000999</v>
      </c>
      <c r="K680" s="9">
        <f>U673</f>
        <v>423999000.00009972</v>
      </c>
      <c r="L680" s="9">
        <f>W673</f>
        <v>423998999.99997973</v>
      </c>
      <c r="M680" s="9">
        <f>Y673</f>
        <v>423999000.00009984</v>
      </c>
      <c r="N680" s="9">
        <f>AA673</f>
        <v>414442999.28270662</v>
      </c>
    </row>
    <row r="681" spans="2:27" x14ac:dyDescent="0.25">
      <c r="B681" s="3"/>
      <c r="C681" s="3"/>
      <c r="D681" s="3"/>
      <c r="E681" s="3"/>
      <c r="F681" s="3"/>
      <c r="G681" s="3"/>
      <c r="H681" s="3"/>
      <c r="I681" s="3"/>
      <c r="J681" s="3"/>
      <c r="K681" s="3"/>
      <c r="L681" s="3"/>
      <c r="M681" s="3"/>
      <c r="N681" s="3"/>
    </row>
    <row r="682" spans="2:27" ht="45" x14ac:dyDescent="0.25">
      <c r="B682" s="27" t="s">
        <v>446</v>
      </c>
      <c r="C682" s="27" t="s">
        <v>319</v>
      </c>
      <c r="D682" s="27" t="s">
        <v>330</v>
      </c>
      <c r="E682" s="27" t="s">
        <v>320</v>
      </c>
      <c r="F682" s="27" t="s">
        <v>321</v>
      </c>
      <c r="G682" s="27" t="s">
        <v>322</v>
      </c>
      <c r="H682" s="27" t="s">
        <v>323</v>
      </c>
      <c r="I682" s="27" t="s">
        <v>324</v>
      </c>
      <c r="J682" s="27" t="s">
        <v>325</v>
      </c>
      <c r="K682" s="27" t="s">
        <v>326</v>
      </c>
      <c r="L682" s="27" t="s">
        <v>327</v>
      </c>
      <c r="M682" s="27" t="s">
        <v>328</v>
      </c>
      <c r="N682" s="27" t="s">
        <v>329</v>
      </c>
      <c r="O682" s="27"/>
      <c r="P682" s="27"/>
      <c r="Q682" s="27"/>
      <c r="R682" s="27"/>
      <c r="S682" s="27"/>
      <c r="T682" s="27"/>
      <c r="U682" s="27"/>
      <c r="V682" s="27"/>
      <c r="W682" s="27"/>
      <c r="X682" s="27"/>
      <c r="Y682" s="27"/>
      <c r="Z682" s="27"/>
      <c r="AA682" s="28"/>
    </row>
    <row r="683" spans="2:27" x14ac:dyDescent="0.25">
      <c r="B683" s="1" t="s">
        <v>317</v>
      </c>
      <c r="C683" s="9">
        <f>C674</f>
        <v>188401075.29271582</v>
      </c>
      <c r="D683" s="9">
        <f>F674</f>
        <v>203095063.75503132</v>
      </c>
      <c r="E683" s="9">
        <f>H674</f>
        <v>205308710.92578772</v>
      </c>
      <c r="F683" s="9">
        <f>J674</f>
        <v>205308710.92578772</v>
      </c>
      <c r="G683" s="9">
        <f>L674</f>
        <v>176441267.13557783</v>
      </c>
      <c r="H683" s="9">
        <f>N674</f>
        <v>177696346.97224796</v>
      </c>
      <c r="I683" s="9">
        <f>P674</f>
        <v>203095063.75503132</v>
      </c>
      <c r="J683" s="9">
        <f>R674</f>
        <v>211307847.66899532</v>
      </c>
      <c r="K683" s="9">
        <f>T674</f>
        <v>203095063.75503132</v>
      </c>
      <c r="L683" s="9">
        <f>V674</f>
        <v>210833465.93520686</v>
      </c>
      <c r="M683" s="9">
        <f>X674</f>
        <v>205751711.85247672</v>
      </c>
      <c r="N683" s="9">
        <f>Z674</f>
        <v>203095063.75503132</v>
      </c>
    </row>
    <row r="684" spans="2:27" x14ac:dyDescent="0.25">
      <c r="B684" s="1" t="s">
        <v>318</v>
      </c>
      <c r="C684" s="9">
        <f>C674</f>
        <v>188401075.29271582</v>
      </c>
      <c r="D684" s="9">
        <f>G674</f>
        <v>-1.0643137040128034E-4</v>
      </c>
      <c r="E684" s="9">
        <f>I674</f>
        <v>-1.0662222163332092E-4</v>
      </c>
      <c r="F684" s="9">
        <f>K674</f>
        <v>227065062.9589355</v>
      </c>
      <c r="G684" s="9">
        <f>M674</f>
        <v>-1.0662222163332092E-4</v>
      </c>
      <c r="H684" s="9">
        <f>O674</f>
        <v>1.5904269336712554E-6</v>
      </c>
      <c r="I684" s="9">
        <f>Q674</f>
        <v>187004776.1257464</v>
      </c>
      <c r="J684" s="9">
        <f>S674</f>
        <v>-1.0670703457060484E-4</v>
      </c>
      <c r="K684" s="9">
        <f>U674</f>
        <v>-1.0643137040128034E-4</v>
      </c>
      <c r="L684" s="9">
        <f>W674</f>
        <v>2.1647011786399535E-5</v>
      </c>
      <c r="M684" s="9">
        <f>Y674</f>
        <v>-1.0655860455597411E-4</v>
      </c>
      <c r="N684" s="9">
        <f>AA674</f>
        <v>9556000.7172933817</v>
      </c>
    </row>
  </sheetData>
  <pageMargins left="0.7" right="0.7" top="0.75" bottom="0.75" header="0.3" footer="0.3"/>
  <drawing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3:M78"/>
  <sheetViews>
    <sheetView topLeftCell="A37" zoomScale="85" zoomScaleNormal="85" workbookViewId="0">
      <selection activeCell="A61" sqref="A61"/>
    </sheetView>
  </sheetViews>
  <sheetFormatPr defaultColWidth="15.7109375" defaultRowHeight="15" x14ac:dyDescent="0.25"/>
  <cols>
    <col min="1" max="1" width="13.5703125" customWidth="1"/>
    <col min="2" max="2" width="17" style="3" customWidth="1"/>
    <col min="3" max="13" width="17.28515625" style="3" customWidth="1"/>
    <col min="14" max="16384" width="15.7109375" style="3"/>
  </cols>
  <sheetData>
    <row r="3" spans="1:13" ht="45" x14ac:dyDescent="0.25">
      <c r="A3" s="6" t="s">
        <v>60</v>
      </c>
      <c r="B3" s="4" t="s">
        <v>62</v>
      </c>
      <c r="C3" s="4" t="s">
        <v>63</v>
      </c>
      <c r="D3" s="4" t="s">
        <v>64</v>
      </c>
      <c r="E3" s="4" t="s">
        <v>65</v>
      </c>
      <c r="F3" s="4" t="s">
        <v>66</v>
      </c>
      <c r="G3" s="4" t="s">
        <v>67</v>
      </c>
      <c r="H3" s="4" t="s">
        <v>68</v>
      </c>
      <c r="I3" s="4" t="s">
        <v>69</v>
      </c>
      <c r="J3" s="4" t="s">
        <v>70</v>
      </c>
      <c r="K3" s="4" t="s">
        <v>84</v>
      </c>
      <c r="L3" s="4" t="s">
        <v>71</v>
      </c>
      <c r="M3" s="4" t="s">
        <v>72</v>
      </c>
    </row>
    <row r="4" spans="1:13" x14ac:dyDescent="0.25">
      <c r="A4" s="7" t="s">
        <v>3</v>
      </c>
      <c r="B4" s="5">
        <v>3022394.8253378109</v>
      </c>
      <c r="C4" s="5">
        <v>2419914.7591118254</v>
      </c>
      <c r="D4" s="5">
        <v>677576.13255131105</v>
      </c>
      <c r="E4" s="5">
        <v>677576.13255131105</v>
      </c>
      <c r="F4" s="5">
        <v>677576.13255131105</v>
      </c>
      <c r="G4" s="5">
        <v>720132.13965676294</v>
      </c>
      <c r="H4" s="5">
        <v>2419914.7591118254</v>
      </c>
      <c r="I4" s="5">
        <v>2419914.7591118254</v>
      </c>
      <c r="J4" s="5">
        <v>2419914.7591118254</v>
      </c>
      <c r="K4" s="5">
        <v>792341.5392193289</v>
      </c>
      <c r="L4" s="5">
        <v>328894.71829133132</v>
      </c>
      <c r="M4" s="5">
        <v>2419914.7591118254</v>
      </c>
    </row>
    <row r="5" spans="1:13" x14ac:dyDescent="0.25">
      <c r="B5"/>
      <c r="C5"/>
      <c r="D5"/>
      <c r="E5"/>
      <c r="F5"/>
      <c r="G5"/>
      <c r="H5"/>
      <c r="I5"/>
      <c r="J5"/>
      <c r="K5"/>
      <c r="L5"/>
      <c r="M5"/>
    </row>
    <row r="6" spans="1:13" x14ac:dyDescent="0.25">
      <c r="B6"/>
      <c r="C6"/>
      <c r="D6"/>
      <c r="E6"/>
      <c r="F6"/>
      <c r="G6"/>
      <c r="H6"/>
      <c r="I6"/>
      <c r="J6"/>
      <c r="K6"/>
      <c r="L6"/>
      <c r="M6"/>
    </row>
    <row r="7" spans="1:13" x14ac:dyDescent="0.25">
      <c r="B7"/>
      <c r="C7"/>
      <c r="D7"/>
      <c r="E7"/>
      <c r="F7"/>
      <c r="G7"/>
      <c r="H7"/>
      <c r="I7"/>
      <c r="J7"/>
      <c r="K7"/>
      <c r="L7"/>
      <c r="M7"/>
    </row>
    <row r="8" spans="1:13" x14ac:dyDescent="0.25">
      <c r="B8"/>
      <c r="C8"/>
      <c r="D8"/>
      <c r="E8"/>
      <c r="F8"/>
      <c r="G8"/>
      <c r="H8"/>
      <c r="I8"/>
      <c r="J8"/>
      <c r="K8"/>
      <c r="L8"/>
      <c r="M8"/>
    </row>
    <row r="9" spans="1:13" x14ac:dyDescent="0.25">
      <c r="B9"/>
      <c r="C9"/>
      <c r="D9"/>
      <c r="E9"/>
      <c r="F9"/>
      <c r="G9"/>
      <c r="H9"/>
      <c r="I9"/>
      <c r="J9"/>
      <c r="K9"/>
      <c r="L9"/>
      <c r="M9"/>
    </row>
    <row r="10" spans="1:13" x14ac:dyDescent="0.25">
      <c r="B10"/>
      <c r="C10"/>
      <c r="D10"/>
      <c r="E10"/>
      <c r="F10"/>
      <c r="G10"/>
      <c r="H10"/>
      <c r="I10"/>
      <c r="J10"/>
      <c r="K10"/>
      <c r="L10"/>
      <c r="M10"/>
    </row>
    <row r="11" spans="1:13" x14ac:dyDescent="0.25">
      <c r="B11"/>
      <c r="C11"/>
      <c r="D11"/>
      <c r="E11"/>
      <c r="F11"/>
      <c r="G11"/>
      <c r="H11"/>
      <c r="I11"/>
      <c r="J11"/>
      <c r="K11"/>
      <c r="L11"/>
      <c r="M11"/>
    </row>
    <row r="12" spans="1:13" x14ac:dyDescent="0.25">
      <c r="B12"/>
      <c r="C12"/>
      <c r="D12"/>
      <c r="E12"/>
      <c r="F12"/>
      <c r="G12"/>
      <c r="H12"/>
      <c r="I12"/>
      <c r="J12"/>
      <c r="K12"/>
      <c r="L12"/>
      <c r="M12"/>
    </row>
    <row r="13" spans="1:13" x14ac:dyDescent="0.25">
      <c r="B13"/>
      <c r="C13"/>
      <c r="D13"/>
      <c r="E13"/>
      <c r="F13"/>
      <c r="G13"/>
      <c r="H13"/>
      <c r="I13"/>
      <c r="J13"/>
      <c r="K13"/>
      <c r="L13"/>
      <c r="M13"/>
    </row>
    <row r="14" spans="1:13" x14ac:dyDescent="0.25">
      <c r="B14"/>
      <c r="C14"/>
      <c r="D14"/>
      <c r="E14"/>
      <c r="F14"/>
      <c r="G14"/>
      <c r="H14"/>
      <c r="I14"/>
      <c r="J14"/>
      <c r="K14"/>
      <c r="L14"/>
      <c r="M14"/>
    </row>
    <row r="15" spans="1:13" x14ac:dyDescent="0.25">
      <c r="B15"/>
      <c r="C15"/>
      <c r="D15"/>
      <c r="E15"/>
      <c r="F15"/>
      <c r="G15"/>
      <c r="H15"/>
      <c r="I15"/>
      <c r="J15"/>
      <c r="K15"/>
      <c r="L15"/>
      <c r="M15"/>
    </row>
    <row r="16" spans="1:13" x14ac:dyDescent="0.25">
      <c r="B16"/>
      <c r="C16"/>
      <c r="D16"/>
      <c r="E16"/>
      <c r="F16"/>
      <c r="G16"/>
      <c r="H16"/>
      <c r="I16"/>
      <c r="J16"/>
      <c r="K16"/>
      <c r="L16"/>
      <c r="M16"/>
    </row>
    <row r="17" spans="1:13" x14ac:dyDescent="0.25">
      <c r="B17"/>
      <c r="C17"/>
      <c r="D17"/>
      <c r="E17"/>
      <c r="F17"/>
      <c r="G17"/>
      <c r="H17"/>
      <c r="I17"/>
      <c r="J17"/>
      <c r="K17"/>
      <c r="L17"/>
      <c r="M17"/>
    </row>
    <row r="18" spans="1:13" x14ac:dyDescent="0.25">
      <c r="B18"/>
      <c r="C18"/>
      <c r="D18"/>
      <c r="E18"/>
      <c r="F18"/>
      <c r="G18"/>
      <c r="H18"/>
      <c r="I18"/>
      <c r="J18"/>
      <c r="K18"/>
      <c r="L18"/>
      <c r="M18"/>
    </row>
    <row r="19" spans="1:13" x14ac:dyDescent="0.25">
      <c r="B19"/>
      <c r="C19"/>
      <c r="D19"/>
      <c r="E19"/>
      <c r="F19"/>
      <c r="G19"/>
      <c r="H19"/>
      <c r="I19"/>
      <c r="J19"/>
      <c r="K19"/>
      <c r="L19"/>
      <c r="M19"/>
    </row>
    <row r="20" spans="1:13" x14ac:dyDescent="0.25">
      <c r="B20"/>
      <c r="C20"/>
      <c r="D20"/>
      <c r="E20"/>
      <c r="F20"/>
      <c r="G20"/>
      <c r="H20"/>
      <c r="I20"/>
      <c r="J20"/>
      <c r="K20"/>
      <c r="L20"/>
      <c r="M20"/>
    </row>
    <row r="22" spans="1:13" ht="45" x14ac:dyDescent="0.25">
      <c r="A22" s="6" t="s">
        <v>60</v>
      </c>
      <c r="B22" s="4" t="s">
        <v>62</v>
      </c>
      <c r="C22" s="4" t="s">
        <v>63</v>
      </c>
      <c r="D22" s="4" t="s">
        <v>64</v>
      </c>
      <c r="E22" s="4" t="s">
        <v>65</v>
      </c>
      <c r="F22" s="4" t="s">
        <v>66</v>
      </c>
      <c r="G22" s="4" t="s">
        <v>67</v>
      </c>
      <c r="H22" s="4" t="s">
        <v>68</v>
      </c>
      <c r="I22" s="4" t="s">
        <v>69</v>
      </c>
      <c r="J22" s="4" t="s">
        <v>70</v>
      </c>
      <c r="K22" s="4" t="s">
        <v>84</v>
      </c>
      <c r="L22" s="4" t="s">
        <v>71</v>
      </c>
      <c r="M22" s="4" t="s">
        <v>72</v>
      </c>
    </row>
    <row r="23" spans="1:13" x14ac:dyDescent="0.25">
      <c r="A23" s="7" t="s">
        <v>3</v>
      </c>
      <c r="B23" s="11">
        <v>1</v>
      </c>
      <c r="C23" s="11">
        <v>1</v>
      </c>
      <c r="D23" s="11">
        <v>1</v>
      </c>
      <c r="E23" s="11">
        <v>1</v>
      </c>
      <c r="F23" s="11">
        <v>1</v>
      </c>
      <c r="G23" s="11">
        <v>1</v>
      </c>
      <c r="H23" s="11">
        <v>1</v>
      </c>
      <c r="I23" s="11">
        <v>1</v>
      </c>
      <c r="J23" s="11">
        <v>1</v>
      </c>
      <c r="K23" s="11">
        <v>1</v>
      </c>
      <c r="L23" s="11">
        <v>1</v>
      </c>
      <c r="M23" s="11">
        <v>1</v>
      </c>
    </row>
    <row r="24" spans="1:13" x14ac:dyDescent="0.25">
      <c r="B24"/>
      <c r="C24"/>
      <c r="D24"/>
      <c r="E24"/>
      <c r="F24"/>
      <c r="G24"/>
      <c r="H24"/>
      <c r="I24"/>
      <c r="J24"/>
      <c r="K24"/>
      <c r="L24"/>
      <c r="M24"/>
    </row>
    <row r="25" spans="1:13" x14ac:dyDescent="0.25">
      <c r="B25"/>
      <c r="C25"/>
      <c r="D25"/>
      <c r="E25"/>
      <c r="F25"/>
      <c r="G25"/>
      <c r="H25"/>
      <c r="I25"/>
      <c r="J25"/>
      <c r="K25"/>
      <c r="L25"/>
      <c r="M25"/>
    </row>
    <row r="26" spans="1:13" x14ac:dyDescent="0.25">
      <c r="B26"/>
      <c r="C26"/>
      <c r="D26"/>
      <c r="E26"/>
      <c r="F26"/>
      <c r="G26"/>
      <c r="H26"/>
      <c r="I26"/>
      <c r="J26"/>
      <c r="K26"/>
      <c r="L26"/>
      <c r="M26"/>
    </row>
    <row r="27" spans="1:13" x14ac:dyDescent="0.25">
      <c r="B27"/>
      <c r="C27"/>
      <c r="D27"/>
      <c r="E27"/>
      <c r="F27"/>
      <c r="G27"/>
      <c r="H27"/>
      <c r="I27"/>
      <c r="J27"/>
      <c r="K27"/>
      <c r="L27"/>
      <c r="M27"/>
    </row>
    <row r="28" spans="1:13" x14ac:dyDescent="0.25">
      <c r="B28"/>
      <c r="C28"/>
      <c r="D28"/>
      <c r="E28"/>
      <c r="F28"/>
      <c r="G28"/>
      <c r="H28"/>
      <c r="I28"/>
      <c r="J28"/>
      <c r="K28"/>
      <c r="L28"/>
      <c r="M28"/>
    </row>
    <row r="29" spans="1:13" x14ac:dyDescent="0.25">
      <c r="B29"/>
      <c r="C29"/>
      <c r="D29"/>
      <c r="E29"/>
      <c r="F29"/>
      <c r="G29"/>
      <c r="H29"/>
      <c r="I29"/>
      <c r="J29"/>
      <c r="K29"/>
      <c r="L29"/>
      <c r="M29"/>
    </row>
    <row r="30" spans="1:13" x14ac:dyDescent="0.25">
      <c r="B30"/>
      <c r="C30"/>
      <c r="D30"/>
      <c r="E30"/>
      <c r="F30"/>
      <c r="G30"/>
      <c r="H30"/>
      <c r="I30"/>
      <c r="J30"/>
      <c r="K30"/>
      <c r="L30"/>
      <c r="M30"/>
    </row>
    <row r="31" spans="1:13" x14ac:dyDescent="0.25">
      <c r="B31"/>
      <c r="C31"/>
      <c r="D31"/>
      <c r="E31"/>
      <c r="F31"/>
      <c r="G31"/>
      <c r="H31"/>
      <c r="I31"/>
      <c r="J31"/>
      <c r="K31"/>
      <c r="L31"/>
      <c r="M31"/>
    </row>
    <row r="32" spans="1:13" x14ac:dyDescent="0.25">
      <c r="B32"/>
      <c r="C32"/>
      <c r="D32"/>
      <c r="E32"/>
      <c r="F32"/>
      <c r="G32"/>
      <c r="H32"/>
      <c r="I32"/>
      <c r="J32"/>
      <c r="K32"/>
      <c r="L32"/>
      <c r="M32"/>
    </row>
    <row r="33" spans="1:13" x14ac:dyDescent="0.25">
      <c r="B33"/>
      <c r="C33"/>
      <c r="D33"/>
      <c r="E33"/>
      <c r="F33"/>
      <c r="G33"/>
      <c r="H33"/>
      <c r="I33"/>
      <c r="J33"/>
      <c r="K33"/>
      <c r="L33"/>
      <c r="M33"/>
    </row>
    <row r="34" spans="1:13" x14ac:dyDescent="0.25">
      <c r="B34"/>
      <c r="C34"/>
      <c r="D34"/>
      <c r="E34"/>
      <c r="F34"/>
      <c r="G34"/>
      <c r="H34"/>
      <c r="I34"/>
      <c r="J34"/>
      <c r="K34"/>
      <c r="L34"/>
      <c r="M34"/>
    </row>
    <row r="35" spans="1:13" x14ac:dyDescent="0.25">
      <c r="B35"/>
      <c r="C35"/>
      <c r="D35"/>
      <c r="E35"/>
      <c r="F35"/>
      <c r="G35"/>
      <c r="H35"/>
      <c r="I35"/>
      <c r="J35"/>
      <c r="K35"/>
      <c r="L35"/>
      <c r="M35"/>
    </row>
    <row r="36" spans="1:13" x14ac:dyDescent="0.25">
      <c r="B36"/>
      <c r="C36"/>
      <c r="D36"/>
      <c r="E36"/>
      <c r="F36"/>
      <c r="G36"/>
      <c r="H36"/>
      <c r="I36"/>
      <c r="J36"/>
      <c r="K36"/>
      <c r="L36"/>
      <c r="M36"/>
    </row>
    <row r="37" spans="1:13" x14ac:dyDescent="0.25">
      <c r="B37"/>
      <c r="C37"/>
      <c r="D37"/>
      <c r="E37"/>
      <c r="F37"/>
      <c r="G37"/>
      <c r="H37"/>
      <c r="I37"/>
      <c r="J37"/>
      <c r="K37"/>
      <c r="L37"/>
      <c r="M37"/>
    </row>
    <row r="38" spans="1:13" x14ac:dyDescent="0.25">
      <c r="B38"/>
      <c r="C38"/>
      <c r="D38"/>
      <c r="E38"/>
      <c r="F38"/>
      <c r="G38"/>
      <c r="H38"/>
      <c r="I38"/>
      <c r="J38"/>
      <c r="K38"/>
      <c r="L38"/>
      <c r="M38"/>
    </row>
    <row r="39" spans="1:13" x14ac:dyDescent="0.25">
      <c r="B39"/>
      <c r="C39"/>
      <c r="D39"/>
      <c r="E39"/>
      <c r="F39"/>
      <c r="G39"/>
      <c r="H39"/>
      <c r="I39"/>
      <c r="J39"/>
      <c r="K39"/>
      <c r="L39"/>
      <c r="M39"/>
    </row>
    <row r="42" spans="1:13" ht="45" x14ac:dyDescent="0.25">
      <c r="A42" s="6" t="s">
        <v>60</v>
      </c>
      <c r="B42" s="4" t="s">
        <v>62</v>
      </c>
      <c r="C42" s="4" t="s">
        <v>316</v>
      </c>
      <c r="D42" s="4" t="s">
        <v>74</v>
      </c>
      <c r="E42" s="4" t="s">
        <v>75</v>
      </c>
      <c r="F42" s="4" t="s">
        <v>76</v>
      </c>
      <c r="G42" s="4" t="s">
        <v>77</v>
      </c>
      <c r="H42" s="4" t="s">
        <v>78</v>
      </c>
      <c r="I42" s="4" t="s">
        <v>79</v>
      </c>
      <c r="J42" s="4" t="s">
        <v>80</v>
      </c>
      <c r="K42" s="4" t="s">
        <v>81</v>
      </c>
      <c r="L42" s="4" t="s">
        <v>82</v>
      </c>
      <c r="M42" s="4" t="s">
        <v>83</v>
      </c>
    </row>
    <row r="43" spans="1:13" x14ac:dyDescent="0.25">
      <c r="A43" s="7" t="s">
        <v>3</v>
      </c>
      <c r="B43" s="5">
        <v>3022394.8253378109</v>
      </c>
      <c r="C43" s="5">
        <v>4512902.7074180972</v>
      </c>
      <c r="D43" s="5">
        <v>1273371.1587048026</v>
      </c>
      <c r="E43" s="5">
        <v>723309.35061544355</v>
      </c>
      <c r="F43" s="5">
        <v>1273371.1587048026</v>
      </c>
      <c r="G43" s="5">
        <v>1367145.8217523629</v>
      </c>
      <c r="H43" s="5">
        <v>2648025.5560439881</v>
      </c>
      <c r="I43" s="5">
        <v>4637875.655966497</v>
      </c>
      <c r="J43" s="5">
        <v>4512902.7074180972</v>
      </c>
      <c r="K43" s="5">
        <v>1500197.561413188</v>
      </c>
      <c r="L43" s="5">
        <v>619049.69981733337</v>
      </c>
      <c r="M43" s="5">
        <v>4657983.9236454908</v>
      </c>
    </row>
    <row r="44" spans="1:13" x14ac:dyDescent="0.25">
      <c r="B44"/>
      <c r="C44"/>
      <c r="D44"/>
      <c r="E44"/>
      <c r="F44"/>
      <c r="G44"/>
      <c r="H44"/>
      <c r="I44"/>
      <c r="J44"/>
      <c r="K44"/>
      <c r="L44"/>
      <c r="M44"/>
    </row>
    <row r="45" spans="1:13" x14ac:dyDescent="0.25">
      <c r="B45"/>
      <c r="C45"/>
      <c r="D45"/>
      <c r="E45"/>
      <c r="F45"/>
      <c r="G45"/>
      <c r="H45"/>
      <c r="I45"/>
      <c r="J45"/>
      <c r="K45"/>
      <c r="L45"/>
      <c r="M45"/>
    </row>
    <row r="46" spans="1:13" x14ac:dyDescent="0.25">
      <c r="B46"/>
      <c r="C46"/>
      <c r="D46"/>
      <c r="E46"/>
      <c r="F46"/>
      <c r="G46"/>
      <c r="H46"/>
      <c r="I46"/>
      <c r="J46"/>
      <c r="K46"/>
      <c r="L46"/>
      <c r="M46"/>
    </row>
    <row r="47" spans="1:13" x14ac:dyDescent="0.25">
      <c r="B47"/>
      <c r="C47"/>
      <c r="D47"/>
      <c r="E47"/>
      <c r="F47"/>
      <c r="G47"/>
      <c r="H47"/>
      <c r="I47"/>
      <c r="J47"/>
      <c r="K47"/>
      <c r="L47"/>
      <c r="M47"/>
    </row>
    <row r="48" spans="1:13" x14ac:dyDescent="0.25">
      <c r="B48"/>
      <c r="C48"/>
      <c r="D48"/>
      <c r="E48"/>
      <c r="F48"/>
      <c r="G48"/>
      <c r="H48"/>
      <c r="I48"/>
      <c r="J48"/>
      <c r="K48"/>
      <c r="L48"/>
      <c r="M48"/>
    </row>
    <row r="49" spans="1:13" x14ac:dyDescent="0.25">
      <c r="B49"/>
      <c r="C49"/>
      <c r="D49"/>
      <c r="E49"/>
      <c r="F49"/>
      <c r="G49"/>
      <c r="H49"/>
      <c r="I49"/>
      <c r="J49"/>
      <c r="K49"/>
      <c r="L49"/>
      <c r="M49"/>
    </row>
    <row r="50" spans="1:13" x14ac:dyDescent="0.25">
      <c r="B50"/>
      <c r="C50"/>
      <c r="D50"/>
      <c r="E50"/>
      <c r="F50"/>
      <c r="G50"/>
      <c r="H50"/>
      <c r="I50"/>
      <c r="J50"/>
      <c r="K50"/>
      <c r="L50"/>
      <c r="M50"/>
    </row>
    <row r="51" spans="1:13" x14ac:dyDescent="0.25">
      <c r="B51"/>
      <c r="C51"/>
      <c r="D51"/>
      <c r="E51"/>
      <c r="F51"/>
      <c r="G51"/>
      <c r="H51"/>
      <c r="I51"/>
      <c r="J51"/>
      <c r="K51"/>
      <c r="L51"/>
      <c r="M51"/>
    </row>
    <row r="52" spans="1:13" x14ac:dyDescent="0.25">
      <c r="B52"/>
      <c r="C52"/>
      <c r="D52"/>
      <c r="E52"/>
      <c r="F52"/>
      <c r="G52"/>
      <c r="H52"/>
      <c r="I52"/>
      <c r="J52"/>
      <c r="K52"/>
      <c r="L52"/>
      <c r="M52"/>
    </row>
    <row r="53" spans="1:13" x14ac:dyDescent="0.25">
      <c r="B53"/>
      <c r="C53"/>
      <c r="D53"/>
      <c r="E53"/>
      <c r="F53"/>
      <c r="G53"/>
      <c r="H53"/>
      <c r="I53"/>
      <c r="J53"/>
      <c r="K53"/>
      <c r="L53"/>
      <c r="M53"/>
    </row>
    <row r="54" spans="1:13" x14ac:dyDescent="0.25">
      <c r="B54"/>
      <c r="C54"/>
      <c r="D54"/>
      <c r="E54"/>
      <c r="F54"/>
      <c r="G54"/>
      <c r="H54"/>
      <c r="I54"/>
      <c r="J54"/>
      <c r="K54"/>
      <c r="L54"/>
      <c r="M54"/>
    </row>
    <row r="55" spans="1:13" x14ac:dyDescent="0.25">
      <c r="B55"/>
      <c r="C55"/>
      <c r="D55"/>
      <c r="E55"/>
      <c r="F55"/>
      <c r="G55"/>
      <c r="H55"/>
      <c r="I55"/>
      <c r="J55"/>
      <c r="K55"/>
      <c r="L55"/>
      <c r="M55"/>
    </row>
    <row r="56" spans="1:13" x14ac:dyDescent="0.25">
      <c r="B56"/>
      <c r="C56"/>
      <c r="D56"/>
      <c r="E56"/>
      <c r="F56"/>
      <c r="G56"/>
      <c r="H56"/>
      <c r="I56"/>
      <c r="J56"/>
      <c r="K56"/>
      <c r="L56"/>
      <c r="M56"/>
    </row>
    <row r="57" spans="1:13" x14ac:dyDescent="0.25">
      <c r="B57"/>
      <c r="C57"/>
      <c r="D57"/>
      <c r="E57"/>
      <c r="F57"/>
      <c r="G57"/>
      <c r="H57"/>
      <c r="I57"/>
      <c r="J57"/>
      <c r="K57"/>
      <c r="L57"/>
      <c r="M57"/>
    </row>
    <row r="58" spans="1:13" x14ac:dyDescent="0.25">
      <c r="B58"/>
      <c r="C58"/>
      <c r="D58"/>
      <c r="E58"/>
      <c r="F58"/>
      <c r="G58"/>
      <c r="H58"/>
      <c r="I58"/>
      <c r="J58"/>
      <c r="K58"/>
      <c r="L58"/>
      <c r="M58"/>
    </row>
    <row r="59" spans="1:13" x14ac:dyDescent="0.25">
      <c r="B59"/>
      <c r="C59"/>
      <c r="D59"/>
      <c r="E59"/>
      <c r="F59"/>
      <c r="G59"/>
      <c r="H59"/>
      <c r="I59"/>
      <c r="J59"/>
      <c r="K59"/>
      <c r="L59"/>
      <c r="M59"/>
    </row>
    <row r="61" spans="1:13" ht="45" x14ac:dyDescent="0.25">
      <c r="A61" s="6" t="s">
        <v>60</v>
      </c>
      <c r="B61" s="4" t="s">
        <v>62</v>
      </c>
      <c r="C61" s="4" t="s">
        <v>316</v>
      </c>
      <c r="D61" s="4" t="s">
        <v>74</v>
      </c>
      <c r="E61" s="4" t="s">
        <v>75</v>
      </c>
      <c r="F61" s="4" t="s">
        <v>76</v>
      </c>
      <c r="G61" s="4" t="s">
        <v>77</v>
      </c>
      <c r="H61" s="4" t="s">
        <v>78</v>
      </c>
      <c r="I61" s="4" t="s">
        <v>79</v>
      </c>
      <c r="J61" s="4" t="s">
        <v>80</v>
      </c>
      <c r="K61" s="4" t="s">
        <v>81</v>
      </c>
      <c r="L61" s="4" t="s">
        <v>82</v>
      </c>
      <c r="M61" s="4" t="s">
        <v>83</v>
      </c>
    </row>
    <row r="62" spans="1:13" x14ac:dyDescent="0.25">
      <c r="A62" s="7" t="s">
        <v>3</v>
      </c>
      <c r="B62" s="11">
        <v>1</v>
      </c>
      <c r="C62" s="11">
        <v>1</v>
      </c>
      <c r="D62" s="11">
        <v>1</v>
      </c>
      <c r="E62" s="11">
        <v>1</v>
      </c>
      <c r="F62" s="11">
        <v>1</v>
      </c>
      <c r="G62" s="11">
        <v>1</v>
      </c>
      <c r="H62" s="11">
        <v>1</v>
      </c>
      <c r="I62" s="11">
        <v>1</v>
      </c>
      <c r="J62" s="11">
        <v>1</v>
      </c>
      <c r="K62" s="11">
        <v>1</v>
      </c>
      <c r="L62" s="11">
        <v>1</v>
      </c>
      <c r="M62" s="11">
        <v>1</v>
      </c>
    </row>
    <row r="63" spans="1:13" x14ac:dyDescent="0.25">
      <c r="B63"/>
      <c r="C63"/>
      <c r="D63"/>
      <c r="E63"/>
      <c r="F63"/>
      <c r="G63"/>
      <c r="H63"/>
      <c r="I63"/>
      <c r="J63"/>
      <c r="K63"/>
      <c r="L63"/>
      <c r="M63"/>
    </row>
    <row r="64" spans="1:13" x14ac:dyDescent="0.25">
      <c r="B64"/>
      <c r="C64"/>
      <c r="D64"/>
      <c r="E64"/>
      <c r="F64"/>
      <c r="G64"/>
      <c r="H64"/>
      <c r="I64"/>
      <c r="J64"/>
      <c r="K64"/>
      <c r="L64"/>
      <c r="M64"/>
    </row>
    <row r="65" spans="2:13" x14ac:dyDescent="0.25">
      <c r="B65"/>
      <c r="C65"/>
      <c r="D65"/>
      <c r="E65"/>
      <c r="F65"/>
      <c r="G65"/>
      <c r="H65"/>
      <c r="I65"/>
      <c r="J65"/>
      <c r="K65"/>
      <c r="L65"/>
      <c r="M65"/>
    </row>
    <row r="66" spans="2:13" x14ac:dyDescent="0.25">
      <c r="B66"/>
      <c r="C66"/>
      <c r="D66"/>
      <c r="E66"/>
      <c r="F66"/>
      <c r="G66"/>
      <c r="H66"/>
      <c r="I66"/>
      <c r="J66"/>
      <c r="K66"/>
      <c r="L66"/>
      <c r="M66"/>
    </row>
    <row r="67" spans="2:13" x14ac:dyDescent="0.25">
      <c r="B67"/>
      <c r="C67"/>
      <c r="D67"/>
      <c r="E67"/>
      <c r="F67"/>
      <c r="G67"/>
      <c r="H67"/>
      <c r="I67"/>
      <c r="J67"/>
      <c r="K67"/>
      <c r="L67"/>
      <c r="M67"/>
    </row>
    <row r="68" spans="2:13" x14ac:dyDescent="0.25">
      <c r="B68"/>
      <c r="C68"/>
      <c r="D68"/>
      <c r="E68"/>
      <c r="F68"/>
      <c r="G68"/>
      <c r="H68"/>
      <c r="I68"/>
      <c r="J68"/>
      <c r="K68"/>
      <c r="L68"/>
      <c r="M68"/>
    </row>
    <row r="69" spans="2:13" x14ac:dyDescent="0.25">
      <c r="B69"/>
      <c r="C69"/>
      <c r="D69"/>
      <c r="E69"/>
      <c r="F69"/>
      <c r="G69"/>
      <c r="H69"/>
      <c r="I69"/>
      <c r="J69"/>
      <c r="K69"/>
      <c r="L69"/>
      <c r="M69"/>
    </row>
    <row r="70" spans="2:13" x14ac:dyDescent="0.25">
      <c r="B70"/>
      <c r="C70"/>
      <c r="D70"/>
      <c r="E70"/>
      <c r="F70"/>
      <c r="G70"/>
      <c r="H70"/>
      <c r="I70"/>
      <c r="J70"/>
      <c r="K70"/>
      <c r="L70"/>
      <c r="M70"/>
    </row>
    <row r="71" spans="2:13" x14ac:dyDescent="0.25">
      <c r="B71"/>
      <c r="C71"/>
      <c r="D71"/>
      <c r="E71"/>
      <c r="F71"/>
      <c r="G71"/>
      <c r="H71"/>
      <c r="I71"/>
      <c r="J71"/>
      <c r="K71"/>
      <c r="L71"/>
      <c r="M71"/>
    </row>
    <row r="72" spans="2:13" x14ac:dyDescent="0.25">
      <c r="B72"/>
      <c r="C72"/>
      <c r="D72"/>
      <c r="E72"/>
      <c r="F72"/>
      <c r="G72"/>
      <c r="H72"/>
      <c r="I72"/>
      <c r="J72"/>
      <c r="K72"/>
      <c r="L72"/>
      <c r="M72"/>
    </row>
    <row r="73" spans="2:13" x14ac:dyDescent="0.25">
      <c r="B73"/>
      <c r="C73"/>
      <c r="D73"/>
      <c r="E73"/>
      <c r="F73"/>
      <c r="G73"/>
      <c r="H73"/>
      <c r="I73"/>
      <c r="J73"/>
      <c r="K73"/>
      <c r="L73"/>
      <c r="M73"/>
    </row>
    <row r="74" spans="2:13" x14ac:dyDescent="0.25">
      <c r="B74"/>
      <c r="C74"/>
      <c r="D74"/>
      <c r="E74"/>
      <c r="F74"/>
      <c r="G74"/>
      <c r="H74"/>
      <c r="I74"/>
      <c r="J74"/>
      <c r="K74"/>
      <c r="L74"/>
      <c r="M74"/>
    </row>
    <row r="75" spans="2:13" x14ac:dyDescent="0.25">
      <c r="B75"/>
      <c r="C75"/>
      <c r="D75"/>
      <c r="E75"/>
      <c r="F75"/>
      <c r="G75"/>
      <c r="H75"/>
      <c r="I75"/>
      <c r="J75"/>
      <c r="K75"/>
      <c r="L75"/>
      <c r="M75"/>
    </row>
    <row r="76" spans="2:13" x14ac:dyDescent="0.25">
      <c r="B76"/>
      <c r="C76"/>
      <c r="D76"/>
      <c r="E76"/>
      <c r="F76"/>
      <c r="G76"/>
      <c r="H76"/>
      <c r="I76"/>
      <c r="J76"/>
      <c r="K76"/>
      <c r="L76"/>
      <c r="M76"/>
    </row>
    <row r="77" spans="2:13" x14ac:dyDescent="0.25">
      <c r="B77"/>
      <c r="C77"/>
      <c r="D77"/>
      <c r="E77"/>
      <c r="F77"/>
      <c r="G77"/>
      <c r="H77"/>
      <c r="I77"/>
      <c r="J77"/>
      <c r="K77"/>
      <c r="L77"/>
      <c r="M77"/>
    </row>
    <row r="78" spans="2:13" x14ac:dyDescent="0.25">
      <c r="B78"/>
      <c r="C78"/>
      <c r="D78"/>
      <c r="E78"/>
      <c r="F78"/>
      <c r="G78"/>
      <c r="H78"/>
      <c r="I78"/>
      <c r="J78"/>
      <c r="K78"/>
      <c r="L78"/>
      <c r="M78"/>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E1:R44"/>
  <sheetViews>
    <sheetView tabSelected="1" workbookViewId="0">
      <selection activeCell="F24" sqref="F24"/>
    </sheetView>
  </sheetViews>
  <sheetFormatPr defaultRowHeight="15" x14ac:dyDescent="0.25"/>
  <cols>
    <col min="6" max="6" width="9.85546875" style="1" customWidth="1"/>
    <col min="7" max="18" width="12.140625" style="1" customWidth="1"/>
  </cols>
  <sheetData>
    <row r="1" spans="5:18" x14ac:dyDescent="0.25">
      <c r="E1" t="str">
        <f>"Exit Combined Revenue - "&amp;'Exit Pivots'!A4</f>
        <v>Exit Combined Revenue - STORAGE SITE</v>
      </c>
    </row>
    <row r="2" spans="5:18" x14ac:dyDescent="0.25">
      <c r="G2" s="12" t="s">
        <v>319</v>
      </c>
      <c r="H2" s="12" t="s">
        <v>330</v>
      </c>
      <c r="I2" s="12" t="s">
        <v>320</v>
      </c>
      <c r="J2" s="12" t="s">
        <v>321</v>
      </c>
      <c r="K2" s="12" t="s">
        <v>322</v>
      </c>
      <c r="L2" s="12" t="s">
        <v>323</v>
      </c>
      <c r="M2" s="12" t="s">
        <v>324</v>
      </c>
      <c r="N2" s="12" t="s">
        <v>325</v>
      </c>
      <c r="O2" s="12" t="s">
        <v>326</v>
      </c>
      <c r="P2" s="12" t="s">
        <v>327</v>
      </c>
      <c r="Q2" s="12" t="s">
        <v>328</v>
      </c>
      <c r="R2" s="12" t="s">
        <v>329</v>
      </c>
    </row>
    <row r="3" spans="5:18" x14ac:dyDescent="0.25">
      <c r="F3" s="1" t="s">
        <v>317</v>
      </c>
      <c r="G3" s="9">
        <f>'Exit Pivots'!B4</f>
        <v>3022394.8253378109</v>
      </c>
      <c r="H3" s="9">
        <f>'Exit Pivots'!C4</f>
        <v>2419914.7591118254</v>
      </c>
      <c r="I3" s="9">
        <f>'Exit Pivots'!D4</f>
        <v>677576.13255131105</v>
      </c>
      <c r="J3" s="9">
        <f>'Exit Pivots'!E4</f>
        <v>677576.13255131105</v>
      </c>
      <c r="K3" s="9">
        <f>'Exit Pivots'!F4</f>
        <v>677576.13255131105</v>
      </c>
      <c r="L3" s="9">
        <f>'Exit Pivots'!G4</f>
        <v>720132.13965676294</v>
      </c>
      <c r="M3" s="9">
        <f>'Exit Pivots'!H4</f>
        <v>2419914.7591118254</v>
      </c>
      <c r="N3" s="9">
        <f>'Exit Pivots'!I4</f>
        <v>2419914.7591118254</v>
      </c>
      <c r="O3" s="9">
        <f>'Exit Pivots'!J4</f>
        <v>2419914.7591118254</v>
      </c>
      <c r="P3" s="9">
        <f>'Exit Pivots'!K4</f>
        <v>792341.5392193289</v>
      </c>
      <c r="Q3" s="9">
        <f>'Exit Pivots'!L4</f>
        <v>328894.71829133132</v>
      </c>
      <c r="R3" s="9">
        <f>'Exit Pivots'!M4</f>
        <v>2419914.7591118254</v>
      </c>
    </row>
    <row r="4" spans="5:18" x14ac:dyDescent="0.25">
      <c r="F4" s="1" t="s">
        <v>318</v>
      </c>
      <c r="G4" s="9">
        <f>'Exit Pivots'!B43</f>
        <v>3022394.8253378109</v>
      </c>
      <c r="H4" s="9">
        <f>'Exit Pivots'!C43</f>
        <v>4512902.7074180972</v>
      </c>
      <c r="I4" s="9">
        <f>'Exit Pivots'!D43</f>
        <v>1273371.1587048026</v>
      </c>
      <c r="J4" s="9">
        <f>'Exit Pivots'!E43</f>
        <v>723309.35061544355</v>
      </c>
      <c r="K4" s="9">
        <f>'Exit Pivots'!F43</f>
        <v>1273371.1587048026</v>
      </c>
      <c r="L4" s="9">
        <f>'Exit Pivots'!G43</f>
        <v>1367145.8217523629</v>
      </c>
      <c r="M4" s="9">
        <f>'Exit Pivots'!H43</f>
        <v>2648025.5560439881</v>
      </c>
      <c r="N4" s="9">
        <f>'Exit Pivots'!I43</f>
        <v>4637875.655966497</v>
      </c>
      <c r="O4" s="9">
        <f>'Exit Pivots'!J43</f>
        <v>4512902.7074180972</v>
      </c>
      <c r="P4" s="9">
        <f>'Exit Pivots'!K43</f>
        <v>1500197.561413188</v>
      </c>
      <c r="Q4" s="9">
        <f>'Exit Pivots'!L43</f>
        <v>619049.69981733337</v>
      </c>
      <c r="R4" s="9">
        <f>'Exit Pivots'!M43</f>
        <v>4657983.9236454908</v>
      </c>
    </row>
    <row r="36" spans="5:18" x14ac:dyDescent="0.25">
      <c r="E36" t="s">
        <v>480</v>
      </c>
    </row>
    <row r="37" spans="5:18" x14ac:dyDescent="0.25">
      <c r="G37" s="12" t="s">
        <v>319</v>
      </c>
      <c r="H37" s="12" t="s">
        <v>330</v>
      </c>
      <c r="I37" s="12" t="s">
        <v>320</v>
      </c>
      <c r="J37" s="12" t="s">
        <v>321</v>
      </c>
      <c r="K37" s="12" t="s">
        <v>322</v>
      </c>
      <c r="L37" s="12" t="s">
        <v>323</v>
      </c>
      <c r="M37" s="12" t="s">
        <v>324</v>
      </c>
      <c r="N37" s="12" t="s">
        <v>325</v>
      </c>
      <c r="O37" s="12" t="s">
        <v>326</v>
      </c>
      <c r="P37" s="12" t="s">
        <v>327</v>
      </c>
      <c r="Q37" s="12" t="s">
        <v>328</v>
      </c>
      <c r="R37" s="12" t="s">
        <v>329</v>
      </c>
    </row>
    <row r="38" spans="5:18" x14ac:dyDescent="0.25">
      <c r="F38" s="1" t="s">
        <v>317</v>
      </c>
      <c r="G38" s="9">
        <v>306170917.24672085</v>
      </c>
      <c r="H38" s="9">
        <v>297341428.52309752</v>
      </c>
      <c r="I38" s="9">
        <v>298583579.53294718</v>
      </c>
      <c r="J38" s="9">
        <v>298583579.53294718</v>
      </c>
      <c r="K38" s="9">
        <v>288350907.40096033</v>
      </c>
      <c r="L38" s="9">
        <v>288447483.22004944</v>
      </c>
      <c r="M38" s="9">
        <v>297341428.52309752</v>
      </c>
      <c r="N38" s="9">
        <v>301949894.57277989</v>
      </c>
      <c r="O38" s="9">
        <v>297341428.52309752</v>
      </c>
      <c r="P38" s="9">
        <v>297082331.8748526</v>
      </c>
      <c r="Q38" s="9">
        <v>298832162.07840431</v>
      </c>
      <c r="R38" s="9">
        <v>297341428.52309752</v>
      </c>
    </row>
    <row r="39" spans="5:18" x14ac:dyDescent="0.25">
      <c r="F39" s="1" t="s">
        <v>318</v>
      </c>
      <c r="G39" s="9">
        <v>306170917.24672085</v>
      </c>
      <c r="H39" s="9">
        <v>339721241.88243395</v>
      </c>
      <c r="I39" s="9">
        <v>342344779.79691815</v>
      </c>
      <c r="J39" s="9">
        <v>319857363.58194375</v>
      </c>
      <c r="K39" s="9">
        <v>342344779.79691815</v>
      </c>
      <c r="L39" s="9">
        <v>343193215.84364277</v>
      </c>
      <c r="M39" s="9">
        <v>307870548.55087703</v>
      </c>
      <c r="N39" s="9">
        <v>349128926.4781574</v>
      </c>
      <c r="O39" s="9">
        <v>339721241.88243395</v>
      </c>
      <c r="P39" s="9">
        <v>339737721.38222665</v>
      </c>
      <c r="Q39" s="9">
        <v>342874682.6949265</v>
      </c>
      <c r="R39" s="9">
        <v>339487254.54243255</v>
      </c>
    </row>
    <row r="40" spans="5:18" x14ac:dyDescent="0.25">
      <c r="G40" s="9"/>
      <c r="H40" s="9"/>
      <c r="I40" s="9"/>
      <c r="J40" s="9"/>
      <c r="K40" s="9"/>
      <c r="L40" s="9"/>
      <c r="M40" s="9"/>
      <c r="N40" s="9"/>
      <c r="O40" s="9"/>
      <c r="P40" s="9"/>
      <c r="Q40" s="9"/>
      <c r="R40" s="9"/>
    </row>
    <row r="41" spans="5:18" x14ac:dyDescent="0.25">
      <c r="E41" t="s">
        <v>498</v>
      </c>
    </row>
    <row r="42" spans="5:18" x14ac:dyDescent="0.25">
      <c r="G42" s="12" t="s">
        <v>319</v>
      </c>
      <c r="H42" s="12" t="s">
        <v>330</v>
      </c>
      <c r="I42" s="12" t="s">
        <v>320</v>
      </c>
      <c r="J42" s="12" t="s">
        <v>321</v>
      </c>
      <c r="K42" s="12" t="s">
        <v>322</v>
      </c>
      <c r="L42" s="12" t="s">
        <v>323</v>
      </c>
      <c r="M42" s="12" t="s">
        <v>324</v>
      </c>
      <c r="N42" s="12" t="s">
        <v>325</v>
      </c>
      <c r="O42" s="12" t="s">
        <v>326</v>
      </c>
      <c r="P42" s="12" t="s">
        <v>327</v>
      </c>
      <c r="Q42" s="12" t="s">
        <v>328</v>
      </c>
      <c r="R42" s="12" t="s">
        <v>329</v>
      </c>
    </row>
    <row r="43" spans="5:18" x14ac:dyDescent="0.25">
      <c r="F43" s="1" t="s">
        <v>317</v>
      </c>
      <c r="G43" s="9">
        <v>197443761.02750093</v>
      </c>
      <c r="H43" s="9">
        <v>184036611.079373</v>
      </c>
      <c r="I43" s="9">
        <v>184036611.079373</v>
      </c>
      <c r="J43" s="9">
        <v>184036611.079373</v>
      </c>
      <c r="K43" s="9">
        <v>184036611.079373</v>
      </c>
      <c r="L43" s="9">
        <v>183391167.91324908</v>
      </c>
      <c r="M43" s="9">
        <v>184036611.079373</v>
      </c>
      <c r="N43" s="9">
        <v>184036611.079373</v>
      </c>
      <c r="O43" s="9">
        <v>184036611.079373</v>
      </c>
      <c r="P43" s="9">
        <v>179435239.74087462</v>
      </c>
      <c r="Q43" s="9">
        <v>184036611.079373</v>
      </c>
      <c r="R43" s="9">
        <v>184036611.079373</v>
      </c>
    </row>
    <row r="44" spans="5:18" x14ac:dyDescent="0.25">
      <c r="F44" s="1" t="s">
        <v>318</v>
      </c>
      <c r="G44" s="9">
        <v>197443761.02750093</v>
      </c>
      <c r="H44" s="9">
        <v>339721241.8824957</v>
      </c>
      <c r="I44" s="9">
        <v>342344779.79698002</v>
      </c>
      <c r="J44" s="9">
        <v>196458221.08293894</v>
      </c>
      <c r="K44" s="9">
        <v>342344779.79698002</v>
      </c>
      <c r="L44" s="9">
        <v>343193215.84364188</v>
      </c>
      <c r="M44" s="9">
        <v>199337452.80108643</v>
      </c>
      <c r="N44" s="9">
        <v>349128926.47822005</v>
      </c>
      <c r="O44" s="9">
        <v>339721241.8824957</v>
      </c>
      <c r="P44" s="9">
        <v>339737721.38221383</v>
      </c>
      <c r="Q44" s="9">
        <v>342874682.6949265</v>
      </c>
      <c r="R44" s="9">
        <v>332064675.63790065</v>
      </c>
    </row>
  </sheetData>
  <pageMargins left="0.7" right="0.7" top="0.75" bottom="0.75" header="0.3" footer="0.3"/>
  <drawing r:id="rId1"/>
  <extLst>
    <ext xmlns:x14="http://schemas.microsoft.com/office/spreadsheetml/2009/9/main" uri="{A8765BA9-456A-4dab-B4F3-ACF838C121DE}">
      <x14:slicerList>
        <x14:slicer r:id="rId2"/>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Target Revenues</vt:lpstr>
      <vt:lpstr>Totals</vt:lpstr>
      <vt:lpstr>Entry</vt:lpstr>
      <vt:lpstr>Entry Pivots</vt:lpstr>
      <vt:lpstr>Entry Chart</vt:lpstr>
      <vt:lpstr>GDN areas</vt:lpstr>
      <vt:lpstr>Exit</vt:lpstr>
      <vt:lpstr>Exit Pivots</vt:lpstr>
      <vt:lpstr>Exit Charts</vt:lpstr>
      <vt:lpstr>Counterfactual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2018-05-04T13:21:14Z</dcterms:created>
  <dcterms:modified xsi:type="dcterms:W3CDTF">2018-06-11T16:02:46Z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-1961129824</vt:i4>
  </property>
  <property fmtid="{D5CDD505-2E9C-101B-9397-08002B2CF9AE}" pid="3" name="_NewReviewCycle">
    <vt:lpwstr/>
  </property>
  <property fmtid="{D5CDD505-2E9C-101B-9397-08002B2CF9AE}" pid="4" name="_EmailSubject">
    <vt:lpwstr>Updated material for UNC0621 - Models / Workbooks / Documents</vt:lpwstr>
  </property>
  <property fmtid="{D5CDD505-2E9C-101B-9397-08002B2CF9AE}" pid="5" name="_AuthorEmail">
    <vt:lpwstr>Colin.Williams@nationalgrid.com</vt:lpwstr>
  </property>
  <property fmtid="{D5CDD505-2E9C-101B-9397-08002B2CF9AE}" pid="6" name="_AuthorEmailDisplayName">
    <vt:lpwstr>Williams, Colin</vt:lpwstr>
  </property>
  <property fmtid="{D5CDD505-2E9C-101B-9397-08002B2CF9AE}" pid="8" name="_PreviousAdHocReviewCycleID">
    <vt:i4>1117840666</vt:i4>
  </property>
</Properties>
</file>