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bobfletcher/Dropbox/jo shared area/Modifications/"/>
    </mc:Choice>
  </mc:AlternateContent>
  <xr:revisionPtr revIDLastSave="0" documentId="13_ncr:1_{B74DF844-EB4B-7C47-88E1-DCED4B061F5B}" xr6:coauthVersionLast="34" xr6:coauthVersionMax="34" xr10:uidLastSave="{00000000-0000-0000-0000-000000000000}"/>
  <bookViews>
    <workbookView xWindow="8000" yWindow="760" windowWidth="25600" windowHeight="14320" xr2:uid="{00000000-000D-0000-FFFF-FFFF00000000}"/>
  </bookViews>
  <sheets>
    <sheet name="Modification Proposals Register" sheetId="1" r:id="rId1"/>
    <sheet name="Lookups" sheetId="3" r:id="rId2"/>
    <sheet name="Legal Text Rotation" sheetId="4" r:id="rId3"/>
  </sheets>
  <definedNames>
    <definedName name="_xlnm._FilterDatabase" localSheetId="0" hidden="1">'Modification Proposals Register'!$A$3:$T$267</definedName>
    <definedName name="ModDetails">'Modification Proposals Register'!#REF!</definedName>
    <definedName name="ModTitle" localSheetId="0">'Modification Proposals Register'!#REF!</definedName>
    <definedName name="OLE_LINK1" localSheetId="0">'Modification Proposals Register'!#REF!</definedName>
    <definedName name="OLE_LINK5" localSheetId="0">'Modification Proposals Register'!#REF!</definedName>
    <definedName name="_xlnm.Print_Area" localSheetId="0">'Modification Proposals Register'!$A$1:$T$267</definedName>
    <definedName name="_xlnm.Print_Titles" localSheetId="0">'Modification Proposals Register'!$1:$3</definedName>
    <definedName name="Proposer">'Modification Proposals Register'!#REF!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S25" i="1"/>
  <c r="S22" i="1"/>
  <c r="S19" i="1"/>
  <c r="J4" i="1"/>
  <c r="J6" i="1"/>
  <c r="J11" i="1"/>
  <c r="J10" i="1"/>
  <c r="J9" i="1"/>
  <c r="J8" i="1"/>
  <c r="J7" i="1"/>
  <c r="J33" i="1"/>
  <c r="J35" i="1"/>
  <c r="J32" i="1"/>
  <c r="F10" i="1"/>
  <c r="F59" i="1"/>
  <c r="J66" i="1"/>
  <c r="J65" i="1"/>
  <c r="J64" i="1"/>
  <c r="J63" i="1"/>
  <c r="J62" i="1"/>
  <c r="J61" i="1"/>
  <c r="J60" i="1"/>
  <c r="J59" i="1"/>
  <c r="J58" i="1"/>
  <c r="J57" i="1"/>
  <c r="J56" i="1"/>
  <c r="J55" i="1"/>
  <c r="F11" i="1"/>
  <c r="J19" i="1"/>
  <c r="J12" i="1"/>
  <c r="F12" i="1"/>
  <c r="F20" i="1"/>
  <c r="F19" i="1"/>
  <c r="F18" i="1"/>
  <c r="F16" i="1"/>
  <c r="F15" i="1"/>
  <c r="F14" i="1"/>
  <c r="F13" i="1"/>
  <c r="F9" i="1"/>
  <c r="F45" i="1"/>
  <c r="J13" i="1"/>
  <c r="J14" i="1"/>
  <c r="J15" i="1"/>
  <c r="F34" i="1"/>
  <c r="S27" i="1"/>
  <c r="J68" i="1"/>
  <c r="J69" i="1"/>
  <c r="J16" i="1"/>
  <c r="J17" i="1"/>
  <c r="J18" i="1"/>
  <c r="F17" i="1"/>
  <c r="F83" i="1"/>
  <c r="J34" i="1"/>
  <c r="J36" i="1"/>
  <c r="F26" i="1"/>
  <c r="F25" i="1"/>
  <c r="F24" i="1"/>
  <c r="F23" i="1"/>
  <c r="F22" i="1"/>
  <c r="F21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7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1" i="1"/>
  <c r="J30" i="1"/>
  <c r="J29" i="1"/>
  <c r="J28" i="1"/>
  <c r="J27" i="1"/>
  <c r="J26" i="1"/>
  <c r="J25" i="1"/>
  <c r="J24" i="1"/>
  <c r="J23" i="1"/>
  <c r="J22" i="1"/>
  <c r="J21" i="1"/>
  <c r="J20" i="1"/>
  <c r="F30" i="1"/>
  <c r="F42" i="1"/>
  <c r="S44" i="1"/>
  <c r="F39" i="1"/>
  <c r="S38" i="1"/>
  <c r="S30" i="1"/>
  <c r="S42" i="1"/>
  <c r="S31" i="1"/>
  <c r="F65" i="1"/>
  <c r="F64" i="1"/>
  <c r="F27" i="1"/>
  <c r="F28" i="1"/>
  <c r="F29" i="1"/>
  <c r="F31" i="1"/>
  <c r="S43" i="1"/>
  <c r="S68" i="1"/>
  <c r="F68" i="1"/>
  <c r="S70" i="1"/>
  <c r="S32" i="1"/>
  <c r="S41" i="1"/>
  <c r="F38" i="1"/>
  <c r="F76" i="1"/>
  <c r="F75" i="1"/>
  <c r="F74" i="1"/>
  <c r="F73" i="1"/>
  <c r="F72" i="1"/>
  <c r="F71" i="1"/>
  <c r="F70" i="1"/>
  <c r="F69" i="1"/>
  <c r="F67" i="1"/>
  <c r="F66" i="1"/>
  <c r="F54" i="1"/>
  <c r="F52" i="1"/>
  <c r="F51" i="1"/>
  <c r="F50" i="1"/>
  <c r="F49" i="1"/>
  <c r="F48" i="1"/>
  <c r="F47" i="1"/>
  <c r="F46" i="1"/>
  <c r="F44" i="1"/>
  <c r="F43" i="1"/>
  <c r="F41" i="1"/>
  <c r="F40" i="1"/>
  <c r="S69" i="1"/>
  <c r="S49" i="1"/>
  <c r="S50" i="1"/>
  <c r="J124" i="1"/>
  <c r="S51" i="1"/>
  <c r="S53" i="1"/>
  <c r="S66" i="1"/>
  <c r="S98" i="1"/>
  <c r="J98" i="1"/>
  <c r="F98" i="1"/>
  <c r="S54" i="1"/>
  <c r="J99" i="1"/>
  <c r="S67" i="1"/>
  <c r="S124" i="1"/>
  <c r="F77" i="1"/>
  <c r="F79" i="1"/>
  <c r="F80" i="1"/>
  <c r="S71" i="1"/>
  <c r="F84" i="1"/>
  <c r="F86" i="1"/>
  <c r="F82" i="1"/>
  <c r="S72" i="1"/>
  <c r="S73" i="1"/>
  <c r="S74" i="1"/>
  <c r="S76" i="1"/>
  <c r="S77" i="1"/>
  <c r="S75" i="1"/>
  <c r="S80" i="1"/>
  <c r="S79" i="1"/>
  <c r="S88" i="1"/>
  <c r="S81" i="1"/>
  <c r="S78" i="1"/>
  <c r="S82" i="1"/>
  <c r="S84" i="1"/>
  <c r="S85" i="1"/>
  <c r="S86" i="1"/>
  <c r="S89" i="1"/>
  <c r="S87" i="1"/>
  <c r="F87" i="1"/>
  <c r="J131" i="1"/>
  <c r="J130" i="1"/>
  <c r="J129" i="1"/>
  <c r="J95" i="1"/>
  <c r="S83" i="1"/>
  <c r="S92" i="1"/>
  <c r="S91" i="1"/>
  <c r="F91" i="1"/>
  <c r="S129" i="1"/>
  <c r="F129" i="1"/>
  <c r="S90" i="1"/>
  <c r="F90" i="1"/>
  <c r="S130" i="1"/>
  <c r="F130" i="1"/>
  <c r="F92" i="1"/>
  <c r="S93" i="1"/>
  <c r="F93" i="1"/>
  <c r="S94" i="1"/>
  <c r="S96" i="1"/>
  <c r="J96" i="1"/>
  <c r="J103" i="1"/>
  <c r="F103" i="1"/>
  <c r="S95" i="1"/>
  <c r="F95" i="1"/>
  <c r="S99" i="1"/>
  <c r="F99" i="1"/>
  <c r="S97" i="1"/>
  <c r="J97" i="1"/>
  <c r="J100" i="1"/>
  <c r="S112" i="1"/>
  <c r="J112" i="1"/>
  <c r="F112" i="1"/>
  <c r="S100" i="1"/>
  <c r="S101" i="1"/>
  <c r="J101" i="1"/>
  <c r="F101" i="1"/>
  <c r="S103" i="1"/>
  <c r="S102" i="1"/>
  <c r="J102" i="1"/>
  <c r="F102" i="1"/>
  <c r="S104" i="1"/>
  <c r="F127" i="1"/>
  <c r="F126" i="1"/>
  <c r="F125" i="1"/>
  <c r="F124" i="1"/>
  <c r="F123" i="1"/>
  <c r="F122" i="1"/>
  <c r="F121" i="1"/>
  <c r="F120" i="1"/>
  <c r="F116" i="1"/>
  <c r="F104" i="1"/>
  <c r="F105" i="1"/>
  <c r="F107" i="1"/>
  <c r="F108" i="1"/>
  <c r="F109" i="1"/>
  <c r="F110" i="1"/>
  <c r="F111" i="1"/>
  <c r="F113" i="1"/>
  <c r="F115" i="1"/>
  <c r="F117" i="1"/>
  <c r="F118" i="1"/>
  <c r="F119" i="1"/>
  <c r="F106" i="1"/>
  <c r="S119" i="1"/>
  <c r="J104" i="1"/>
  <c r="J105" i="1"/>
  <c r="S105" i="1"/>
  <c r="J106" i="1"/>
  <c r="S106" i="1"/>
  <c r="J107" i="1"/>
  <c r="S107" i="1"/>
  <c r="S108" i="1"/>
  <c r="J108" i="1"/>
  <c r="S173" i="1"/>
  <c r="S109" i="1"/>
  <c r="J109" i="1"/>
  <c r="S110" i="1"/>
  <c r="J110" i="1"/>
  <c r="S122" i="1"/>
  <c r="J122" i="1"/>
  <c r="F114" i="1"/>
  <c r="S111" i="1"/>
  <c r="S113" i="1"/>
  <c r="J113" i="1"/>
  <c r="J111" i="1"/>
  <c r="S114" i="1"/>
  <c r="J114" i="1"/>
  <c r="J180" i="1"/>
  <c r="J156" i="1"/>
  <c r="J179" i="1"/>
  <c r="J146" i="1"/>
  <c r="S115" i="1"/>
  <c r="J115" i="1"/>
  <c r="S116" i="1"/>
  <c r="J116" i="1"/>
  <c r="S117" i="1"/>
  <c r="J117" i="1"/>
  <c r="S118" i="1"/>
  <c r="J118" i="1"/>
  <c r="J120" i="1"/>
  <c r="J119" i="1"/>
  <c r="S120" i="1"/>
  <c r="S121" i="1"/>
  <c r="J121" i="1"/>
  <c r="J123" i="1"/>
  <c r="J166" i="1"/>
  <c r="J133" i="1"/>
  <c r="J128" i="1"/>
  <c r="J127" i="1"/>
  <c r="S123" i="1"/>
  <c r="S247" i="1"/>
  <c r="S132" i="1"/>
  <c r="S157" i="1"/>
  <c r="S179" i="1"/>
  <c r="S125" i="1"/>
  <c r="J125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234" i="1"/>
  <c r="F235" i="1"/>
  <c r="F236" i="1"/>
  <c r="F237" i="1"/>
  <c r="F267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132" i="1"/>
  <c r="F131" i="1"/>
  <c r="F128" i="1"/>
  <c r="J136" i="1"/>
  <c r="J135" i="1"/>
  <c r="J134" i="1"/>
  <c r="J132" i="1"/>
  <c r="J126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5" i="1"/>
  <c r="J164" i="1"/>
  <c r="J163" i="1"/>
  <c r="J162" i="1"/>
  <c r="J161" i="1"/>
  <c r="J160" i="1"/>
  <c r="J159" i="1"/>
  <c r="J158" i="1"/>
  <c r="J157" i="1"/>
  <c r="J155" i="1"/>
  <c r="J154" i="1"/>
  <c r="J153" i="1"/>
  <c r="J152" i="1"/>
  <c r="J151" i="1"/>
  <c r="J150" i="1"/>
  <c r="J149" i="1"/>
  <c r="J148" i="1"/>
  <c r="J147" i="1"/>
  <c r="J145" i="1"/>
  <c r="J144" i="1"/>
  <c r="J143" i="1"/>
  <c r="J142" i="1"/>
  <c r="J141" i="1"/>
  <c r="J140" i="1"/>
  <c r="J139" i="1"/>
  <c r="J138" i="1"/>
  <c r="J137" i="1"/>
  <c r="S199" i="1"/>
  <c r="S197" i="1"/>
  <c r="S126" i="1"/>
  <c r="S127" i="1"/>
  <c r="S128" i="1"/>
  <c r="S131" i="1"/>
  <c r="S133" i="1"/>
  <c r="S134" i="1"/>
  <c r="S136" i="1"/>
  <c r="S135" i="1"/>
  <c r="S137" i="1"/>
  <c r="S138" i="1"/>
  <c r="S139" i="1"/>
  <c r="S140" i="1"/>
  <c r="S141" i="1"/>
  <c r="S142" i="1"/>
  <c r="S170" i="1"/>
  <c r="S143" i="1"/>
  <c r="S144" i="1"/>
  <c r="S145" i="1"/>
  <c r="S146" i="1"/>
  <c r="S192" i="1"/>
  <c r="S156" i="1"/>
  <c r="S155" i="1"/>
  <c r="S147" i="1"/>
  <c r="S148" i="1"/>
  <c r="S149" i="1"/>
  <c r="S150" i="1"/>
  <c r="S151" i="1"/>
  <c r="S152" i="1"/>
  <c r="S153" i="1"/>
  <c r="S154" i="1"/>
  <c r="S158" i="1"/>
  <c r="S159" i="1"/>
  <c r="S161" i="1"/>
  <c r="S162" i="1"/>
  <c r="S163" i="1"/>
  <c r="S164" i="1"/>
  <c r="S165" i="1"/>
  <c r="S166" i="1"/>
  <c r="S167" i="1"/>
  <c r="S168" i="1"/>
  <c r="S169" i="1"/>
  <c r="S171" i="1"/>
  <c r="S172" i="1"/>
  <c r="S174" i="1"/>
  <c r="S175" i="1"/>
  <c r="S176" i="1"/>
  <c r="S177" i="1"/>
  <c r="S178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3" i="1"/>
  <c r="S194" i="1"/>
  <c r="S195" i="1"/>
  <c r="S196" i="1"/>
  <c r="S198" i="1"/>
  <c r="S200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160" i="1"/>
</calcChain>
</file>

<file path=xl/sharedStrings.xml><?xml version="1.0" encoding="utf-8"?>
<sst xmlns="http://schemas.openxmlformats.org/spreadsheetml/2006/main" count="2956" uniqueCount="714">
  <si>
    <t>Resolution of minor legal text drafting conflicts arising from UNC Modification 0432</t>
  </si>
  <si>
    <r>
      <t>Panel Requested Text 16/06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</si>
  <si>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0589</t>
  </si>
  <si>
    <t>Inclusion of CSEP Supply Meter Points within NDM Sampling Arrangements</t>
  </si>
  <si>
    <t>0590</t>
  </si>
  <si>
    <t>Review the options to remove the use of Fax machines within the UNC</t>
  </si>
  <si>
    <t>Governance of the use of email as a valid UNC communication</t>
  </si>
  <si>
    <t>Panel requested text 16/10/14</t>
  </si>
  <si>
    <t>Panel requested text 17/04/14</t>
  </si>
  <si>
    <t>0576</t>
  </si>
  <si>
    <t>0577</t>
  </si>
  <si>
    <t>Creating the permission to release supply point data to the Theft Risk Assessment Service (TRAS)</t>
  </si>
  <si>
    <t>Generation of an estimated Meter Reading at the Code Cut Off Date in the absence of an actual Meter Reading</t>
  </si>
  <si>
    <t>Aligning UNC to the indirect clearing model operated by ICE Endex</t>
  </si>
  <si>
    <t>Text provided with mod</t>
  </si>
  <si>
    <t>0578</t>
  </si>
  <si>
    <t>Implementation of Retrospective Invoice Adjustment arrangements (Project Nexus transitional modification)</t>
  </si>
  <si>
    <t>Request Closed</t>
  </si>
  <si>
    <t>0579</t>
  </si>
  <si>
    <t>Updating code to reflect the correct ‘Designated Person’</t>
  </si>
  <si>
    <t>0580</t>
  </si>
  <si>
    <t>0581</t>
  </si>
  <si>
    <t>Provision of an Industry User Test System</t>
  </si>
  <si>
    <r>
      <t xml:space="preserve">FT - Text provided with </t>
    </r>
    <r>
      <rPr>
        <sz val="12"/>
        <color indexed="8"/>
        <rFont val="Arial"/>
        <family val="2"/>
        <charset val="204"/>
      </rPr>
      <t>m</t>
    </r>
    <r>
      <rPr>
        <sz val="12"/>
        <color indexed="8"/>
        <rFont val="Arial"/>
        <family val="2"/>
        <charset val="204"/>
      </rPr>
      <t>od</t>
    </r>
  </si>
  <si>
    <t>Implementation of Non Effective Days to enable Annual AQ Review (independent of Nexus transition)</t>
  </si>
  <si>
    <t>Amending the Oxygen content limit specified in the Network Entry Agreement at Grain LNG</t>
  </si>
  <si>
    <r>
      <t>Panel Requested Text 21/04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</si>
  <si>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Security Requirements and Invoice Payment Settlement Cycle for the Trading System Clearer</t>
  </si>
  <si>
    <t>Application of Ratchet Charges to Class 1 Supply Points and Class 2 with an AQ above 73,200kWhs</t>
  </si>
  <si>
    <t>0582</t>
  </si>
  <si>
    <t>Amendments to reflect separation in legal ownership of NTS and National Grid owned LDZs to facilitate the sale of National Grid's Gas Distribution Business</t>
  </si>
  <si>
    <t>0583</t>
  </si>
  <si>
    <t>Requiring an Opening Meter Reading at same User Confirmation</t>
  </si>
  <si>
    <r>
      <t>Panel Requested Text 19/05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</si>
  <si>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0584</t>
  </si>
  <si>
    <t>Energy Theft Tip-Off Service (ETTOS) – Release of Supplier identity</t>
  </si>
  <si>
    <t>0585</t>
  </si>
  <si>
    <t>0586</t>
  </si>
  <si>
    <t>0587</t>
  </si>
  <si>
    <t>0588</t>
  </si>
  <si>
    <t>Opus Energy</t>
  </si>
  <si>
    <t>Seasonal Energy Balancing Credit Cover</t>
  </si>
  <si>
    <t>Separation of NTS and National Grid owned networks – Calculation of Code Credit Limit and Value at Risk</t>
  </si>
  <si>
    <t xml:space="preserve">Review UNC arrangements relating to the connection to and operation of gas fired generation on DN networks </t>
  </si>
  <si>
    <t>Modification Reference Suffix:  A - Alternate,  S - Self Governance,  FT - Fast Track Self Governance,  V - Varied</t>
  </si>
  <si>
    <t>0486</t>
  </si>
  <si>
    <t>Changes to GDN MOD186 Publication dates</t>
  </si>
  <si>
    <t>Panel Requested Text 17/12/15</t>
  </si>
  <si>
    <t>Amendment to the Legal Text provided for “Modification 0548 Project Nexus – deferral of Implementation Date”</t>
  </si>
  <si>
    <t>0557</t>
  </si>
  <si>
    <t>Reduction of the Minimum Eligible Quantity (100,000kWh) for European IP capacity</t>
  </si>
  <si>
    <t xml:space="preserve">UNC Text Allocation Register </t>
  </si>
  <si>
    <t>Rotation</t>
  </si>
  <si>
    <t>Transporter</t>
  </si>
  <si>
    <t xml:space="preserve"> </t>
  </si>
  <si>
    <t>Legal Text Provider</t>
  </si>
  <si>
    <t>Text Requested</t>
  </si>
  <si>
    <t>Text Due</t>
  </si>
  <si>
    <t>Text Delivered</t>
  </si>
  <si>
    <t>Std Met</t>
  </si>
  <si>
    <t>ACS</t>
  </si>
  <si>
    <t>n/a</t>
  </si>
  <si>
    <t>NOTE: Rotation 6 &amp; 7 missed due to previous text allocations</t>
  </si>
  <si>
    <t>No Text req'd - enabling Mod</t>
  </si>
  <si>
    <t>Mod withdrawn</t>
  </si>
  <si>
    <t>Panel Requested Text 21/05/15</t>
  </si>
  <si>
    <t xml:space="preserve"> 12/06/15</t>
  </si>
  <si>
    <t>Panel requested text 18/12/14</t>
  </si>
  <si>
    <t>Panel Requested Text 15/01/15</t>
  </si>
  <si>
    <t>Panel requested text 19/02/15</t>
  </si>
  <si>
    <t>22-0ct-15</t>
  </si>
  <si>
    <t>Maintaining the Efficacy of the NTS Optional Commodity ('shorthaul') Tariff at Bacton Entry Points</t>
  </si>
  <si>
    <t>Central Data Service Provider: General framework and obligations</t>
  </si>
  <si>
    <t>UNC modification stakeholder engagement and Guidelines</t>
  </si>
  <si>
    <t>Amendment to reference temperature conditions within the National Grid NTS – IUK Interconnection Agreement</t>
  </si>
  <si>
    <t>0568</t>
  </si>
  <si>
    <t>Urgent Mod</t>
  </si>
  <si>
    <r>
      <t xml:space="preserve">Panel Requested Text </t>
    </r>
    <r>
      <rPr>
        <sz val="12"/>
        <color indexed="8"/>
        <rFont val="Arial"/>
        <family val="2"/>
        <charset val="204"/>
      </rPr>
      <t>19/11</t>
    </r>
    <r>
      <rPr>
        <sz val="12"/>
        <color indexed="8"/>
        <rFont val="Arial"/>
        <family val="2"/>
        <charset val="204"/>
      </rPr>
      <t>/2015</t>
    </r>
  </si>
  <si>
    <t xml:space="preserve">ICE Endex </t>
  </si>
  <si>
    <t>Other</t>
  </si>
  <si>
    <t>Panel Requested Text 19/11/15</t>
  </si>
  <si>
    <r>
      <t xml:space="preserve">Panel Requested Text </t>
    </r>
    <r>
      <rPr>
        <sz val="12"/>
        <color indexed="8"/>
        <rFont val="Arial"/>
        <family val="2"/>
        <charset val="204"/>
      </rPr>
      <t>19/11</t>
    </r>
    <r>
      <rPr>
        <sz val="12"/>
        <color indexed="8"/>
        <rFont val="Arial"/>
        <family val="2"/>
        <charset val="204"/>
      </rPr>
      <t>/15</t>
    </r>
  </si>
  <si>
    <t xml:space="preserve">Automated Status Path (must be alphabetical do not edit) </t>
  </si>
  <si>
    <t>Suggested Validation Look Ups Lists (pre automation)</t>
  </si>
  <si>
    <t>? Denotes no longer used</t>
  </si>
  <si>
    <t>Legal Text being prepared?</t>
  </si>
  <si>
    <t>Lapsed?</t>
  </si>
  <si>
    <t>Urgent Status Requested?</t>
  </si>
  <si>
    <r>
      <t>Ofgem decision (</t>
    </r>
    <r>
      <rPr>
        <sz val="12"/>
        <color indexed="10"/>
        <rFont val="Arial"/>
        <family val="2"/>
        <charset val="204"/>
      </rPr>
      <t>date in red</t>
    </r>
    <r>
      <rPr>
        <sz val="12"/>
        <color indexed="55"/>
        <rFont val="Arial"/>
        <family val="2"/>
        <charset val="204"/>
      </rPr>
      <t>)</t>
    </r>
  </si>
  <si>
    <t xml:space="preserve"> Reference Purpsoses ONLY</t>
  </si>
  <si>
    <t>Removal of the minimum security requirement from the Energy Balancing Credit Rules</t>
  </si>
  <si>
    <t>Locus Energy</t>
  </si>
  <si>
    <t>0570</t>
  </si>
  <si>
    <t>Obligation on Shippers to provide at least one valid meter reading per meter point into settlement once per annum</t>
  </si>
  <si>
    <t>Correcting legal text errors – gas Security of Supply Significant Code Review</t>
  </si>
  <si>
    <t>0539</t>
  </si>
  <si>
    <t>Removal of NTS Exit Commodity Charges for Distributed Gas</t>
  </si>
  <si>
    <t>Panel requested text 19/06/2014</t>
  </si>
  <si>
    <t>Panel requested text 21/11/13</t>
  </si>
  <si>
    <t>Withdrawn 16/09/14</t>
  </si>
  <si>
    <t>Panel requested text 17/10/13</t>
  </si>
  <si>
    <t>Amendment to TPD Section G2.15</t>
  </si>
  <si>
    <t>0541</t>
  </si>
  <si>
    <t>0542</t>
  </si>
  <si>
    <t>0543</t>
  </si>
  <si>
    <t>Ex-post removal of uncontrollable UNC charges at ASEPs which include sub-terminals operating on a 06.00 to 06.00 Gas Day</t>
  </si>
  <si>
    <t>Ex-ante removal of uncontrollable UNC charges at ASEPs which include sub-terminals operating on a 06.00 to 06.00 Gas Day</t>
  </si>
  <si>
    <t>Removal of uncontrollable UNC charges at ASEPs which include sub-terminals operating on a 06.00 to 06.00 Gas Day via an ex-ante, quantity adjustment</t>
  </si>
  <si>
    <t>EDF Trading</t>
  </si>
  <si>
    <t>0544</t>
  </si>
  <si>
    <t>Demand Side Response (DSR) Methodology Implementation</t>
  </si>
  <si>
    <t>Moving the NTS Optional Commodity Charge Formula into the UNC</t>
  </si>
  <si>
    <t>Review of Annual Read Meter Reading requirements</t>
  </si>
  <si>
    <t>(Panel Requested Text for 0466A 18/09/14 - Mod withdrawn/replaced by 0466AV)</t>
  </si>
  <si>
    <t>Sugg Text was confirmed as formal Text at Panel 17/10/13</t>
  </si>
  <si>
    <t>Text was confirmed as formal Text at Panel 17/10/13</t>
  </si>
  <si>
    <t>03/06/13 (Ofgem)</t>
  </si>
  <si>
    <t>19/09/2013 (mod withdrawn 18/10/13)</t>
  </si>
  <si>
    <t>18/07/2013 (0451A); 0451AV provided 22/12/13</t>
  </si>
  <si>
    <t>20/06/2013(0451); revised text for 0451V 10/01/14</t>
  </si>
  <si>
    <t>Next Stage</t>
  </si>
  <si>
    <t>SUGGESTED STATUS PATH</t>
  </si>
  <si>
    <t>Current Status</t>
  </si>
  <si>
    <t>Ofgem decision or Panel Consideration</t>
  </si>
  <si>
    <t>Text Rotation</t>
  </si>
  <si>
    <t>Modification Title</t>
  </si>
  <si>
    <t>Panel Requested Text 16/04/2015</t>
  </si>
  <si>
    <t>Legal Text Delivery not actively tracked prior to this date</t>
  </si>
  <si>
    <t>Yes</t>
  </si>
  <si>
    <t xml:space="preserve">UNC Modification Register </t>
  </si>
  <si>
    <t>0548</t>
  </si>
  <si>
    <t>Project Nexus – deferral of Implementation Date</t>
  </si>
  <si>
    <t>0549</t>
  </si>
  <si>
    <t>Improving Arrangements for Managing Major Industry Changes</t>
  </si>
  <si>
    <t>Panel Requested Text 16/07/2015</t>
  </si>
  <si>
    <t>Nexus Imp Date</t>
  </si>
  <si>
    <t>Review of the Market Operator (OCM) Provisions</t>
  </si>
  <si>
    <t>Market Operator</t>
  </si>
  <si>
    <t>No Text req'd - Request</t>
  </si>
  <si>
    <t>Category</t>
  </si>
  <si>
    <t>New Proposal</t>
  </si>
  <si>
    <t>Scotia Gas Networks</t>
  </si>
  <si>
    <t>Northern Gas Networks</t>
  </si>
  <si>
    <t>energywatch</t>
  </si>
  <si>
    <t>Live</t>
  </si>
  <si>
    <t>Corrections to the EID arising from implementation of Modifications 0493/0500</t>
  </si>
  <si>
    <t>Proposed Changes to Mod 81 Reports to be effective from 01/7/14</t>
  </si>
  <si>
    <t xml:space="preserve"> Additional Changes to the Mod 81 Reports</t>
  </si>
  <si>
    <t>EU Gas Balancing Code - Information Provision changes required to align the UNC with the EU Code</t>
  </si>
  <si>
    <t>0489</t>
  </si>
  <si>
    <t>Resolution timescales for SRVs and USRVs following Project Nexus Implementation</t>
  </si>
  <si>
    <t>Alignment of capacity and revenue treatment within the NTS Charging Methodology with RIIO-T1 arrangements</t>
  </si>
  <si>
    <t>Amendments to the 'K' revenue adjustment factor based on RIIO-T1</t>
  </si>
  <si>
    <t>0461</t>
  </si>
  <si>
    <t>Panel Requested Text 20/11/14</t>
  </si>
  <si>
    <t>None Required</t>
  </si>
  <si>
    <t>Panel Requested Text 21/08/13</t>
  </si>
  <si>
    <t>Panel Requested Text 18/06/15</t>
  </si>
  <si>
    <t>(Proposed as  FT - Text included)</t>
  </si>
  <si>
    <t>FT Mod - Text provided with the Mod</t>
  </si>
  <si>
    <t>Panel Requested Text 16/10/14</t>
  </si>
  <si>
    <t>Panel Requested Text 18/09/14</t>
  </si>
  <si>
    <t xml:space="preserve">FT - text provided with mod </t>
  </si>
  <si>
    <t>Panel requested Text 19/06/14</t>
  </si>
  <si>
    <t>Sugg Text was confirmed as formal Text at Panel 11/03/14</t>
  </si>
  <si>
    <t>Notice Period for Changes to Transportation Charges resulting from Uncertain costs allowed expenditure - financial adjustments</t>
  </si>
  <si>
    <t>0558</t>
  </si>
  <si>
    <t>Standardisation of Industry Payment Terms</t>
  </si>
  <si>
    <t>0534</t>
  </si>
  <si>
    <r>
      <t>Panel Requested Text 1</t>
    </r>
    <r>
      <rPr>
        <sz val="12"/>
        <color indexed="8"/>
        <rFont val="Arial"/>
        <family val="2"/>
        <charset val="204"/>
      </rPr>
      <t>7</t>
    </r>
    <r>
      <rPr>
        <sz val="12"/>
        <color indexed="8"/>
        <rFont val="Arial"/>
        <family val="2"/>
        <charset val="204"/>
      </rPr>
      <t>/0</t>
    </r>
    <r>
      <rPr>
        <sz val="12"/>
        <color indexed="8"/>
        <rFont val="Arial"/>
        <family val="2"/>
        <charset val="204"/>
      </rPr>
      <t>9</t>
    </r>
    <r>
      <rPr>
        <sz val="12"/>
        <color indexed="8"/>
        <rFont val="Arial"/>
        <family val="2"/>
        <charset val="204"/>
      </rPr>
      <t>/2015</t>
    </r>
  </si>
  <si>
    <t>Deemed Text Request 17/09/15</t>
  </si>
  <si>
    <t>Correction of a minor legal text reference related to Information Provision changes</t>
  </si>
  <si>
    <t>FT - text provided with mod</t>
  </si>
  <si>
    <t>0560</t>
  </si>
  <si>
    <t>Addressing under-allocation of flows from BBL arising from misalignment of reference conditions</t>
  </si>
  <si>
    <t>Amendment to the oxygen limit within the BBL / NTS Interconnection Agreement</t>
  </si>
  <si>
    <t>Amendment to the Effective Date of Modification 0519 ‘Harmonisation of Reference Conditions at Interconnection Points’</t>
  </si>
  <si>
    <t>Panel requested text 19/12/13</t>
  </si>
  <si>
    <t>Update to Section G, Annex G3 (Prospective Erroneous Large AQ Calculation Proforma)</t>
  </si>
  <si>
    <t>0478</t>
  </si>
  <si>
    <t>Review of the Supply Matching Merit Order in Setting Capacity Charges and Timing of Resultant Price Changes</t>
  </si>
  <si>
    <t>Barrow Shipping Ltd</t>
  </si>
  <si>
    <t>0462</t>
  </si>
  <si>
    <t>0464</t>
  </si>
  <si>
    <t>Alternative LNG supply to the Scottish Independent Networks (SINs)</t>
  </si>
  <si>
    <t>Recognition of the ‘2nd January’ Scottish Bank Holiday as a Business Day for Supply Point related transactions</t>
  </si>
  <si>
    <t>0468</t>
  </si>
  <si>
    <t>Unique Property Reference Number (UPRN) Population by Gas Transporters</t>
  </si>
  <si>
    <t>Transporter Gas Safety Visit Reporting</t>
  </si>
  <si>
    <t>0470</t>
  </si>
  <si>
    <t>Notification of Minimal Safety operating gas needs of large customers</t>
  </si>
  <si>
    <t>Wingas</t>
  </si>
  <si>
    <t>Amendment to charging under Modification 0428 - Single Meter Supply Points</t>
  </si>
  <si>
    <t>Permission to release Protected Information to an Authorised Third Party for Performance Assurance settlement risk analysis</t>
  </si>
  <si>
    <t>Information provision by large Customers to aid understanding of site characteristics</t>
  </si>
  <si>
    <t>0517</t>
  </si>
  <si>
    <t>Urgent - text provided with mod</t>
  </si>
  <si>
    <t>Panel Requested Text 16/07/15</t>
  </si>
  <si>
    <t>Introduction of an Advanced Meter Reader (AMR) Service Provider (ASP) Identifier (ASP ID) and Advanced Meter Indicator</t>
  </si>
  <si>
    <t>Eni</t>
  </si>
  <si>
    <t>0519</t>
  </si>
  <si>
    <r>
      <rPr>
        <sz val="12"/>
        <rFont val="Arial"/>
        <family val="2"/>
        <charset val="204"/>
      </rPr>
      <t>Harmonisation of Reference Conditions at Interconnection Points</t>
    </r>
  </si>
  <si>
    <t>NTS CMF</t>
  </si>
  <si>
    <t>DN CMF</t>
  </si>
  <si>
    <t>Demand Side Response</t>
  </si>
  <si>
    <t xml:space="preserve">Introduction of the Planning and Advanced Reservation of Capacity Agreement (PARCA) </t>
  </si>
  <si>
    <t>0520</t>
  </si>
  <si>
    <t>Performance Assurance Reporting</t>
  </si>
  <si>
    <t>0521</t>
  </si>
  <si>
    <r>
      <t xml:space="preserve">Panel Requested Text </t>
    </r>
    <r>
      <rPr>
        <sz val="12"/>
        <color indexed="8"/>
        <rFont val="Arial"/>
        <family val="2"/>
        <charset val="204"/>
      </rPr>
      <t>20</t>
    </r>
    <r>
      <rPr>
        <sz val="12"/>
        <color indexed="8"/>
        <rFont val="Arial"/>
        <family val="2"/>
        <charset val="204"/>
      </rPr>
      <t>/0</t>
    </r>
    <r>
      <rPr>
        <sz val="12"/>
        <color indexed="8"/>
        <rFont val="Arial"/>
        <family val="2"/>
        <charset val="204"/>
      </rPr>
      <t>8</t>
    </r>
    <r>
      <rPr>
        <sz val="12"/>
        <color indexed="8"/>
        <rFont val="Arial"/>
        <family val="2"/>
        <charset val="204"/>
      </rPr>
      <t>/2015</t>
    </r>
  </si>
  <si>
    <r>
      <t xml:space="preserve">*Key Dates are normally an end-date, where shown </t>
    </r>
    <r>
      <rPr>
        <sz val="12"/>
        <color indexed="10"/>
        <rFont val="Arial"/>
        <family val="2"/>
        <charset val="204"/>
      </rPr>
      <t>red</t>
    </r>
    <r>
      <rPr>
        <sz val="12"/>
        <rFont val="Arial"/>
        <family val="2"/>
        <charset val="204"/>
      </rPr>
      <t xml:space="preserve"> this is date sent to Ofgem</t>
    </r>
  </si>
  <si>
    <t>Deemed Text Request 18/06/15</t>
  </si>
  <si>
    <t>Panel requested Text 20/08/15</t>
  </si>
  <si>
    <t>Gender-neutral terms within the UNC</t>
  </si>
  <si>
    <t>Introduction of a Long Term Non Firm Capacity Product</t>
  </si>
  <si>
    <t>Updating of Meter Information by the Transporter</t>
  </si>
  <si>
    <t>0456</t>
  </si>
  <si>
    <t>Revision to the treatment of Allocation of Unidentified Gas for the 2013/14 AUG Year</t>
  </si>
  <si>
    <t xml:space="preserve"> Use of the Pre-Payment Profile For IGTs</t>
  </si>
  <si>
    <t>National Grid NTS</t>
  </si>
  <si>
    <t>Proposing Organisation</t>
  </si>
  <si>
    <t>Date Raised</t>
  </si>
  <si>
    <t>Report to Panel</t>
  </si>
  <si>
    <t>Panel recommendation</t>
  </si>
  <si>
    <t>0531</t>
  </si>
  <si>
    <t>Shipper Verification of meter and address details following system meter removals.</t>
  </si>
  <si>
    <t>Implemented</t>
  </si>
  <si>
    <t>Effective date</t>
  </si>
  <si>
    <t>Representations invited</t>
  </si>
  <si>
    <t>Governance</t>
  </si>
  <si>
    <t>Distribution</t>
  </si>
  <si>
    <t>Panel did not recommend implementation</t>
  </si>
  <si>
    <t>first:utility</t>
    <phoneticPr fontId="0" type="noConversion"/>
  </si>
  <si>
    <t>Wales &amp; West Utilities</t>
  </si>
  <si>
    <t>RWE Npower</t>
  </si>
  <si>
    <t>End of process</t>
  </si>
  <si>
    <t>Scottish Power</t>
  </si>
  <si>
    <t>Changing the UNC Gas Day to Align with the Gas Day in EU Network Codes</t>
  </si>
  <si>
    <t xml:space="preserve">Supply Point Registration – Facilitation of ‘faster switching’ for Shared Supply Meter Points </t>
  </si>
  <si>
    <t>Introduction of the Planning and Advanced Reservation of Capacity Agreement (PARCA), Weighted Average PARCA Security</t>
  </si>
  <si>
    <t xml:space="preserve">Daily Meter Reading Simplification </t>
  </si>
  <si>
    <t>0466</t>
  </si>
  <si>
    <t>Project Nexus - iGT Single Service Provision; data preparation</t>
  </si>
  <si>
    <t>0467</t>
  </si>
  <si>
    <t>0508</t>
  </si>
  <si>
    <t>Panel requested text 15/05/14</t>
  </si>
  <si>
    <t>Panel requested text 17/07/14, NGN 'stop' note 12/08/14</t>
  </si>
  <si>
    <t>Panel requested text 20/02/14</t>
  </si>
  <si>
    <t>National Grid Distribution transferred to WWU</t>
  </si>
  <si>
    <t xml:space="preserve">Removal of the CSEP NExA table held within Annex A part 8 </t>
  </si>
  <si>
    <t>0509</t>
  </si>
  <si>
    <t>0510</t>
  </si>
  <si>
    <t>Reform of Gas Allocation Regime at GB Interconnection Points</t>
  </si>
  <si>
    <r>
      <t>Introduction of Advanced Meter Indicator and Advanced Meter Reader (AMR) Service Provider Identifier</t>
    </r>
    <r>
      <rPr>
        <sz val="12"/>
        <color indexed="8"/>
        <rFont val="Arial"/>
        <family val="2"/>
        <charset val="204"/>
      </rPr>
      <t xml:space="preserve"> in advance of Project Nexus Go Live</t>
    </r>
  </si>
  <si>
    <t>0511</t>
  </si>
  <si>
    <t>Introduction of an Enduring Solution for managing Advanced Meters in central systems post Nexus</t>
  </si>
  <si>
    <t>04/02/14 CW confirmed none required for UNC</t>
  </si>
  <si>
    <t>Sugg Text was confirmed as formal Text at Panel 20/02/14</t>
  </si>
  <si>
    <t>Sugg Text was confirmed as formal Text at Panel 16/01/13</t>
  </si>
  <si>
    <t>Minor update to UNC General Terms Section B</t>
  </si>
  <si>
    <t>Fast Track</t>
  </si>
  <si>
    <t>European</t>
  </si>
  <si>
    <t xml:space="preserve">Performance Assurance </t>
  </si>
  <si>
    <t>DN Charging Methodology Forum</t>
  </si>
  <si>
    <t>Updates to UNC TPD Section B to correct anomalies arising from the implementation of UNC Modification 0376S “Increased Choice when Applying for NTS Exit Capacity</t>
  </si>
  <si>
    <t>Seasonal LDZ System Capacity
Rights.</t>
  </si>
  <si>
    <t>0458</t>
  </si>
  <si>
    <t>Protecting consumers who are disaggregated under Modification 0428 from Ratchet charges for Winter 2015</t>
  </si>
  <si>
    <t>Review of the Supply Matching Merit Order in Setting Capacity Charges, Rolling Average to Reduce Volatility in Annual Charges</t>
  </si>
  <si>
    <t>Update to UNC TPD Section G &amp; M to correct anomalies arising from the implementation of UNC Modification 0463S</t>
  </si>
  <si>
    <t>Amending the start time that a Day-ahead Market Offer can be accepted</t>
  </si>
  <si>
    <t>0473</t>
  </si>
  <si>
    <t>Project Nexus – Allocation of Unidentified Gas</t>
  </si>
  <si>
    <t>UK Link Programme (Project Nexus) - independent project assurance for Users</t>
  </si>
  <si>
    <t>0514</t>
  </si>
  <si>
    <t>Extending the Daily Metered ‘voluntary’ service to Project Nexus Implementation Date plus six months</t>
  </si>
  <si>
    <t xml:space="preserve">Review of the Supply Matching Merit Order in Setting Capacity Charges </t>
  </si>
  <si>
    <t>Centrica Storage</t>
  </si>
  <si>
    <t>Centrica Energy</t>
  </si>
  <si>
    <t xml:space="preserve">Amendment to Section M to be consistent with Faster Switching proposals </t>
  </si>
  <si>
    <t>0513</t>
  </si>
  <si>
    <t>Timetable Directed</t>
  </si>
  <si>
    <t>0481</t>
  </si>
  <si>
    <t>Amendment to AQ Values Present Within Annex A of the CSEP NExA AQ Table Following the 2013 AQ Review</t>
  </si>
  <si>
    <t>0483</t>
  </si>
  <si>
    <t>Performance Assurance Framework Incentive Regime</t>
  </si>
  <si>
    <t>Guidance for the production of legal text</t>
  </si>
  <si>
    <t>0485</t>
  </si>
  <si>
    <t>Introduction of the Long-term use-it-or-lose-it mechanism to facilitate compliance with the EU Congestion Management Procedures</t>
  </si>
  <si>
    <t>Revision of User Admission Criteria to include Transporter verification of its ability to transact with the Applicant User</t>
    <phoneticPr fontId="0" type="noConversion"/>
  </si>
  <si>
    <t>Project Nexus - Demand Estimation</t>
  </si>
  <si>
    <t>0454</t>
  </si>
  <si>
    <t>Reinstatement of Calendar Days as a measure in Section G2.5.8(b)</t>
  </si>
  <si>
    <t>0497</t>
  </si>
  <si>
    <t>0498</t>
  </si>
  <si>
    <t>BP Gas Marketing</t>
  </si>
  <si>
    <t>Amendment to Gas Quality NTS Entry Specification at BP Teesside System Entry Point</t>
  </si>
  <si>
    <t>Amendment to TPD Section G1.6.13(e)(iv)</t>
  </si>
  <si>
    <t>0455</t>
  </si>
  <si>
    <t>Gas Performance Assurance Framework and Governance Arrangements</t>
  </si>
  <si>
    <t>EDF Energy</t>
  </si>
  <si>
    <t>Live/ Closed</t>
  </si>
  <si>
    <t>Closed</t>
  </si>
  <si>
    <t>Change Implementation Date of Project Nexus to 1st April 2016</t>
  </si>
  <si>
    <t>Use of Supply Point Register data for Project Nexus 'Market Trials' Testing Phase</t>
  </si>
  <si>
    <t xml:space="preserve">Change of Project Nexus Implementation Date to 1st April 2016 </t>
  </si>
  <si>
    <t>Modification</t>
  </si>
  <si>
    <t>Panel recommended implementation</t>
  </si>
  <si>
    <t>Energy 24</t>
  </si>
  <si>
    <t>BP</t>
  </si>
  <si>
    <t>Rejected</t>
  </si>
  <si>
    <t>Offtake</t>
  </si>
  <si>
    <t>Statoil UK</t>
  </si>
  <si>
    <t>Macquarie Bank</t>
  </si>
  <si>
    <t>Centrica Storage Ltd</t>
  </si>
  <si>
    <t>Consultation end</t>
  </si>
  <si>
    <t>Exxon Mobil</t>
  </si>
  <si>
    <t>Sent to Ofgem</t>
  </si>
  <si>
    <t>Nexus</t>
  </si>
  <si>
    <t>Transmission</t>
  </si>
  <si>
    <t>Review</t>
  </si>
  <si>
    <t>Consultation Closed</t>
  </si>
  <si>
    <t>Proposing Organisation List</t>
  </si>
  <si>
    <t>British Gas Trading</t>
  </si>
  <si>
    <t>Mod Ref</t>
  </si>
  <si>
    <t>SME</t>
  </si>
  <si>
    <t>Corona Energy</t>
  </si>
  <si>
    <t>Total Gas and Power</t>
  </si>
  <si>
    <t>RWE Trading GmbH</t>
  </si>
  <si>
    <t>Revised Distributed Gas Charging Arrangements</t>
  </si>
  <si>
    <t>National Grid Distribution</t>
  </si>
  <si>
    <t>SSE</t>
  </si>
  <si>
    <t>Extending the use of the UK Link Network (Information Exchange (IX)) to Meter Asset Provider (MAP) organisations</t>
  </si>
  <si>
    <t>Gazprom</t>
  </si>
  <si>
    <t>Allocated to Workgroup</t>
  </si>
  <si>
    <t>Significant Code Review</t>
  </si>
  <si>
    <t>Suspended SCR</t>
  </si>
  <si>
    <t>E.ON UK</t>
  </si>
  <si>
    <t>Workgroup</t>
  </si>
  <si>
    <t>Request</t>
  </si>
  <si>
    <t>Introducing Fast Track Self Governance into the Uniform Network Code</t>
  </si>
  <si>
    <t>Renumbered</t>
  </si>
  <si>
    <t>British Gas</t>
  </si>
  <si>
    <t>GasTerra</t>
  </si>
  <si>
    <t>DN Charging Methodolgy Forum</t>
  </si>
  <si>
    <t>NTS Charging Methodology Forum</t>
  </si>
  <si>
    <t>Alignment of DN Charging Methodology with RIIO-GD1 Arrangements</t>
  </si>
  <si>
    <t>0477</t>
  </si>
  <si>
    <t>Supply Point Registration - Facilitation of Faster Switching</t>
  </si>
  <si>
    <t>Inclusion of email as a valid UNC communication’</t>
  </si>
  <si>
    <t>Final Mod Report Sent Back by Ofgem</t>
  </si>
  <si>
    <t>Live/Closed</t>
  </si>
  <si>
    <t>Energy24 Limited</t>
  </si>
  <si>
    <t>Amendment to Gas Quality NTS Entry Specification at the px Teesside System Entry Point</t>
  </si>
  <si>
    <t>Panel Consideration</t>
  </si>
  <si>
    <t>Update of Transporter Procedure Document references within Network Code</t>
  </si>
  <si>
    <t>Treatment of Existing Entry Capacity Rights at the Bacton ASEP to comply with EU Capacity Regulations, including capacity return option.</t>
  </si>
  <si>
    <t>Treatment of Existing Entry Capacity Rights at the Bacton ASEP to comply with EU Capacity Regulations, including a restricted capacity return option.</t>
  </si>
  <si>
    <t>Key date*</t>
  </si>
  <si>
    <t>0550</t>
  </si>
  <si>
    <t>Project Nexus: Incentivising Central Project Delivery</t>
  </si>
  <si>
    <t>0551</t>
  </si>
  <si>
    <t>Panel Requested Text 21/01/16</t>
  </si>
  <si>
    <t>0573</t>
  </si>
  <si>
    <t>0574</t>
  </si>
  <si>
    <t>UNC Section Y Housekeeping</t>
  </si>
  <si>
    <t>0506</t>
  </si>
  <si>
    <t>0524</t>
  </si>
  <si>
    <t>Enabling the Use of Pre Nexus Meter Reads for the purposes of Post Nexus Rolling AQ Calculation</t>
  </si>
  <si>
    <t>0526</t>
  </si>
  <si>
    <t>0525</t>
  </si>
  <si>
    <t>Enabling EU Compliant Interconnection Agreements</t>
  </si>
  <si>
    <t>Identification of Supply Meter Point pressure tier</t>
  </si>
  <si>
    <t>0527</t>
  </si>
  <si>
    <t>Implementation of Annual Quantity arrangements (Project Nexus transitional modification)</t>
  </si>
  <si>
    <t>0528</t>
  </si>
  <si>
    <t>Filling the gap for SOQ reductions below BSSOQ until Project Nexus</t>
  </si>
  <si>
    <t>Governance change - update to Mod Rules following Consumers' Representative's name change</t>
  </si>
  <si>
    <t>0493</t>
  </si>
  <si>
    <t>EU Gas Balancing Code - Daily Nominations at Interconnection Points (IP)</t>
  </si>
  <si>
    <t>0494</t>
  </si>
  <si>
    <t>Final Mod Report</t>
  </si>
  <si>
    <t>Treatment of Existing Entry Capacity Rights at the Bacton ASEP to comply with EU Capacity Regulations</t>
  </si>
  <si>
    <t>EU Capacity Regulations – Capacity Allocation Mechanisms with Congestion Management Procedures</t>
  </si>
  <si>
    <t>0502</t>
  </si>
  <si>
    <t>Reporting the number of registration attempts by a Gas Shipper</t>
  </si>
  <si>
    <t>0504</t>
  </si>
  <si>
    <t>Winchester Gas</t>
  </si>
  <si>
    <t>Individual Settlements For Pre-Payment &amp; Smart Meters</t>
  </si>
  <si>
    <t>TBC</t>
  </si>
  <si>
    <t>0453</t>
  </si>
  <si>
    <t>Removal of National Grid LNG Storage UNC TPD Section Z obligations and associated cross-references</t>
  </si>
  <si>
    <t>National Grid LNG Storage</t>
  </si>
  <si>
    <t>Inclusion of the guidelines relating to the "Customer Settlement Error Claims Process" within UNC governance and introduction of the User Pays charges associated with such claims</t>
  </si>
  <si>
    <t>0500</t>
  </si>
  <si>
    <t>0501</t>
  </si>
  <si>
    <t>Self-Governance</t>
    <phoneticPr fontId="0" type="noConversion"/>
  </si>
  <si>
    <t>Implementation of Supply Point Administration, gas allocation and settlement arrangements (Project Nexus transitional modification)</t>
  </si>
  <si>
    <t>0529</t>
  </si>
  <si>
    <t>Implementation of Retrospective Adjustment arrangements (Project Nexus transitional modification)</t>
  </si>
  <si>
    <t>0530</t>
  </si>
  <si>
    <t>Urgent</t>
  </si>
  <si>
    <t>Scottish&amp;Southern Energy</t>
  </si>
  <si>
    <t>ConocoPhillips</t>
  </si>
  <si>
    <t>Shell</t>
  </si>
  <si>
    <t>Daily Meter Reading Simplification with improved within day data provision</t>
  </si>
  <si>
    <t>0507</t>
  </si>
  <si>
    <t>Changing The Effective Date of 0451AV</t>
  </si>
  <si>
    <t>Panel Requested Text 18/02/16</t>
  </si>
  <si>
    <t>0575</t>
  </si>
  <si>
    <t>Consider the Performance Assurance Reporting Requirements for Transporters</t>
  </si>
  <si>
    <t>Ofgem decision on urgency</t>
  </si>
  <si>
    <t>Introduction of a Change Board for the UNC</t>
  </si>
  <si>
    <t>Implementation of Non-Effective Days (Project Nexus transitional modification)</t>
  </si>
  <si>
    <t>0532</t>
  </si>
  <si>
    <t>0535</t>
  </si>
  <si>
    <t>Corrections to Network Entry Provisions in the National Grid NTS-BBL Interconnection Agreement</t>
  </si>
  <si>
    <t>Implementation of Non-Effective Days to enable Annual AQ Review (independent of Nexus transition)</t>
  </si>
  <si>
    <t>Ofgem decision</t>
  </si>
  <si>
    <t>Withdrawn</t>
  </si>
  <si>
    <t>Gaz de France</t>
  </si>
  <si>
    <t>BG</t>
    <phoneticPr fontId="0" type="noConversion"/>
  </si>
  <si>
    <t>Self-Governance</t>
  </si>
  <si>
    <t>Category List</t>
  </si>
  <si>
    <t>Electricity Supply Board</t>
  </si>
  <si>
    <t>BP</t>
    <phoneticPr fontId="0" type="noConversion"/>
  </si>
  <si>
    <t>Treatment of Existing Entry Capacity Rights at the Bacton ASEP to comply with EU Capacity Regulations,  including a capped capacity return option and an aggregate overrun regime.</t>
  </si>
  <si>
    <t>Project Nexus – deferral of implementation of elements of Retrospective Adjustment arrangements</t>
  </si>
  <si>
    <t>0536</t>
  </si>
  <si>
    <t>0537</t>
  </si>
  <si>
    <t>None</t>
  </si>
  <si>
    <t>Imbalance Charge amendments required to align the UNC with the Network Code on Gas Balancing of Transmission Networks</t>
  </si>
  <si>
    <t>0495</t>
  </si>
  <si>
    <t>Spark Energy</t>
  </si>
  <si>
    <t xml:space="preserve"> Withdrawn 21/12/15</t>
  </si>
  <si>
    <t>0571</t>
  </si>
  <si>
    <t>Application of Ratchets Charges to Class 1 Supply Points Only</t>
  </si>
  <si>
    <t>S</t>
  </si>
  <si>
    <t>0569</t>
  </si>
  <si>
    <t>R</t>
  </si>
  <si>
    <t>FT</t>
  </si>
  <si>
    <t>B</t>
  </si>
  <si>
    <t>A</t>
  </si>
  <si>
    <t>V</t>
  </si>
  <si>
    <t>AV</t>
  </si>
  <si>
    <t>CV</t>
  </si>
  <si>
    <t>C</t>
  </si>
  <si>
    <t>BV</t>
  </si>
  <si>
    <t>0451</t>
  </si>
  <si>
    <t>0567</t>
  </si>
  <si>
    <t>0566</t>
  </si>
  <si>
    <t>0564</t>
  </si>
  <si>
    <t>0563</t>
  </si>
  <si>
    <t>0562</t>
  </si>
  <si>
    <t>0561</t>
  </si>
  <si>
    <t>0559</t>
  </si>
  <si>
    <t>0556</t>
  </si>
  <si>
    <t>0555</t>
  </si>
  <si>
    <t>0554</t>
  </si>
  <si>
    <t>0553</t>
  </si>
  <si>
    <t>0552</t>
  </si>
  <si>
    <t>0547</t>
  </si>
  <si>
    <t>0546</t>
  </si>
  <si>
    <t>0545</t>
  </si>
  <si>
    <t>0540</t>
  </si>
  <si>
    <t>0538</t>
  </si>
  <si>
    <t>0533</t>
  </si>
  <si>
    <t>0523</t>
  </si>
  <si>
    <t>0522</t>
  </si>
  <si>
    <t>0518</t>
  </si>
  <si>
    <t>0516</t>
  </si>
  <si>
    <t>0515</t>
  </si>
  <si>
    <t>0512</t>
  </si>
  <si>
    <t>0505</t>
  </si>
  <si>
    <t>0503</t>
  </si>
  <si>
    <t>0499</t>
  </si>
  <si>
    <t>0496</t>
  </si>
  <si>
    <t>0492</t>
  </si>
  <si>
    <t>0490</t>
  </si>
  <si>
    <t>0488</t>
  </si>
  <si>
    <t>0487</t>
  </si>
  <si>
    <t>0484</t>
  </si>
  <si>
    <t>0482</t>
  </si>
  <si>
    <t>0480</t>
  </si>
  <si>
    <t>0479</t>
  </si>
  <si>
    <t>0476</t>
  </si>
  <si>
    <t>0475</t>
  </si>
  <si>
    <t>0474</t>
  </si>
  <si>
    <t>0472</t>
  </si>
  <si>
    <t>0471</t>
  </si>
  <si>
    <t>0469</t>
  </si>
  <si>
    <t>0465</t>
  </si>
  <si>
    <t>0463</t>
  </si>
  <si>
    <t>0460</t>
  </si>
  <si>
    <t>0459</t>
  </si>
  <si>
    <t>0457</t>
  </si>
  <si>
    <t>0452</t>
  </si>
  <si>
    <t>0565</t>
  </si>
  <si>
    <t>0491</t>
  </si>
  <si>
    <t>0572</t>
  </si>
  <si>
    <t xml:space="preserve">Amendment to the definition of AUG Year within UNC TPD Section E </t>
  </si>
  <si>
    <t>0591</t>
  </si>
  <si>
    <t>DSR - Removal of 7 day rolling profile functionality</t>
  </si>
  <si>
    <t>0592</t>
  </si>
  <si>
    <t>Separation of National Grid Transmission and Distribution owned networks - Transitional invoicing arrangements</t>
  </si>
  <si>
    <t>VS</t>
  </si>
  <si>
    <r>
      <t>Panel Requested Text 21/07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</si>
  <si>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0593</t>
  </si>
  <si>
    <r>
      <t>Panel Requested Text 18/08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</si>
  <si>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0594</t>
  </si>
  <si>
    <t xml:space="preserve">Meter Reading Submission for Advanced &amp; Smart Metering  </t>
  </si>
  <si>
    <t>0595</t>
  </si>
  <si>
    <t>Amendment to the Arrangements between National Grid NTS and GNI at the Moffat IP to Provide for Interruption of Virtual Reverse Flow</t>
  </si>
  <si>
    <r>
      <t>Panel Requested Text 15/09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</si>
  <si>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Provision of access to Domestic Consumer data for Price Comparison Websites and Third Party Intermediaries</t>
  </si>
  <si>
    <t>0596</t>
  </si>
  <si>
    <t>Implementing CGR3 decisions on Significant Code Reviews and self-governance</t>
  </si>
  <si>
    <t xml:space="preserve">Wales &amp; West Utilities </t>
  </si>
  <si>
    <t>0597</t>
  </si>
  <si>
    <t>0598</t>
  </si>
  <si>
    <t>0599</t>
  </si>
  <si>
    <t>Rules for the release of incremental capacity at Interconnection Points</t>
  </si>
  <si>
    <t xml:space="preserve">Amendments to Capacity Allocations Mechanisms to comply with EU Capacity Regulations </t>
  </si>
  <si>
    <t>0600</t>
  </si>
  <si>
    <t xml:space="preserve">Amend obligation for the acceptance of EPDQD revisions made after D+5 </t>
  </si>
  <si>
    <t>Panel Requested Text 20/10/16</t>
  </si>
  <si>
    <t>Pane Requested Text 28/10/16</t>
  </si>
  <si>
    <t>0601</t>
  </si>
  <si>
    <t>Revision of National Grid Gas plc’s Individual Network Code to reflect the correct company name</t>
  </si>
  <si>
    <t xml:space="preserve">Implementation of Non Effective Days and Variant Non-Business Days for Project Nexus Implementation (Project Nexus transitional modification) </t>
  </si>
  <si>
    <t>0602</t>
  </si>
  <si>
    <t>National Grid Gas Distribution</t>
  </si>
  <si>
    <t>0603</t>
  </si>
  <si>
    <t>Removal of liability for members of Performance Assurance Committee</t>
  </si>
  <si>
    <t>0604</t>
  </si>
  <si>
    <t>Central Data Services Provider – Arrangements following implementation of Project Nexus</t>
  </si>
  <si>
    <t>0605</t>
  </si>
  <si>
    <t>0606</t>
  </si>
  <si>
    <t>National Grid Gas plc and National Grid Gas Distribution Limited transitional invoicing arrangement post Project Nexus implementation</t>
  </si>
  <si>
    <t>0607</t>
  </si>
  <si>
    <t>Amendment to Gas Quality NTS Entry Specification at the St Fergus NSMP System Entry Point</t>
  </si>
  <si>
    <t>Panel Requested Text 15/12/16</t>
  </si>
  <si>
    <t>Amendments to TPD Section K - Additional Methods to Procure and Dispose of Operating Margins Gas</t>
  </si>
  <si>
    <t xml:space="preserve">Implementation of Non Effective Days and Variant Non-Business Days for Project Nexus Implementation, maintaining a minimum of two Supply Point Business Days (Project Nexus transitional modification) </t>
  </si>
  <si>
    <t>0608</t>
  </si>
  <si>
    <t>Implementation of 'single service provision' arrangements for iGT connected system exit points (Project Nexus transitional modification)</t>
  </si>
  <si>
    <t>0609</t>
  </si>
  <si>
    <t>Transitional arrangements for gas settlement and replacement of Meter Readings (Project Nexus transitional modification)</t>
  </si>
  <si>
    <t>0610</t>
  </si>
  <si>
    <t>Project Nexus - Miscellaneous Requirements</t>
  </si>
  <si>
    <t>Panel Requested Text 19/01/17</t>
  </si>
  <si>
    <t>0611</t>
  </si>
  <si>
    <t>Amendments to the firm capacity payable price at Interconnection Points</t>
  </si>
  <si>
    <t>0612</t>
  </si>
  <si>
    <t>Transitional arrangements for gas settlement and replacement of Meter Readings, retaining AQ2017
(Project Nexus transitional modification)</t>
  </si>
  <si>
    <t>Panel Requested Text 16/02/17</t>
  </si>
  <si>
    <t>0613</t>
  </si>
  <si>
    <t>Revised UK Link Manual CDSP Data Services Document</t>
  </si>
  <si>
    <t>0614</t>
  </si>
  <si>
    <t xml:space="preserve">Introducing IHD (In-Home Display) Installed Status of Failed </t>
  </si>
  <si>
    <r>
      <t>Project Management and Assurance provisions for gas industry changes</t>
    </r>
    <r>
      <rPr>
        <sz val="12"/>
        <color indexed="17"/>
        <rFont val="Arial"/>
        <family val="2"/>
        <charset val="204"/>
      </rPr>
      <t xml:space="preserve"> </t>
    </r>
  </si>
  <si>
    <r>
      <t>Amendments to Capacity Allocations Mechanisms (Interruptible) to comply with EU Capacity Regulations</t>
    </r>
    <r>
      <rPr>
        <sz val="12"/>
        <rFont val="Arial"/>
        <family val="2"/>
        <charset val="204"/>
      </rPr>
      <t xml:space="preserve"> </t>
    </r>
  </si>
  <si>
    <t>0615</t>
  </si>
  <si>
    <t>Representation on DSC Committees – amendment to include mid-year appointments</t>
  </si>
  <si>
    <t>0616</t>
  </si>
  <si>
    <t>Capacity Conversion Mechanism for Interconnection Points</t>
  </si>
  <si>
    <t>Revised UK Link Manual delivery date</t>
  </si>
  <si>
    <t>0617</t>
  </si>
  <si>
    <t>0618</t>
  </si>
  <si>
    <t>Extension of Invoicing Contingency Arrangements in case of Project Nexus defect</t>
  </si>
  <si>
    <t>Cadent</t>
  </si>
  <si>
    <t>0619</t>
  </si>
  <si>
    <t xml:space="preserve">Application of proportionate ratchet charges to daily read sites </t>
  </si>
  <si>
    <t>Panel Requested Text 18/05/17</t>
  </si>
  <si>
    <t>0620</t>
  </si>
  <si>
    <t>Deferral of the UK Link Manual delivery date (further revision)</t>
  </si>
  <si>
    <t>0621</t>
  </si>
  <si>
    <t>Amendments to Gas Transmission Charging Regime</t>
  </si>
  <si>
    <t>0622</t>
  </si>
  <si>
    <t>Correct allocation of Shrinkage Error as identified by the AUGE</t>
  </si>
  <si>
    <r>
      <t>Panel Requested Text 15/06</t>
    </r>
    <r>
      <rPr>
        <sz val="12"/>
        <color indexed="8"/>
        <rFont val="Arial"/>
        <family val="2"/>
        <charset val="204"/>
      </rPr>
      <t>/2017</t>
    </r>
  </si>
  <si>
    <t>0623</t>
  </si>
  <si>
    <t>Governance Arrangements for Alternatives to Self-Governance Modification Proposals</t>
  </si>
  <si>
    <t>0624</t>
  </si>
  <si>
    <t>Review of arrangements for Retrospective Adjustment of Meter Information, Meter Point/Supply Point and Address data</t>
  </si>
  <si>
    <t>Panel Requested Text 20/07/17</t>
  </si>
  <si>
    <t>0625</t>
  </si>
  <si>
    <t>SGN</t>
  </si>
  <si>
    <t>Panel Requested Text 17/08/17</t>
  </si>
  <si>
    <t>tbc</t>
  </si>
  <si>
    <t>Extension of 4 months to 10 months to transfer non-mandatory sites from Class 1</t>
  </si>
  <si>
    <t>0626</t>
  </si>
  <si>
    <t>Updating UNC Section B to correct a number of references to the timing of processes associated with the start of a Gas Day</t>
  </si>
  <si>
    <t>0627</t>
  </si>
  <si>
    <t>Removal of the absolute requirement to include a Remotely Operable Valve (ROV) Installation for all new NTS Exit Connections</t>
  </si>
  <si>
    <t>Protection from ratchet charges for daily read customers with an AQ of 732,00kWh and below</t>
  </si>
  <si>
    <t>Panel Requested Text 21/09/17</t>
  </si>
  <si>
    <t>0629</t>
  </si>
  <si>
    <t>0628</t>
  </si>
  <si>
    <t>Standard Design Connections: A2O connection process modification</t>
  </si>
  <si>
    <t>Standard Design Connections: PARCA process</t>
  </si>
  <si>
    <t>0630</t>
  </si>
  <si>
    <t>0631</t>
  </si>
  <si>
    <t>Review of the consequential changes required in UNC as a result of the Ofgem Switching Programme</t>
  </si>
  <si>
    <t>Review of NDM algorithm post-Nexus</t>
  </si>
  <si>
    <t>0632</t>
  </si>
  <si>
    <t>0633</t>
  </si>
  <si>
    <t>Shipper asset details reconcilation</t>
  </si>
  <si>
    <t>Mandate monthly read submission for Smart and AMR sites from 01 December 2017</t>
  </si>
  <si>
    <t>0634</t>
  </si>
  <si>
    <t>first:utility</t>
  </si>
  <si>
    <t>0635</t>
  </si>
  <si>
    <t>0636</t>
  </si>
  <si>
    <t xml:space="preserve">Updating the parameters for the NTS Optional Commodity Charge </t>
  </si>
  <si>
    <t>Vermilion Energy Ireland Ltd</t>
  </si>
  <si>
    <t>(Urgent) - Revised estimation process for DM sites with D-7 zero consumption</t>
  </si>
  <si>
    <t>Chris Warner</t>
  </si>
  <si>
    <t>0637</t>
  </si>
  <si>
    <t xml:space="preserve">Amending the permissions to release data to Meter Asset Provider organisations  </t>
  </si>
  <si>
    <t>Panel Requested Text 19/10/17</t>
  </si>
  <si>
    <t>0638</t>
  </si>
  <si>
    <t>Application of proportionate ratchet charges to daily read sites</t>
  </si>
  <si>
    <t>Mandate monthly read submission for Smart and AMR sites from 01 April 2018</t>
  </si>
  <si>
    <t>Panel Requested Text 16/11/17</t>
  </si>
  <si>
    <t>Review of AUGE Framework and Arrangements</t>
  </si>
  <si>
    <t>0639</t>
  </si>
  <si>
    <t>0640</t>
  </si>
  <si>
    <t>0641</t>
  </si>
  <si>
    <t>Provision of access to Domestic Consumer data for Suppliers</t>
  </si>
  <si>
    <t>Amendments to Modification 0431 - Shipper/Transporter - Meter Point Portfolio Reconciliation rules and obligations</t>
  </si>
  <si>
    <t>Centrica</t>
  </si>
  <si>
    <t>Storengy</t>
  </si>
  <si>
    <t>0642</t>
  </si>
  <si>
    <t>0643</t>
  </si>
  <si>
    <t>(Urgent) - Changes to settlement regime to address Unidentified Gas issues</t>
  </si>
  <si>
    <t>(Urgent) - Changes to settlement regime to address Unidentified Gas issues including retrospective correction</t>
  </si>
  <si>
    <t>Orsted Sales</t>
  </si>
  <si>
    <t>0644</t>
  </si>
  <si>
    <t>Individual</t>
  </si>
  <si>
    <t>2 (4)</t>
  </si>
  <si>
    <t>2 (6)</t>
  </si>
  <si>
    <t>Panel Requested Text 21/12/17</t>
  </si>
  <si>
    <t>Amending the oxygen content limit in the Network Entry Agreement at South Hook LNG</t>
  </si>
  <si>
    <t>South Hook Gas Ltd</t>
  </si>
  <si>
    <t>0645</t>
  </si>
  <si>
    <t>Mandate monthly read submission for Smart and AMR sites from 01 February 2018</t>
  </si>
  <si>
    <t>Vitol S.A. Geneva</t>
  </si>
  <si>
    <t>0646</t>
  </si>
  <si>
    <t xml:space="preserve">Review of the Offtake Arrangements Document </t>
  </si>
  <si>
    <t>Oftake</t>
  </si>
  <si>
    <t>Reforms to incentivise accurate and timely DM reads and to remove the Transporter Class 1 read obligation</t>
  </si>
  <si>
    <t>Reforms to incentivise accurate and timely DM reads for Class 2 Meter Points to improve the accuracy of Unidentified Gas allocation</t>
  </si>
  <si>
    <t>0647</t>
  </si>
  <si>
    <t>UIG</t>
  </si>
  <si>
    <t>Panel Requested 18/01/18</t>
  </si>
  <si>
    <t>Opening Class 1 reads to Competition</t>
  </si>
  <si>
    <t>D</t>
  </si>
  <si>
    <t>E</t>
  </si>
  <si>
    <t xml:space="preserve">F </t>
  </si>
  <si>
    <t>Uniper Energy</t>
  </si>
  <si>
    <t>Interconnector</t>
  </si>
  <si>
    <t>0648</t>
  </si>
  <si>
    <t xml:space="preserve">End dating the revised DM Read estimation process introduced by Modification 0634 </t>
  </si>
  <si>
    <t>Panel Requested Text 15/02/18</t>
  </si>
  <si>
    <t>0649</t>
  </si>
  <si>
    <t xml:space="preserve">Update to UNC to formalise the Data Enquiry Service Permissions Matrix </t>
  </si>
  <si>
    <t>0650</t>
  </si>
  <si>
    <t>Minor Typographical Correction to UNC0638V Legal Text</t>
  </si>
  <si>
    <t>Aughinish Alumina</t>
  </si>
  <si>
    <t>0651</t>
  </si>
  <si>
    <t>G</t>
  </si>
  <si>
    <t>H</t>
  </si>
  <si>
    <t>0652</t>
  </si>
  <si>
    <t>Obligation to submit reads and data for winter consumption caclulation (meters in EUC bands 3 - 8)</t>
  </si>
  <si>
    <t>Npower</t>
  </si>
  <si>
    <t>J</t>
  </si>
  <si>
    <r>
      <t>Amendments to Gas Transmission Charging Regime</t>
    </r>
    <r>
      <rPr>
        <sz val="12"/>
        <color rgb="FF008000"/>
        <rFont val="Arial"/>
        <family val="2"/>
      </rPr>
      <t xml:space="preserve"> </t>
    </r>
  </si>
  <si>
    <t xml:space="preserve">RWE  </t>
  </si>
  <si>
    <t xml:space="preserve">Updating the parameters for the NTS Optional Commodity Charge – Introducing the NTS Optional Capacity Charge </t>
  </si>
  <si>
    <t>0653</t>
  </si>
  <si>
    <t>C*</t>
  </si>
  <si>
    <r>
      <t xml:space="preserve">Updating the parameters for the NTS Optional Commodity Charge – Introducing the NTS Optional Capacity Charge </t>
    </r>
    <r>
      <rPr>
        <sz val="12"/>
        <color rgb="FFFF0000"/>
        <rFont val="Arial"/>
        <family val="2"/>
        <charset val="204"/>
      </rPr>
      <t>(Renumbered to 0653)</t>
    </r>
  </si>
  <si>
    <t>0654</t>
  </si>
  <si>
    <t>Mandating the provision of NDM sample data</t>
  </si>
  <si>
    <t xml:space="preserve">n/a </t>
  </si>
  <si>
    <t>Panel Requested Text 15/03/18</t>
  </si>
  <si>
    <t>0655</t>
  </si>
  <si>
    <t>Requiring a Meter Reading following a change of Local Distribution Zone or Exit Zone.</t>
  </si>
  <si>
    <t>Richard Pomroy</t>
  </si>
  <si>
    <t>Updating the parameters for the NTS Optional Commodity Charge while complying with the EU Tariff Code</t>
  </si>
  <si>
    <t>K</t>
  </si>
  <si>
    <t>George Grant,
Gateway LNG
Company Ltd</t>
  </si>
  <si>
    <t>L</t>
  </si>
  <si>
    <t>0656</t>
  </si>
  <si>
    <t>Changes to Modification Panel arrangements</t>
  </si>
  <si>
    <t>0657</t>
  </si>
  <si>
    <t xml:space="preserve">Adding AQ reporting to the PARR Schedule reporting suite </t>
  </si>
  <si>
    <t>Improvements to nomination and reconciliation through the introduction of new EUC bands and improvements for the ALP and DAF</t>
  </si>
  <si>
    <t></t>
  </si>
  <si>
    <t>0658</t>
  </si>
  <si>
    <t xml:space="preserve">CDSP to identify and develop improvements to LDZ settlement processes </t>
  </si>
  <si>
    <t>0659</t>
  </si>
  <si>
    <t>Improvements to the Composite Weather Variable</t>
  </si>
  <si>
    <t>0660</t>
  </si>
  <si>
    <t>Amendment to PARR permissions to allow PAC to update with UNCC approval</t>
  </si>
  <si>
    <t>0661</t>
  </si>
  <si>
    <t>0662</t>
  </si>
  <si>
    <t>Reconciliation and Imbalance Cash Out Prices</t>
  </si>
  <si>
    <t>National Grid</t>
  </si>
  <si>
    <t>Changes to the Retrospective Data Update provisions</t>
  </si>
  <si>
    <t>Y</t>
  </si>
  <si>
    <t>Revenue Recovery at Combined  ASEPs</t>
  </si>
  <si>
    <t>0663</t>
  </si>
  <si>
    <t>Extending the data comprised under the definition of Supply Point Premises Data (TPD V5.18.1)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</si>
</sst>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3">
    <font>
      <sz val="12"/>
      <name val="Arial"/>
      <family val="2"/>
      <charset val="204"/>
    </font>
    <font>
      <sz val="12"/>
      <color indexed="8"/>
      <name val="Calibri"/>
      <family val="2"/>
    </font>
    <font>
      <b/>
      <sz val="12"/>
      <name val="Arial"/>
      <family val="2"/>
      <charset val="204"/>
    </font>
    <font>
      <b/>
      <u/>
      <sz val="2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name val="Verdana"/>
      <family val="2"/>
    </font>
    <font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2"/>
      <color indexed="8"/>
      <name val="Calibri"/>
      <family val="2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color indexed="10"/>
      <name val="Calibri"/>
      <family val="2"/>
    </font>
    <font>
      <sz val="12"/>
      <color indexed="9"/>
      <name val="Arial"/>
      <family val="2"/>
      <charset val="204"/>
    </font>
    <font>
      <strike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</font>
    <font>
      <sz val="12"/>
      <color indexed="55"/>
      <name val="Arial"/>
      <family val="2"/>
      <charset val="204"/>
    </font>
    <font>
      <b/>
      <sz val="12"/>
      <color indexed="55"/>
      <name val="Arial"/>
      <family val="2"/>
      <charset val="204"/>
    </font>
    <font>
      <sz val="12"/>
      <color indexed="55"/>
      <name val="Arial"/>
      <family val="2"/>
      <charset val="204"/>
    </font>
    <font>
      <i/>
      <sz val="12"/>
      <color indexed="55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Calibri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u/>
      <sz val="12"/>
      <color theme="10"/>
      <name val="Arial"/>
      <family val="2"/>
      <charset val="204"/>
    </font>
    <font>
      <u/>
      <sz val="12"/>
      <color theme="11"/>
      <name val="Arial"/>
      <family val="2"/>
      <charset val="204"/>
    </font>
    <font>
      <sz val="12"/>
      <name val="Arial"/>
      <family val="2"/>
    </font>
    <font>
      <sz val="12"/>
      <color rgb="FF008000"/>
      <name val="Arial"/>
      <family val="2"/>
    </font>
    <font>
      <sz val="14"/>
      <color indexed="8"/>
      <name val="Calibri"/>
      <family val="2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8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</borders>
  <cellStyleXfs count="69">
    <xf numFmtId="0" fontId="0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06"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protection locked="0" hidden="1"/>
    </xf>
    <xf numFmtId="0" fontId="0" fillId="0" borderId="0" xfId="0" applyAlignment="1" applyProtection="1">
      <protection hidden="1"/>
    </xf>
    <xf numFmtId="0" fontId="2" fillId="0" borderId="0" xfId="0" applyFont="1" applyBorder="1" applyAlignment="1" applyProtection="1">
      <alignment horizontal="center" wrapText="1"/>
      <protection locked="0" hidden="1"/>
    </xf>
    <xf numFmtId="0" fontId="2" fillId="0" borderId="0" xfId="0" applyFont="1" applyBorder="1" applyAlignment="1" applyProtection="1">
      <protection locked="0"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15" fontId="0" fillId="0" borderId="3" xfId="0" applyNumberForma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15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left" vertical="center" wrapText="1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Font="1" applyAlignment="1"/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15" fontId="0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vertical="justify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/>
      <protection hidden="1"/>
    </xf>
    <xf numFmtId="15" fontId="0" fillId="0" borderId="3" xfId="0" applyNumberForma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/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9" fillId="0" borderId="0" xfId="0" applyFont="1" applyAlignment="1"/>
    <xf numFmtId="0" fontId="17" fillId="0" borderId="3" xfId="0" applyFont="1" applyBorder="1" applyAlignment="1">
      <alignment horizontal="left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4" fontId="17" fillId="0" borderId="3" xfId="0" applyNumberFormat="1" applyFont="1" applyBorder="1" applyAlignment="1">
      <alignment horizontal="left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15" fontId="0" fillId="0" borderId="9" xfId="0" applyNumberFormat="1" applyBorder="1" applyAlignment="1" applyProtection="1">
      <alignment horizontal="center" vertical="center" wrapText="1"/>
      <protection locked="0"/>
    </xf>
    <xf numFmtId="15" fontId="0" fillId="0" borderId="8" xfId="0" applyNumberForma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protection locked="0" hidden="1"/>
    </xf>
    <xf numFmtId="0" fontId="0" fillId="0" borderId="10" xfId="0" applyBorder="1" applyAlignment="1" applyProtection="1">
      <protection hidden="1"/>
    </xf>
    <xf numFmtId="0" fontId="17" fillId="0" borderId="9" xfId="0" applyFont="1" applyBorder="1" applyAlignment="1">
      <alignment horizontal="left" vertical="center"/>
    </xf>
    <xf numFmtId="14" fontId="14" fillId="0" borderId="9" xfId="0" applyNumberFormat="1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4" fontId="17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7" fillId="0" borderId="13" xfId="0" applyFont="1" applyBorder="1" applyAlignment="1">
      <alignment horizontal="center" vertical="center" wrapText="1"/>
    </xf>
    <xf numFmtId="0" fontId="17" fillId="0" borderId="3" xfId="0" applyFont="1" applyBorder="1" applyAlignment="1" applyProtection="1">
      <alignment vertical="center" wrapText="1"/>
      <protection locked="0"/>
    </xf>
    <xf numFmtId="15" fontId="0" fillId="0" borderId="3" xfId="0" applyNumberFormat="1" applyBorder="1" applyAlignment="1">
      <alignment horizontal="center" vertical="center" wrapText="1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5" fontId="0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>
      <alignment horizontal="center" vertical="center" wrapText="1"/>
    </xf>
    <xf numFmtId="15" fontId="0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4" fontId="17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 applyProtection="1">
      <alignment vertical="center" wrapText="1"/>
      <protection locked="0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3" xfId="0" applyBorder="1" applyAlignment="1"/>
    <xf numFmtId="0" fontId="25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center" vertical="center" wrapText="1"/>
    </xf>
    <xf numFmtId="0" fontId="26" fillId="0" borderId="6" xfId="0" applyFont="1" applyBorder="1" applyAlignment="1">
      <alignment horizontal="center"/>
    </xf>
    <xf numFmtId="0" fontId="26" fillId="0" borderId="5" xfId="0" applyFont="1" applyBorder="1" applyAlignment="1" applyProtection="1">
      <alignment horizontal="center"/>
      <protection hidden="1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0" xfId="0" applyFont="1" applyBorder="1" applyAlignment="1"/>
    <xf numFmtId="0" fontId="26" fillId="0" borderId="6" xfId="0" applyFont="1" applyBorder="1" applyAlignment="1"/>
    <xf numFmtId="0" fontId="26" fillId="0" borderId="16" xfId="0" applyFont="1" applyBorder="1" applyAlignment="1"/>
    <xf numFmtId="0" fontId="26" fillId="0" borderId="17" xfId="0" applyFont="1" applyBorder="1" applyAlignment="1"/>
    <xf numFmtId="0" fontId="26" fillId="0" borderId="3" xfId="0" applyFont="1" applyBorder="1" applyAlignment="1"/>
    <xf numFmtId="0" fontId="25" fillId="0" borderId="5" xfId="0" applyFont="1" applyBorder="1" applyAlignment="1" applyProtection="1">
      <alignment horizontal="center"/>
      <protection hidden="1"/>
    </xf>
    <xf numFmtId="0" fontId="25" fillId="0" borderId="6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>
      <alignment horizontal="center" vertical="center" wrapText="1"/>
    </xf>
    <xf numFmtId="0" fontId="28" fillId="0" borderId="3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15" fontId="0" fillId="0" borderId="3" xfId="0" applyNumberFormat="1" applyFont="1" applyBorder="1" applyAlignment="1" applyProtection="1">
      <alignment horizontal="center" vertical="center" wrapText="1"/>
      <protection locked="0"/>
    </xf>
    <xf numFmtId="14" fontId="4" fillId="0" borderId="18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 applyProtection="1">
      <alignment vertical="center" wrapText="1"/>
      <protection locked="0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29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29" fillId="0" borderId="19" xfId="0" applyNumberFormat="1" applyFont="1" applyBorder="1" applyAlignment="1" applyProtection="1">
      <alignment horizontal="right" vertical="center" wrapText="1"/>
      <protection locked="0"/>
    </xf>
    <xf numFmtId="49" fontId="4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right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5" fontId="30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5" fontId="0" fillId="0" borderId="0" xfId="0" applyNumberFormat="1" applyAlignment="1"/>
    <xf numFmtId="15" fontId="31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4" fontId="0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5" fontId="5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5" fontId="34" fillId="0" borderId="2" xfId="0" applyNumberFormat="1" applyFont="1" applyBorder="1" applyAlignment="1" applyProtection="1">
      <alignment horizontal="center" vertical="center" wrapText="1"/>
      <protection locked="0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 vertical="center"/>
      <protection hidden="1"/>
    </xf>
    <xf numFmtId="15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14" fontId="17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17" fillId="5" borderId="3" xfId="0" applyFont="1" applyFill="1" applyBorder="1" applyAlignment="1">
      <alignment horizontal="center" vertical="center" wrapText="1"/>
    </xf>
    <xf numFmtId="14" fontId="17" fillId="5" borderId="3" xfId="0" applyNumberFormat="1" applyFont="1" applyFill="1" applyBorder="1" applyAlignment="1">
      <alignment horizontal="center" vertical="center" wrapText="1"/>
    </xf>
    <xf numFmtId="164" fontId="17" fillId="5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5" fillId="0" borderId="3" xfId="0" applyFont="1" applyBorder="1" applyAlignment="1">
      <alignment horizontal="left" vertical="center"/>
    </xf>
    <xf numFmtId="0" fontId="3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4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49" fontId="4" fillId="0" borderId="24" xfId="0" applyNumberFormat="1" applyFont="1" applyBorder="1" applyAlignment="1" applyProtection="1">
      <alignment horizontal="right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15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5" fontId="0" fillId="0" borderId="1" xfId="0" applyNumberForma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5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5" fontId="0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5" fontId="36" fillId="0" borderId="2" xfId="0" applyNumberFormat="1" applyFont="1" applyBorder="1" applyAlignment="1" applyProtection="1">
      <alignment horizontal="center" vertical="center" wrapText="1"/>
      <protection locked="0"/>
    </xf>
    <xf numFmtId="15" fontId="32" fillId="0" borderId="0" xfId="0" applyNumberFormat="1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5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6" fontId="33" fillId="0" borderId="1" xfId="0" applyNumberFormat="1" applyFont="1" applyBorder="1" applyAlignment="1">
      <alignment horizontal="center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15" fontId="0" fillId="0" borderId="2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" xfId="0" applyFont="1" applyBorder="1" applyAlignment="1">
      <alignment horizontal="left" vertical="center" wrapText="1"/>
    </xf>
    <xf numFmtId="14" fontId="39" fillId="0" borderId="2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left" vertical="center" wrapText="1"/>
    </xf>
    <xf numFmtId="14" fontId="39" fillId="0" borderId="1" xfId="0" applyNumberFormat="1" applyFont="1" applyBorder="1" applyAlignment="1">
      <alignment horizontal="center" vertical="center" wrapText="1"/>
    </xf>
    <xf numFmtId="0" fontId="39" fillId="0" borderId="4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5" fontId="36" fillId="0" borderId="0" xfId="0" applyNumberFormat="1" applyFont="1" applyAlignment="1"/>
    <xf numFmtId="0" fontId="36" fillId="0" borderId="0" xfId="0" applyFont="1" applyAlignment="1">
      <alignment horizontal="left" vertical="center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5" fontId="34" fillId="0" borderId="1" xfId="0" applyNumberFormat="1" applyFont="1" applyBorder="1" applyAlignment="1" applyProtection="1">
      <alignment horizontal="center" vertical="center" wrapText="1"/>
      <protection locked="0"/>
    </xf>
    <xf numFmtId="15" fontId="3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5" fillId="0" borderId="30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5" fillId="0" borderId="30" xfId="0" applyFont="1" applyBorder="1" applyAlignment="1" applyProtection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728"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25400</xdr:rowOff>
    </xdr:from>
    <xdr:ext cx="4749800" cy="17543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C1F43B1-93BB-814C-863A-EF84102E04C0}"/>
            </a:ext>
          </a:extLst>
        </xdr:cNvPr>
        <xdr:cNvSpPr txBox="1"/>
      </xdr:nvSpPr>
      <xdr:spPr>
        <a:xfrm>
          <a:off x="0" y="609600"/>
          <a:ext cx="4749800" cy="1754327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This register identifies the text provider, in column G, for each modification.  Column F 'Rotation' shows who is next using the numerical order in the Transporter list at the top of this sheet.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Transporter raised modifications are not subject to this rota and are shown 'n/a., as are certain other modifications not requiring text (eg Fast Track mods with shipper-supplied text).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Columns P-S track the delivery of the text.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H448"/>
  <sheetViews>
    <sheetView showGridLines="0" tabSelected="1" showOutlineSymbols="0" workbookViewId="0">
      <pane xSplit="2" ySplit="3" topLeftCell="C4" activePane="bottomRight" state="frozen"/>
      <selection pane="topRight"/>
      <selection pane="bottomLeft"/>
      <selection pane="bottomRight" activeCell="K13" sqref="K13"/>
    </sheetView>
  </sheetViews>
  <sheetFormatPr baseColWidth="10" defaultColWidth="9.7109375" defaultRowHeight="16"/>
  <cols>
    <col min="1" max="1" width="5.42578125" style="168" customWidth="1"/>
    <col min="2" max="2" width="4.5703125" style="6" customWidth="1"/>
    <col min="3" max="3" width="39" style="6" customWidth="1"/>
    <col min="4" max="4" width="19.85546875" style="6" customWidth="1"/>
    <col min="5" max="5" width="10.42578125" style="3" customWidth="1"/>
    <col min="6" max="6" width="10.28515625" style="1" customWidth="1"/>
    <col min="7" max="7" width="11.5703125" style="1" customWidth="1"/>
    <col min="8" max="8" width="13" style="1" customWidth="1"/>
    <col min="9" max="9" width="15" style="1" customWidth="1"/>
    <col min="10" max="10" width="14.85546875" customWidth="1"/>
    <col min="11" max="11" width="10.140625" style="4" customWidth="1"/>
    <col min="12" max="12" width="16.7109375" style="7" hidden="1" customWidth="1"/>
    <col min="13" max="13" width="31.140625" style="8" hidden="1" customWidth="1"/>
    <col min="14" max="14" width="21.5703125" style="8" customWidth="1"/>
    <col min="15" max="15" width="9.28515625" style="8" customWidth="1"/>
    <col min="16" max="16" width="14.28515625" customWidth="1"/>
    <col min="29" max="34" width="9.7109375" hidden="1" customWidth="1"/>
  </cols>
  <sheetData>
    <row r="1" spans="1:34" ht="28" customHeight="1">
      <c r="A1" s="288" t="s">
        <v>129</v>
      </c>
      <c r="B1" s="288"/>
      <c r="C1" s="288"/>
      <c r="D1" s="288"/>
      <c r="E1" s="288"/>
      <c r="F1" s="288"/>
      <c r="G1" s="288"/>
      <c r="H1" s="288"/>
      <c r="I1" s="288"/>
      <c r="J1" s="288"/>
      <c r="K1" s="1" t="s">
        <v>210</v>
      </c>
      <c r="L1" s="1"/>
      <c r="M1" s="1"/>
      <c r="N1" s="1"/>
      <c r="O1" s="1"/>
      <c r="P1" s="1"/>
    </row>
    <row r="2" spans="1:34" ht="24" customHeight="1" thickBot="1">
      <c r="A2" s="287" t="s">
        <v>44</v>
      </c>
      <c r="B2" s="287"/>
      <c r="C2" s="287"/>
      <c r="D2" s="287"/>
      <c r="E2" s="287"/>
      <c r="F2" s="287"/>
      <c r="G2" s="287"/>
      <c r="H2" s="287"/>
      <c r="I2" s="287"/>
    </row>
    <row r="3" spans="1:34" ht="60" customHeight="1" thickTop="1" thickBot="1">
      <c r="A3" s="289" t="s">
        <v>324</v>
      </c>
      <c r="B3" s="290"/>
      <c r="C3" s="87" t="s">
        <v>125</v>
      </c>
      <c r="D3" s="280" t="s">
        <v>220</v>
      </c>
      <c r="E3" s="88" t="s">
        <v>221</v>
      </c>
      <c r="F3" s="88" t="s">
        <v>301</v>
      </c>
      <c r="G3" s="89" t="s">
        <v>139</v>
      </c>
      <c r="H3" s="89" t="s">
        <v>338</v>
      </c>
      <c r="I3" s="89" t="s">
        <v>122</v>
      </c>
      <c r="J3" s="90" t="s">
        <v>120</v>
      </c>
      <c r="K3" s="90" t="s">
        <v>358</v>
      </c>
      <c r="L3" s="91" t="s">
        <v>325</v>
      </c>
      <c r="M3" s="92"/>
      <c r="N3" s="93" t="s">
        <v>55</v>
      </c>
      <c r="O3" s="93" t="s">
        <v>124</v>
      </c>
      <c r="P3" s="93" t="s">
        <v>56</v>
      </c>
      <c r="Q3" s="93" t="s">
        <v>57</v>
      </c>
      <c r="R3" s="93" t="s">
        <v>58</v>
      </c>
      <c r="S3" s="93" t="s">
        <v>59</v>
      </c>
      <c r="T3" s="230" t="s">
        <v>60</v>
      </c>
      <c r="U3" s="59"/>
    </row>
    <row r="4" spans="1:34" ht="60" customHeight="1" thickBot="1">
      <c r="A4" s="286" t="s">
        <v>712</v>
      </c>
      <c r="B4" s="284"/>
      <c r="C4" s="217" t="s">
        <v>713</v>
      </c>
      <c r="D4" s="108" t="s">
        <v>236</v>
      </c>
      <c r="E4" s="232">
        <v>43287</v>
      </c>
      <c r="F4" s="184" t="s">
        <v>144</v>
      </c>
      <c r="G4" s="226" t="s">
        <v>422</v>
      </c>
      <c r="H4" s="226" t="s">
        <v>230</v>
      </c>
      <c r="I4" s="260" t="s">
        <v>334</v>
      </c>
      <c r="J4" s="184" t="str">
        <f>LOOKUP(I4,Lookups!$A$3:$A$19,Lookups!$B$3:$B$19)</f>
        <v>Report to Panel</v>
      </c>
      <c r="K4" s="227">
        <v>43573</v>
      </c>
      <c r="L4" s="108"/>
      <c r="M4" s="233"/>
      <c r="N4" s="108" t="s">
        <v>141</v>
      </c>
      <c r="O4" s="124">
        <v>5</v>
      </c>
      <c r="P4" s="124"/>
      <c r="Q4" s="159"/>
      <c r="R4" s="159"/>
      <c r="S4" s="244"/>
      <c r="T4" s="259"/>
      <c r="U4" s="59"/>
    </row>
    <row r="5" spans="1:34" ht="60" customHeight="1">
      <c r="A5" s="286" t="s">
        <v>706</v>
      </c>
      <c r="B5" s="284"/>
      <c r="C5" s="217" t="s">
        <v>711</v>
      </c>
      <c r="D5" s="108" t="s">
        <v>219</v>
      </c>
      <c r="E5" s="232">
        <v>43263</v>
      </c>
      <c r="F5" s="184" t="s">
        <v>144</v>
      </c>
      <c r="G5" s="226" t="s">
        <v>306</v>
      </c>
      <c r="H5" s="19" t="s">
        <v>319</v>
      </c>
      <c r="I5" s="260" t="s">
        <v>334</v>
      </c>
      <c r="J5" s="184" t="str">
        <f>LOOKUP(I5,Lookups!$A$3:$A$19,Lookups!$B$3:$B$19)</f>
        <v>Report to Panel</v>
      </c>
      <c r="K5" s="227">
        <v>43573</v>
      </c>
      <c r="L5" s="108"/>
      <c r="M5" s="233"/>
      <c r="N5" s="108" t="s">
        <v>708</v>
      </c>
      <c r="O5" s="124"/>
      <c r="P5" s="124"/>
      <c r="Q5" s="159"/>
      <c r="R5" s="159"/>
      <c r="S5" s="244"/>
      <c r="T5" s="259"/>
      <c r="U5" s="59"/>
    </row>
    <row r="6" spans="1:34" ht="60" customHeight="1">
      <c r="A6" s="223" t="s">
        <v>705</v>
      </c>
      <c r="B6" s="268" t="s">
        <v>439</v>
      </c>
      <c r="C6" s="217" t="s">
        <v>707</v>
      </c>
      <c r="D6" s="108" t="s">
        <v>387</v>
      </c>
      <c r="E6" s="232">
        <v>43262</v>
      </c>
      <c r="F6" s="184" t="s">
        <v>144</v>
      </c>
      <c r="G6" s="226" t="s">
        <v>339</v>
      </c>
      <c r="H6" s="226" t="s">
        <v>79</v>
      </c>
      <c r="I6" s="260" t="s">
        <v>140</v>
      </c>
      <c r="J6" s="184" t="str">
        <f>LOOKUP(I6,Lookups!$A$3:$A$19,Lookups!$B$3:$B$19)</f>
        <v>Panel Consideration</v>
      </c>
      <c r="K6" s="227">
        <v>43299</v>
      </c>
      <c r="L6" s="108"/>
      <c r="M6" s="233"/>
      <c r="N6" s="108" t="s">
        <v>61</v>
      </c>
      <c r="O6" s="124"/>
      <c r="P6" s="124"/>
      <c r="Q6" s="159"/>
      <c r="R6" s="159"/>
      <c r="S6" s="124"/>
      <c r="T6" s="187"/>
      <c r="U6" s="59"/>
    </row>
    <row r="7" spans="1:34" ht="60" customHeight="1">
      <c r="A7" s="223" t="s">
        <v>703</v>
      </c>
      <c r="B7" s="240" t="s">
        <v>437</v>
      </c>
      <c r="C7" s="217" t="s">
        <v>704</v>
      </c>
      <c r="D7" s="108" t="s">
        <v>630</v>
      </c>
      <c r="E7" s="232">
        <v>43259</v>
      </c>
      <c r="F7" s="184" t="s">
        <v>144</v>
      </c>
      <c r="G7" s="226" t="s">
        <v>422</v>
      </c>
      <c r="H7" s="226" t="s">
        <v>230</v>
      </c>
      <c r="I7" s="260" t="s">
        <v>334</v>
      </c>
      <c r="J7" s="184" t="str">
        <f>LOOKUP(I7,Lookups!$A$3:$A$19,Lookups!$B$3:$B$19)</f>
        <v>Report to Panel</v>
      </c>
      <c r="K7" s="227">
        <v>43363</v>
      </c>
      <c r="L7" s="108"/>
      <c r="M7" s="233"/>
      <c r="N7" s="108" t="s">
        <v>570</v>
      </c>
      <c r="O7" s="124">
        <v>4</v>
      </c>
      <c r="P7" s="124"/>
      <c r="Q7" s="159"/>
      <c r="R7" s="159"/>
      <c r="S7" s="124"/>
      <c r="T7" s="187"/>
      <c r="U7" s="59"/>
    </row>
    <row r="8" spans="1:34" ht="60" customHeight="1">
      <c r="A8" s="223" t="s">
        <v>701</v>
      </c>
      <c r="B8" s="240" t="s">
        <v>437</v>
      </c>
      <c r="C8" s="217" t="s">
        <v>702</v>
      </c>
      <c r="D8" s="108" t="s">
        <v>337</v>
      </c>
      <c r="E8" s="232">
        <v>43249</v>
      </c>
      <c r="F8" s="184" t="s">
        <v>144</v>
      </c>
      <c r="G8" s="226" t="s">
        <v>422</v>
      </c>
      <c r="H8" s="226" t="s">
        <v>653</v>
      </c>
      <c r="I8" s="260" t="s">
        <v>334</v>
      </c>
      <c r="J8" s="184" t="str">
        <f>LOOKUP(I8,Lookups!$A$3:$A$19,Lookups!$B$3:$B$19)</f>
        <v>Report to Panel</v>
      </c>
      <c r="K8" s="227">
        <v>43419</v>
      </c>
      <c r="L8" s="108"/>
      <c r="M8" s="233"/>
      <c r="N8" s="108" t="s">
        <v>142</v>
      </c>
      <c r="O8" s="124">
        <v>3</v>
      </c>
      <c r="P8" s="124"/>
      <c r="Q8" s="159"/>
      <c r="R8" s="159"/>
      <c r="S8" s="124"/>
      <c r="T8" s="187"/>
      <c r="U8" s="59"/>
    </row>
    <row r="9" spans="1:34" ht="60" customHeight="1">
      <c r="A9" s="223" t="s">
        <v>699</v>
      </c>
      <c r="B9" s="240"/>
      <c r="C9" s="217" t="s">
        <v>700</v>
      </c>
      <c r="D9" s="108" t="s">
        <v>327</v>
      </c>
      <c r="E9" s="232">
        <v>43245</v>
      </c>
      <c r="F9" s="277" t="str">
        <f>LOOKUP($I9,Lookups!$A$3:$A$17, Lookups!$C$3:$C$17)</f>
        <v>Live</v>
      </c>
      <c r="G9" s="226" t="s">
        <v>401</v>
      </c>
      <c r="H9" s="226" t="s">
        <v>430</v>
      </c>
      <c r="I9" s="260" t="s">
        <v>307</v>
      </c>
      <c r="J9" s="184" t="str">
        <f>LOOKUP(I9,Lookups!$A$3:$A$19,Lookups!$B$3:$B$19)</f>
        <v>Ofgem decision</v>
      </c>
      <c r="K9" s="283">
        <v>43272</v>
      </c>
      <c r="L9" s="108"/>
      <c r="M9" s="233"/>
      <c r="N9" s="108" t="s">
        <v>570</v>
      </c>
      <c r="O9" s="124">
        <v>2</v>
      </c>
      <c r="P9" s="124"/>
      <c r="Q9" s="159"/>
      <c r="R9" s="159"/>
      <c r="S9" s="124"/>
      <c r="T9" s="187"/>
      <c r="U9" s="59"/>
    </row>
    <row r="10" spans="1:34" ht="60" customHeight="1">
      <c r="A10" s="223" t="s">
        <v>695</v>
      </c>
      <c r="B10" s="240" t="s">
        <v>437</v>
      </c>
      <c r="C10" s="217" t="s">
        <v>696</v>
      </c>
      <c r="D10" s="108" t="s">
        <v>674</v>
      </c>
      <c r="E10" s="232">
        <v>43220</v>
      </c>
      <c r="F10" s="277" t="str">
        <f>LOOKUP($I10,Lookups!$A$3:$A$17, Lookups!$C$3:$C$17)</f>
        <v>Live</v>
      </c>
      <c r="G10" s="226" t="s">
        <v>422</v>
      </c>
      <c r="H10" s="226" t="s">
        <v>230</v>
      </c>
      <c r="I10" s="260" t="s">
        <v>334</v>
      </c>
      <c r="J10" s="184" t="str">
        <f>LOOKUP(I10,Lookups!$A$3:$A$19,Lookups!$B$3:$B$19)</f>
        <v>Report to Panel</v>
      </c>
      <c r="K10" s="227">
        <v>43328</v>
      </c>
      <c r="L10" s="108"/>
      <c r="M10" s="233"/>
      <c r="N10" s="108" t="s">
        <v>587</v>
      </c>
      <c r="O10" s="124">
        <v>1</v>
      </c>
      <c r="P10" s="124"/>
      <c r="Q10" s="159"/>
      <c r="R10" s="159"/>
      <c r="S10" s="124"/>
      <c r="T10" s="187"/>
      <c r="U10" s="59"/>
    </row>
    <row r="11" spans="1:34" ht="60" customHeight="1">
      <c r="A11" s="223" t="s">
        <v>693</v>
      </c>
      <c r="B11" s="240"/>
      <c r="C11" s="217" t="s">
        <v>694</v>
      </c>
      <c r="D11" s="108" t="s">
        <v>333</v>
      </c>
      <c r="E11" s="232">
        <v>43220</v>
      </c>
      <c r="F11" s="277" t="str">
        <f>LOOKUP($I11,Lookups!$A$3:$A$17, Lookups!$C$3:$C$17)</f>
        <v>Live</v>
      </c>
      <c r="G11" s="226" t="s">
        <v>306</v>
      </c>
      <c r="H11" s="226" t="s">
        <v>229</v>
      </c>
      <c r="I11" s="260" t="s">
        <v>334</v>
      </c>
      <c r="J11" s="184" t="str">
        <f>LOOKUP(I11,Lookups!$A$3:$A$19,Lookups!$B$3:$B$19)</f>
        <v>Report to Panel</v>
      </c>
      <c r="K11" s="227">
        <v>43300</v>
      </c>
      <c r="L11" s="108"/>
      <c r="M11" s="233"/>
      <c r="N11" s="108" t="s">
        <v>570</v>
      </c>
      <c r="O11" s="124">
        <v>8</v>
      </c>
      <c r="P11" s="124"/>
      <c r="Q11" s="159"/>
      <c r="R11" s="159"/>
      <c r="S11" s="124"/>
      <c r="T11" s="187"/>
      <c r="U11" s="59"/>
    </row>
    <row r="12" spans="1:34" ht="60" customHeight="1">
      <c r="A12" s="223" t="s">
        <v>686</v>
      </c>
      <c r="B12" s="240" t="s">
        <v>437</v>
      </c>
      <c r="C12" s="217" t="s">
        <v>687</v>
      </c>
      <c r="D12" s="108" t="s">
        <v>333</v>
      </c>
      <c r="E12" s="232">
        <v>43196</v>
      </c>
      <c r="F12" s="277" t="str">
        <f>LOOKUP($I12,Lookups!$A$3:$A$17, Lookups!$C$3:$C$17)</f>
        <v>Closed</v>
      </c>
      <c r="G12" s="226" t="s">
        <v>422</v>
      </c>
      <c r="H12" s="226" t="s">
        <v>230</v>
      </c>
      <c r="I12" s="260" t="s">
        <v>419</v>
      </c>
      <c r="J12" s="184" t="str">
        <f>LOOKUP(I12,Lookups!$A$3:$A$19,Lookups!$B$3:$B$19)</f>
        <v>End of process</v>
      </c>
      <c r="K12" s="227">
        <v>43297</v>
      </c>
      <c r="L12" s="108"/>
      <c r="M12" s="233"/>
      <c r="N12" s="108" t="s">
        <v>233</v>
      </c>
      <c r="O12" s="124">
        <v>7</v>
      </c>
      <c r="P12" s="124"/>
      <c r="Q12" s="159"/>
      <c r="R12" s="159"/>
      <c r="S12" s="124"/>
      <c r="T12" s="187"/>
      <c r="U12" s="59"/>
    </row>
    <row r="13" spans="1:34" ht="60" customHeight="1">
      <c r="A13" s="223" t="s">
        <v>682</v>
      </c>
      <c r="B13" s="240"/>
      <c r="C13" s="217" t="s">
        <v>683</v>
      </c>
      <c r="D13" s="108" t="s">
        <v>337</v>
      </c>
      <c r="E13" s="232">
        <v>43187</v>
      </c>
      <c r="F13" s="277" t="str">
        <f>LOOKUP($I13,Lookups!$A$3:$A$17, Lookups!$C$3:$C$17)</f>
        <v>Live</v>
      </c>
      <c r="G13" s="226" t="s">
        <v>306</v>
      </c>
      <c r="H13" s="226" t="s">
        <v>653</v>
      </c>
      <c r="I13" s="260" t="s">
        <v>334</v>
      </c>
      <c r="J13" s="184" t="str">
        <f>LOOKUP(I13,Lookups!$A$3:$A$19,Lookups!$B$3:$B$19)</f>
        <v>Report to Panel</v>
      </c>
      <c r="K13" s="227">
        <v>43328</v>
      </c>
      <c r="L13" s="108" t="s">
        <v>219</v>
      </c>
      <c r="M13" s="233"/>
      <c r="N13" s="108" t="s">
        <v>141</v>
      </c>
      <c r="O13" s="124">
        <v>5</v>
      </c>
      <c r="P13" s="124"/>
      <c r="Q13" s="159"/>
      <c r="R13" s="159"/>
      <c r="S13" s="124"/>
      <c r="T13" s="187"/>
      <c r="U13" s="59"/>
    </row>
    <row r="14" spans="1:34" ht="60" customHeight="1">
      <c r="A14" s="223" t="s">
        <v>679</v>
      </c>
      <c r="B14" s="240"/>
      <c r="C14" s="217" t="s">
        <v>678</v>
      </c>
      <c r="D14" s="108" t="s">
        <v>630</v>
      </c>
      <c r="E14" s="232">
        <v>43174</v>
      </c>
      <c r="F14" s="277" t="str">
        <f>LOOKUP($I14,Lookups!$A$3:$A$17, Lookups!$C$3:$C$17)</f>
        <v>Live</v>
      </c>
      <c r="G14" s="226" t="s">
        <v>306</v>
      </c>
      <c r="H14" s="226" t="s">
        <v>202</v>
      </c>
      <c r="I14" s="260" t="s">
        <v>334</v>
      </c>
      <c r="J14" s="184" t="str">
        <f>LOOKUP(I14,Lookups!$A$3:$A$19,Lookups!$B$3:$B$19)</f>
        <v>Report to Panel</v>
      </c>
      <c r="K14" s="227">
        <v>43299</v>
      </c>
      <c r="L14" s="108" t="s">
        <v>219</v>
      </c>
      <c r="M14" s="233" t="s">
        <v>61</v>
      </c>
      <c r="N14" s="108" t="s">
        <v>219</v>
      </c>
      <c r="O14" s="124" t="s">
        <v>61</v>
      </c>
      <c r="P14" s="124"/>
      <c r="Q14" s="159"/>
      <c r="R14" s="159"/>
      <c r="S14" s="124"/>
      <c r="T14" s="187"/>
      <c r="U14" s="59"/>
    </row>
    <row r="15" spans="1:34" s="32" customFormat="1" ht="60" customHeight="1">
      <c r="A15" s="223" t="s">
        <v>672</v>
      </c>
      <c r="B15" s="285"/>
      <c r="C15" s="217" t="s">
        <v>673</v>
      </c>
      <c r="D15" s="246" t="s">
        <v>674</v>
      </c>
      <c r="E15" s="232">
        <v>43166</v>
      </c>
      <c r="F15" s="277" t="str">
        <f>LOOKUP($I15,Lookups!$A$3:$A$17, Lookups!$C$3:$C$17)</f>
        <v>Live</v>
      </c>
      <c r="G15" s="254" t="s">
        <v>306</v>
      </c>
      <c r="H15" s="226" t="s">
        <v>653</v>
      </c>
      <c r="I15" s="260" t="s">
        <v>334</v>
      </c>
      <c r="J15" s="184" t="str">
        <f>LOOKUP(I15,Lookups!$A$3:$A$19,Lookups!$B$3:$B$19)</f>
        <v>Report to Panel</v>
      </c>
      <c r="K15" s="227">
        <v>43328</v>
      </c>
      <c r="L15" s="233" t="s">
        <v>61</v>
      </c>
      <c r="M15" s="274" t="s">
        <v>61</v>
      </c>
      <c r="N15" s="264" t="s">
        <v>142</v>
      </c>
      <c r="O15" s="184">
        <v>3</v>
      </c>
      <c r="P15" s="233"/>
      <c r="Q15" s="233"/>
      <c r="R15" s="233"/>
      <c r="S15" s="233"/>
      <c r="T15" s="187"/>
      <c r="U15" s="261"/>
      <c r="AC15"/>
      <c r="AD15"/>
      <c r="AE15"/>
      <c r="AF15"/>
      <c r="AG15"/>
      <c r="AH15"/>
    </row>
    <row r="16" spans="1:34" ht="60" customHeight="1">
      <c r="A16" s="223" t="s">
        <v>669</v>
      </c>
      <c r="B16" s="285"/>
      <c r="C16" s="217" t="s">
        <v>709</v>
      </c>
      <c r="D16" s="246" t="s">
        <v>570</v>
      </c>
      <c r="E16" s="232">
        <v>43164</v>
      </c>
      <c r="F16" s="277" t="str">
        <f>LOOKUP($I16,Lookups!$A$3:$A$17, Lookups!$C$3:$C$17)</f>
        <v>Live</v>
      </c>
      <c r="G16" s="254" t="s">
        <v>306</v>
      </c>
      <c r="H16" s="226" t="s">
        <v>230</v>
      </c>
      <c r="I16" s="260" t="s">
        <v>334</v>
      </c>
      <c r="J16" s="184" t="str">
        <f>LOOKUP(I16,Lookups!$A$3:$A$19,Lookups!$B$3:$B$19)</f>
        <v>Report to Panel</v>
      </c>
      <c r="K16" s="227">
        <v>43328</v>
      </c>
      <c r="L16" s="108"/>
      <c r="M16" s="184"/>
      <c r="N16" s="275" t="s">
        <v>61</v>
      </c>
      <c r="O16" s="274" t="s">
        <v>61</v>
      </c>
      <c r="P16" s="233"/>
      <c r="Q16" s="233"/>
      <c r="R16" s="233"/>
      <c r="S16" s="233"/>
      <c r="T16" s="187"/>
      <c r="U16" s="59"/>
    </row>
    <row r="17" spans="1:21" ht="60" customHeight="1">
      <c r="A17" s="223" t="s">
        <v>666</v>
      </c>
      <c r="B17" s="240" t="s">
        <v>440</v>
      </c>
      <c r="C17" s="217" t="s">
        <v>667</v>
      </c>
      <c r="D17" s="246" t="s">
        <v>142</v>
      </c>
      <c r="E17" s="232">
        <v>43159</v>
      </c>
      <c r="F17" s="184" t="str">
        <f>LOOKUP(+I17,Lookups!$A$3:$A$19,Lookups!$C$3:$C$19)</f>
        <v>Closed</v>
      </c>
      <c r="G17" s="226" t="s">
        <v>260</v>
      </c>
      <c r="H17" s="226" t="s">
        <v>230</v>
      </c>
      <c r="I17" s="260" t="s">
        <v>226</v>
      </c>
      <c r="J17" s="184" t="str">
        <f>LOOKUP(I17,Lookups!$A$3:$A$19,Lookups!$B$3:$B$19)</f>
        <v>Effective date</v>
      </c>
      <c r="K17" s="227">
        <v>43200</v>
      </c>
      <c r="L17" s="108"/>
      <c r="M17" s="184"/>
      <c r="N17" s="275" t="s">
        <v>61</v>
      </c>
      <c r="O17" s="233"/>
      <c r="P17" s="233"/>
      <c r="Q17" s="233"/>
      <c r="R17" s="233"/>
      <c r="S17" s="233"/>
      <c r="T17" s="187"/>
      <c r="U17" s="59"/>
    </row>
    <row r="18" spans="1:21" ht="84" customHeight="1">
      <c r="A18" s="223" t="s">
        <v>664</v>
      </c>
      <c r="B18" s="240" t="s">
        <v>437</v>
      </c>
      <c r="C18" s="217" t="s">
        <v>665</v>
      </c>
      <c r="D18" s="108" t="s">
        <v>333</v>
      </c>
      <c r="E18" s="232">
        <v>43157</v>
      </c>
      <c r="F18" s="277" t="str">
        <f>LOOKUP($I18,Lookups!$A$3:$A$17, Lookups!$C$3:$C$17)</f>
        <v>Live</v>
      </c>
      <c r="G18" s="226" t="s">
        <v>422</v>
      </c>
      <c r="H18" s="226" t="s">
        <v>230</v>
      </c>
      <c r="I18" s="260" t="s">
        <v>334</v>
      </c>
      <c r="J18" s="184" t="str">
        <f>LOOKUP(I18,Lookups!$A$3:$A$19,Lookups!$B$3:$B$19)</f>
        <v>Report to Panel</v>
      </c>
      <c r="K18" s="227">
        <v>43363</v>
      </c>
      <c r="L18" s="255"/>
      <c r="M18" s="256"/>
      <c r="N18" s="108" t="s">
        <v>570</v>
      </c>
      <c r="O18" s="184">
        <v>2</v>
      </c>
      <c r="P18" s="233"/>
      <c r="Q18" s="233"/>
      <c r="R18" s="233"/>
      <c r="S18" s="233"/>
      <c r="T18" s="187"/>
    </row>
    <row r="19" spans="1:21" ht="60" customHeight="1">
      <c r="A19" s="223" t="s">
        <v>661</v>
      </c>
      <c r="B19" s="240" t="s">
        <v>437</v>
      </c>
      <c r="C19" s="217" t="s">
        <v>662</v>
      </c>
      <c r="D19" s="108" t="s">
        <v>333</v>
      </c>
      <c r="E19" s="232">
        <v>43137</v>
      </c>
      <c r="F19" s="277" t="str">
        <f>LOOKUP($I19,Lookups!$A$3:$A$17, Lookups!$C$3:$C$17)</f>
        <v>Closed</v>
      </c>
      <c r="G19" s="226" t="s">
        <v>422</v>
      </c>
      <c r="H19" s="226" t="s">
        <v>230</v>
      </c>
      <c r="I19" s="260" t="s">
        <v>226</v>
      </c>
      <c r="J19" s="184" t="str">
        <f>LOOKUP(I19,Lookups!$A$3:$A$19,Lookups!$B$3:$B$19)</f>
        <v>Effective date</v>
      </c>
      <c r="K19" s="227">
        <v>43262</v>
      </c>
      <c r="L19" s="108"/>
      <c r="M19" s="184"/>
      <c r="N19" s="108" t="s">
        <v>141</v>
      </c>
      <c r="O19" s="178">
        <v>1</v>
      </c>
      <c r="P19" s="124" t="s">
        <v>663</v>
      </c>
      <c r="Q19" s="159">
        <v>43167</v>
      </c>
      <c r="R19" s="267">
        <v>43157</v>
      </c>
      <c r="S19" s="124" t="str">
        <f>IF(ISBLANK(R19)," ",IF(R19&lt;=Q19,"Y","N"))</f>
        <v>Y</v>
      </c>
      <c r="T19" s="187"/>
      <c r="U19" s="59"/>
    </row>
    <row r="20" spans="1:21" ht="60" customHeight="1">
      <c r="A20" s="223" t="s">
        <v>652</v>
      </c>
      <c r="B20" s="234"/>
      <c r="C20" s="217" t="s">
        <v>655</v>
      </c>
      <c r="D20" s="281" t="s">
        <v>233</v>
      </c>
      <c r="E20" s="232">
        <v>43118</v>
      </c>
      <c r="F20" s="277" t="str">
        <f>LOOKUP($I20,Lookups!$A$3:$A$17, Lookups!$C$3:$C$17)</f>
        <v>Live</v>
      </c>
      <c r="G20" s="254" t="s">
        <v>306</v>
      </c>
      <c r="H20" s="226" t="s">
        <v>230</v>
      </c>
      <c r="I20" s="260" t="s">
        <v>334</v>
      </c>
      <c r="J20" s="184" t="str">
        <f>LOOKUP(I20,Lookups!$A$3:$A$19,Lookups!$B$3:$B$19)</f>
        <v>Report to Panel</v>
      </c>
      <c r="K20" s="282">
        <v>43363</v>
      </c>
      <c r="L20" s="108" t="s">
        <v>587</v>
      </c>
      <c r="M20" s="233"/>
      <c r="N20" s="108" t="s">
        <v>61</v>
      </c>
      <c r="O20" s="233"/>
      <c r="P20" s="233"/>
      <c r="Q20" s="233"/>
      <c r="R20" s="233"/>
      <c r="S20" s="233"/>
      <c r="T20" s="187"/>
      <c r="U20" s="59"/>
    </row>
    <row r="21" spans="1:21" ht="60" customHeight="1">
      <c r="A21" s="223" t="s">
        <v>647</v>
      </c>
      <c r="B21" s="240" t="s">
        <v>439</v>
      </c>
      <c r="C21" s="217" t="s">
        <v>648</v>
      </c>
      <c r="D21" s="281" t="s">
        <v>570</v>
      </c>
      <c r="E21" s="232">
        <v>43110</v>
      </c>
      <c r="F21" s="184" t="str">
        <f>LOOKUP(+I21,Lookups!$A$3:$A$19,Lookups!$C$3:$C$19)</f>
        <v>Live</v>
      </c>
      <c r="G21" s="254" t="s">
        <v>339</v>
      </c>
      <c r="H21" s="254" t="s">
        <v>649</v>
      </c>
      <c r="I21" s="260" t="s">
        <v>334</v>
      </c>
      <c r="J21" s="184" t="str">
        <f>LOOKUP(I21,Lookups!$A$3:$A$19,Lookups!$B$3:$B$19)</f>
        <v>Report to Panel</v>
      </c>
      <c r="K21" s="282">
        <v>43454</v>
      </c>
      <c r="L21" s="255"/>
      <c r="M21" s="256"/>
      <c r="N21" s="264" t="s">
        <v>61</v>
      </c>
      <c r="O21" s="178"/>
      <c r="P21" s="233"/>
      <c r="Q21" s="233"/>
      <c r="R21" s="233"/>
      <c r="S21" s="233"/>
      <c r="T21" s="187"/>
      <c r="U21" s="59"/>
    </row>
    <row r="22" spans="1:21" ht="60" customHeight="1">
      <c r="A22" s="223" t="s">
        <v>644</v>
      </c>
      <c r="B22" s="240" t="s">
        <v>437</v>
      </c>
      <c r="C22" s="217" t="s">
        <v>642</v>
      </c>
      <c r="D22" s="281" t="s">
        <v>643</v>
      </c>
      <c r="E22" s="232">
        <v>43102</v>
      </c>
      <c r="F22" s="184" t="str">
        <f>LOOKUP(+I22,Lookups!$A$3:$A$19,Lookups!$C$3:$C$19)</f>
        <v>Closed</v>
      </c>
      <c r="G22" s="226" t="s">
        <v>422</v>
      </c>
      <c r="H22" s="254" t="s">
        <v>319</v>
      </c>
      <c r="I22" s="260" t="s">
        <v>226</v>
      </c>
      <c r="J22" s="184" t="str">
        <f>LOOKUP(I22,Lookups!$A$3:$A$19,Lookups!$B$3:$B$19)</f>
        <v>Effective date</v>
      </c>
      <c r="K22" s="227">
        <v>43262</v>
      </c>
      <c r="L22" s="264" t="s">
        <v>61</v>
      </c>
      <c r="M22" s="178" t="s">
        <v>61</v>
      </c>
      <c r="N22" s="108" t="s">
        <v>219</v>
      </c>
      <c r="O22" s="233"/>
      <c r="P22" s="124" t="s">
        <v>663</v>
      </c>
      <c r="Q22" s="159">
        <v>43167</v>
      </c>
      <c r="R22" s="267">
        <v>43147</v>
      </c>
      <c r="S22" s="124" t="str">
        <f>IF(ISBLANK(R22)," ",IF(R22&lt;=Q22,"Y","N"))</f>
        <v>Y</v>
      </c>
      <c r="T22" s="187"/>
      <c r="U22" s="59"/>
    </row>
    <row r="23" spans="1:21" ht="60" customHeight="1">
      <c r="A23" s="223" t="s">
        <v>637</v>
      </c>
      <c r="B23" s="234"/>
      <c r="C23" s="217" t="s">
        <v>697</v>
      </c>
      <c r="D23" s="108" t="s">
        <v>337</v>
      </c>
      <c r="E23" s="232">
        <v>43084</v>
      </c>
      <c r="F23" s="184" t="str">
        <f>LOOKUP(+I23,Lookups!$A$3:$A$19,Lookups!$C$3:$C$19)</f>
        <v>Live</v>
      </c>
      <c r="G23" s="226" t="s">
        <v>306</v>
      </c>
      <c r="H23" s="226" t="s">
        <v>230</v>
      </c>
      <c r="I23" s="260" t="s">
        <v>334</v>
      </c>
      <c r="J23" s="184" t="str">
        <f>LOOKUP(I23,Lookups!$A$3:$A$19,Lookups!$B$3:$B$19)</f>
        <v>Report to Panel</v>
      </c>
      <c r="K23" s="227">
        <v>43328</v>
      </c>
      <c r="L23" s="255"/>
      <c r="M23" s="256"/>
      <c r="N23" s="108" t="s">
        <v>570</v>
      </c>
      <c r="O23" s="178" t="s">
        <v>640</v>
      </c>
      <c r="P23" s="124"/>
      <c r="Q23" s="159"/>
      <c r="R23" s="239"/>
      <c r="S23" s="233"/>
      <c r="T23" s="187"/>
      <c r="U23" s="59"/>
    </row>
    <row r="24" spans="1:21" ht="60" customHeight="1">
      <c r="A24" s="223" t="s">
        <v>633</v>
      </c>
      <c r="B24" s="234"/>
      <c r="C24" s="217" t="s">
        <v>635</v>
      </c>
      <c r="D24" s="108" t="s">
        <v>636</v>
      </c>
      <c r="E24" s="232">
        <v>43084</v>
      </c>
      <c r="F24" s="184" t="str">
        <f>LOOKUP(+I24,Lookups!$A$3:$A$19,Lookups!$C$3:$C$19)</f>
        <v>Live</v>
      </c>
      <c r="G24" s="226" t="s">
        <v>401</v>
      </c>
      <c r="H24" s="226" t="s">
        <v>230</v>
      </c>
      <c r="I24" s="260" t="s">
        <v>231</v>
      </c>
      <c r="J24" s="184" t="str">
        <f>LOOKUP(I24,Lookups!$A$3:$A$19,Lookups!$B$3:$B$19)</f>
        <v>Ofgem decision</v>
      </c>
      <c r="K24" s="283">
        <v>43146</v>
      </c>
      <c r="L24" s="255"/>
      <c r="M24" s="256"/>
      <c r="N24" s="108" t="s">
        <v>570</v>
      </c>
      <c r="O24" s="178" t="s">
        <v>639</v>
      </c>
      <c r="P24" s="124"/>
      <c r="Q24" s="159"/>
      <c r="R24" s="239"/>
      <c r="S24" s="233"/>
      <c r="T24" s="187"/>
      <c r="U24" s="59"/>
    </row>
    <row r="25" spans="1:21" ht="60" customHeight="1">
      <c r="A25" s="223" t="s">
        <v>632</v>
      </c>
      <c r="B25" s="240" t="s">
        <v>442</v>
      </c>
      <c r="C25" s="217" t="s">
        <v>634</v>
      </c>
      <c r="D25" s="108" t="s">
        <v>337</v>
      </c>
      <c r="E25" s="232">
        <v>43091</v>
      </c>
      <c r="F25" s="184" t="str">
        <f>LOOKUP(+I25,Lookups!$A$3:$A$19,Lookups!$C$3:$C$19)</f>
        <v>Live</v>
      </c>
      <c r="G25" s="226" t="s">
        <v>401</v>
      </c>
      <c r="H25" s="226" t="s">
        <v>653</v>
      </c>
      <c r="I25" s="260" t="s">
        <v>231</v>
      </c>
      <c r="J25" s="184" t="str">
        <f>LOOKUP(I25,Lookups!$A$3:$A$19,Lookups!$B$3:$B$19)</f>
        <v>Ofgem decision</v>
      </c>
      <c r="K25" s="283">
        <v>43146</v>
      </c>
      <c r="L25" s="255"/>
      <c r="M25" s="256"/>
      <c r="N25" s="108" t="s">
        <v>570</v>
      </c>
      <c r="O25" s="178">
        <v>2</v>
      </c>
      <c r="P25" s="184" t="s">
        <v>654</v>
      </c>
      <c r="Q25" s="239">
        <v>43139</v>
      </c>
      <c r="R25" s="239">
        <v>43132</v>
      </c>
      <c r="S25" s="124" t="str">
        <f>IF(ISBLANK(R25)," ",IF(R25&lt;=Q25,"Y","N"))</f>
        <v>Y</v>
      </c>
      <c r="T25" s="187"/>
      <c r="U25" s="59"/>
    </row>
    <row r="26" spans="1:21" ht="60" customHeight="1">
      <c r="A26" s="223" t="s">
        <v>632</v>
      </c>
      <c r="B26" s="234"/>
      <c r="C26" s="217" t="s">
        <v>634</v>
      </c>
      <c r="D26" s="108" t="s">
        <v>326</v>
      </c>
      <c r="E26" s="232">
        <v>43084</v>
      </c>
      <c r="F26" s="184" t="str">
        <f>LOOKUP(+I26,Lookups!$A$3:$A$19,Lookups!$C$3:$C$19)</f>
        <v>Live</v>
      </c>
      <c r="G26" s="226" t="s">
        <v>401</v>
      </c>
      <c r="H26" s="226" t="s">
        <v>230</v>
      </c>
      <c r="I26" s="260" t="s">
        <v>231</v>
      </c>
      <c r="J26" s="184" t="str">
        <f>LOOKUP(I26,Lookups!$A$3:$A$19,Lookups!$B$3:$B$19)</f>
        <v>Ofgem decision</v>
      </c>
      <c r="K26" s="283">
        <v>43146</v>
      </c>
      <c r="L26" s="255"/>
      <c r="M26" s="256"/>
      <c r="N26" s="108" t="s">
        <v>570</v>
      </c>
      <c r="O26" s="178">
        <v>2</v>
      </c>
      <c r="P26" s="124"/>
      <c r="Q26" s="159"/>
      <c r="R26" s="239"/>
      <c r="S26" s="233"/>
      <c r="T26" s="187"/>
      <c r="U26" s="59"/>
    </row>
    <row r="27" spans="1:21" ht="60" customHeight="1">
      <c r="A27" s="223" t="s">
        <v>627</v>
      </c>
      <c r="B27" s="240" t="s">
        <v>437</v>
      </c>
      <c r="C27" s="217" t="s">
        <v>629</v>
      </c>
      <c r="D27" s="108" t="s">
        <v>630</v>
      </c>
      <c r="E27" s="232">
        <v>43077</v>
      </c>
      <c r="F27" s="277" t="str">
        <f>LOOKUP($I27,Lookups!$A$3:$A$17, Lookups!$C$3:$C$17)</f>
        <v>Closed</v>
      </c>
      <c r="G27" s="226" t="s">
        <v>422</v>
      </c>
      <c r="H27" s="226" t="s">
        <v>230</v>
      </c>
      <c r="I27" s="260" t="s">
        <v>226</v>
      </c>
      <c r="J27" s="184" t="str">
        <f>LOOKUP(I27,Lookups!$A$3:$A$19,Lookups!$B$3:$B$19)</f>
        <v>Effective date</v>
      </c>
      <c r="K27" s="227">
        <v>43262</v>
      </c>
      <c r="L27" s="255"/>
      <c r="M27" s="256"/>
      <c r="N27" s="108" t="s">
        <v>570</v>
      </c>
      <c r="O27" s="178">
        <v>8</v>
      </c>
      <c r="P27" s="184" t="s">
        <v>654</v>
      </c>
      <c r="Q27" s="239">
        <v>43139</v>
      </c>
      <c r="R27" s="239">
        <v>43166</v>
      </c>
      <c r="S27" s="124" t="str">
        <f>IF(ISBLANK(R27)," ",IF(R27&lt;=Q27,"Y","N"))</f>
        <v>N</v>
      </c>
      <c r="T27" s="187"/>
      <c r="U27" s="59"/>
    </row>
    <row r="28" spans="1:21" ht="60" customHeight="1">
      <c r="A28" s="223" t="s">
        <v>626</v>
      </c>
      <c r="B28" s="240" t="s">
        <v>437</v>
      </c>
      <c r="C28" s="217" t="s">
        <v>628</v>
      </c>
      <c r="D28" s="108" t="s">
        <v>630</v>
      </c>
      <c r="E28" s="232">
        <v>43077</v>
      </c>
      <c r="F28" s="277" t="str">
        <f>LOOKUP($I28,Lookups!$A$3:$A$17, Lookups!$C$3:$C$17)</f>
        <v>Closed</v>
      </c>
      <c r="G28" s="226" t="s">
        <v>422</v>
      </c>
      <c r="H28" s="226" t="s">
        <v>230</v>
      </c>
      <c r="I28" s="260" t="s">
        <v>226</v>
      </c>
      <c r="J28" s="184" t="str">
        <f>LOOKUP(I28,Lookups!$A$3:$A$19,Lookups!$B$3:$B$19)</f>
        <v>Effective date</v>
      </c>
      <c r="K28" s="227">
        <v>43200</v>
      </c>
      <c r="L28" s="255"/>
      <c r="M28" s="256"/>
      <c r="N28" s="108" t="s">
        <v>233</v>
      </c>
      <c r="O28" s="178">
        <v>7</v>
      </c>
      <c r="P28" s="124" t="s">
        <v>641</v>
      </c>
      <c r="Q28" s="159">
        <v>43117</v>
      </c>
      <c r="R28" s="239"/>
      <c r="S28" s="233"/>
      <c r="T28" s="187"/>
      <c r="U28" s="59"/>
    </row>
    <row r="29" spans="1:21" ht="60" customHeight="1">
      <c r="A29" s="223" t="s">
        <v>625</v>
      </c>
      <c r="B29" s="240" t="s">
        <v>439</v>
      </c>
      <c r="C29" s="217" t="s">
        <v>624</v>
      </c>
      <c r="D29" s="108" t="s">
        <v>333</v>
      </c>
      <c r="E29" s="232">
        <v>43076</v>
      </c>
      <c r="F29" s="277" t="str">
        <f>LOOKUP($I29,Lookups!$A$3:$A$17, Lookups!$C$3:$C$17)</f>
        <v>Closed</v>
      </c>
      <c r="G29" s="226" t="s">
        <v>339</v>
      </c>
      <c r="H29" s="226" t="s">
        <v>638</v>
      </c>
      <c r="I29" s="260" t="s">
        <v>17</v>
      </c>
      <c r="J29" s="184" t="str">
        <f>LOOKUP(I29,Lookups!$A$3:$A$19,Lookups!$B$3:$B$19)</f>
        <v>End of process</v>
      </c>
      <c r="K29" s="227">
        <v>43272</v>
      </c>
      <c r="L29" s="255"/>
      <c r="M29" s="256"/>
      <c r="N29" s="108" t="s">
        <v>61</v>
      </c>
      <c r="O29" s="124" t="s">
        <v>61</v>
      </c>
      <c r="P29" s="124"/>
      <c r="Q29" s="159"/>
      <c r="R29" s="239"/>
      <c r="S29" s="233"/>
      <c r="T29" s="187"/>
      <c r="U29" s="59"/>
    </row>
    <row r="30" spans="1:21" ht="60" customHeight="1">
      <c r="A30" s="223" t="s">
        <v>620</v>
      </c>
      <c r="B30" s="240" t="s">
        <v>443</v>
      </c>
      <c r="C30" s="217" t="s">
        <v>622</v>
      </c>
      <c r="D30" s="108" t="s">
        <v>278</v>
      </c>
      <c r="E30" s="232">
        <v>43090</v>
      </c>
      <c r="F30" s="277" t="str">
        <f>LOOKUP($I30,Lookups!$A$3:$A$17, Lookups!$C$3:$C$17)</f>
        <v>Closed</v>
      </c>
      <c r="G30" s="226" t="s">
        <v>306</v>
      </c>
      <c r="H30" s="226" t="s">
        <v>230</v>
      </c>
      <c r="I30" s="260" t="s">
        <v>226</v>
      </c>
      <c r="J30" s="184" t="str">
        <f>LOOKUP(I30,Lookups!$A$3:$A$19,Lookups!$B$3:$B$19)</f>
        <v>Effective date</v>
      </c>
      <c r="K30" s="282">
        <v>43191</v>
      </c>
      <c r="L30" s="108" t="s">
        <v>142</v>
      </c>
      <c r="M30" s="178">
        <v>3</v>
      </c>
      <c r="N30" s="124" t="s">
        <v>142</v>
      </c>
      <c r="O30" s="124">
        <v>3</v>
      </c>
      <c r="P30" s="124" t="s">
        <v>641</v>
      </c>
      <c r="Q30" s="159">
        <v>43116</v>
      </c>
      <c r="R30" s="159">
        <v>43108</v>
      </c>
      <c r="S30" s="124" t="str">
        <f>IF(ISBLANK(R30)," ",IF(R30&lt;=Q30,"Y","N"))</f>
        <v>Y</v>
      </c>
      <c r="T30" s="187"/>
      <c r="U30" s="59"/>
    </row>
    <row r="31" spans="1:21" ht="60" customHeight="1">
      <c r="A31" s="167" t="s">
        <v>620</v>
      </c>
      <c r="B31" s="234"/>
      <c r="C31" s="221" t="s">
        <v>622</v>
      </c>
      <c r="D31" s="16" t="s">
        <v>278</v>
      </c>
      <c r="E31" s="232">
        <v>43038</v>
      </c>
      <c r="F31" s="18" t="str">
        <f>LOOKUP($I31,Lookups!$A$3:$A$17, Lookups!$C$3:$C$17)</f>
        <v>Closed</v>
      </c>
      <c r="G31" s="19" t="s">
        <v>306</v>
      </c>
      <c r="H31" s="19" t="s">
        <v>230</v>
      </c>
      <c r="I31" s="20" t="s">
        <v>419</v>
      </c>
      <c r="J31" s="182" t="str">
        <f>LOOKUP(I31,Lookups!$A$3:$A$19,Lookups!$B$3:$B$19)</f>
        <v>End of process</v>
      </c>
      <c r="K31" s="21">
        <v>43090</v>
      </c>
      <c r="L31" s="255"/>
      <c r="M31" s="256"/>
      <c r="N31" s="124" t="s">
        <v>142</v>
      </c>
      <c r="O31" s="124">
        <v>3</v>
      </c>
      <c r="P31" s="124" t="s">
        <v>619</v>
      </c>
      <c r="Q31" s="159">
        <v>43048</v>
      </c>
      <c r="R31" s="159">
        <v>43046</v>
      </c>
      <c r="S31" s="124" t="str">
        <f>IF(ISBLANK(R31)," ",IF(R31&lt;=Q31,"Y","N"))</f>
        <v>Y</v>
      </c>
      <c r="T31" s="231"/>
      <c r="U31" s="59"/>
    </row>
    <row r="32" spans="1:21" ht="60" customHeight="1">
      <c r="A32" s="167" t="s">
        <v>617</v>
      </c>
      <c r="B32" s="240" t="s">
        <v>437</v>
      </c>
      <c r="C32" s="221" t="s">
        <v>618</v>
      </c>
      <c r="D32" s="16" t="s">
        <v>337</v>
      </c>
      <c r="E32" s="232">
        <v>43019</v>
      </c>
      <c r="F32" s="182" t="s">
        <v>302</v>
      </c>
      <c r="G32" s="19" t="s">
        <v>422</v>
      </c>
      <c r="H32" s="19" t="s">
        <v>230</v>
      </c>
      <c r="I32" s="20" t="s">
        <v>226</v>
      </c>
      <c r="J32" s="182" t="str">
        <f>LOOKUP(I32,Lookups!$A$3:$A$19,Lookups!$B$3:$B$19)</f>
        <v>Effective date</v>
      </c>
      <c r="K32" s="21">
        <v>43077</v>
      </c>
      <c r="L32" s="195"/>
      <c r="M32" s="196"/>
      <c r="N32" s="124" t="s">
        <v>570</v>
      </c>
      <c r="O32" s="124">
        <v>6</v>
      </c>
      <c r="P32" s="124" t="s">
        <v>619</v>
      </c>
      <c r="Q32" s="159">
        <v>43027</v>
      </c>
      <c r="R32" s="159">
        <v>43027</v>
      </c>
      <c r="S32" s="124" t="str">
        <f>IF(ISBLANK(R32)," ",IF(R32&lt;=Q32,"Y","N"))</f>
        <v>Y</v>
      </c>
      <c r="T32" s="231"/>
      <c r="U32" s="59"/>
    </row>
    <row r="33" spans="1:21" ht="60" customHeight="1">
      <c r="A33" s="167" t="s">
        <v>612</v>
      </c>
      <c r="B33" s="240" t="s">
        <v>656</v>
      </c>
      <c r="C33" s="221" t="s">
        <v>689</v>
      </c>
      <c r="D33" s="108" t="s">
        <v>333</v>
      </c>
      <c r="E33" s="232">
        <v>43196</v>
      </c>
      <c r="F33" s="182" t="s">
        <v>144</v>
      </c>
      <c r="G33" s="19" t="s">
        <v>306</v>
      </c>
      <c r="H33" s="19" t="s">
        <v>202</v>
      </c>
      <c r="I33" s="20" t="s">
        <v>231</v>
      </c>
      <c r="J33" s="182" t="str">
        <f>LOOKUP(I33,Lookups!$A$3:$A$19,Lookups!$B$3:$B$19)</f>
        <v>Ofgem decision</v>
      </c>
      <c r="K33" s="241">
        <v>43272</v>
      </c>
      <c r="L33" s="195"/>
      <c r="M33" s="196"/>
      <c r="N33" s="253" t="s">
        <v>219</v>
      </c>
      <c r="O33" s="124" t="s">
        <v>61</v>
      </c>
      <c r="P33" s="124"/>
      <c r="Q33" s="159"/>
      <c r="R33" s="159"/>
      <c r="S33" s="124"/>
      <c r="T33" s="231"/>
      <c r="U33" s="59"/>
    </row>
    <row r="34" spans="1:21" ht="60" customHeight="1">
      <c r="A34" s="167" t="s">
        <v>612</v>
      </c>
      <c r="B34" s="240" t="s">
        <v>680</v>
      </c>
      <c r="C34" s="221" t="s">
        <v>681</v>
      </c>
      <c r="D34" s="108" t="s">
        <v>630</v>
      </c>
      <c r="E34" s="232">
        <v>43151</v>
      </c>
      <c r="F34" s="18" t="str">
        <f>LOOKUP($I34,Lookups!$A$3:$A$17, Lookups!$C$3:$C$17)</f>
        <v>Live</v>
      </c>
      <c r="G34" s="19" t="s">
        <v>306</v>
      </c>
      <c r="H34" s="19" t="s">
        <v>202</v>
      </c>
      <c r="I34" s="20" t="s">
        <v>334</v>
      </c>
      <c r="J34" s="182" t="str">
        <f>LOOKUP(I34,Lookups!$A$3:$A$19,Lookups!$B$3:$B$19)</f>
        <v>Report to Panel</v>
      </c>
      <c r="K34" s="21">
        <v>43299</v>
      </c>
      <c r="L34" s="250" t="s">
        <v>219</v>
      </c>
      <c r="M34" s="262"/>
      <c r="N34" s="108" t="s">
        <v>219</v>
      </c>
      <c r="O34" s="124" t="s">
        <v>61</v>
      </c>
      <c r="P34" s="124"/>
      <c r="Q34" s="159"/>
      <c r="R34" s="228"/>
      <c r="S34" s="244"/>
      <c r="T34" s="259"/>
      <c r="U34" s="59"/>
    </row>
    <row r="35" spans="1:21" ht="60" customHeight="1">
      <c r="A35" s="167" t="s">
        <v>612</v>
      </c>
      <c r="B35" s="240" t="s">
        <v>446</v>
      </c>
      <c r="C35" s="221" t="s">
        <v>613</v>
      </c>
      <c r="D35" s="16" t="s">
        <v>668</v>
      </c>
      <c r="E35" s="232">
        <v>43161</v>
      </c>
      <c r="F35" s="182" t="s">
        <v>144</v>
      </c>
      <c r="G35" s="19" t="s">
        <v>306</v>
      </c>
      <c r="H35" s="19" t="s">
        <v>202</v>
      </c>
      <c r="I35" s="20" t="s">
        <v>231</v>
      </c>
      <c r="J35" s="182" t="str">
        <f>LOOKUP(I35,Lookups!$A$3:$A$19,Lookups!$B$3:$B$19)</f>
        <v>Ofgem decision</v>
      </c>
      <c r="K35" s="241">
        <v>43272</v>
      </c>
      <c r="L35" s="253" t="s">
        <v>219</v>
      </c>
      <c r="M35" s="124" t="s">
        <v>61</v>
      </c>
      <c r="N35" s="108" t="s">
        <v>219</v>
      </c>
      <c r="O35" s="159" t="s">
        <v>684</v>
      </c>
      <c r="P35" s="124" t="s">
        <v>685</v>
      </c>
      <c r="Q35" s="159">
        <v>43199</v>
      </c>
      <c r="R35" s="228"/>
      <c r="S35" s="244"/>
      <c r="T35" s="259"/>
      <c r="U35" s="59"/>
    </row>
    <row r="36" spans="1:21" ht="60" customHeight="1">
      <c r="A36" s="167" t="s">
        <v>612</v>
      </c>
      <c r="B36" s="240" t="s">
        <v>441</v>
      </c>
      <c r="C36" s="221" t="s">
        <v>613</v>
      </c>
      <c r="D36" s="252" t="s">
        <v>331</v>
      </c>
      <c r="E36" s="232">
        <v>43132</v>
      </c>
      <c r="F36" s="18" t="s">
        <v>144</v>
      </c>
      <c r="G36" s="19" t="s">
        <v>306</v>
      </c>
      <c r="H36" s="19" t="s">
        <v>202</v>
      </c>
      <c r="I36" s="20" t="s">
        <v>231</v>
      </c>
      <c r="J36" s="182" t="str">
        <f>LOOKUP(I36,Lookups!$A$3:$A$19,Lookups!$B$3:$B$19)</f>
        <v>Ofgem decision</v>
      </c>
      <c r="K36" s="241">
        <v>43272</v>
      </c>
      <c r="L36" s="108" t="s">
        <v>219</v>
      </c>
      <c r="M36" s="243"/>
      <c r="N36" s="108" t="s">
        <v>219</v>
      </c>
      <c r="O36" s="124" t="s">
        <v>61</v>
      </c>
      <c r="P36" s="124" t="s">
        <v>663</v>
      </c>
      <c r="Q36" s="159">
        <v>43167</v>
      </c>
      <c r="R36" s="228"/>
      <c r="S36" s="244"/>
      <c r="T36" s="187"/>
      <c r="U36" s="59"/>
    </row>
    <row r="37" spans="1:21" ht="60" customHeight="1">
      <c r="A37" s="167" t="s">
        <v>612</v>
      </c>
      <c r="B37" s="240" t="s">
        <v>442</v>
      </c>
      <c r="C37" s="221" t="s">
        <v>613</v>
      </c>
      <c r="D37" s="246" t="s">
        <v>646</v>
      </c>
      <c r="E37" s="232">
        <v>43105</v>
      </c>
      <c r="F37" s="18" t="s">
        <v>144</v>
      </c>
      <c r="G37" s="19" t="s">
        <v>306</v>
      </c>
      <c r="H37" s="19" t="s">
        <v>202</v>
      </c>
      <c r="I37" s="20" t="s">
        <v>231</v>
      </c>
      <c r="J37" s="182" t="str">
        <f>LOOKUP(I37,Lookups!$A$3:$A$19,Lookups!$B$3:$B$19)</f>
        <v>Ofgem decision</v>
      </c>
      <c r="K37" s="241">
        <v>43272</v>
      </c>
      <c r="L37" s="108" t="s">
        <v>219</v>
      </c>
      <c r="M37" s="182" t="s">
        <v>61</v>
      </c>
      <c r="N37" s="108" t="s">
        <v>219</v>
      </c>
      <c r="O37" s="124" t="s">
        <v>61</v>
      </c>
      <c r="P37" s="124" t="s">
        <v>654</v>
      </c>
      <c r="Q37" s="239">
        <v>43139</v>
      </c>
      <c r="R37" s="228"/>
      <c r="S37" s="244"/>
      <c r="T37" s="187"/>
      <c r="U37" s="59"/>
    </row>
    <row r="38" spans="1:21" ht="60" customHeight="1">
      <c r="A38" s="167" t="s">
        <v>612</v>
      </c>
      <c r="B38" s="234"/>
      <c r="C38" s="221" t="s">
        <v>613</v>
      </c>
      <c r="D38" s="108" t="s">
        <v>614</v>
      </c>
      <c r="E38" s="232">
        <v>43018</v>
      </c>
      <c r="F38" s="18" t="str">
        <f>LOOKUP($I38,Lookups!$A$3:$A$17, Lookups!$C$3:$C$17)</f>
        <v>Live</v>
      </c>
      <c r="G38" s="19" t="s">
        <v>306</v>
      </c>
      <c r="H38" s="19" t="s">
        <v>202</v>
      </c>
      <c r="I38" s="20" t="s">
        <v>231</v>
      </c>
      <c r="J38" s="182" t="str">
        <f>LOOKUP(I38,Lookups!$A$3:$A$19,Lookups!$B$3:$B$19)</f>
        <v>Ofgem decision</v>
      </c>
      <c r="K38" s="241">
        <v>43272</v>
      </c>
      <c r="L38" s="255"/>
      <c r="M38" s="263"/>
      <c r="N38" s="108" t="s">
        <v>219</v>
      </c>
      <c r="O38" s="184" t="s">
        <v>61</v>
      </c>
      <c r="P38" s="124" t="s">
        <v>641</v>
      </c>
      <c r="Q38" s="228">
        <v>43116</v>
      </c>
      <c r="R38" s="245">
        <v>43116</v>
      </c>
      <c r="S38" s="244" t="str">
        <f>IF(ISBLANK(R38)," ",IF(R38&lt;=Q38,"Y","N"))</f>
        <v>Y</v>
      </c>
      <c r="T38" s="187"/>
      <c r="U38" s="59"/>
    </row>
    <row r="39" spans="1:21" ht="60" customHeight="1">
      <c r="A39" s="167" t="s">
        <v>611</v>
      </c>
      <c r="B39" s="240" t="s">
        <v>442</v>
      </c>
      <c r="C39" s="221" t="s">
        <v>650</v>
      </c>
      <c r="D39" s="16" t="s">
        <v>233</v>
      </c>
      <c r="E39" s="232">
        <v>43110</v>
      </c>
      <c r="F39" s="18" t="str">
        <f>LOOKUP($I39,Lookups!$A$3:$A$17, Lookups!$C$3:$C$17)</f>
        <v>Closed</v>
      </c>
      <c r="G39" s="19" t="s">
        <v>306</v>
      </c>
      <c r="H39" s="19" t="s">
        <v>230</v>
      </c>
      <c r="I39" s="20" t="s">
        <v>341</v>
      </c>
      <c r="J39" s="182" t="str">
        <f>LOOKUP(I39,Lookups!$A$3:$A$19,Lookups!$B$3:$B$19)</f>
        <v>End of process</v>
      </c>
      <c r="K39" s="192">
        <v>43118</v>
      </c>
      <c r="L39" s="250" t="s">
        <v>587</v>
      </c>
      <c r="M39" s="251">
        <v>5</v>
      </c>
      <c r="N39" s="108" t="s">
        <v>587</v>
      </c>
      <c r="O39" s="243">
        <v>5</v>
      </c>
      <c r="P39" s="239"/>
      <c r="Q39" s="233"/>
      <c r="R39" s="245"/>
      <c r="S39" s="124"/>
      <c r="T39" s="259"/>
      <c r="U39" s="59"/>
    </row>
    <row r="40" spans="1:21" ht="60" customHeight="1">
      <c r="A40" s="167" t="s">
        <v>611</v>
      </c>
      <c r="B40" s="234"/>
      <c r="C40" s="221" t="s">
        <v>651</v>
      </c>
      <c r="D40" s="16" t="s">
        <v>610</v>
      </c>
      <c r="E40" s="232">
        <v>43017</v>
      </c>
      <c r="F40" s="18" t="str">
        <f>LOOKUP($I40,Lookups!$A$3:$A$17, Lookups!$C$3:$C$17)</f>
        <v>Closed</v>
      </c>
      <c r="G40" s="19" t="s">
        <v>306</v>
      </c>
      <c r="H40" s="19" t="s">
        <v>230</v>
      </c>
      <c r="I40" s="20" t="s">
        <v>419</v>
      </c>
      <c r="J40" s="182" t="str">
        <f>LOOKUP(I40,Lookups!$A$3:$A$19,Lookups!$B$3:$B$19)</f>
        <v>End of process</v>
      </c>
      <c r="K40" s="21">
        <v>43151</v>
      </c>
      <c r="L40" s="255"/>
      <c r="M40" s="256"/>
      <c r="N40" s="108" t="s">
        <v>587</v>
      </c>
      <c r="O40" s="178">
        <v>5</v>
      </c>
      <c r="P40" s="235"/>
      <c r="Q40" s="233"/>
      <c r="R40" s="245"/>
      <c r="S40" s="233"/>
      <c r="T40" s="231"/>
      <c r="U40" s="59"/>
    </row>
    <row r="41" spans="1:21" ht="60" customHeight="1">
      <c r="A41" s="167" t="s">
        <v>609</v>
      </c>
      <c r="B41" s="234"/>
      <c r="C41" s="221" t="s">
        <v>615</v>
      </c>
      <c r="D41" s="16" t="s">
        <v>610</v>
      </c>
      <c r="E41" s="232">
        <v>43017</v>
      </c>
      <c r="F41" s="18" t="str">
        <f>LOOKUP($I41,Lookups!$A$3:$A$17, Lookups!$C$3:$C$17)</f>
        <v>Closed</v>
      </c>
      <c r="G41" s="19" t="s">
        <v>401</v>
      </c>
      <c r="H41" s="19" t="s">
        <v>230</v>
      </c>
      <c r="I41" s="20" t="s">
        <v>226</v>
      </c>
      <c r="J41" s="182" t="str">
        <f>LOOKUP(I41,Lookups!$A$3:$A$19,Lookups!$B$3:$B$19)</f>
        <v>Effective date</v>
      </c>
      <c r="K41" s="192">
        <v>43059</v>
      </c>
      <c r="L41" s="195"/>
      <c r="M41" s="196"/>
      <c r="N41" s="108" t="s">
        <v>570</v>
      </c>
      <c r="O41" s="178">
        <v>4</v>
      </c>
      <c r="P41" s="124" t="s">
        <v>619</v>
      </c>
      <c r="Q41" s="159">
        <v>43048</v>
      </c>
      <c r="R41" s="159">
        <v>43046</v>
      </c>
      <c r="S41" s="124" t="str">
        <f>IF(ISBLANK(R41)," ",IF(R41&lt;=Q41,"Y","N"))</f>
        <v>Y</v>
      </c>
      <c r="T41" s="231"/>
      <c r="U41" s="59"/>
    </row>
    <row r="42" spans="1:21" ht="60" customHeight="1">
      <c r="A42" s="167" t="s">
        <v>606</v>
      </c>
      <c r="B42" s="240" t="s">
        <v>443</v>
      </c>
      <c r="C42" s="221" t="s">
        <v>645</v>
      </c>
      <c r="D42" s="16" t="s">
        <v>326</v>
      </c>
      <c r="E42" s="232">
        <v>43090</v>
      </c>
      <c r="F42" s="18" t="str">
        <f>LOOKUP($I42,Lookups!$A$3:$A$17, Lookups!$C$3:$C$17)</f>
        <v>Closed</v>
      </c>
      <c r="G42" s="19" t="s">
        <v>306</v>
      </c>
      <c r="H42" s="19" t="s">
        <v>230</v>
      </c>
      <c r="I42" s="20" t="s">
        <v>310</v>
      </c>
      <c r="J42" s="182" t="str">
        <f>LOOKUP(I42,Lookups!$A$3:$A$19,Lookups!$B$3:$B$19)</f>
        <v>End of process</v>
      </c>
      <c r="K42" s="192">
        <v>43131</v>
      </c>
      <c r="L42" s="250" t="s">
        <v>142</v>
      </c>
      <c r="M42" s="251">
        <v>3</v>
      </c>
      <c r="N42" s="108" t="s">
        <v>142</v>
      </c>
      <c r="O42" s="178">
        <v>3</v>
      </c>
      <c r="P42" s="124" t="s">
        <v>641</v>
      </c>
      <c r="Q42" s="159">
        <v>43116</v>
      </c>
      <c r="R42" s="159">
        <v>43108</v>
      </c>
      <c r="S42" s="124" t="str">
        <f>IF(ISBLANK(R42)," ",IF(R42&lt;=Q42,"Y","N"))</f>
        <v>Y</v>
      </c>
      <c r="T42" s="231"/>
      <c r="U42" s="59"/>
    </row>
    <row r="43" spans="1:21" ht="60" customHeight="1">
      <c r="A43" s="167" t="s">
        <v>606</v>
      </c>
      <c r="B43" s="240"/>
      <c r="C43" s="221" t="s">
        <v>608</v>
      </c>
      <c r="D43" s="16" t="s">
        <v>326</v>
      </c>
      <c r="E43" s="232">
        <v>43017</v>
      </c>
      <c r="F43" s="18" t="str">
        <f>LOOKUP($I43,Lookups!$A$3:$A$17, Lookups!$C$3:$C$17)</f>
        <v>Closed</v>
      </c>
      <c r="G43" s="19" t="s">
        <v>306</v>
      </c>
      <c r="H43" s="19" t="s">
        <v>230</v>
      </c>
      <c r="I43" s="20" t="s">
        <v>419</v>
      </c>
      <c r="J43" s="182" t="str">
        <f>LOOKUP(I43,Lookups!$A$3:$A$19,Lookups!$B$3:$B$19)</f>
        <v>End of process</v>
      </c>
      <c r="K43" s="21">
        <v>43090</v>
      </c>
      <c r="L43" s="255"/>
      <c r="M43" s="256"/>
      <c r="N43" s="108" t="s">
        <v>142</v>
      </c>
      <c r="O43" s="178">
        <v>3</v>
      </c>
      <c r="P43" s="124" t="s">
        <v>619</v>
      </c>
      <c r="Q43" s="159">
        <v>43048</v>
      </c>
      <c r="R43" s="159">
        <v>43046</v>
      </c>
      <c r="S43" s="124" t="str">
        <f>IF(ISBLANK(R43)," ",IF(R43&lt;=Q43,"Y","N"))</f>
        <v>Y</v>
      </c>
      <c r="T43" s="231"/>
      <c r="U43" s="59"/>
    </row>
    <row r="44" spans="1:21" ht="60" customHeight="1">
      <c r="A44" s="167" t="s">
        <v>605</v>
      </c>
      <c r="B44" s="240" t="s">
        <v>437</v>
      </c>
      <c r="C44" s="221" t="s">
        <v>607</v>
      </c>
      <c r="D44" s="16" t="s">
        <v>326</v>
      </c>
      <c r="E44" s="232">
        <v>43017</v>
      </c>
      <c r="F44" s="18" t="str">
        <f>LOOKUP($I44,Lookups!$A$3:$A$17, Lookups!$C$3:$C$17)</f>
        <v>Closed</v>
      </c>
      <c r="G44" s="19" t="s">
        <v>422</v>
      </c>
      <c r="H44" s="19" t="s">
        <v>230</v>
      </c>
      <c r="I44" s="20" t="s">
        <v>226</v>
      </c>
      <c r="J44" s="182" t="str">
        <f>LOOKUP(I44,Lookups!$A$3:$A$19,Lookups!$B$3:$B$19)</f>
        <v>Effective date</v>
      </c>
      <c r="K44" s="21">
        <v>43200</v>
      </c>
      <c r="L44" s="195"/>
      <c r="M44" s="196"/>
      <c r="N44" s="108" t="s">
        <v>570</v>
      </c>
      <c r="O44" s="178">
        <v>2</v>
      </c>
      <c r="P44" s="248" t="s">
        <v>654</v>
      </c>
      <c r="Q44" s="249">
        <v>43139</v>
      </c>
      <c r="R44" s="249">
        <v>43124</v>
      </c>
      <c r="S44" s="124" t="str">
        <f>IF(ISBLANK(R44)," ",IF(R44&lt;=Q44,"Y","N"))</f>
        <v>Y</v>
      </c>
      <c r="T44" s="231"/>
      <c r="U44" s="59"/>
    </row>
    <row r="45" spans="1:21" ht="60" customHeight="1">
      <c r="A45" s="167" t="s">
        <v>602</v>
      </c>
      <c r="B45" s="240" t="s">
        <v>439</v>
      </c>
      <c r="C45" s="221" t="s">
        <v>604</v>
      </c>
      <c r="D45" s="16" t="s">
        <v>326</v>
      </c>
      <c r="E45" s="232">
        <v>43014</v>
      </c>
      <c r="F45" s="18" t="str">
        <f>LOOKUP($I45,Lookups!$A$3:$A$17, Lookups!$C$3:$C$17)</f>
        <v>Closed</v>
      </c>
      <c r="G45" s="19" t="s">
        <v>339</v>
      </c>
      <c r="H45" s="19" t="s">
        <v>230</v>
      </c>
      <c r="I45" s="20" t="s">
        <v>17</v>
      </c>
      <c r="J45" s="182" t="str">
        <f>LOOKUP(I45,Lookups!$A$3:$A$19,Lookups!$B$3:$B$19)</f>
        <v>End of process</v>
      </c>
      <c r="K45" s="21">
        <v>43209</v>
      </c>
      <c r="L45" s="195"/>
      <c r="M45" s="196"/>
      <c r="N45" s="108" t="s">
        <v>61</v>
      </c>
      <c r="O45" s="178" t="s">
        <v>61</v>
      </c>
      <c r="P45" s="233"/>
      <c r="Q45" s="233"/>
      <c r="R45" s="233"/>
      <c r="S45" s="233"/>
      <c r="T45" s="259"/>
      <c r="U45" s="59"/>
    </row>
    <row r="46" spans="1:21" ht="60" customHeight="1">
      <c r="A46" s="167" t="s">
        <v>601</v>
      </c>
      <c r="B46" s="240" t="s">
        <v>439</v>
      </c>
      <c r="C46" s="221" t="s">
        <v>603</v>
      </c>
      <c r="D46" s="16" t="s">
        <v>570</v>
      </c>
      <c r="E46" s="232">
        <v>43014</v>
      </c>
      <c r="F46" s="18" t="str">
        <f>LOOKUP($I46,Lookups!$A$3:$A$17, Lookups!$C$3:$C$17)</f>
        <v>Live</v>
      </c>
      <c r="G46" s="19" t="s">
        <v>339</v>
      </c>
      <c r="H46" s="19" t="s">
        <v>230</v>
      </c>
      <c r="I46" s="20" t="s">
        <v>334</v>
      </c>
      <c r="J46" s="182" t="str">
        <f>LOOKUP(I46,Lookups!$A$3:$A$19,Lookups!$B$3:$B$19)</f>
        <v>Report to Panel</v>
      </c>
      <c r="K46" s="21">
        <v>43328</v>
      </c>
      <c r="L46" s="195"/>
      <c r="M46" s="196"/>
      <c r="N46" s="108" t="s">
        <v>61</v>
      </c>
      <c r="O46" s="178" t="s">
        <v>61</v>
      </c>
      <c r="P46" s="233"/>
      <c r="Q46" s="233"/>
      <c r="R46" s="233"/>
      <c r="S46" s="233"/>
      <c r="T46" s="187"/>
      <c r="U46" s="59"/>
    </row>
    <row r="47" spans="1:21" ht="60" customHeight="1">
      <c r="A47" s="167" t="s">
        <v>597</v>
      </c>
      <c r="B47" s="266" t="s">
        <v>437</v>
      </c>
      <c r="C47" s="221" t="s">
        <v>599</v>
      </c>
      <c r="D47" s="16" t="s">
        <v>219</v>
      </c>
      <c r="E47" s="237">
        <v>43012</v>
      </c>
      <c r="F47" s="18" t="str">
        <f>LOOKUP($I47,Lookups!$A$3:$A$17, Lookups!$C$3:$C$17)</f>
        <v>Live</v>
      </c>
      <c r="G47" s="19" t="s">
        <v>422</v>
      </c>
      <c r="H47" s="19" t="s">
        <v>319</v>
      </c>
      <c r="I47" s="20" t="s">
        <v>228</v>
      </c>
      <c r="J47" s="182" t="str">
        <f>LOOKUP(I47,Lookups!$A$3:$A$19,Lookups!$B$3:$B$19)</f>
        <v>Consultation end</v>
      </c>
      <c r="K47" s="21">
        <v>43293</v>
      </c>
      <c r="L47" s="195"/>
      <c r="M47" s="196"/>
      <c r="N47" s="108" t="s">
        <v>219</v>
      </c>
      <c r="O47" s="178" t="s">
        <v>61</v>
      </c>
      <c r="P47" s="175" t="s">
        <v>14</v>
      </c>
      <c r="Q47" s="233"/>
      <c r="R47" s="265">
        <v>43185</v>
      </c>
      <c r="S47" s="124" t="s">
        <v>710</v>
      </c>
      <c r="T47" s="187"/>
      <c r="U47" s="59"/>
    </row>
    <row r="48" spans="1:21" ht="60" customHeight="1">
      <c r="A48" s="167" t="s">
        <v>598</v>
      </c>
      <c r="B48" s="34" t="s">
        <v>437</v>
      </c>
      <c r="C48" s="221" t="s">
        <v>600</v>
      </c>
      <c r="D48" s="108" t="s">
        <v>219</v>
      </c>
      <c r="E48" s="232">
        <v>43012</v>
      </c>
      <c r="F48" s="18" t="str">
        <f>LOOKUP($I48,Lookups!$A$3:$A$17, Lookups!$C$3:$C$17)</f>
        <v>Live</v>
      </c>
      <c r="G48" s="19" t="s">
        <v>422</v>
      </c>
      <c r="H48" s="19" t="s">
        <v>319</v>
      </c>
      <c r="I48" s="20" t="s">
        <v>228</v>
      </c>
      <c r="J48" s="182" t="str">
        <f>LOOKUP(I48,Lookups!$A$3:$A$19,Lookups!$B$3:$B$19)</f>
        <v>Consultation end</v>
      </c>
      <c r="K48" s="21">
        <v>43293</v>
      </c>
      <c r="L48" s="195"/>
      <c r="M48" s="196"/>
      <c r="N48" s="108" t="s">
        <v>219</v>
      </c>
      <c r="O48" s="103" t="s">
        <v>61</v>
      </c>
      <c r="P48" s="175" t="s">
        <v>14</v>
      </c>
      <c r="Q48" s="236"/>
      <c r="R48" s="265">
        <v>43185</v>
      </c>
      <c r="S48" s="124" t="s">
        <v>710</v>
      </c>
      <c r="T48" s="187"/>
      <c r="U48" s="59"/>
    </row>
    <row r="49" spans="1:21" ht="60" customHeight="1">
      <c r="A49" s="167" t="s">
        <v>593</v>
      </c>
      <c r="B49" s="224" t="s">
        <v>437</v>
      </c>
      <c r="C49" s="221" t="s">
        <v>594</v>
      </c>
      <c r="D49" s="108" t="s">
        <v>219</v>
      </c>
      <c r="E49" s="227">
        <v>42986</v>
      </c>
      <c r="F49" s="18" t="str">
        <f>LOOKUP($I49,Lookups!$A$3:$A$17, Lookups!$C$3:$C$17)</f>
        <v>Closed</v>
      </c>
      <c r="G49" s="19" t="s">
        <v>422</v>
      </c>
      <c r="H49" s="19" t="s">
        <v>319</v>
      </c>
      <c r="I49" s="20" t="s">
        <v>226</v>
      </c>
      <c r="J49" s="182" t="str">
        <f>LOOKUP(I49,Lookups!$A$3:$A$19,Lookups!$B$3:$B$19)</f>
        <v>Effective date</v>
      </c>
      <c r="K49" s="21">
        <v>43117</v>
      </c>
      <c r="L49" s="250"/>
      <c r="M49" s="251"/>
      <c r="N49" s="108" t="s">
        <v>219</v>
      </c>
      <c r="O49" s="103" t="s">
        <v>61</v>
      </c>
      <c r="P49" s="124" t="s">
        <v>623</v>
      </c>
      <c r="Q49" s="185">
        <v>43055</v>
      </c>
      <c r="R49" s="185">
        <v>43055</v>
      </c>
      <c r="S49" s="124" t="str">
        <f>IF(ISBLANK(R49)," ",IF(R49&lt;=Q49,"Y","N"))</f>
        <v>Y</v>
      </c>
      <c r="T49" s="259"/>
      <c r="U49" s="59"/>
    </row>
    <row r="50" spans="1:21" ht="60" customHeight="1">
      <c r="A50" s="167" t="s">
        <v>591</v>
      </c>
      <c r="B50" s="224" t="s">
        <v>440</v>
      </c>
      <c r="C50" s="221" t="s">
        <v>592</v>
      </c>
      <c r="D50" s="108" t="s">
        <v>219</v>
      </c>
      <c r="E50" s="227">
        <v>42986</v>
      </c>
      <c r="F50" s="18" t="str">
        <f>LOOKUP($I50,Lookups!$A$3:$A$17, Lookups!$C$3:$C$17)</f>
        <v>Closed</v>
      </c>
      <c r="G50" s="19" t="s">
        <v>260</v>
      </c>
      <c r="H50" s="19" t="s">
        <v>319</v>
      </c>
      <c r="I50" s="20" t="s">
        <v>226</v>
      </c>
      <c r="J50" s="182" t="str">
        <f>LOOKUP(I50,Lookups!$A$3:$A$19,Lookups!$B$3:$B$19)</f>
        <v>Effective date</v>
      </c>
      <c r="K50" s="21">
        <v>43021</v>
      </c>
      <c r="L50" s="16"/>
      <c r="M50" s="103"/>
      <c r="N50" s="108" t="s">
        <v>219</v>
      </c>
      <c r="O50" s="103" t="s">
        <v>61</v>
      </c>
      <c r="P50" s="271"/>
      <c r="Q50" s="159"/>
      <c r="R50" s="159"/>
      <c r="S50" s="124" t="str">
        <f>IF(ISBLANK(R50)," ",IF(R50&lt;=Q50,"Y","N"))</f>
        <v xml:space="preserve"> </v>
      </c>
      <c r="T50" s="231"/>
      <c r="U50" s="59"/>
    </row>
    <row r="51" spans="1:21" ht="60" customHeight="1">
      <c r="A51" s="167" t="s">
        <v>586</v>
      </c>
      <c r="B51" s="165"/>
      <c r="C51" s="221" t="s">
        <v>590</v>
      </c>
      <c r="D51" s="108" t="s">
        <v>333</v>
      </c>
      <c r="E51" s="17">
        <v>42948</v>
      </c>
      <c r="F51" s="18" t="str">
        <f>LOOKUP($I51,Lookups!$A$3:$A$17, Lookups!$C$3:$C$17)</f>
        <v>Closed</v>
      </c>
      <c r="G51" s="19" t="s">
        <v>306</v>
      </c>
      <c r="H51" s="19" t="s">
        <v>230</v>
      </c>
      <c r="I51" s="20" t="s">
        <v>226</v>
      </c>
      <c r="J51" s="182" t="str">
        <f>LOOKUP(I51,Lookups!$A$3:$A$19,Lookups!$B$3:$B$19)</f>
        <v>Effective date</v>
      </c>
      <c r="K51" s="107">
        <v>43067</v>
      </c>
      <c r="L51" s="16"/>
      <c r="M51" s="103"/>
      <c r="N51" s="108" t="s">
        <v>587</v>
      </c>
      <c r="O51" s="103">
        <v>1</v>
      </c>
      <c r="P51" s="113" t="s">
        <v>619</v>
      </c>
      <c r="Q51" s="228">
        <v>43027</v>
      </c>
      <c r="R51" s="228">
        <v>43027</v>
      </c>
      <c r="S51" s="124" t="str">
        <f>IF(ISBLANK(R51)," ",IF(R51&lt;=Q51,"Y","N"))</f>
        <v>Y</v>
      </c>
      <c r="T51" s="257"/>
      <c r="U51" s="59"/>
    </row>
    <row r="52" spans="1:21" ht="60" customHeight="1">
      <c r="A52" s="167" t="s">
        <v>583</v>
      </c>
      <c r="B52" s="165" t="s">
        <v>439</v>
      </c>
      <c r="C52" s="221" t="s">
        <v>584</v>
      </c>
      <c r="D52" s="16" t="s">
        <v>570</v>
      </c>
      <c r="E52" s="17">
        <v>42923</v>
      </c>
      <c r="F52" s="18" t="str">
        <f>LOOKUP($I52,Lookups!$A$3:$A$17, Lookups!$C$3:$C$17)</f>
        <v>Closed</v>
      </c>
      <c r="G52" s="19" t="s">
        <v>339</v>
      </c>
      <c r="H52" s="19" t="s">
        <v>79</v>
      </c>
      <c r="I52" s="20" t="s">
        <v>17</v>
      </c>
      <c r="J52" s="182" t="str">
        <f>LOOKUP(I52,Lookups!$A$3:$A$19,Lookups!$B$3:$B$19)</f>
        <v>End of process</v>
      </c>
      <c r="K52" s="21">
        <v>43146</v>
      </c>
      <c r="L52" s="16"/>
      <c r="M52" s="103"/>
      <c r="N52" s="108" t="s">
        <v>61</v>
      </c>
      <c r="O52" s="103" t="s">
        <v>61</v>
      </c>
      <c r="P52" s="271" t="s">
        <v>138</v>
      </c>
      <c r="Q52" s="229"/>
      <c r="R52" s="229"/>
      <c r="S52" s="200"/>
      <c r="T52" s="257"/>
      <c r="U52" s="59"/>
    </row>
    <row r="53" spans="1:21" ht="60" customHeight="1">
      <c r="A53" s="167" t="s">
        <v>581</v>
      </c>
      <c r="B53" s="165"/>
      <c r="C53" s="221" t="s">
        <v>582</v>
      </c>
      <c r="D53" s="16" t="s">
        <v>233</v>
      </c>
      <c r="E53" s="17">
        <v>42919</v>
      </c>
      <c r="F53" s="182" t="s">
        <v>302</v>
      </c>
      <c r="G53" s="19" t="s">
        <v>306</v>
      </c>
      <c r="H53" s="19" t="s">
        <v>229</v>
      </c>
      <c r="I53" s="19" t="s">
        <v>226</v>
      </c>
      <c r="J53" s="182" t="str">
        <f>LOOKUP(I53,Lookups!$A$3:$A$19,Lookups!$B$3:$B$19)</f>
        <v>Effective date</v>
      </c>
      <c r="K53" s="192">
        <v>43210</v>
      </c>
      <c r="L53" s="16"/>
      <c r="M53" s="103"/>
      <c r="N53" s="108" t="s">
        <v>233</v>
      </c>
      <c r="O53" s="103" t="s">
        <v>61</v>
      </c>
      <c r="P53" s="113" t="s">
        <v>623</v>
      </c>
      <c r="Q53" s="180">
        <v>43076</v>
      </c>
      <c r="R53" s="180">
        <v>43069</v>
      </c>
      <c r="S53" s="244" t="str">
        <f>IF(ISBLANK(R53)," ",IF(R53&lt;=Q53,"Y","N"))</f>
        <v>Y</v>
      </c>
      <c r="T53" s="231"/>
      <c r="U53" s="59"/>
    </row>
    <row r="54" spans="1:21" ht="60" customHeight="1">
      <c r="A54" s="167" t="s">
        <v>578</v>
      </c>
      <c r="B54" s="165"/>
      <c r="C54" s="221" t="s">
        <v>579</v>
      </c>
      <c r="D54" s="108" t="s">
        <v>333</v>
      </c>
      <c r="E54" s="17">
        <v>42899</v>
      </c>
      <c r="F54" s="18" t="str">
        <f>LOOKUP($I54,Lookups!$A$3:$A$17, Lookups!$C$3:$C$17)</f>
        <v>Closed</v>
      </c>
      <c r="G54" s="19" t="s">
        <v>306</v>
      </c>
      <c r="H54" s="19" t="s">
        <v>230</v>
      </c>
      <c r="I54" s="20" t="s">
        <v>419</v>
      </c>
      <c r="J54" s="182" t="str">
        <f>LOOKUP(I54,Lookups!$A$3:$A$19,Lookups!$B$3:$B$19)</f>
        <v>End of process</v>
      </c>
      <c r="K54" s="21">
        <v>42919</v>
      </c>
      <c r="L54" s="16"/>
      <c r="M54" s="103"/>
      <c r="N54" s="16" t="s">
        <v>570</v>
      </c>
      <c r="O54" s="103">
        <v>8</v>
      </c>
      <c r="P54" s="200"/>
      <c r="Q54" s="202"/>
      <c r="R54" s="203"/>
      <c r="S54" s="200" t="str">
        <f>IF(ISBLANK(R54)," ",IF(R54&lt;=Q54,"Y","N"))</f>
        <v xml:space="preserve"> </v>
      </c>
      <c r="T54" s="258"/>
      <c r="U54" s="59"/>
    </row>
    <row r="55" spans="1:21" ht="60" customHeight="1">
      <c r="A55" s="167" t="s">
        <v>576</v>
      </c>
      <c r="B55" s="165" t="s">
        <v>692</v>
      </c>
      <c r="C55" s="217" t="s">
        <v>676</v>
      </c>
      <c r="D55" s="16" t="s">
        <v>404</v>
      </c>
      <c r="E55" s="17">
        <v>43216</v>
      </c>
      <c r="F55" s="182" t="s">
        <v>144</v>
      </c>
      <c r="G55" s="19" t="s">
        <v>306</v>
      </c>
      <c r="H55" s="19" t="s">
        <v>202</v>
      </c>
      <c r="I55" s="20" t="s">
        <v>228</v>
      </c>
      <c r="J55" s="182" t="str">
        <f>LOOKUP(I55,Lookups!$A$3:$A$19,Lookups!$B$3:$B$19)</f>
        <v>Consultation end</v>
      </c>
      <c r="K55" s="227">
        <v>43273</v>
      </c>
      <c r="L55" s="16"/>
      <c r="M55" s="103"/>
      <c r="N55" s="16" t="s">
        <v>219</v>
      </c>
      <c r="O55" s="103" t="s">
        <v>61</v>
      </c>
      <c r="P55" s="276"/>
      <c r="Q55" s="202"/>
      <c r="R55" s="203"/>
      <c r="S55" s="200"/>
      <c r="T55" s="257"/>
      <c r="U55" s="59"/>
    </row>
    <row r="56" spans="1:21" ht="60" customHeight="1">
      <c r="A56" s="223" t="s">
        <v>576</v>
      </c>
      <c r="B56" s="268" t="s">
        <v>690</v>
      </c>
      <c r="C56" s="217" t="s">
        <v>676</v>
      </c>
      <c r="D56" s="269" t="s">
        <v>691</v>
      </c>
      <c r="E56" s="225">
        <v>43214</v>
      </c>
      <c r="F56" s="182" t="s">
        <v>144</v>
      </c>
      <c r="G56" s="247" t="s">
        <v>306</v>
      </c>
      <c r="H56" s="19" t="s">
        <v>202</v>
      </c>
      <c r="I56" s="20" t="s">
        <v>228</v>
      </c>
      <c r="J56" s="182" t="str">
        <f>LOOKUP(I56,Lookups!$A$3:$A$19,Lookups!$B$3:$B$19)</f>
        <v>Consultation end</v>
      </c>
      <c r="K56" s="227">
        <v>43273</v>
      </c>
      <c r="L56" s="255"/>
      <c r="M56" s="270"/>
      <c r="N56" s="108" t="s">
        <v>219</v>
      </c>
      <c r="O56" s="174" t="s">
        <v>61</v>
      </c>
      <c r="P56" s="272"/>
      <c r="Q56" s="184"/>
      <c r="R56" s="184"/>
      <c r="S56" s="184"/>
      <c r="T56" s="273"/>
      <c r="U56" s="59"/>
    </row>
    <row r="57" spans="1:21" ht="60" customHeight="1">
      <c r="A57" s="223" t="s">
        <v>576</v>
      </c>
      <c r="B57" s="268" t="s">
        <v>675</v>
      </c>
      <c r="C57" s="217" t="s">
        <v>676</v>
      </c>
      <c r="D57" s="269" t="s">
        <v>677</v>
      </c>
      <c r="E57" s="225">
        <v>43167</v>
      </c>
      <c r="F57" s="182" t="s">
        <v>144</v>
      </c>
      <c r="G57" s="247" t="s">
        <v>306</v>
      </c>
      <c r="H57" s="19" t="s">
        <v>202</v>
      </c>
      <c r="I57" s="20" t="s">
        <v>228</v>
      </c>
      <c r="J57" s="182" t="str">
        <f>LOOKUP(I57,Lookups!$A$3:$A$19,Lookups!$B$3:$B$19)</f>
        <v>Consultation end</v>
      </c>
      <c r="K57" s="227">
        <v>43273</v>
      </c>
      <c r="L57" s="255"/>
      <c r="M57" s="270"/>
      <c r="N57" s="108" t="s">
        <v>219</v>
      </c>
      <c r="O57" s="174" t="s">
        <v>61</v>
      </c>
      <c r="P57" s="272"/>
      <c r="Q57" s="184"/>
      <c r="R57" s="184"/>
      <c r="S57" s="184"/>
      <c r="T57" s="273"/>
      <c r="U57" s="59"/>
    </row>
    <row r="58" spans="1:21" ht="60" customHeight="1">
      <c r="A58" s="167" t="s">
        <v>576</v>
      </c>
      <c r="B58" s="240" t="s">
        <v>671</v>
      </c>
      <c r="C58" s="221" t="s">
        <v>577</v>
      </c>
      <c r="D58" s="16" t="s">
        <v>337</v>
      </c>
      <c r="E58" s="225">
        <v>43161</v>
      </c>
      <c r="F58" s="182" t="s">
        <v>144</v>
      </c>
      <c r="G58" s="19" t="s">
        <v>306</v>
      </c>
      <c r="H58" s="19" t="s">
        <v>202</v>
      </c>
      <c r="I58" s="20" t="s">
        <v>228</v>
      </c>
      <c r="J58" s="182" t="str">
        <f>LOOKUP(I58,Lookups!$A$3:$A$19,Lookups!$B$3:$B$19)</f>
        <v>Consultation end</v>
      </c>
      <c r="K58" s="227">
        <v>43273</v>
      </c>
      <c r="L58" s="250"/>
      <c r="M58" s="251"/>
      <c r="N58" s="16" t="s">
        <v>219</v>
      </c>
      <c r="O58" s="178" t="s">
        <v>61</v>
      </c>
      <c r="P58" s="233"/>
      <c r="Q58" s="233"/>
      <c r="R58" s="233"/>
      <c r="S58" s="233"/>
      <c r="T58" s="259"/>
      <c r="U58" s="59"/>
    </row>
    <row r="59" spans="1:21" ht="60" customHeight="1">
      <c r="A59" s="167" t="s">
        <v>576</v>
      </c>
      <c r="B59" s="240" t="s">
        <v>670</v>
      </c>
      <c r="C59" s="221" t="s">
        <v>577</v>
      </c>
      <c r="D59" s="16" t="s">
        <v>646</v>
      </c>
      <c r="E59" s="225">
        <v>43161</v>
      </c>
      <c r="F59" s="18" t="str">
        <f>LOOKUP($I59,Lookups!$A$3:$A$17, Lookups!$C$3:$C$17)</f>
        <v>Closed</v>
      </c>
      <c r="G59" s="19" t="s">
        <v>306</v>
      </c>
      <c r="H59" s="19" t="s">
        <v>202</v>
      </c>
      <c r="I59" s="20" t="s">
        <v>419</v>
      </c>
      <c r="J59" s="182" t="str">
        <f>LOOKUP(I59,Lookups!$A$3:$A$19,Lookups!$B$3:$B$19)</f>
        <v>End of process</v>
      </c>
      <c r="K59" s="227">
        <v>43210</v>
      </c>
      <c r="L59" s="250"/>
      <c r="M59" s="251"/>
      <c r="N59" s="16" t="s">
        <v>219</v>
      </c>
      <c r="O59" s="178" t="s">
        <v>61</v>
      </c>
      <c r="P59" s="233"/>
      <c r="Q59" s="233"/>
      <c r="R59" s="233"/>
      <c r="S59" s="233"/>
      <c r="T59" s="259"/>
      <c r="U59" s="59"/>
    </row>
    <row r="60" spans="1:21" ht="60" customHeight="1">
      <c r="A60" s="167" t="s">
        <v>576</v>
      </c>
      <c r="B60" s="240" t="s">
        <v>658</v>
      </c>
      <c r="C60" s="221" t="s">
        <v>577</v>
      </c>
      <c r="D60" s="16" t="s">
        <v>660</v>
      </c>
      <c r="E60" s="225">
        <v>43133</v>
      </c>
      <c r="F60" s="182" t="s">
        <v>144</v>
      </c>
      <c r="G60" s="19" t="s">
        <v>306</v>
      </c>
      <c r="H60" s="19" t="s">
        <v>202</v>
      </c>
      <c r="I60" s="20" t="s">
        <v>228</v>
      </c>
      <c r="J60" s="182" t="str">
        <f>LOOKUP(I60,Lookups!$A$3:$A$19,Lookups!$B$3:$B$19)</f>
        <v>Consultation end</v>
      </c>
      <c r="K60" s="227">
        <v>43273</v>
      </c>
      <c r="L60" s="250"/>
      <c r="M60" s="251"/>
      <c r="N60" s="16" t="s">
        <v>219</v>
      </c>
      <c r="O60" s="178" t="s">
        <v>61</v>
      </c>
      <c r="P60" s="233"/>
      <c r="Q60" s="233"/>
      <c r="R60" s="233"/>
      <c r="S60" s="233"/>
      <c r="T60" s="259"/>
      <c r="U60" s="59"/>
    </row>
    <row r="61" spans="1:21" ht="60" customHeight="1">
      <c r="A61" s="167" t="s">
        <v>576</v>
      </c>
      <c r="B61" s="240" t="s">
        <v>657</v>
      </c>
      <c r="C61" s="221" t="s">
        <v>577</v>
      </c>
      <c r="D61" s="16" t="s">
        <v>659</v>
      </c>
      <c r="E61" s="225">
        <v>43133</v>
      </c>
      <c r="F61" s="182" t="s">
        <v>144</v>
      </c>
      <c r="G61" s="19" t="s">
        <v>306</v>
      </c>
      <c r="H61" s="19" t="s">
        <v>202</v>
      </c>
      <c r="I61" s="20" t="s">
        <v>228</v>
      </c>
      <c r="J61" s="182" t="str">
        <f>LOOKUP(I61,Lookups!$A$3:$A$19,Lookups!$B$3:$B$19)</f>
        <v>Consultation end</v>
      </c>
      <c r="K61" s="227">
        <v>43273</v>
      </c>
      <c r="L61" s="250"/>
      <c r="M61" s="251"/>
      <c r="N61" s="16" t="s">
        <v>219</v>
      </c>
      <c r="O61" s="178" t="s">
        <v>61</v>
      </c>
      <c r="P61" s="233"/>
      <c r="Q61" s="233"/>
      <c r="R61" s="233"/>
      <c r="S61" s="233"/>
      <c r="T61" s="259"/>
      <c r="U61" s="59"/>
    </row>
    <row r="62" spans="1:21" ht="60" customHeight="1">
      <c r="A62" s="167" t="s">
        <v>576</v>
      </c>
      <c r="B62" s="240" t="s">
        <v>656</v>
      </c>
      <c r="C62" s="221" t="s">
        <v>577</v>
      </c>
      <c r="D62" s="250" t="s">
        <v>233</v>
      </c>
      <c r="E62" s="225">
        <v>43132</v>
      </c>
      <c r="F62" s="182" t="s">
        <v>144</v>
      </c>
      <c r="G62" s="19" t="s">
        <v>306</v>
      </c>
      <c r="H62" s="19" t="s">
        <v>202</v>
      </c>
      <c r="I62" s="20" t="s">
        <v>228</v>
      </c>
      <c r="J62" s="182" t="str">
        <f>LOOKUP(I62,Lookups!$A$3:$A$19,Lookups!$B$3:$B$19)</f>
        <v>Consultation end</v>
      </c>
      <c r="K62" s="227">
        <v>43273</v>
      </c>
      <c r="L62" s="250"/>
      <c r="M62" s="251"/>
      <c r="N62" s="16" t="s">
        <v>219</v>
      </c>
      <c r="O62" s="178" t="s">
        <v>61</v>
      </c>
      <c r="P62" s="233"/>
      <c r="Q62" s="233"/>
      <c r="R62" s="233"/>
      <c r="S62" s="233"/>
      <c r="T62" s="259"/>
      <c r="U62" s="59"/>
    </row>
    <row r="63" spans="1:21" ht="60" customHeight="1">
      <c r="A63" s="167" t="s">
        <v>576</v>
      </c>
      <c r="B63" s="240" t="s">
        <v>446</v>
      </c>
      <c r="C63" s="221" t="s">
        <v>577</v>
      </c>
      <c r="D63" s="108" t="s">
        <v>630</v>
      </c>
      <c r="E63" s="225">
        <v>43132</v>
      </c>
      <c r="F63" s="182" t="s">
        <v>144</v>
      </c>
      <c r="G63" s="19" t="s">
        <v>306</v>
      </c>
      <c r="H63" s="19" t="s">
        <v>202</v>
      </c>
      <c r="I63" s="20" t="s">
        <v>228</v>
      </c>
      <c r="J63" s="182" t="str">
        <f>LOOKUP(I63,Lookups!$A$3:$A$19,Lookups!$B$3:$B$19)</f>
        <v>Consultation end</v>
      </c>
      <c r="K63" s="227">
        <v>43273</v>
      </c>
      <c r="L63" s="250"/>
      <c r="M63" s="251"/>
      <c r="N63" s="16" t="s">
        <v>219</v>
      </c>
      <c r="O63" s="178" t="s">
        <v>61</v>
      </c>
      <c r="P63" s="233"/>
      <c r="Q63" s="233"/>
      <c r="R63" s="233"/>
      <c r="S63" s="233"/>
      <c r="T63" s="259"/>
      <c r="U63" s="59"/>
    </row>
    <row r="64" spans="1:21" ht="60" customHeight="1">
      <c r="A64" s="167" t="s">
        <v>576</v>
      </c>
      <c r="B64" s="240" t="s">
        <v>441</v>
      </c>
      <c r="C64" s="221" t="s">
        <v>577</v>
      </c>
      <c r="D64" s="16" t="s">
        <v>331</v>
      </c>
      <c r="E64" s="232">
        <v>43081</v>
      </c>
      <c r="F64" s="18" t="str">
        <f>LOOKUP($I64,Lookups!$A$3:$A$17, Lookups!$C$3:$C$17)</f>
        <v>Live</v>
      </c>
      <c r="G64" s="19" t="s">
        <v>306</v>
      </c>
      <c r="H64" s="19" t="s">
        <v>202</v>
      </c>
      <c r="I64" s="20" t="s">
        <v>228</v>
      </c>
      <c r="J64" s="182" t="str">
        <f>LOOKUP(I64,Lookups!$A$3:$A$19,Lookups!$B$3:$B$19)</f>
        <v>Consultation end</v>
      </c>
      <c r="K64" s="227">
        <v>43273</v>
      </c>
      <c r="L64" s="195"/>
      <c r="M64" s="196"/>
      <c r="N64" s="16" t="s">
        <v>219</v>
      </c>
      <c r="O64" s="178" t="s">
        <v>61</v>
      </c>
      <c r="P64" s="124"/>
      <c r="Q64" s="228"/>
      <c r="R64" s="239"/>
      <c r="S64" s="233"/>
      <c r="T64" s="259"/>
      <c r="U64" s="59"/>
    </row>
    <row r="65" spans="1:21" ht="60" customHeight="1">
      <c r="A65" s="167" t="s">
        <v>576</v>
      </c>
      <c r="B65" s="240" t="s">
        <v>442</v>
      </c>
      <c r="C65" s="221" t="s">
        <v>577</v>
      </c>
      <c r="D65" s="16" t="s">
        <v>631</v>
      </c>
      <c r="E65" s="232">
        <v>43081</v>
      </c>
      <c r="F65" s="18" t="str">
        <f>LOOKUP($I65,Lookups!$A$3:$A$17, Lookups!$C$3:$C$17)</f>
        <v>Live</v>
      </c>
      <c r="G65" s="19" t="s">
        <v>306</v>
      </c>
      <c r="H65" s="19" t="s">
        <v>202</v>
      </c>
      <c r="I65" s="20" t="s">
        <v>228</v>
      </c>
      <c r="J65" s="182" t="str">
        <f>LOOKUP(I65,Lookups!$A$3:$A$19,Lookups!$B$3:$B$19)</f>
        <v>Consultation end</v>
      </c>
      <c r="K65" s="227">
        <v>43273</v>
      </c>
      <c r="L65" s="195"/>
      <c r="M65" s="196"/>
      <c r="N65" s="16" t="s">
        <v>219</v>
      </c>
      <c r="O65" s="178" t="s">
        <v>61</v>
      </c>
      <c r="P65" s="124"/>
      <c r="Q65" s="228"/>
      <c r="R65" s="239"/>
      <c r="S65" s="233"/>
      <c r="T65" s="259"/>
      <c r="U65" s="59"/>
    </row>
    <row r="66" spans="1:21" ht="60" customHeight="1">
      <c r="A66" s="223" t="s">
        <v>576</v>
      </c>
      <c r="B66" s="224"/>
      <c r="C66" s="217" t="s">
        <v>577</v>
      </c>
      <c r="D66" s="108" t="s">
        <v>219</v>
      </c>
      <c r="E66" s="225">
        <v>42891</v>
      </c>
      <c r="F66" s="18" t="str">
        <f>LOOKUP($I66,Lookups!$A$3:$A$17, Lookups!$C$3:$C$17)</f>
        <v>Live</v>
      </c>
      <c r="G66" s="19" t="s">
        <v>306</v>
      </c>
      <c r="H66" s="226" t="s">
        <v>202</v>
      </c>
      <c r="I66" s="20" t="s">
        <v>228</v>
      </c>
      <c r="J66" s="182" t="str">
        <f>LOOKUP(I66,Lookups!$A$3:$A$19,Lookups!$B$3:$B$19)</f>
        <v>Consultation end</v>
      </c>
      <c r="K66" s="227">
        <v>43273</v>
      </c>
      <c r="L66" s="108"/>
      <c r="M66" s="174"/>
      <c r="N66" s="108" t="s">
        <v>61</v>
      </c>
      <c r="O66" s="174" t="s">
        <v>61</v>
      </c>
      <c r="P66" s="175"/>
      <c r="Q66" s="159"/>
      <c r="R66" s="159"/>
      <c r="S66" s="124" t="str">
        <f t="shared" ref="S66:S96" si="0">IF(ISBLANK(R66)," ",IF(R66&lt;=Q66,"Y","N"))</f>
        <v xml:space="preserve"> </v>
      </c>
      <c r="T66" s="259"/>
      <c r="U66" s="59"/>
    </row>
    <row r="67" spans="1:21" ht="60" customHeight="1">
      <c r="A67" s="223" t="s">
        <v>574</v>
      </c>
      <c r="B67" s="224" t="s">
        <v>437</v>
      </c>
      <c r="C67" s="217" t="s">
        <v>575</v>
      </c>
      <c r="D67" s="108" t="s">
        <v>570</v>
      </c>
      <c r="E67" s="225">
        <v>42888</v>
      </c>
      <c r="F67" s="18" t="str">
        <f>LOOKUP($I67,Lookups!$A$3:$A$17, Lookups!$C$3:$C$17)</f>
        <v>Closed</v>
      </c>
      <c r="G67" s="19" t="s">
        <v>422</v>
      </c>
      <c r="H67" s="19" t="s">
        <v>230</v>
      </c>
      <c r="I67" s="20" t="s">
        <v>226</v>
      </c>
      <c r="J67" s="182" t="str">
        <f>LOOKUP(I67,Lookups!$A$3:$A$19,Lookups!$B$3:$B$19)</f>
        <v>Effective date</v>
      </c>
      <c r="K67" s="227">
        <v>42947</v>
      </c>
      <c r="L67" s="108"/>
      <c r="M67" s="174"/>
      <c r="N67" s="108" t="s">
        <v>61</v>
      </c>
      <c r="O67" s="174" t="s">
        <v>61</v>
      </c>
      <c r="P67" s="175" t="s">
        <v>14</v>
      </c>
      <c r="Q67" s="159">
        <v>42891</v>
      </c>
      <c r="R67" s="159">
        <v>42891</v>
      </c>
      <c r="S67" s="124" t="str">
        <f t="shared" si="0"/>
        <v>Y</v>
      </c>
      <c r="T67" s="259"/>
      <c r="U67" s="59"/>
    </row>
    <row r="68" spans="1:21" ht="60" customHeight="1">
      <c r="A68" s="167" t="s">
        <v>571</v>
      </c>
      <c r="B68" s="165" t="s">
        <v>441</v>
      </c>
      <c r="C68" s="217" t="s">
        <v>621</v>
      </c>
      <c r="D68" s="16" t="s">
        <v>278</v>
      </c>
      <c r="E68" s="17">
        <v>43039</v>
      </c>
      <c r="F68" s="18" t="str">
        <f>LOOKUP($I68,Lookups!$A$3:$A$17, Lookups!$C$3:$C$17)</f>
        <v>Live</v>
      </c>
      <c r="G68" s="19" t="s">
        <v>306</v>
      </c>
      <c r="H68" s="19" t="s">
        <v>230</v>
      </c>
      <c r="I68" s="20" t="s">
        <v>231</v>
      </c>
      <c r="J68" s="182" t="str">
        <f>LOOKUP(I68,Lookups!$A$3:$A$19,Lookups!$B$3:$B$19)</f>
        <v>Ofgem decision</v>
      </c>
      <c r="K68" s="241">
        <v>43174</v>
      </c>
      <c r="L68" s="16"/>
      <c r="M68" s="174"/>
      <c r="N68" s="16" t="s">
        <v>233</v>
      </c>
      <c r="O68" s="174">
        <v>7</v>
      </c>
      <c r="P68" s="124" t="s">
        <v>641</v>
      </c>
      <c r="Q68" s="159">
        <v>43116</v>
      </c>
      <c r="R68" s="159">
        <v>43116</v>
      </c>
      <c r="S68" s="124" t="str">
        <f t="shared" si="0"/>
        <v>Y</v>
      </c>
      <c r="T68" s="259"/>
      <c r="U68" s="59"/>
    </row>
    <row r="69" spans="1:21" ht="60" customHeight="1">
      <c r="A69" s="167" t="s">
        <v>571</v>
      </c>
      <c r="B69" s="165" t="s">
        <v>442</v>
      </c>
      <c r="C69" s="217" t="s">
        <v>595</v>
      </c>
      <c r="D69" s="16" t="s">
        <v>141</v>
      </c>
      <c r="E69" s="17">
        <v>42986</v>
      </c>
      <c r="F69" s="18" t="str">
        <f>LOOKUP($I69,Lookups!$A$3:$A$17, Lookups!$C$3:$C$17)</f>
        <v>Live</v>
      </c>
      <c r="G69" s="19" t="s">
        <v>306</v>
      </c>
      <c r="H69" s="19" t="s">
        <v>230</v>
      </c>
      <c r="I69" s="20" t="s">
        <v>307</v>
      </c>
      <c r="J69" s="182" t="str">
        <f>LOOKUP(I69,Lookups!$A$3:$A$19,Lookups!$B$3:$B$19)</f>
        <v>Ofgem decision</v>
      </c>
      <c r="K69" s="241">
        <v>43174</v>
      </c>
      <c r="L69" s="16"/>
      <c r="M69" s="174"/>
      <c r="N69" s="16" t="s">
        <v>233</v>
      </c>
      <c r="O69" s="174">
        <v>7</v>
      </c>
      <c r="P69" s="124" t="s">
        <v>641</v>
      </c>
      <c r="Q69" s="159">
        <v>43116</v>
      </c>
      <c r="R69" s="159">
        <v>43035</v>
      </c>
      <c r="S69" s="124" t="str">
        <f t="shared" si="0"/>
        <v>Y</v>
      </c>
      <c r="T69" s="259"/>
      <c r="U69" s="59"/>
    </row>
    <row r="70" spans="1:21" ht="60" customHeight="1">
      <c r="A70" s="167" t="s">
        <v>571</v>
      </c>
      <c r="B70" s="165"/>
      <c r="C70" s="217" t="s">
        <v>572</v>
      </c>
      <c r="D70" s="108" t="s">
        <v>333</v>
      </c>
      <c r="E70" s="17">
        <v>42865</v>
      </c>
      <c r="F70" s="18" t="str">
        <f>LOOKUP($I70,Lookups!$A$3:$A$17, Lookups!$C$3:$C$17)</f>
        <v>Live</v>
      </c>
      <c r="G70" s="19" t="s">
        <v>306</v>
      </c>
      <c r="H70" s="19" t="s">
        <v>230</v>
      </c>
      <c r="I70" s="20" t="s">
        <v>231</v>
      </c>
      <c r="J70" s="182" t="str">
        <f>LOOKUP(I70,Lookups!$A$3:$A$19,Lookups!$B$3:$B$19)</f>
        <v>Ofgem decision</v>
      </c>
      <c r="K70" s="241">
        <v>43174</v>
      </c>
      <c r="L70" s="16"/>
      <c r="M70" s="174"/>
      <c r="N70" s="16" t="s">
        <v>233</v>
      </c>
      <c r="O70" s="174">
        <v>7</v>
      </c>
      <c r="P70" s="124" t="s">
        <v>596</v>
      </c>
      <c r="Q70" s="185">
        <v>43020</v>
      </c>
      <c r="R70" s="159">
        <v>42998</v>
      </c>
      <c r="S70" s="124" t="str">
        <f t="shared" si="0"/>
        <v>Y</v>
      </c>
      <c r="T70" s="259"/>
      <c r="U70" s="59"/>
    </row>
    <row r="71" spans="1:21" ht="60" customHeight="1">
      <c r="A71" s="167" t="s">
        <v>568</v>
      </c>
      <c r="B71" s="165"/>
      <c r="C71" s="217" t="s">
        <v>569</v>
      </c>
      <c r="D71" s="16" t="s">
        <v>233</v>
      </c>
      <c r="E71" s="17">
        <v>42858</v>
      </c>
      <c r="F71" s="18" t="str">
        <f>LOOKUP($I71,Lookups!$A$3:$A$17, Lookups!$C$3:$C$17)</f>
        <v>Closed</v>
      </c>
      <c r="G71" s="19" t="s">
        <v>401</v>
      </c>
      <c r="H71" s="19" t="s">
        <v>230</v>
      </c>
      <c r="I71" s="20" t="s">
        <v>226</v>
      </c>
      <c r="J71" s="182" t="str">
        <f>LOOKUP(I71,Lookups!$A$3:$A$19,Lookups!$B$3:$B$19)</f>
        <v>Effective date</v>
      </c>
      <c r="K71" s="192">
        <v>42887</v>
      </c>
      <c r="L71" s="16"/>
      <c r="M71" s="174"/>
      <c r="N71" s="16" t="s">
        <v>233</v>
      </c>
      <c r="O71" s="174" t="s">
        <v>61</v>
      </c>
      <c r="P71" s="175" t="s">
        <v>14</v>
      </c>
      <c r="Q71" s="159">
        <v>42860</v>
      </c>
      <c r="R71" s="159">
        <v>42860</v>
      </c>
      <c r="S71" s="124" t="str">
        <f t="shared" si="0"/>
        <v>Y</v>
      </c>
      <c r="T71" s="259"/>
      <c r="U71" s="59"/>
    </row>
    <row r="72" spans="1:21" ht="60" customHeight="1">
      <c r="A72" s="167" t="s">
        <v>567</v>
      </c>
      <c r="B72" s="165" t="s">
        <v>437</v>
      </c>
      <c r="C72" s="221" t="s">
        <v>566</v>
      </c>
      <c r="D72" s="104" t="s">
        <v>570</v>
      </c>
      <c r="E72" s="17">
        <v>42832</v>
      </c>
      <c r="F72" s="18" t="str">
        <f>LOOKUP($I72,Lookups!$A$3:$A$17, Lookups!$C$3:$C$17)</f>
        <v>Closed</v>
      </c>
      <c r="G72" s="19" t="s">
        <v>422</v>
      </c>
      <c r="H72" s="19" t="s">
        <v>230</v>
      </c>
      <c r="I72" s="20" t="s">
        <v>226</v>
      </c>
      <c r="J72" s="182" t="str">
        <f>LOOKUP(I72,Lookups!$A$3:$A$19,Lookups!$B$3:$B$19)</f>
        <v>Effective date</v>
      </c>
      <c r="K72" s="21">
        <v>42887</v>
      </c>
      <c r="L72" s="16"/>
      <c r="M72" s="174"/>
      <c r="N72" s="104" t="s">
        <v>570</v>
      </c>
      <c r="O72" s="174" t="s">
        <v>61</v>
      </c>
      <c r="P72" s="175" t="s">
        <v>14</v>
      </c>
      <c r="Q72" s="159">
        <v>42845</v>
      </c>
      <c r="R72" s="159">
        <v>42845</v>
      </c>
      <c r="S72" s="124" t="str">
        <f t="shared" si="0"/>
        <v>Y</v>
      </c>
      <c r="T72" s="259"/>
      <c r="U72" s="59"/>
    </row>
    <row r="73" spans="1:21" ht="60" customHeight="1">
      <c r="A73" s="167" t="s">
        <v>564</v>
      </c>
      <c r="B73" s="165" t="s">
        <v>437</v>
      </c>
      <c r="C73" s="217" t="s">
        <v>565</v>
      </c>
      <c r="D73" s="16" t="s">
        <v>219</v>
      </c>
      <c r="E73" s="17">
        <v>42831</v>
      </c>
      <c r="F73" s="18" t="str">
        <f>LOOKUP($I73,Lookups!$A$3:$A$17, Lookups!$C$3:$C$17)</f>
        <v>Closed</v>
      </c>
      <c r="G73" s="19" t="s">
        <v>422</v>
      </c>
      <c r="H73" s="19" t="s">
        <v>319</v>
      </c>
      <c r="I73" s="20" t="s">
        <v>226</v>
      </c>
      <c r="J73" s="182" t="str">
        <f>LOOKUP(I73,Lookups!$A$3:$A$19,Lookups!$B$3:$B$19)</f>
        <v>Effective date</v>
      </c>
      <c r="K73" s="21">
        <v>43049</v>
      </c>
      <c r="L73" s="16" t="s">
        <v>531</v>
      </c>
      <c r="M73" s="174" t="s">
        <v>61</v>
      </c>
      <c r="N73" s="16" t="s">
        <v>219</v>
      </c>
      <c r="O73" s="174" t="s">
        <v>61</v>
      </c>
      <c r="P73" s="124" t="s">
        <v>588</v>
      </c>
      <c r="Q73" s="185">
        <v>42986</v>
      </c>
      <c r="R73" s="185">
        <v>42985</v>
      </c>
      <c r="S73" s="124" t="str">
        <f t="shared" si="0"/>
        <v>Y</v>
      </c>
      <c r="T73" s="259"/>
      <c r="U73" s="59"/>
    </row>
    <row r="74" spans="1:21" ht="60" customHeight="1">
      <c r="A74" s="167" t="s">
        <v>562</v>
      </c>
      <c r="B74" s="165" t="s">
        <v>437</v>
      </c>
      <c r="C74" s="221" t="s">
        <v>563</v>
      </c>
      <c r="D74" s="16" t="s">
        <v>337</v>
      </c>
      <c r="E74" s="17">
        <v>42825</v>
      </c>
      <c r="F74" s="18" t="str">
        <f>LOOKUP($I74,Lookups!$A$3:$A$17, Lookups!$C$3:$C$17)</f>
        <v>Closed</v>
      </c>
      <c r="G74" s="19" t="s">
        <v>422</v>
      </c>
      <c r="H74" s="19" t="s">
        <v>230</v>
      </c>
      <c r="I74" s="20" t="s">
        <v>226</v>
      </c>
      <c r="J74" s="182" t="str">
        <f>LOOKUP(I74,Lookups!$A$3:$A$19,Lookups!$B$3:$B$19)</f>
        <v>Effective date</v>
      </c>
      <c r="K74" s="21">
        <v>42989</v>
      </c>
      <c r="L74" s="16" t="s">
        <v>531</v>
      </c>
      <c r="M74" s="174" t="s">
        <v>61</v>
      </c>
      <c r="N74" s="104" t="s">
        <v>570</v>
      </c>
      <c r="O74" s="174">
        <v>6</v>
      </c>
      <c r="P74" s="105" t="s">
        <v>580</v>
      </c>
      <c r="Q74" s="158">
        <v>42922</v>
      </c>
      <c r="R74" s="159">
        <v>42907</v>
      </c>
      <c r="S74" s="124" t="str">
        <f t="shared" si="0"/>
        <v>Y</v>
      </c>
      <c r="T74" s="259"/>
      <c r="U74" s="59"/>
    </row>
    <row r="75" spans="1:21" ht="60" customHeight="1">
      <c r="A75" s="167" t="s">
        <v>558</v>
      </c>
      <c r="B75" s="165"/>
      <c r="C75" s="217" t="s">
        <v>559</v>
      </c>
      <c r="D75" s="16" t="s">
        <v>300</v>
      </c>
      <c r="E75" s="17">
        <v>42802</v>
      </c>
      <c r="F75" s="18" t="str">
        <f>LOOKUP($I75,Lookups!$A$3:$A$17, Lookups!$C$3:$C$17)</f>
        <v>Closed</v>
      </c>
      <c r="G75" s="19" t="s">
        <v>306</v>
      </c>
      <c r="H75" s="19" t="s">
        <v>230</v>
      </c>
      <c r="I75" s="20" t="s">
        <v>419</v>
      </c>
      <c r="J75" s="182" t="str">
        <f>LOOKUP(I75,Lookups!$A$3:$A$19,Lookups!$B$3:$B$19)</f>
        <v>End of process</v>
      </c>
      <c r="K75" s="21">
        <v>42900</v>
      </c>
      <c r="L75" s="16" t="s">
        <v>531</v>
      </c>
      <c r="M75" s="174" t="s">
        <v>61</v>
      </c>
      <c r="N75" s="218" t="s">
        <v>61</v>
      </c>
      <c r="O75" s="219" t="s">
        <v>61</v>
      </c>
      <c r="P75" s="220" t="s">
        <v>63</v>
      </c>
      <c r="Q75" s="200"/>
      <c r="R75" s="201"/>
      <c r="S75" s="200" t="str">
        <f t="shared" si="0"/>
        <v xml:space="preserve"> </v>
      </c>
      <c r="T75" s="257"/>
      <c r="U75" s="59"/>
    </row>
    <row r="76" spans="1:21" ht="60" customHeight="1">
      <c r="A76" s="167" t="s">
        <v>556</v>
      </c>
      <c r="B76" s="165" t="s">
        <v>437</v>
      </c>
      <c r="C76" s="199" t="s">
        <v>557</v>
      </c>
      <c r="D76" s="16" t="s">
        <v>570</v>
      </c>
      <c r="E76" s="17">
        <v>42801</v>
      </c>
      <c r="F76" s="18" t="str">
        <f>LOOKUP($I76,Lookups!$A$3:$A$17, Lookups!$C$3:$C$17)</f>
        <v>Closed</v>
      </c>
      <c r="G76" s="19" t="s">
        <v>422</v>
      </c>
      <c r="H76" s="19" t="s">
        <v>230</v>
      </c>
      <c r="I76" s="20" t="s">
        <v>226</v>
      </c>
      <c r="J76" s="182" t="str">
        <f>LOOKUP(I76,Lookups!$A$3:$A$19,Lookups!$B$3:$B$19)</f>
        <v>Effective date</v>
      </c>
      <c r="K76" s="107">
        <v>43021</v>
      </c>
      <c r="L76" s="16" t="s">
        <v>141</v>
      </c>
      <c r="M76" s="174" t="s">
        <v>61</v>
      </c>
      <c r="N76" s="104" t="s">
        <v>570</v>
      </c>
      <c r="O76" s="174" t="s">
        <v>61</v>
      </c>
      <c r="P76" s="124" t="s">
        <v>585</v>
      </c>
      <c r="Q76" s="185">
        <v>42957</v>
      </c>
      <c r="R76" s="159">
        <v>42956</v>
      </c>
      <c r="S76" s="124" t="str">
        <f t="shared" si="0"/>
        <v>Y</v>
      </c>
      <c r="T76" s="258"/>
      <c r="U76" s="59"/>
    </row>
    <row r="77" spans="1:21" ht="60" customHeight="1">
      <c r="A77" s="167" t="s">
        <v>553</v>
      </c>
      <c r="B77" s="165" t="s">
        <v>439</v>
      </c>
      <c r="C77" s="108" t="s">
        <v>560</v>
      </c>
      <c r="D77" s="16" t="s">
        <v>141</v>
      </c>
      <c r="E77" s="17">
        <v>42772</v>
      </c>
      <c r="F77" s="18" t="str">
        <f>LOOKUP($I77,Lookups!$A$3:$A$17, Lookups!$C$3:$C$17)</f>
        <v>Closed</v>
      </c>
      <c r="G77" s="19" t="s">
        <v>339</v>
      </c>
      <c r="H77" s="19" t="s">
        <v>430</v>
      </c>
      <c r="I77" s="20" t="s">
        <v>419</v>
      </c>
      <c r="J77" s="182" t="str">
        <f>LOOKUP(I77,Lookups!$A$3:$A$19,Lookups!$B$3:$B$19)</f>
        <v>End of process</v>
      </c>
      <c r="K77" s="21">
        <v>42815</v>
      </c>
      <c r="L77" s="195"/>
      <c r="M77" s="196"/>
      <c r="N77" s="16" t="s">
        <v>141</v>
      </c>
      <c r="O77" s="174" t="s">
        <v>61</v>
      </c>
      <c r="P77" s="105" t="s">
        <v>138</v>
      </c>
      <c r="Q77" s="202"/>
      <c r="R77" s="203"/>
      <c r="S77" s="200" t="str">
        <f t="shared" si="0"/>
        <v xml:space="preserve"> </v>
      </c>
      <c r="T77" s="76" t="s">
        <v>61</v>
      </c>
      <c r="U77" s="59"/>
    </row>
    <row r="78" spans="1:21" ht="60" customHeight="1">
      <c r="A78" s="167" t="s">
        <v>551</v>
      </c>
      <c r="B78" s="165" t="s">
        <v>437</v>
      </c>
      <c r="C78" s="108" t="s">
        <v>552</v>
      </c>
      <c r="D78" s="16" t="s">
        <v>219</v>
      </c>
      <c r="E78" s="17">
        <v>42769</v>
      </c>
      <c r="F78" s="182" t="s">
        <v>302</v>
      </c>
      <c r="G78" s="19" t="s">
        <v>306</v>
      </c>
      <c r="H78" s="19" t="s">
        <v>319</v>
      </c>
      <c r="I78" s="20" t="s">
        <v>226</v>
      </c>
      <c r="J78" s="182" t="str">
        <f>LOOKUP(I78,Lookups!$A$3:$A$19,Lookups!$B$3:$B$19)</f>
        <v>Effective date</v>
      </c>
      <c r="K78" s="227">
        <v>42958</v>
      </c>
      <c r="L78" s="195"/>
      <c r="M78" s="196"/>
      <c r="N78" s="16" t="s">
        <v>219</v>
      </c>
      <c r="O78" s="174" t="s">
        <v>61</v>
      </c>
      <c r="P78" s="124" t="s">
        <v>573</v>
      </c>
      <c r="Q78" s="185">
        <v>42895</v>
      </c>
      <c r="R78" s="159">
        <v>42881</v>
      </c>
      <c r="S78" s="124" t="str">
        <f t="shared" si="0"/>
        <v>Y</v>
      </c>
      <c r="T78" s="76" t="s">
        <v>61</v>
      </c>
      <c r="U78" s="59"/>
    </row>
    <row r="79" spans="1:21" ht="60" customHeight="1">
      <c r="A79" s="167" t="s">
        <v>548</v>
      </c>
      <c r="B79" s="165" t="s">
        <v>437</v>
      </c>
      <c r="C79" s="108" t="s">
        <v>549</v>
      </c>
      <c r="D79" s="16" t="s">
        <v>570</v>
      </c>
      <c r="E79" s="17">
        <v>42746</v>
      </c>
      <c r="F79" s="18" t="str">
        <f>LOOKUP($I79,Lookups!$A$3:$A$17, Lookups!$C$3:$C$17)</f>
        <v>Closed</v>
      </c>
      <c r="G79" s="19" t="s">
        <v>422</v>
      </c>
      <c r="H79" s="19" t="s">
        <v>230</v>
      </c>
      <c r="I79" s="20" t="s">
        <v>226</v>
      </c>
      <c r="J79" s="182" t="str">
        <f>LOOKUP(I79,Lookups!$A$3:$A$19,Lookups!$B$3:$B$19)</f>
        <v>Effective date</v>
      </c>
      <c r="K79" s="21">
        <v>42893</v>
      </c>
      <c r="L79" s="195"/>
      <c r="M79" s="196"/>
      <c r="N79" s="104" t="s">
        <v>570</v>
      </c>
      <c r="O79" s="174" t="s">
        <v>61</v>
      </c>
      <c r="P79" s="124" t="s">
        <v>555</v>
      </c>
      <c r="Q79" s="185">
        <v>42803</v>
      </c>
      <c r="R79" s="159">
        <v>42783</v>
      </c>
      <c r="S79" s="124" t="str">
        <f t="shared" si="0"/>
        <v>Y</v>
      </c>
      <c r="T79" s="76" t="s">
        <v>61</v>
      </c>
      <c r="U79" s="59"/>
    </row>
    <row r="80" spans="1:21" ht="60" customHeight="1">
      <c r="A80" s="167" t="s">
        <v>546</v>
      </c>
      <c r="B80" s="165" t="s">
        <v>442</v>
      </c>
      <c r="C80" s="108" t="s">
        <v>554</v>
      </c>
      <c r="D80" s="16" t="s">
        <v>342</v>
      </c>
      <c r="E80" s="17">
        <v>42774</v>
      </c>
      <c r="F80" s="18" t="str">
        <f>LOOKUP($I80,Lookups!$A$3:$A$17, Lookups!$C$3:$C$17)</f>
        <v>Closed</v>
      </c>
      <c r="G80" s="19" t="s">
        <v>306</v>
      </c>
      <c r="H80" s="19" t="s">
        <v>230</v>
      </c>
      <c r="I80" s="20" t="s">
        <v>419</v>
      </c>
      <c r="J80" s="182" t="str">
        <f>LOOKUP(I80,Lookups!$A$3:$A$19,Lookups!$B$3:$B$19)</f>
        <v>End of process</v>
      </c>
      <c r="K80" s="21">
        <v>42804</v>
      </c>
      <c r="L80" s="195"/>
      <c r="M80" s="196"/>
      <c r="N80" s="104" t="s">
        <v>570</v>
      </c>
      <c r="O80" s="174" t="s">
        <v>61</v>
      </c>
      <c r="P80" s="124" t="s">
        <v>555</v>
      </c>
      <c r="Q80" s="185">
        <v>42803</v>
      </c>
      <c r="R80" s="159">
        <v>42783</v>
      </c>
      <c r="S80" s="124" t="str">
        <f t="shared" si="0"/>
        <v>Y</v>
      </c>
      <c r="T80" s="76"/>
      <c r="U80" s="59"/>
    </row>
    <row r="81" spans="1:21" ht="60" customHeight="1">
      <c r="A81" s="167" t="s">
        <v>546</v>
      </c>
      <c r="B81" s="165"/>
      <c r="C81" s="108" t="s">
        <v>547</v>
      </c>
      <c r="D81" s="16" t="s">
        <v>570</v>
      </c>
      <c r="E81" s="17">
        <v>42744</v>
      </c>
      <c r="F81" s="182" t="s">
        <v>302</v>
      </c>
      <c r="G81" s="19" t="s">
        <v>306</v>
      </c>
      <c r="H81" s="19" t="s">
        <v>230</v>
      </c>
      <c r="I81" s="20" t="s">
        <v>226</v>
      </c>
      <c r="J81" s="182" t="str">
        <f>LOOKUP(I81,Lookups!$A$3:$A$19,Lookups!$B$3:$B$19)</f>
        <v>Effective date</v>
      </c>
      <c r="K81" s="192">
        <v>42877</v>
      </c>
      <c r="L81" s="195"/>
      <c r="M81" s="196"/>
      <c r="N81" s="104" t="s">
        <v>570</v>
      </c>
      <c r="O81" s="174" t="s">
        <v>61</v>
      </c>
      <c r="P81" s="124" t="s">
        <v>550</v>
      </c>
      <c r="Q81" s="185">
        <v>42775</v>
      </c>
      <c r="R81" s="159">
        <v>42783</v>
      </c>
      <c r="S81" s="124" t="str">
        <f t="shared" si="0"/>
        <v>N</v>
      </c>
      <c r="T81" s="76" t="s">
        <v>61</v>
      </c>
      <c r="U81" s="59"/>
    </row>
    <row r="82" spans="1:21" ht="60" customHeight="1">
      <c r="A82" s="167" t="s">
        <v>544</v>
      </c>
      <c r="B82" s="165" t="s">
        <v>437</v>
      </c>
      <c r="C82" s="108" t="s">
        <v>545</v>
      </c>
      <c r="D82" s="16" t="s">
        <v>570</v>
      </c>
      <c r="E82" s="17">
        <v>42744</v>
      </c>
      <c r="F82" s="18" t="str">
        <f>LOOKUP($I82,Lookups!$A$3:$A$17, Lookups!$C$3:$C$17)</f>
        <v>Closed</v>
      </c>
      <c r="G82" s="19" t="s">
        <v>422</v>
      </c>
      <c r="H82" s="19" t="s">
        <v>230</v>
      </c>
      <c r="I82" s="20" t="s">
        <v>226</v>
      </c>
      <c r="J82" s="182" t="str">
        <f>LOOKUP(I82,Lookups!$A$3:$A$19,Lookups!$B$3:$B$19)</f>
        <v>Effective date</v>
      </c>
      <c r="K82" s="21">
        <v>42870</v>
      </c>
      <c r="L82" s="195"/>
      <c r="M82" s="196"/>
      <c r="N82" s="104" t="s">
        <v>570</v>
      </c>
      <c r="O82" s="174" t="s">
        <v>61</v>
      </c>
      <c r="P82" s="124" t="s">
        <v>550</v>
      </c>
      <c r="Q82" s="185">
        <v>42775</v>
      </c>
      <c r="R82" s="159">
        <v>42767</v>
      </c>
      <c r="S82" s="124" t="str">
        <f t="shared" si="0"/>
        <v>Y</v>
      </c>
      <c r="T82" s="76" t="s">
        <v>61</v>
      </c>
      <c r="U82" s="59"/>
    </row>
    <row r="83" spans="1:21" ht="60" customHeight="1">
      <c r="A83" s="167" t="s">
        <v>539</v>
      </c>
      <c r="B83" s="165"/>
      <c r="C83" s="108" t="s">
        <v>540</v>
      </c>
      <c r="D83" s="16" t="s">
        <v>309</v>
      </c>
      <c r="E83" s="17">
        <v>42711</v>
      </c>
      <c r="F83" s="18" t="str">
        <f>LOOKUP($I83,Lookups!$A$3:$A$17, Lookups!$C$3:$C$17)</f>
        <v>Closed</v>
      </c>
      <c r="G83" s="19" t="s">
        <v>306</v>
      </c>
      <c r="H83" s="19" t="s">
        <v>319</v>
      </c>
      <c r="I83" s="20" t="s">
        <v>226</v>
      </c>
      <c r="J83" s="182" t="str">
        <f>LOOKUP(I83,Lookups!$A$3:$A$19,Lookups!$B$3:$B$19)</f>
        <v>Effective date</v>
      </c>
      <c r="K83" s="107">
        <v>43159</v>
      </c>
      <c r="L83" s="195"/>
      <c r="M83" s="196"/>
      <c r="N83" s="16" t="s">
        <v>219</v>
      </c>
      <c r="O83" s="174" t="s">
        <v>61</v>
      </c>
      <c r="P83" s="189" t="s">
        <v>63</v>
      </c>
      <c r="Q83" s="200"/>
      <c r="R83" s="201"/>
      <c r="S83" s="200" t="str">
        <f t="shared" si="0"/>
        <v xml:space="preserve"> </v>
      </c>
      <c r="T83" s="76"/>
      <c r="U83" s="59"/>
    </row>
    <row r="84" spans="1:21" ht="60" customHeight="1">
      <c r="A84" s="167" t="s">
        <v>537</v>
      </c>
      <c r="B84" s="165" t="s">
        <v>437</v>
      </c>
      <c r="C84" s="108" t="s">
        <v>538</v>
      </c>
      <c r="D84" s="16" t="s">
        <v>570</v>
      </c>
      <c r="E84" s="17">
        <v>42709</v>
      </c>
      <c r="F84" s="18" t="str">
        <f>LOOKUP($I84,Lookups!$A$3:$A$17, Lookups!$C$3:$C$17)</f>
        <v>Closed</v>
      </c>
      <c r="G84" s="19" t="s">
        <v>422</v>
      </c>
      <c r="H84" s="19" t="s">
        <v>230</v>
      </c>
      <c r="I84" s="20" t="s">
        <v>226</v>
      </c>
      <c r="J84" s="182" t="str">
        <f>LOOKUP(I84,Lookups!$A$3:$A$19,Lookups!$B$3:$B$19)</f>
        <v>Effective date</v>
      </c>
      <c r="K84" s="177" t="s">
        <v>135</v>
      </c>
      <c r="L84" s="195"/>
      <c r="M84" s="196"/>
      <c r="N84" s="104" t="s">
        <v>570</v>
      </c>
      <c r="O84" s="174" t="s">
        <v>61</v>
      </c>
      <c r="P84" s="175" t="s">
        <v>550</v>
      </c>
      <c r="Q84" s="185">
        <v>42775</v>
      </c>
      <c r="R84" s="159">
        <v>42755</v>
      </c>
      <c r="S84" s="124" t="str">
        <f t="shared" si="0"/>
        <v>Y</v>
      </c>
      <c r="T84" s="76" t="s">
        <v>61</v>
      </c>
      <c r="U84" s="59"/>
    </row>
    <row r="85" spans="1:21" ht="60" customHeight="1">
      <c r="A85" s="167" t="s">
        <v>536</v>
      </c>
      <c r="B85" s="165" t="s">
        <v>437</v>
      </c>
      <c r="C85" s="108" t="s">
        <v>542</v>
      </c>
      <c r="D85" s="16" t="s">
        <v>219</v>
      </c>
      <c r="E85" s="17">
        <v>42706</v>
      </c>
      <c r="F85" s="182" t="s">
        <v>302</v>
      </c>
      <c r="G85" s="19" t="s">
        <v>422</v>
      </c>
      <c r="H85" s="19" t="s">
        <v>319</v>
      </c>
      <c r="I85" s="20" t="s">
        <v>226</v>
      </c>
      <c r="J85" s="182" t="str">
        <f>LOOKUP(I85,Lookups!$A$3:$A$19,Lookups!$B$3:$B$19)</f>
        <v>Effective date</v>
      </c>
      <c r="K85" s="227">
        <v>42958</v>
      </c>
      <c r="L85" s="195"/>
      <c r="M85" s="196"/>
      <c r="N85" s="16" t="s">
        <v>219</v>
      </c>
      <c r="O85" s="174" t="s">
        <v>61</v>
      </c>
      <c r="P85" s="124" t="s">
        <v>550</v>
      </c>
      <c r="Q85" s="185">
        <v>42775</v>
      </c>
      <c r="R85" s="159">
        <v>42754</v>
      </c>
      <c r="S85" s="124" t="str">
        <f t="shared" si="0"/>
        <v>Y</v>
      </c>
      <c r="T85" s="76" t="s">
        <v>61</v>
      </c>
      <c r="U85" s="59"/>
    </row>
    <row r="86" spans="1:21" ht="60" customHeight="1">
      <c r="A86" s="167" t="s">
        <v>534</v>
      </c>
      <c r="B86" s="165" t="s">
        <v>437</v>
      </c>
      <c r="C86" s="108" t="s">
        <v>535</v>
      </c>
      <c r="D86" s="16" t="s">
        <v>570</v>
      </c>
      <c r="E86" s="17">
        <v>42704</v>
      </c>
      <c r="F86" s="18" t="str">
        <f>LOOKUP($I86,Lookups!$A$3:$A$17, Lookups!$C$3:$C$17)</f>
        <v>Closed</v>
      </c>
      <c r="G86" s="19" t="s">
        <v>422</v>
      </c>
      <c r="H86" s="19" t="s">
        <v>79</v>
      </c>
      <c r="I86" s="20" t="s">
        <v>226</v>
      </c>
      <c r="J86" s="182" t="str">
        <f>LOOKUP(I86,Lookups!$A$3:$A$19,Lookups!$B$3:$B$19)</f>
        <v>Effective date</v>
      </c>
      <c r="K86" s="177" t="s">
        <v>135</v>
      </c>
      <c r="L86" s="195"/>
      <c r="M86" s="196"/>
      <c r="N86" s="104" t="s">
        <v>570</v>
      </c>
      <c r="O86" s="174" t="s">
        <v>61</v>
      </c>
      <c r="P86" s="124" t="s">
        <v>555</v>
      </c>
      <c r="Q86" s="185">
        <v>42803</v>
      </c>
      <c r="R86" s="159">
        <v>42782</v>
      </c>
      <c r="S86" s="124" t="str">
        <f t="shared" si="0"/>
        <v>Y</v>
      </c>
      <c r="T86" s="76" t="s">
        <v>61</v>
      </c>
      <c r="U86" s="59"/>
    </row>
    <row r="87" spans="1:21" ht="39" customHeight="1">
      <c r="A87" s="167" t="s">
        <v>532</v>
      </c>
      <c r="B87" s="165" t="s">
        <v>437</v>
      </c>
      <c r="C87" s="108" t="s">
        <v>533</v>
      </c>
      <c r="D87" s="16" t="s">
        <v>233</v>
      </c>
      <c r="E87" s="17">
        <v>42682</v>
      </c>
      <c r="F87" s="18" t="str">
        <f>LOOKUP($I87,Lookups!$A$3:$A$17, Lookups!$C$3:$C$17)</f>
        <v>Closed</v>
      </c>
      <c r="G87" s="19" t="s">
        <v>422</v>
      </c>
      <c r="H87" s="19" t="s">
        <v>230</v>
      </c>
      <c r="I87" s="20" t="s">
        <v>226</v>
      </c>
      <c r="J87" s="182" t="str">
        <f>LOOKUP(I87,Lookups!$A$3:$A$19,Lookups!$B$3:$B$19)</f>
        <v>Effective date</v>
      </c>
      <c r="K87" s="107">
        <v>42746</v>
      </c>
      <c r="L87" s="195"/>
      <c r="M87" s="196"/>
      <c r="N87" s="16" t="s">
        <v>233</v>
      </c>
      <c r="O87" s="174" t="s">
        <v>61</v>
      </c>
      <c r="P87" s="175" t="s">
        <v>14</v>
      </c>
      <c r="Q87" s="185">
        <v>42719</v>
      </c>
      <c r="R87" s="185">
        <v>42719</v>
      </c>
      <c r="S87" s="124" t="str">
        <f t="shared" si="0"/>
        <v>Y</v>
      </c>
      <c r="T87" s="198" t="s">
        <v>61</v>
      </c>
      <c r="U87" s="59"/>
    </row>
    <row r="88" spans="1:21" ht="80">
      <c r="A88" s="167" t="s">
        <v>530</v>
      </c>
      <c r="B88" s="165" t="s">
        <v>442</v>
      </c>
      <c r="C88" s="108" t="s">
        <v>543</v>
      </c>
      <c r="D88" s="16" t="s">
        <v>234</v>
      </c>
      <c r="E88" s="17">
        <v>42727</v>
      </c>
      <c r="F88" s="182" t="s">
        <v>302</v>
      </c>
      <c r="G88" s="19" t="s">
        <v>306</v>
      </c>
      <c r="H88" s="19" t="s">
        <v>230</v>
      </c>
      <c r="I88" s="20" t="s">
        <v>226</v>
      </c>
      <c r="J88" s="182" t="str">
        <f>LOOKUP(I88,Lookups!$A$3:$A$19,Lookups!$B$3:$B$19)</f>
        <v>Effective date</v>
      </c>
      <c r="K88" s="107">
        <v>42786</v>
      </c>
      <c r="L88" s="195"/>
      <c r="M88" s="196"/>
      <c r="N88" s="104" t="s">
        <v>570</v>
      </c>
      <c r="O88" s="174" t="s">
        <v>61</v>
      </c>
      <c r="P88" s="124" t="s">
        <v>550</v>
      </c>
      <c r="Q88" s="185">
        <v>42754</v>
      </c>
      <c r="R88" s="185">
        <v>42754</v>
      </c>
      <c r="S88" s="124" t="str">
        <f t="shared" si="0"/>
        <v>Y</v>
      </c>
      <c r="T88" s="198" t="s">
        <v>61</v>
      </c>
      <c r="U88" s="59"/>
    </row>
    <row r="89" spans="1:21" ht="64">
      <c r="A89" s="167" t="s">
        <v>530</v>
      </c>
      <c r="B89" s="165"/>
      <c r="C89" s="108" t="s">
        <v>529</v>
      </c>
      <c r="D89" s="16" t="s">
        <v>570</v>
      </c>
      <c r="E89" s="17">
        <v>42681</v>
      </c>
      <c r="F89" s="182" t="s">
        <v>302</v>
      </c>
      <c r="G89" s="19" t="s">
        <v>306</v>
      </c>
      <c r="H89" s="19" t="s">
        <v>230</v>
      </c>
      <c r="I89" s="20" t="s">
        <v>310</v>
      </c>
      <c r="J89" s="182" t="str">
        <f>LOOKUP(I89,Lookups!$A$3:$A$19,Lookups!$B$3:$B$19)</f>
        <v>End of process</v>
      </c>
      <c r="K89" s="107">
        <v>42783</v>
      </c>
      <c r="L89" s="195"/>
      <c r="M89" s="196"/>
      <c r="N89" s="104" t="s">
        <v>570</v>
      </c>
      <c r="O89" s="174" t="s">
        <v>61</v>
      </c>
      <c r="P89" s="124" t="s">
        <v>541</v>
      </c>
      <c r="Q89" s="185">
        <v>42745</v>
      </c>
      <c r="R89" s="159">
        <v>42747</v>
      </c>
      <c r="S89" s="124" t="str">
        <f t="shared" si="0"/>
        <v>N</v>
      </c>
      <c r="T89" s="198" t="s">
        <v>61</v>
      </c>
      <c r="U89" s="59"/>
    </row>
    <row r="90" spans="1:21" ht="59" customHeight="1">
      <c r="A90" s="167" t="s">
        <v>527</v>
      </c>
      <c r="B90" s="165" t="s">
        <v>440</v>
      </c>
      <c r="C90" s="108" t="s">
        <v>528</v>
      </c>
      <c r="D90" s="16" t="s">
        <v>219</v>
      </c>
      <c r="E90" s="17">
        <v>42675</v>
      </c>
      <c r="F90" s="18" t="str">
        <f>LOOKUP($I90,Lookups!$A$3:$A$17, Lookups!$C$3:$C$17)</f>
        <v>Closed</v>
      </c>
      <c r="G90" s="19" t="s">
        <v>260</v>
      </c>
      <c r="H90" s="19" t="s">
        <v>319</v>
      </c>
      <c r="I90" s="20" t="s">
        <v>226</v>
      </c>
      <c r="J90" s="182" t="str">
        <f>LOOKUP(I90,Lookups!$A$3:$A$19,Lookups!$B$3:$B$19)</f>
        <v>Effective date</v>
      </c>
      <c r="K90" s="21">
        <v>42713</v>
      </c>
      <c r="L90" s="154" t="s">
        <v>219</v>
      </c>
      <c r="M90" s="155" t="s">
        <v>61</v>
      </c>
      <c r="N90" s="16" t="s">
        <v>219</v>
      </c>
      <c r="O90" s="174" t="s">
        <v>61</v>
      </c>
      <c r="P90" s="124" t="s">
        <v>162</v>
      </c>
      <c r="Q90" s="185">
        <v>42691</v>
      </c>
      <c r="R90" s="185">
        <v>42691</v>
      </c>
      <c r="S90" s="124" t="str">
        <f t="shared" si="0"/>
        <v>Y</v>
      </c>
      <c r="T90" s="76" t="s">
        <v>61</v>
      </c>
      <c r="U90" s="59"/>
    </row>
    <row r="91" spans="1:21" ht="60" customHeight="1">
      <c r="A91" s="167" t="s">
        <v>523</v>
      </c>
      <c r="B91" s="165" t="s">
        <v>437</v>
      </c>
      <c r="C91" s="108" t="s">
        <v>524</v>
      </c>
      <c r="D91" s="16" t="s">
        <v>219</v>
      </c>
      <c r="E91" s="17">
        <v>42653</v>
      </c>
      <c r="F91" s="18" t="str">
        <f>LOOKUP($I91,Lookups!$A$3:$A$17, Lookups!$C$3:$C$17)</f>
        <v>Closed</v>
      </c>
      <c r="G91" s="19" t="s">
        <v>306</v>
      </c>
      <c r="H91" s="19" t="s">
        <v>319</v>
      </c>
      <c r="I91" s="20" t="s">
        <v>226</v>
      </c>
      <c r="J91" s="182" t="str">
        <f>LOOKUP(I91,Lookups!$A$3:$A$19,Lookups!$B$3:$B$19)</f>
        <v>Effective date</v>
      </c>
      <c r="K91" s="21">
        <v>42832</v>
      </c>
      <c r="L91" s="154" t="s">
        <v>219</v>
      </c>
      <c r="M91" s="155" t="s">
        <v>61</v>
      </c>
      <c r="N91" s="16" t="s">
        <v>219</v>
      </c>
      <c r="O91" s="174" t="s">
        <v>61</v>
      </c>
      <c r="P91" s="175" t="s">
        <v>525</v>
      </c>
      <c r="Q91" s="185">
        <v>42684</v>
      </c>
      <c r="R91" s="185">
        <v>42684</v>
      </c>
      <c r="S91" s="124" t="str">
        <f t="shared" si="0"/>
        <v>Y</v>
      </c>
      <c r="T91" s="76" t="s">
        <v>61</v>
      </c>
      <c r="U91" s="59"/>
    </row>
    <row r="92" spans="1:21" ht="60" customHeight="1">
      <c r="A92" s="167" t="s">
        <v>520</v>
      </c>
      <c r="B92" s="165"/>
      <c r="C92" s="108" t="s">
        <v>561</v>
      </c>
      <c r="D92" s="16" t="s">
        <v>219</v>
      </c>
      <c r="E92" s="17">
        <v>42653</v>
      </c>
      <c r="F92" s="18" t="str">
        <f>LOOKUP($I92,Lookups!$A$3:$A$17, Lookups!$C$3:$C$17)</f>
        <v>Closed</v>
      </c>
      <c r="G92" s="19" t="s">
        <v>306</v>
      </c>
      <c r="H92" s="19" t="s">
        <v>261</v>
      </c>
      <c r="I92" s="20" t="s">
        <v>419</v>
      </c>
      <c r="J92" s="182" t="str">
        <f>LOOKUP(I92,Lookups!$A$3:$A$19,Lookups!$B$3:$B$19)</f>
        <v>End of process</v>
      </c>
      <c r="K92" s="21">
        <v>42690</v>
      </c>
      <c r="L92" s="154" t="s">
        <v>219</v>
      </c>
      <c r="M92" s="155" t="s">
        <v>61</v>
      </c>
      <c r="N92" s="16" t="s">
        <v>219</v>
      </c>
      <c r="O92" s="174" t="s">
        <v>61</v>
      </c>
      <c r="P92" s="113" t="s">
        <v>64</v>
      </c>
      <c r="Q92" s="204" t="s">
        <v>54</v>
      </c>
      <c r="R92" s="205"/>
      <c r="S92" s="204" t="str">
        <f t="shared" si="0"/>
        <v xml:space="preserve"> </v>
      </c>
      <c r="T92" s="75" t="s">
        <v>61</v>
      </c>
      <c r="U92" s="59"/>
    </row>
    <row r="93" spans="1:21" ht="60" customHeight="1">
      <c r="A93" s="167" t="s">
        <v>519</v>
      </c>
      <c r="B93" s="165" t="s">
        <v>437</v>
      </c>
      <c r="C93" s="108" t="s">
        <v>522</v>
      </c>
      <c r="D93" s="16" t="s">
        <v>219</v>
      </c>
      <c r="E93" s="17">
        <v>42653</v>
      </c>
      <c r="F93" s="18" t="str">
        <f>LOOKUP($I93,Lookups!$A$3:$A$17, Lookups!$C$3:$C$17)</f>
        <v>Closed</v>
      </c>
      <c r="G93" s="19" t="s">
        <v>422</v>
      </c>
      <c r="H93" s="19" t="s">
        <v>319</v>
      </c>
      <c r="I93" s="20" t="s">
        <v>226</v>
      </c>
      <c r="J93" s="182" t="str">
        <f>LOOKUP(I93,Lookups!$A$3:$A$19,Lookups!$B$3:$B$19)</f>
        <v>Effective date</v>
      </c>
      <c r="K93" s="107">
        <v>42831</v>
      </c>
      <c r="L93" s="154" t="s">
        <v>219</v>
      </c>
      <c r="M93" s="155" t="s">
        <v>61</v>
      </c>
      <c r="N93" s="16" t="s">
        <v>219</v>
      </c>
      <c r="O93" s="174" t="s">
        <v>61</v>
      </c>
      <c r="P93" s="124" t="s">
        <v>541</v>
      </c>
      <c r="Q93" s="185">
        <v>42745</v>
      </c>
      <c r="R93" s="185">
        <v>42720</v>
      </c>
      <c r="S93" s="124" t="str">
        <f t="shared" si="0"/>
        <v>Y</v>
      </c>
      <c r="T93" s="76" t="s">
        <v>61</v>
      </c>
      <c r="U93" s="59"/>
    </row>
    <row r="94" spans="1:21" ht="60" customHeight="1">
      <c r="A94" s="167" t="s">
        <v>518</v>
      </c>
      <c r="B94" s="165"/>
      <c r="C94" s="108" t="s">
        <v>521</v>
      </c>
      <c r="D94" s="16" t="s">
        <v>219</v>
      </c>
      <c r="E94" s="17">
        <v>42653</v>
      </c>
      <c r="F94" s="182" t="s">
        <v>302</v>
      </c>
      <c r="G94" s="19" t="s">
        <v>306</v>
      </c>
      <c r="H94" s="19" t="s">
        <v>319</v>
      </c>
      <c r="I94" s="20" t="s">
        <v>226</v>
      </c>
      <c r="J94" s="182" t="str">
        <f>LOOKUP(I94,Lookups!$A$3:$A$19,Lookups!$B$3:$B$19)</f>
        <v>Effective date</v>
      </c>
      <c r="K94" s="192">
        <v>42831</v>
      </c>
      <c r="L94" s="154" t="s">
        <v>219</v>
      </c>
      <c r="M94" s="155" t="s">
        <v>61</v>
      </c>
      <c r="N94" s="16" t="s">
        <v>219</v>
      </c>
      <c r="O94" s="174" t="s">
        <v>61</v>
      </c>
      <c r="P94" s="124" t="s">
        <v>541</v>
      </c>
      <c r="Q94" s="185">
        <v>42745</v>
      </c>
      <c r="R94" s="159">
        <v>42727</v>
      </c>
      <c r="S94" s="124" t="str">
        <f t="shared" si="0"/>
        <v>Y</v>
      </c>
      <c r="T94" s="76" t="s">
        <v>61</v>
      </c>
      <c r="U94" s="59"/>
    </row>
    <row r="95" spans="1:21" ht="48">
      <c r="A95" s="167" t="s">
        <v>515</v>
      </c>
      <c r="B95" s="165"/>
      <c r="C95" s="179" t="s">
        <v>516</v>
      </c>
      <c r="D95" s="16" t="s">
        <v>233</v>
      </c>
      <c r="E95" s="17">
        <v>42650</v>
      </c>
      <c r="F95" s="18" t="str">
        <f>LOOKUP($I95,Lookups!$A$3:$A$17, Lookups!$C$3:$C$17)</f>
        <v>Closed</v>
      </c>
      <c r="G95" s="19" t="s">
        <v>306</v>
      </c>
      <c r="H95" s="19" t="s">
        <v>229</v>
      </c>
      <c r="I95" s="20" t="s">
        <v>226</v>
      </c>
      <c r="J95" s="18" t="str">
        <f>LOOKUP(I95,Lookups!$A$3:$A$17, Lookups!$B$3:$B$17)</f>
        <v>Effective date</v>
      </c>
      <c r="K95" s="21">
        <v>42783</v>
      </c>
      <c r="L95" s="154" t="s">
        <v>219</v>
      </c>
      <c r="M95" s="155" t="s">
        <v>61</v>
      </c>
      <c r="N95" s="104" t="s">
        <v>517</v>
      </c>
      <c r="O95" s="174" t="s">
        <v>61</v>
      </c>
      <c r="P95" s="124" t="s">
        <v>525</v>
      </c>
      <c r="Q95" s="185">
        <v>42684</v>
      </c>
      <c r="R95" s="159">
        <v>42663</v>
      </c>
      <c r="S95" s="124" t="str">
        <f t="shared" si="0"/>
        <v>Y</v>
      </c>
      <c r="T95" s="76" t="s">
        <v>61</v>
      </c>
      <c r="U95" s="59"/>
    </row>
    <row r="96" spans="1:21" ht="48">
      <c r="A96" s="167" t="s">
        <v>511</v>
      </c>
      <c r="B96" s="165" t="s">
        <v>437</v>
      </c>
      <c r="C96" s="179" t="s">
        <v>512</v>
      </c>
      <c r="D96" s="16" t="s">
        <v>219</v>
      </c>
      <c r="E96" s="17">
        <v>42615</v>
      </c>
      <c r="F96" s="182" t="s">
        <v>302</v>
      </c>
      <c r="G96" s="19" t="s">
        <v>422</v>
      </c>
      <c r="H96" s="19" t="s">
        <v>319</v>
      </c>
      <c r="I96" s="20" t="s">
        <v>226</v>
      </c>
      <c r="J96" s="18" t="str">
        <f>LOOKUP(I96,Lookups!$A$3:$A$17, Lookups!$B$3:$B$17)</f>
        <v>Effective date</v>
      </c>
      <c r="K96" s="21">
        <v>42713</v>
      </c>
      <c r="L96" s="154" t="s">
        <v>219</v>
      </c>
      <c r="M96" s="155" t="s">
        <v>61</v>
      </c>
      <c r="N96" s="104" t="s">
        <v>61</v>
      </c>
      <c r="O96" s="174" t="s">
        <v>61</v>
      </c>
      <c r="P96" s="194" t="s">
        <v>63</v>
      </c>
      <c r="Q96" s="202"/>
      <c r="R96" s="203"/>
      <c r="S96" s="200" t="str">
        <f t="shared" si="0"/>
        <v xml:space="preserve"> </v>
      </c>
      <c r="T96" s="76" t="s">
        <v>61</v>
      </c>
      <c r="U96" s="59"/>
    </row>
    <row r="97" spans="1:21" ht="60" customHeight="1">
      <c r="A97" s="167" t="s">
        <v>509</v>
      </c>
      <c r="B97" s="165" t="s">
        <v>439</v>
      </c>
      <c r="C97" s="179" t="s">
        <v>510</v>
      </c>
      <c r="D97" s="108" t="s">
        <v>333</v>
      </c>
      <c r="E97" s="17">
        <v>42615</v>
      </c>
      <c r="F97" s="182" t="s">
        <v>302</v>
      </c>
      <c r="G97" s="19" t="s">
        <v>339</v>
      </c>
      <c r="H97" s="19" t="s">
        <v>230</v>
      </c>
      <c r="I97" s="20" t="s">
        <v>17</v>
      </c>
      <c r="J97" s="18" t="str">
        <f>LOOKUP(I97,Lookups!$A$3:$A$17, Lookups!$B$3:$B$17)</f>
        <v>End of process</v>
      </c>
      <c r="K97" s="21">
        <v>43090</v>
      </c>
      <c r="L97" s="154" t="s">
        <v>219</v>
      </c>
      <c r="M97" s="155" t="s">
        <v>61</v>
      </c>
      <c r="N97" s="104" t="s">
        <v>61</v>
      </c>
      <c r="O97" s="174" t="s">
        <v>61</v>
      </c>
      <c r="P97" s="105" t="s">
        <v>138</v>
      </c>
      <c r="Q97" s="202"/>
      <c r="R97" s="203"/>
      <c r="S97" s="200" t="str">
        <f t="shared" ref="S97:S101" si="1">IF(ISBLANK(R97)," ",IF(R97&lt;=Q97,"Y","N"))</f>
        <v xml:space="preserve"> </v>
      </c>
      <c r="T97" s="76" t="s">
        <v>61</v>
      </c>
      <c r="U97" s="59"/>
    </row>
    <row r="98" spans="1:21" ht="60" customHeight="1">
      <c r="A98" s="167" t="s">
        <v>507</v>
      </c>
      <c r="B98" s="165" t="s">
        <v>443</v>
      </c>
      <c r="C98" s="179" t="s">
        <v>514</v>
      </c>
      <c r="D98" s="16" t="s">
        <v>142</v>
      </c>
      <c r="E98" s="17">
        <v>42936</v>
      </c>
      <c r="F98" s="18" t="str">
        <f>LOOKUP($I98,Lookups!$A$3:$A$17, Lookups!$C$3:$C$17)</f>
        <v>Closed</v>
      </c>
      <c r="G98" s="19" t="s">
        <v>306</v>
      </c>
      <c r="H98" s="19" t="s">
        <v>230</v>
      </c>
      <c r="I98" s="20" t="s">
        <v>226</v>
      </c>
      <c r="J98" s="18" t="str">
        <f>LOOKUP(I98,Lookups!$A$3:$A$17, Lookups!$B$3:$B$17)</f>
        <v>Effective date</v>
      </c>
      <c r="K98" s="21">
        <v>43084</v>
      </c>
      <c r="L98" s="154" t="s">
        <v>219</v>
      </c>
      <c r="M98" s="155" t="s">
        <v>61</v>
      </c>
      <c r="N98" s="104" t="s">
        <v>142</v>
      </c>
      <c r="O98" s="174" t="s">
        <v>61</v>
      </c>
      <c r="P98" s="105" t="s">
        <v>513</v>
      </c>
      <c r="Q98" s="185">
        <v>42649</v>
      </c>
      <c r="R98" s="159">
        <v>42650</v>
      </c>
      <c r="S98" s="124" t="str">
        <f>IF(ISBLANK(R98)," ",IF(R98&lt;=Q98,"Y","N"))</f>
        <v>N</v>
      </c>
      <c r="T98" s="76" t="s">
        <v>61</v>
      </c>
      <c r="U98" s="59"/>
    </row>
    <row r="99" spans="1:21" ht="60" customHeight="1">
      <c r="A99" s="167" t="s">
        <v>507</v>
      </c>
      <c r="B99" s="165"/>
      <c r="C99" s="179" t="s">
        <v>514</v>
      </c>
      <c r="D99" s="16" t="s">
        <v>142</v>
      </c>
      <c r="E99" s="17">
        <v>42590</v>
      </c>
      <c r="F99" s="18" t="str">
        <f>LOOKUP($I99,Lookups!$A$3:$A$17, Lookups!$C$3:$C$17)</f>
        <v>Closed</v>
      </c>
      <c r="G99" s="19" t="s">
        <v>306</v>
      </c>
      <c r="H99" s="19" t="s">
        <v>230</v>
      </c>
      <c r="I99" s="20" t="s">
        <v>419</v>
      </c>
      <c r="J99" s="18" t="str">
        <f>LOOKUP(I99,Lookups!$A$3:$A$17, Lookups!$B$3:$B$17)</f>
        <v>End of process</v>
      </c>
      <c r="K99" s="107">
        <v>42936</v>
      </c>
      <c r="L99" s="154" t="s">
        <v>219</v>
      </c>
      <c r="M99" s="155" t="s">
        <v>61</v>
      </c>
      <c r="N99" s="104" t="s">
        <v>142</v>
      </c>
      <c r="O99" s="174" t="s">
        <v>61</v>
      </c>
      <c r="P99" s="105" t="s">
        <v>513</v>
      </c>
      <c r="Q99" s="185">
        <v>42649</v>
      </c>
      <c r="R99" s="159">
        <v>42650</v>
      </c>
      <c r="S99" s="124" t="str">
        <f t="shared" si="1"/>
        <v>N</v>
      </c>
      <c r="T99" s="76" t="s">
        <v>61</v>
      </c>
      <c r="U99" s="59"/>
    </row>
    <row r="100" spans="1:21" ht="48">
      <c r="A100" s="167" t="s">
        <v>503</v>
      </c>
      <c r="B100" s="165" t="s">
        <v>437</v>
      </c>
      <c r="C100" s="179" t="s">
        <v>504</v>
      </c>
      <c r="D100" s="16" t="s">
        <v>570</v>
      </c>
      <c r="E100" s="17">
        <v>42564</v>
      </c>
      <c r="F100" s="182" t="s">
        <v>302</v>
      </c>
      <c r="G100" s="19" t="s">
        <v>422</v>
      </c>
      <c r="H100" s="19" t="s">
        <v>230</v>
      </c>
      <c r="I100" s="20" t="s">
        <v>226</v>
      </c>
      <c r="J100" s="18" t="str">
        <f>LOOKUP(I100,Lookups!$A$3:$A$17, Lookups!$B$3:$B$17)</f>
        <v>Effective date</v>
      </c>
      <c r="K100" s="21">
        <v>42643</v>
      </c>
      <c r="L100" s="154" t="s">
        <v>219</v>
      </c>
      <c r="M100" s="155" t="s">
        <v>61</v>
      </c>
      <c r="N100" s="104" t="s">
        <v>570</v>
      </c>
      <c r="O100" s="174" t="s">
        <v>61</v>
      </c>
      <c r="P100" s="105" t="s">
        <v>506</v>
      </c>
      <c r="Q100" s="185">
        <v>42593</v>
      </c>
      <c r="R100" s="159">
        <v>42587</v>
      </c>
      <c r="S100" s="124" t="str">
        <f t="shared" si="1"/>
        <v>Y</v>
      </c>
      <c r="T100" s="76" t="s">
        <v>61</v>
      </c>
      <c r="U100" s="59"/>
    </row>
    <row r="101" spans="1:21" ht="32">
      <c r="A101" s="167" t="s">
        <v>501</v>
      </c>
      <c r="B101" s="165" t="s">
        <v>437</v>
      </c>
      <c r="C101" s="179" t="s">
        <v>502</v>
      </c>
      <c r="D101" s="16" t="s">
        <v>219</v>
      </c>
      <c r="E101" s="17">
        <v>42564</v>
      </c>
      <c r="F101" s="18" t="str">
        <f>LOOKUP($I101,Lookups!$A$3:$A$17, Lookups!$C$3:$C$17)</f>
        <v>Closed</v>
      </c>
      <c r="G101" s="19" t="s">
        <v>422</v>
      </c>
      <c r="H101" s="19" t="s">
        <v>204</v>
      </c>
      <c r="I101" s="20" t="s">
        <v>226</v>
      </c>
      <c r="J101" s="18" t="str">
        <f>LOOKUP(I101,Lookups!$A$3:$A$17, Lookups!$B$3:$B$17)</f>
        <v>Effective date</v>
      </c>
      <c r="K101" s="21">
        <v>42625</v>
      </c>
      <c r="L101" s="154" t="s">
        <v>219</v>
      </c>
      <c r="M101" s="155" t="s">
        <v>61</v>
      </c>
      <c r="N101" s="104" t="s">
        <v>219</v>
      </c>
      <c r="O101" s="174" t="s">
        <v>61</v>
      </c>
      <c r="P101" s="175" t="s">
        <v>14</v>
      </c>
      <c r="Q101" s="159">
        <v>42572</v>
      </c>
      <c r="R101" s="159">
        <v>42572</v>
      </c>
      <c r="S101" s="124" t="str">
        <f t="shared" si="1"/>
        <v>Y</v>
      </c>
      <c r="T101" s="76" t="s">
        <v>61</v>
      </c>
      <c r="U101" s="59"/>
    </row>
    <row r="102" spans="1:21" ht="60" customHeight="1">
      <c r="A102" s="167" t="s">
        <v>4</v>
      </c>
      <c r="B102" s="165" t="s">
        <v>439</v>
      </c>
      <c r="C102" s="179" t="s">
        <v>5</v>
      </c>
      <c r="D102" s="16" t="s">
        <v>337</v>
      </c>
      <c r="E102" s="17">
        <v>42548</v>
      </c>
      <c r="F102" s="18" t="str">
        <f>LOOKUP($I102,Lookups!$A$3:$A$17, Lookups!$C$3:$C$17)</f>
        <v>Closed</v>
      </c>
      <c r="G102" s="19" t="s">
        <v>339</v>
      </c>
      <c r="H102" s="19" t="s">
        <v>230</v>
      </c>
      <c r="I102" s="20" t="s">
        <v>419</v>
      </c>
      <c r="J102" s="18" t="str">
        <f>LOOKUP(I102,Lookups!$A$3:$A$17, Lookups!$B$3:$B$17)</f>
        <v>End of process</v>
      </c>
      <c r="K102" s="21">
        <v>42598</v>
      </c>
      <c r="L102" s="154" t="s">
        <v>219</v>
      </c>
      <c r="M102" s="155" t="s">
        <v>61</v>
      </c>
      <c r="N102" s="104" t="s">
        <v>61</v>
      </c>
      <c r="O102" s="174" t="s">
        <v>61</v>
      </c>
      <c r="P102" s="184" t="s">
        <v>138</v>
      </c>
      <c r="Q102" s="206"/>
      <c r="R102" s="206"/>
      <c r="S102" s="200" t="str">
        <f t="shared" ref="S102:S108" si="2">IF(ISBLANK(R102)," ",IF(R102&lt;=Q102,"Y","N"))</f>
        <v xml:space="preserve"> </v>
      </c>
      <c r="T102" s="187"/>
      <c r="U102" s="59"/>
    </row>
    <row r="103" spans="1:21" ht="48">
      <c r="A103" s="167" t="s">
        <v>2</v>
      </c>
      <c r="B103" s="165" t="s">
        <v>437</v>
      </c>
      <c r="C103" s="179" t="s">
        <v>3</v>
      </c>
      <c r="D103" s="16" t="s">
        <v>337</v>
      </c>
      <c r="E103" s="17">
        <v>42548</v>
      </c>
      <c r="F103" s="18" t="str">
        <f>LOOKUP($I103,Lookups!$A$3:$A$17, Lookups!$C$3:$C$17)</f>
        <v>Closed</v>
      </c>
      <c r="G103" s="19" t="s">
        <v>422</v>
      </c>
      <c r="H103" s="19" t="s">
        <v>230</v>
      </c>
      <c r="I103" s="20" t="s">
        <v>226</v>
      </c>
      <c r="J103" s="18" t="str">
        <f>LOOKUP(I103,Lookups!$A$3:$A$17, Lookups!$B$3:$B$17)</f>
        <v>Effective date</v>
      </c>
      <c r="K103" s="177" t="s">
        <v>135</v>
      </c>
      <c r="L103" s="154" t="s">
        <v>219</v>
      </c>
      <c r="M103" s="155" t="s">
        <v>61</v>
      </c>
      <c r="N103" s="104" t="s">
        <v>141</v>
      </c>
      <c r="O103" s="174">
        <v>5</v>
      </c>
      <c r="P103" s="105" t="s">
        <v>506</v>
      </c>
      <c r="Q103" s="185">
        <v>42593</v>
      </c>
      <c r="R103" s="185">
        <v>42590</v>
      </c>
      <c r="S103" s="124" t="str">
        <f t="shared" si="2"/>
        <v>Y</v>
      </c>
      <c r="T103" s="188" t="s">
        <v>61</v>
      </c>
      <c r="U103" s="59"/>
    </row>
    <row r="104" spans="1:21" ht="60" customHeight="1">
      <c r="A104" s="167" t="s">
        <v>39</v>
      </c>
      <c r="B104" s="165" t="s">
        <v>439</v>
      </c>
      <c r="C104" s="179" t="s">
        <v>43</v>
      </c>
      <c r="D104" s="16" t="s">
        <v>233</v>
      </c>
      <c r="E104" s="17">
        <v>42527</v>
      </c>
      <c r="F104" s="18" t="str">
        <f>LOOKUP($I104,Lookups!$A$3:$A$17, Lookups!$C$3:$C$17)</f>
        <v>Closed</v>
      </c>
      <c r="G104" s="19" t="s">
        <v>339</v>
      </c>
      <c r="H104" s="19" t="s">
        <v>319</v>
      </c>
      <c r="I104" s="20" t="s">
        <v>419</v>
      </c>
      <c r="J104" s="18" t="str">
        <f>LOOKUP(I104,Lookups!$A$3:$A$17, Lookups!$B$3:$B$17)</f>
        <v>End of process</v>
      </c>
      <c r="K104" s="21">
        <v>42587</v>
      </c>
      <c r="L104" s="154" t="s">
        <v>219</v>
      </c>
      <c r="M104" s="155" t="s">
        <v>61</v>
      </c>
      <c r="N104" s="104" t="s">
        <v>61</v>
      </c>
      <c r="O104" s="174" t="s">
        <v>61</v>
      </c>
      <c r="P104" s="184" t="s">
        <v>138</v>
      </c>
      <c r="Q104" s="206"/>
      <c r="R104" s="206"/>
      <c r="S104" s="200" t="str">
        <f t="shared" si="2"/>
        <v xml:space="preserve"> </v>
      </c>
      <c r="T104" s="187"/>
      <c r="U104" s="59"/>
    </row>
    <row r="105" spans="1:21" ht="48">
      <c r="A105" s="167" t="s">
        <v>38</v>
      </c>
      <c r="B105" s="165"/>
      <c r="C105" s="179" t="s">
        <v>41</v>
      </c>
      <c r="D105" s="16" t="s">
        <v>40</v>
      </c>
      <c r="E105" s="17">
        <v>42527</v>
      </c>
      <c r="F105" s="18" t="str">
        <f>LOOKUP($I105,Lookups!$A$3:$A$17, Lookups!$C$3:$C$17)</f>
        <v>Closed</v>
      </c>
      <c r="G105" s="19" t="s">
        <v>306</v>
      </c>
      <c r="H105" s="19" t="s">
        <v>319</v>
      </c>
      <c r="I105" s="20" t="s">
        <v>226</v>
      </c>
      <c r="J105" s="18" t="str">
        <f>LOOKUP(I105,Lookups!$A$3:$A$17, Lookups!$B$3:$B$17)</f>
        <v>Effective date</v>
      </c>
      <c r="K105" s="107">
        <v>42856</v>
      </c>
      <c r="L105" s="154" t="s">
        <v>219</v>
      </c>
      <c r="M105" s="155" t="s">
        <v>61</v>
      </c>
      <c r="N105" s="104" t="s">
        <v>219</v>
      </c>
      <c r="O105" s="174" t="s">
        <v>61</v>
      </c>
      <c r="P105" s="105" t="s">
        <v>508</v>
      </c>
      <c r="Q105" s="185">
        <v>42622</v>
      </c>
      <c r="R105" s="185">
        <v>42622</v>
      </c>
      <c r="S105" s="124" t="str">
        <f t="shared" si="2"/>
        <v>Y</v>
      </c>
      <c r="T105" s="193" t="s">
        <v>128</v>
      </c>
      <c r="U105" s="59"/>
    </row>
    <row r="106" spans="1:21" ht="32">
      <c r="A106" s="167" t="s">
        <v>37</v>
      </c>
      <c r="B106" s="165" t="s">
        <v>440</v>
      </c>
      <c r="C106" s="179" t="s">
        <v>0</v>
      </c>
      <c r="D106" s="16" t="s">
        <v>570</v>
      </c>
      <c r="E106" s="17">
        <v>42527</v>
      </c>
      <c r="F106" s="18" t="str">
        <f>LOOKUP($I106,Lookups!$A$3:$A$17, Lookups!$C$3:$C$17)</f>
        <v>Closed</v>
      </c>
      <c r="G106" s="19" t="s">
        <v>260</v>
      </c>
      <c r="H106" s="19" t="s">
        <v>230</v>
      </c>
      <c r="I106" s="20" t="s">
        <v>226</v>
      </c>
      <c r="J106" s="18" t="str">
        <f>LOOKUP(I106,Lookups!$A$3:$A$17, Lookups!$B$3:$B$17)</f>
        <v>Effective date</v>
      </c>
      <c r="K106" s="21" t="s">
        <v>135</v>
      </c>
      <c r="L106" s="154" t="s">
        <v>219</v>
      </c>
      <c r="M106" s="155" t="s">
        <v>61</v>
      </c>
      <c r="N106" s="104" t="s">
        <v>570</v>
      </c>
      <c r="O106" s="174" t="s">
        <v>61</v>
      </c>
      <c r="P106" s="175" t="s">
        <v>14</v>
      </c>
      <c r="Q106" s="159">
        <v>42537</v>
      </c>
      <c r="R106" s="159">
        <v>42537</v>
      </c>
      <c r="S106" s="124" t="str">
        <f t="shared" si="2"/>
        <v>Y</v>
      </c>
      <c r="T106" s="76" t="s">
        <v>61</v>
      </c>
      <c r="U106" s="59"/>
    </row>
    <row r="107" spans="1:21" ht="60" customHeight="1">
      <c r="A107" s="167" t="s">
        <v>36</v>
      </c>
      <c r="B107" s="165"/>
      <c r="C107" s="179" t="s">
        <v>42</v>
      </c>
      <c r="D107" s="16" t="s">
        <v>570</v>
      </c>
      <c r="E107" s="17">
        <v>42527</v>
      </c>
      <c r="F107" s="18" t="str">
        <f>LOOKUP($I107,Lookups!$A$3:$A$17, Lookups!$C$3:$C$17)</f>
        <v>Closed</v>
      </c>
      <c r="G107" s="19" t="s">
        <v>306</v>
      </c>
      <c r="H107" s="19" t="s">
        <v>230</v>
      </c>
      <c r="I107" s="20" t="s">
        <v>419</v>
      </c>
      <c r="J107" s="18" t="str">
        <f>LOOKUP(I107,Lookups!$A$3:$A$17, Lookups!$B$3:$B$17)</f>
        <v>End of process</v>
      </c>
      <c r="K107" s="21">
        <v>42585</v>
      </c>
      <c r="L107" s="154" t="s">
        <v>219</v>
      </c>
      <c r="M107" s="155" t="s">
        <v>61</v>
      </c>
      <c r="N107" s="104" t="s">
        <v>570</v>
      </c>
      <c r="O107" s="174" t="s">
        <v>61</v>
      </c>
      <c r="P107" s="105" t="s">
        <v>1</v>
      </c>
      <c r="Q107" s="159">
        <v>42558</v>
      </c>
      <c r="R107" s="159">
        <v>42551</v>
      </c>
      <c r="S107" s="124" t="str">
        <f t="shared" si="2"/>
        <v>Y</v>
      </c>
      <c r="T107" s="76" t="s">
        <v>61</v>
      </c>
      <c r="U107" s="59"/>
    </row>
    <row r="108" spans="1:21" ht="32">
      <c r="A108" s="167" t="s">
        <v>34</v>
      </c>
      <c r="B108" s="165" t="s">
        <v>437</v>
      </c>
      <c r="C108" s="179" t="s">
        <v>35</v>
      </c>
      <c r="D108" s="16" t="s">
        <v>142</v>
      </c>
      <c r="E108" s="17">
        <v>42522</v>
      </c>
      <c r="F108" s="18" t="str">
        <f>LOOKUP($I108,Lookups!$A$3:$A$17, Lookups!$C$3:$C$17)</f>
        <v>Closed</v>
      </c>
      <c r="G108" s="19" t="s">
        <v>422</v>
      </c>
      <c r="H108" s="19" t="s">
        <v>230</v>
      </c>
      <c r="I108" s="20" t="s">
        <v>226</v>
      </c>
      <c r="J108" s="18" t="str">
        <f>LOOKUP(I108,Lookups!$A$3:$A$17, Lookups!$B$3:$B$17)</f>
        <v>Effective date</v>
      </c>
      <c r="K108" s="21">
        <v>42594</v>
      </c>
      <c r="L108" s="154" t="s">
        <v>219</v>
      </c>
      <c r="M108" s="155" t="s">
        <v>61</v>
      </c>
      <c r="N108" s="104" t="s">
        <v>142</v>
      </c>
      <c r="O108" s="174" t="s">
        <v>61</v>
      </c>
      <c r="P108" s="175" t="s">
        <v>14</v>
      </c>
      <c r="Q108" s="159">
        <v>42537</v>
      </c>
      <c r="R108" s="159">
        <v>42537</v>
      </c>
      <c r="S108" s="124" t="str">
        <f t="shared" si="2"/>
        <v>Y</v>
      </c>
      <c r="T108" s="76" t="s">
        <v>61</v>
      </c>
      <c r="U108" s="59"/>
    </row>
    <row r="109" spans="1:21" ht="48">
      <c r="A109" s="167" t="s">
        <v>31</v>
      </c>
      <c r="B109" s="165" t="s">
        <v>437</v>
      </c>
      <c r="C109" s="179" t="s">
        <v>32</v>
      </c>
      <c r="D109" s="16" t="s">
        <v>570</v>
      </c>
      <c r="E109" s="17">
        <v>42500</v>
      </c>
      <c r="F109" s="18" t="str">
        <f>LOOKUP($I109,Lookups!$A$3:$A$17, Lookups!$C$3:$C$17)</f>
        <v>Closed</v>
      </c>
      <c r="G109" s="19" t="s">
        <v>422</v>
      </c>
      <c r="H109" s="19" t="s">
        <v>230</v>
      </c>
      <c r="I109" s="20" t="s">
        <v>226</v>
      </c>
      <c r="J109" s="18" t="str">
        <f>LOOKUP(I109,Lookups!$A$3:$A$17, Lookups!$B$3:$B$17)</f>
        <v>Effective date</v>
      </c>
      <c r="K109" s="21" t="s">
        <v>135</v>
      </c>
      <c r="L109" s="154" t="s">
        <v>219</v>
      </c>
      <c r="M109" s="155" t="s">
        <v>61</v>
      </c>
      <c r="N109" s="104" t="s">
        <v>570</v>
      </c>
      <c r="O109" s="174" t="s">
        <v>61</v>
      </c>
      <c r="P109" s="105" t="s">
        <v>33</v>
      </c>
      <c r="Q109" s="180">
        <v>42531</v>
      </c>
      <c r="R109" s="180">
        <v>42531</v>
      </c>
      <c r="S109" s="124" t="str">
        <f t="shared" ref="S109:S115" si="3">IF(ISBLANK(R109)," ",IF(R109&lt;=Q109,"Y","N"))</f>
        <v>Y</v>
      </c>
      <c r="T109" s="76" t="s">
        <v>61</v>
      </c>
      <c r="U109" s="59"/>
    </row>
    <row r="110" spans="1:21" ht="64">
      <c r="A110" s="167" t="s">
        <v>29</v>
      </c>
      <c r="B110" s="165" t="s">
        <v>437</v>
      </c>
      <c r="C110" s="179" t="s">
        <v>30</v>
      </c>
      <c r="D110" s="16" t="s">
        <v>570</v>
      </c>
      <c r="E110" s="17">
        <v>42499</v>
      </c>
      <c r="F110" s="18" t="str">
        <f>LOOKUP($I110,Lookups!$A$3:$A$17, Lookups!$C$3:$C$17)</f>
        <v>Closed</v>
      </c>
      <c r="G110" s="19" t="s">
        <v>422</v>
      </c>
      <c r="H110" s="19" t="s">
        <v>230</v>
      </c>
      <c r="I110" s="20" t="s">
        <v>226</v>
      </c>
      <c r="J110" s="18" t="str">
        <f>LOOKUP(I110,Lookups!$A$3:$A$17, Lookups!$B$3:$B$17)</f>
        <v>Effective date</v>
      </c>
      <c r="K110" s="21">
        <v>42625</v>
      </c>
      <c r="L110" s="154" t="s">
        <v>219</v>
      </c>
      <c r="M110" s="155" t="s">
        <v>61</v>
      </c>
      <c r="N110" s="104" t="s">
        <v>570</v>
      </c>
      <c r="O110" s="174" t="s">
        <v>61</v>
      </c>
      <c r="P110" s="105" t="s">
        <v>33</v>
      </c>
      <c r="Q110" s="180">
        <v>42509</v>
      </c>
      <c r="R110" s="180">
        <v>42509</v>
      </c>
      <c r="S110" s="124" t="str">
        <f t="shared" si="3"/>
        <v>Y</v>
      </c>
      <c r="T110" s="76" t="s">
        <v>61</v>
      </c>
      <c r="U110" s="59"/>
    </row>
    <row r="111" spans="1:21" ht="32">
      <c r="A111" s="167" t="s">
        <v>21</v>
      </c>
      <c r="B111" s="165" t="s">
        <v>437</v>
      </c>
      <c r="C111" s="179" t="s">
        <v>25</v>
      </c>
      <c r="D111" s="16" t="s">
        <v>323</v>
      </c>
      <c r="E111" s="17">
        <v>42468</v>
      </c>
      <c r="F111" s="18" t="str">
        <f>LOOKUP($I111,Lookups!$A$3:$A$17, Lookups!$C$3:$C$17)</f>
        <v>Closed</v>
      </c>
      <c r="G111" s="19" t="s">
        <v>422</v>
      </c>
      <c r="H111" s="19" t="s">
        <v>319</v>
      </c>
      <c r="I111" s="20" t="s">
        <v>226</v>
      </c>
      <c r="J111" s="18" t="str">
        <f>LOOKUP(I111,Lookups!$A$3:$A$17, Lookups!$B$3:$B$17)</f>
        <v>Effective date</v>
      </c>
      <c r="K111" s="17">
        <v>42594</v>
      </c>
      <c r="L111" s="154" t="s">
        <v>219</v>
      </c>
      <c r="M111" s="155" t="s">
        <v>61</v>
      </c>
      <c r="N111" s="104" t="s">
        <v>61</v>
      </c>
      <c r="O111" s="174" t="s">
        <v>61</v>
      </c>
      <c r="P111" s="189" t="s">
        <v>63</v>
      </c>
      <c r="Q111" s="206"/>
      <c r="R111" s="207"/>
      <c r="S111" s="208" t="str">
        <f t="shared" si="3"/>
        <v xml:space="preserve"> </v>
      </c>
      <c r="T111" s="76" t="s">
        <v>61</v>
      </c>
      <c r="U111" s="59"/>
    </row>
    <row r="112" spans="1:21" ht="48">
      <c r="A112" s="167" t="s">
        <v>20</v>
      </c>
      <c r="B112" s="165" t="s">
        <v>505</v>
      </c>
      <c r="C112" s="179" t="s">
        <v>24</v>
      </c>
      <c r="D112" s="16" t="s">
        <v>141</v>
      </c>
      <c r="E112" s="17">
        <v>42572</v>
      </c>
      <c r="F112" s="18" t="str">
        <f>LOOKUP($I112,Lookups!$A$3:$A$17, Lookups!$C$3:$C$17)</f>
        <v>Closed</v>
      </c>
      <c r="G112" s="19" t="s">
        <v>422</v>
      </c>
      <c r="H112" s="19" t="s">
        <v>230</v>
      </c>
      <c r="I112" s="20" t="s">
        <v>226</v>
      </c>
      <c r="J112" s="18" t="str">
        <f>LOOKUP(I112,Lookups!$A$3:$A$17, Lookups!$B$3:$B$17)</f>
        <v>Effective date</v>
      </c>
      <c r="K112" s="21">
        <v>42594</v>
      </c>
      <c r="L112" s="154" t="s">
        <v>219</v>
      </c>
      <c r="M112" s="155" t="s">
        <v>61</v>
      </c>
      <c r="N112" s="16" t="s">
        <v>141</v>
      </c>
      <c r="O112" s="174" t="s">
        <v>61</v>
      </c>
      <c r="P112" s="178" t="s">
        <v>14</v>
      </c>
      <c r="Q112" s="190">
        <v>42509</v>
      </c>
      <c r="R112" s="69">
        <v>42509</v>
      </c>
      <c r="S112" s="124" t="str">
        <f>IF(ISBLANK(R112)," ",IF(R112&lt;=Q112,"Y","N"))</f>
        <v>Y</v>
      </c>
      <c r="T112" s="125"/>
      <c r="U112" s="59"/>
    </row>
    <row r="113" spans="1:21" ht="60" customHeight="1">
      <c r="A113" s="167" t="s">
        <v>20</v>
      </c>
      <c r="B113" s="165" t="s">
        <v>437</v>
      </c>
      <c r="C113" s="179" t="s">
        <v>24</v>
      </c>
      <c r="D113" s="16" t="s">
        <v>141</v>
      </c>
      <c r="E113" s="17">
        <v>42467</v>
      </c>
      <c r="F113" s="18" t="str">
        <f>LOOKUP($I113,Lookups!$A$3:$A$17, Lookups!$C$3:$C$17)</f>
        <v>Closed</v>
      </c>
      <c r="G113" s="19" t="s">
        <v>422</v>
      </c>
      <c r="H113" s="19" t="s">
        <v>230</v>
      </c>
      <c r="I113" s="20" t="s">
        <v>419</v>
      </c>
      <c r="J113" s="18" t="str">
        <f>LOOKUP(I113,Lookups!$A$3:$A$17, Lookups!$B$3:$B$17)</f>
        <v>End of process</v>
      </c>
      <c r="K113" s="21">
        <v>42572</v>
      </c>
      <c r="L113" s="154" t="s">
        <v>219</v>
      </c>
      <c r="M113" s="155" t="s">
        <v>61</v>
      </c>
      <c r="N113" s="16" t="s">
        <v>141</v>
      </c>
      <c r="O113" s="174" t="s">
        <v>61</v>
      </c>
      <c r="P113" s="178" t="s">
        <v>14</v>
      </c>
      <c r="Q113" s="190">
        <v>42509</v>
      </c>
      <c r="R113" s="69">
        <v>42509</v>
      </c>
      <c r="S113" s="124" t="str">
        <f t="shared" si="3"/>
        <v>Y</v>
      </c>
      <c r="T113" s="125"/>
      <c r="U113" s="59"/>
    </row>
    <row r="114" spans="1:21" ht="48">
      <c r="A114" s="167" t="s">
        <v>18</v>
      </c>
      <c r="B114" s="165" t="s">
        <v>440</v>
      </c>
      <c r="C114" s="26" t="s">
        <v>19</v>
      </c>
      <c r="D114" s="16" t="s">
        <v>342</v>
      </c>
      <c r="E114" s="17">
        <v>42464</v>
      </c>
      <c r="F114" s="18" t="str">
        <f>LOOKUP($I114,Lookups!$A$3:$A$17, Lookups!$C$3:$C$17)</f>
        <v>Closed</v>
      </c>
      <c r="G114" s="19" t="s">
        <v>260</v>
      </c>
      <c r="H114" s="19" t="s">
        <v>229</v>
      </c>
      <c r="I114" s="20" t="s">
        <v>226</v>
      </c>
      <c r="J114" s="18" t="str">
        <f>LOOKUP(I114,Lookups!$A$3:$A$17, Lookups!$B$3:$B$17)</f>
        <v>Effective date</v>
      </c>
      <c r="K114" s="17">
        <v>42506</v>
      </c>
      <c r="L114" s="154" t="s">
        <v>219</v>
      </c>
      <c r="M114" s="155" t="s">
        <v>61</v>
      </c>
      <c r="N114" s="104" t="s">
        <v>570</v>
      </c>
      <c r="O114" s="62">
        <v>4</v>
      </c>
      <c r="P114" s="103" t="s">
        <v>23</v>
      </c>
      <c r="Q114" s="69">
        <v>42481</v>
      </c>
      <c r="R114" s="69">
        <v>42481</v>
      </c>
      <c r="S114" s="62" t="str">
        <f t="shared" si="3"/>
        <v>Y</v>
      </c>
      <c r="T114" s="76" t="s">
        <v>61</v>
      </c>
      <c r="U114" s="59"/>
    </row>
    <row r="115" spans="1:21" ht="48">
      <c r="A115" s="167" t="s">
        <v>15</v>
      </c>
      <c r="B115" s="165"/>
      <c r="C115" s="26" t="s">
        <v>16</v>
      </c>
      <c r="D115" s="16" t="s">
        <v>570</v>
      </c>
      <c r="E115" s="17">
        <v>42438</v>
      </c>
      <c r="F115" s="18" t="str">
        <f>LOOKUP($I115,Lookups!$A$3:$A$17, Lookups!$C$3:$C$17)</f>
        <v>Closed</v>
      </c>
      <c r="G115" s="19" t="s">
        <v>306</v>
      </c>
      <c r="H115" s="19" t="s">
        <v>318</v>
      </c>
      <c r="I115" s="20" t="s">
        <v>226</v>
      </c>
      <c r="J115" s="18" t="str">
        <f>LOOKUP(I115,Lookups!$A$3:$A$17, Lookups!$B$3:$B$17)</f>
        <v>Effective date</v>
      </c>
      <c r="K115" s="192">
        <v>42600</v>
      </c>
      <c r="L115" s="154" t="s">
        <v>219</v>
      </c>
      <c r="M115" s="155" t="s">
        <v>61</v>
      </c>
      <c r="N115" s="104" t="s">
        <v>570</v>
      </c>
      <c r="O115" s="174" t="s">
        <v>61</v>
      </c>
      <c r="P115" s="105" t="s">
        <v>26</v>
      </c>
      <c r="Q115" s="66">
        <v>42503</v>
      </c>
      <c r="R115" s="66">
        <v>42503</v>
      </c>
      <c r="S115" s="124" t="str">
        <f t="shared" si="3"/>
        <v>Y</v>
      </c>
      <c r="T115" s="125"/>
      <c r="U115" s="59"/>
    </row>
    <row r="116" spans="1:21" ht="32">
      <c r="A116" s="167" t="s">
        <v>10</v>
      </c>
      <c r="B116" s="165" t="s">
        <v>437</v>
      </c>
      <c r="C116" s="26" t="s">
        <v>13</v>
      </c>
      <c r="D116" s="16" t="s">
        <v>219</v>
      </c>
      <c r="E116" s="17">
        <v>42438</v>
      </c>
      <c r="F116" s="18" t="str">
        <f>LOOKUP($I116,Lookups!$A$3:$A$17, Lookups!$C$3:$C$17)</f>
        <v>Closed</v>
      </c>
      <c r="G116" s="19" t="s">
        <v>422</v>
      </c>
      <c r="H116" s="19" t="s">
        <v>319</v>
      </c>
      <c r="I116" s="20" t="s">
        <v>226</v>
      </c>
      <c r="J116" s="18" t="str">
        <f>LOOKUP(I116,Lookups!$A$3:$A$17, Lookups!$B$3:$B$17)</f>
        <v>Effective date</v>
      </c>
      <c r="K116" s="17">
        <v>42506</v>
      </c>
      <c r="L116" s="154" t="s">
        <v>219</v>
      </c>
      <c r="M116" s="155" t="s">
        <v>61</v>
      </c>
      <c r="N116" s="16" t="s">
        <v>219</v>
      </c>
      <c r="O116" s="174" t="s">
        <v>61</v>
      </c>
      <c r="P116" s="175" t="s">
        <v>14</v>
      </c>
      <c r="Q116" s="159">
        <v>42446</v>
      </c>
      <c r="R116" s="159">
        <v>42446</v>
      </c>
      <c r="S116" s="124" t="str">
        <f t="shared" ref="S116:S124" si="4">IF(ISBLANK(R116)," ",IF(R116&lt;=Q116,"Y","N"))</f>
        <v>Y</v>
      </c>
      <c r="T116" s="125"/>
      <c r="U116" s="59"/>
    </row>
    <row r="117" spans="1:21" ht="48">
      <c r="A117" s="167" t="s">
        <v>9</v>
      </c>
      <c r="B117" s="165"/>
      <c r="C117" s="26" t="s">
        <v>12</v>
      </c>
      <c r="D117" s="16" t="s">
        <v>570</v>
      </c>
      <c r="E117" s="17">
        <v>42438</v>
      </c>
      <c r="F117" s="18" t="str">
        <f>LOOKUP($I117,Lookups!$A$3:$A$17, Lookups!$C$3:$C$17)</f>
        <v>Closed</v>
      </c>
      <c r="G117" s="19" t="s">
        <v>306</v>
      </c>
      <c r="H117" s="19" t="s">
        <v>318</v>
      </c>
      <c r="I117" s="20" t="s">
        <v>226</v>
      </c>
      <c r="J117" s="18" t="str">
        <f>LOOKUP(I117,Lookups!$A$3:$A$17, Lookups!$B$3:$B$17)</f>
        <v>Effective date</v>
      </c>
      <c r="K117" s="21" t="s">
        <v>135</v>
      </c>
      <c r="L117" s="154" t="s">
        <v>219</v>
      </c>
      <c r="M117" s="155" t="s">
        <v>61</v>
      </c>
      <c r="N117" s="104" t="s">
        <v>570</v>
      </c>
      <c r="O117" s="174" t="s">
        <v>61</v>
      </c>
      <c r="P117" s="105" t="s">
        <v>26</v>
      </c>
      <c r="Q117" s="66">
        <v>42503</v>
      </c>
      <c r="R117" s="159">
        <v>42503</v>
      </c>
      <c r="S117" s="124" t="str">
        <f t="shared" si="4"/>
        <v>Y</v>
      </c>
      <c r="T117" s="125"/>
      <c r="U117" s="59"/>
    </row>
    <row r="118" spans="1:21" ht="32">
      <c r="A118" s="167" t="s">
        <v>409</v>
      </c>
      <c r="B118" s="165" t="s">
        <v>439</v>
      </c>
      <c r="C118" s="26" t="s">
        <v>410</v>
      </c>
      <c r="D118" s="16" t="s">
        <v>236</v>
      </c>
      <c r="E118" s="17">
        <v>42432</v>
      </c>
      <c r="F118" s="18" t="str">
        <f>LOOKUP($I118,Lookups!$A$3:$A$17, Lookups!$C$3:$C$17)</f>
        <v>Closed</v>
      </c>
      <c r="G118" s="19" t="s">
        <v>339</v>
      </c>
      <c r="H118" s="19" t="s">
        <v>311</v>
      </c>
      <c r="I118" s="20" t="s">
        <v>17</v>
      </c>
      <c r="J118" s="18" t="str">
        <f>LOOKUP(I118,Lookups!$A$3:$A$17, Lookups!$B$3:$B$17)</f>
        <v>End of process</v>
      </c>
      <c r="K118" s="21">
        <v>42600</v>
      </c>
      <c r="L118" s="10"/>
      <c r="M118" s="11"/>
      <c r="N118" s="104" t="s">
        <v>61</v>
      </c>
      <c r="O118" s="106" t="s">
        <v>61</v>
      </c>
      <c r="P118" s="184" t="s">
        <v>138</v>
      </c>
      <c r="Q118" s="209"/>
      <c r="R118" s="209"/>
      <c r="S118" s="200" t="str">
        <f t="shared" si="4"/>
        <v xml:space="preserve"> </v>
      </c>
      <c r="T118" s="123"/>
      <c r="U118" s="59"/>
    </row>
    <row r="119" spans="1:21" ht="48">
      <c r="A119" s="167" t="s">
        <v>364</v>
      </c>
      <c r="B119" s="165"/>
      <c r="C119" s="26" t="s">
        <v>11</v>
      </c>
      <c r="D119" s="16" t="s">
        <v>234</v>
      </c>
      <c r="E119" s="17">
        <v>42408</v>
      </c>
      <c r="F119" s="18" t="str">
        <f>LOOKUP($I119,Lookups!$A$3:$A$17, Lookups!$C$3:$C$17)</f>
        <v>Closed</v>
      </c>
      <c r="G119" s="19" t="s">
        <v>306</v>
      </c>
      <c r="H119" s="19" t="s">
        <v>230</v>
      </c>
      <c r="I119" s="20" t="s">
        <v>226</v>
      </c>
      <c r="J119" s="18" t="str">
        <f>LOOKUP(I119,Lookups!$A$3:$A$17, Lookups!$B$3:$B$17)</f>
        <v>Effective date</v>
      </c>
      <c r="K119" s="107">
        <v>42713</v>
      </c>
      <c r="L119" s="154" t="s">
        <v>219</v>
      </c>
      <c r="M119" s="155" t="s">
        <v>61</v>
      </c>
      <c r="N119" s="16" t="s">
        <v>142</v>
      </c>
      <c r="O119" s="174">
        <v>3</v>
      </c>
      <c r="P119" s="191" t="s">
        <v>1</v>
      </c>
      <c r="Q119" s="183">
        <v>42558</v>
      </c>
      <c r="R119" s="183">
        <v>42564</v>
      </c>
      <c r="S119" s="124" t="str">
        <f t="shared" si="4"/>
        <v>N</v>
      </c>
      <c r="T119" s="125"/>
      <c r="U119" s="59"/>
    </row>
    <row r="120" spans="1:21" ht="48">
      <c r="A120" s="167" t="s">
        <v>363</v>
      </c>
      <c r="B120" s="165"/>
      <c r="C120" s="160" t="s">
        <v>427</v>
      </c>
      <c r="D120" s="16" t="s">
        <v>570</v>
      </c>
      <c r="E120" s="17">
        <v>42408</v>
      </c>
      <c r="F120" s="18" t="str">
        <f>LOOKUP($I120,Lookups!$A$3:$A$17, Lookups!$C$3:$C$17)</f>
        <v>Closed</v>
      </c>
      <c r="G120" s="19" t="s">
        <v>401</v>
      </c>
      <c r="H120" s="19" t="s">
        <v>230</v>
      </c>
      <c r="I120" s="20" t="s">
        <v>226</v>
      </c>
      <c r="J120" s="18" t="str">
        <f>LOOKUP(I120,Lookups!$A$3:$A$17, Lookups!$B$3:$B$17)</f>
        <v>Effective date</v>
      </c>
      <c r="K120" s="197" t="s">
        <v>135</v>
      </c>
      <c r="L120" s="154" t="s">
        <v>219</v>
      </c>
      <c r="M120" s="155" t="s">
        <v>61</v>
      </c>
      <c r="N120" s="104" t="s">
        <v>570</v>
      </c>
      <c r="O120" s="174" t="s">
        <v>61</v>
      </c>
      <c r="P120" s="175" t="s">
        <v>196</v>
      </c>
      <c r="Q120" s="210" t="s">
        <v>54</v>
      </c>
      <c r="R120" s="200"/>
      <c r="S120" s="200" t="str">
        <f t="shared" si="4"/>
        <v xml:space="preserve"> </v>
      </c>
      <c r="T120" s="125"/>
      <c r="U120" s="59"/>
    </row>
    <row r="121" spans="1:21" ht="48">
      <c r="A121" s="166" t="s">
        <v>499</v>
      </c>
      <c r="B121" s="164"/>
      <c r="C121" s="160" t="s">
        <v>500</v>
      </c>
      <c r="D121" s="16" t="s">
        <v>342</v>
      </c>
      <c r="E121" s="17">
        <v>42377</v>
      </c>
      <c r="F121" s="18" t="str">
        <f>LOOKUP($I121,Lookups!$A$3:$A$17, Lookups!$C$3:$C$17)</f>
        <v>Closed</v>
      </c>
      <c r="G121" s="19" t="s">
        <v>306</v>
      </c>
      <c r="H121" s="19" t="s">
        <v>230</v>
      </c>
      <c r="I121" s="20" t="s">
        <v>226</v>
      </c>
      <c r="J121" s="18" t="str">
        <f>LOOKUP(I121,Lookups!$A$3:$A$17, Lookups!$B$3:$B$17)</f>
        <v>Effective date</v>
      </c>
      <c r="K121" s="21" t="s">
        <v>135</v>
      </c>
      <c r="L121" s="161" t="s">
        <v>330</v>
      </c>
      <c r="M121" s="161">
        <v>6</v>
      </c>
      <c r="N121" s="16" t="s">
        <v>141</v>
      </c>
      <c r="O121" s="162">
        <v>1</v>
      </c>
      <c r="P121" s="124" t="s">
        <v>408</v>
      </c>
      <c r="Q121" s="159">
        <v>42439</v>
      </c>
      <c r="R121" s="159">
        <v>42433</v>
      </c>
      <c r="S121" s="124" t="str">
        <f t="shared" si="4"/>
        <v>Y</v>
      </c>
      <c r="T121" s="123"/>
      <c r="U121" s="59"/>
    </row>
    <row r="122" spans="1:21" ht="60" customHeight="1">
      <c r="A122" s="167" t="s">
        <v>435</v>
      </c>
      <c r="B122" s="165" t="s">
        <v>442</v>
      </c>
      <c r="C122" s="26" t="s">
        <v>28</v>
      </c>
      <c r="D122" s="16" t="s">
        <v>337</v>
      </c>
      <c r="E122" s="17">
        <v>42495</v>
      </c>
      <c r="F122" s="18" t="str">
        <f>LOOKUP($I122,Lookups!$A$3:$A$17, Lookups!$C$3:$C$17)</f>
        <v>Closed</v>
      </c>
      <c r="G122" s="19" t="s">
        <v>306</v>
      </c>
      <c r="H122" s="19" t="s">
        <v>230</v>
      </c>
      <c r="I122" s="20" t="s">
        <v>419</v>
      </c>
      <c r="J122" s="18" t="str">
        <f>LOOKUP(I122,Lookups!$A$3:$A$17, Lookups!$B$3:$B$17)</f>
        <v>End of process</v>
      </c>
      <c r="K122" s="21">
        <v>42866</v>
      </c>
      <c r="L122" s="161" t="s">
        <v>330</v>
      </c>
      <c r="M122" s="161">
        <v>6</v>
      </c>
      <c r="N122" s="104" t="s">
        <v>570</v>
      </c>
      <c r="O122" s="178" t="s">
        <v>61</v>
      </c>
      <c r="P122" s="105" t="s">
        <v>1</v>
      </c>
      <c r="Q122" s="183">
        <v>42558</v>
      </c>
      <c r="R122" s="183">
        <v>42543</v>
      </c>
      <c r="S122" s="124" t="str">
        <f t="shared" si="4"/>
        <v>Y</v>
      </c>
      <c r="T122" s="125"/>
      <c r="U122" s="59"/>
    </row>
    <row r="123" spans="1:21" ht="48">
      <c r="A123" s="166" t="s">
        <v>435</v>
      </c>
      <c r="B123" s="164"/>
      <c r="C123" s="160" t="s">
        <v>436</v>
      </c>
      <c r="D123" s="108" t="s">
        <v>333</v>
      </c>
      <c r="E123" s="17">
        <v>42362</v>
      </c>
      <c r="F123" s="18" t="str">
        <f>LOOKUP($I123,Lookups!$A$3:$A$17, Lookups!$C$3:$C$17)</f>
        <v>Closed</v>
      </c>
      <c r="G123" s="19" t="s">
        <v>306</v>
      </c>
      <c r="H123" s="19" t="s">
        <v>230</v>
      </c>
      <c r="I123" s="20" t="s">
        <v>419</v>
      </c>
      <c r="J123" s="18" t="str">
        <f>LOOKUP(I123,Lookups!$A$3:$A$17, Lookups!$B$3:$B$17)</f>
        <v>End of process</v>
      </c>
      <c r="K123" s="21">
        <v>42865</v>
      </c>
      <c r="L123" s="161" t="s">
        <v>330</v>
      </c>
      <c r="M123" s="161">
        <v>6</v>
      </c>
      <c r="N123" s="104" t="s">
        <v>570</v>
      </c>
      <c r="O123" s="162">
        <v>8</v>
      </c>
      <c r="P123" s="105" t="s">
        <v>1</v>
      </c>
      <c r="Q123" s="183">
        <v>42558</v>
      </c>
      <c r="R123" s="183">
        <v>42543</v>
      </c>
      <c r="S123" s="124" t="str">
        <f t="shared" ref="S123:S135" si="5">IF(ISBLANK(R123)," ",IF(R123&lt;=Q123,"Y","N"))</f>
        <v>Y</v>
      </c>
      <c r="T123" s="125"/>
      <c r="U123" s="59"/>
    </row>
    <row r="124" spans="1:21" ht="48">
      <c r="A124" s="167" t="s">
        <v>92</v>
      </c>
      <c r="B124" s="165"/>
      <c r="C124" s="153" t="s">
        <v>93</v>
      </c>
      <c r="D124" s="16" t="s">
        <v>236</v>
      </c>
      <c r="E124" s="17">
        <v>42341</v>
      </c>
      <c r="F124" s="18" t="str">
        <f>LOOKUP($I124,Lookups!$A$3:$A$17, Lookups!$C$3:$C$17)</f>
        <v>Closed</v>
      </c>
      <c r="G124" s="19" t="s">
        <v>306</v>
      </c>
      <c r="H124" s="19" t="s">
        <v>230</v>
      </c>
      <c r="I124" s="20" t="s">
        <v>226</v>
      </c>
      <c r="J124" s="18" t="str">
        <f>LOOKUP(I124,Lookups!$A$3:$A$17, Lookups!$B$3:$B$17)</f>
        <v>Effective date</v>
      </c>
      <c r="K124" s="21" t="s">
        <v>589</v>
      </c>
      <c r="L124" s="154" t="s">
        <v>219</v>
      </c>
      <c r="M124" s="155" t="s">
        <v>61</v>
      </c>
      <c r="N124" s="104" t="s">
        <v>570</v>
      </c>
      <c r="O124" s="156">
        <v>6</v>
      </c>
      <c r="P124" s="105" t="s">
        <v>580</v>
      </c>
      <c r="Q124" s="158">
        <v>42922</v>
      </c>
      <c r="R124" s="158">
        <v>42878</v>
      </c>
      <c r="S124" s="124" t="str">
        <f t="shared" si="4"/>
        <v>Y</v>
      </c>
      <c r="T124" s="125"/>
      <c r="U124" s="59"/>
    </row>
    <row r="125" spans="1:21" ht="48">
      <c r="A125" s="167" t="s">
        <v>438</v>
      </c>
      <c r="B125" s="165" t="s">
        <v>437</v>
      </c>
      <c r="C125" s="26" t="s">
        <v>90</v>
      </c>
      <c r="D125" s="16" t="s">
        <v>91</v>
      </c>
      <c r="E125" s="17">
        <v>42341</v>
      </c>
      <c r="F125" s="18" t="str">
        <f>LOOKUP($I125,Lookups!$A$3:$A$17, Lookups!$C$3:$C$17)</f>
        <v>Closed</v>
      </c>
      <c r="G125" s="19" t="s">
        <v>422</v>
      </c>
      <c r="H125" s="19" t="s">
        <v>319</v>
      </c>
      <c r="I125" s="20" t="s">
        <v>226</v>
      </c>
      <c r="J125" s="18" t="str">
        <f>LOOKUP(I125,Lookups!$A$3:$A$17, Lookups!$B$3:$B$17)</f>
        <v>Effective date</v>
      </c>
      <c r="K125" s="21">
        <v>42440</v>
      </c>
      <c r="L125" s="10"/>
      <c r="M125" s="11"/>
      <c r="N125" s="16" t="s">
        <v>219</v>
      </c>
      <c r="O125" s="106" t="s">
        <v>61</v>
      </c>
      <c r="P125" s="124" t="s">
        <v>362</v>
      </c>
      <c r="Q125" s="159">
        <v>42411</v>
      </c>
      <c r="R125" s="159">
        <v>42390</v>
      </c>
      <c r="S125" s="124" t="str">
        <f t="shared" si="5"/>
        <v>Y</v>
      </c>
      <c r="T125" s="171" t="s">
        <v>61</v>
      </c>
      <c r="U125" s="59"/>
    </row>
    <row r="126" spans="1:21" ht="48">
      <c r="A126" s="167" t="s">
        <v>75</v>
      </c>
      <c r="B126" s="165"/>
      <c r="C126" s="26" t="s">
        <v>27</v>
      </c>
      <c r="D126" s="16" t="s">
        <v>78</v>
      </c>
      <c r="E126" s="17">
        <v>42314</v>
      </c>
      <c r="F126" s="18" t="str">
        <f>LOOKUP($I126,Lookups!$A$3:$A$17, Lookups!$C$3:$C$17)</f>
        <v>Closed</v>
      </c>
      <c r="G126" s="19" t="s">
        <v>306</v>
      </c>
      <c r="H126" s="19" t="s">
        <v>319</v>
      </c>
      <c r="I126" s="20" t="s">
        <v>226</v>
      </c>
      <c r="J126" s="18" t="str">
        <f>LOOKUP(I126,Lookups!$A$3:$A$17, Lookups!$B$3:$B$17)</f>
        <v>Effective date</v>
      </c>
      <c r="K126" s="157">
        <v>42583</v>
      </c>
      <c r="L126" s="10"/>
      <c r="M126" s="11"/>
      <c r="N126" s="16" t="s">
        <v>219</v>
      </c>
      <c r="O126" s="106" t="s">
        <v>61</v>
      </c>
      <c r="P126" s="124" t="s">
        <v>362</v>
      </c>
      <c r="Q126" s="159">
        <v>42411</v>
      </c>
      <c r="R126" s="158">
        <v>42398</v>
      </c>
      <c r="S126" s="124" t="str">
        <f t="shared" si="5"/>
        <v>Y</v>
      </c>
      <c r="T126" s="125"/>
      <c r="U126" s="59"/>
    </row>
    <row r="127" spans="1:21" ht="48">
      <c r="A127" s="167" t="s">
        <v>449</v>
      </c>
      <c r="B127" s="165" t="s">
        <v>437</v>
      </c>
      <c r="C127" s="26" t="s">
        <v>74</v>
      </c>
      <c r="D127" s="16" t="s">
        <v>219</v>
      </c>
      <c r="E127" s="17">
        <v>42314</v>
      </c>
      <c r="F127" s="18" t="str">
        <f>LOOKUP($I127,Lookups!$A$3:$A$17, Lookups!$C$3:$C$17)</f>
        <v>Closed</v>
      </c>
      <c r="G127" s="19" t="s">
        <v>422</v>
      </c>
      <c r="H127" s="19" t="s">
        <v>319</v>
      </c>
      <c r="I127" s="20" t="s">
        <v>226</v>
      </c>
      <c r="J127" s="18" t="str">
        <f>LOOKUP(I127,Lookups!$A$3:$A$17, Lookups!$B$3:$B$17)</f>
        <v>Effective date</v>
      </c>
      <c r="K127" s="21">
        <v>42412</v>
      </c>
      <c r="L127" s="10"/>
      <c r="M127" s="11"/>
      <c r="N127" s="104" t="s">
        <v>61</v>
      </c>
      <c r="O127" s="106" t="s">
        <v>61</v>
      </c>
      <c r="P127" s="124" t="s">
        <v>63</v>
      </c>
      <c r="Q127" s="200"/>
      <c r="R127" s="201"/>
      <c r="S127" s="200" t="str">
        <f t="shared" si="5"/>
        <v xml:space="preserve"> </v>
      </c>
      <c r="T127" s="125"/>
      <c r="U127" s="59"/>
    </row>
    <row r="128" spans="1:21" ht="48">
      <c r="A128" s="167" t="s">
        <v>450</v>
      </c>
      <c r="B128" s="165" t="s">
        <v>437</v>
      </c>
      <c r="C128" s="26" t="s">
        <v>73</v>
      </c>
      <c r="D128" s="16" t="s">
        <v>141</v>
      </c>
      <c r="E128" s="17">
        <v>42314</v>
      </c>
      <c r="F128" s="18" t="str">
        <f>LOOKUP($I128,Lookups!$A$3:$A$17, Lookups!$C$3:$C$17)</f>
        <v>Closed</v>
      </c>
      <c r="G128" s="19" t="s">
        <v>422</v>
      </c>
      <c r="H128" s="19" t="s">
        <v>229</v>
      </c>
      <c r="I128" s="20" t="s">
        <v>226</v>
      </c>
      <c r="J128" s="18" t="str">
        <f>LOOKUP(I128,Lookups!$A$3:$A$17, Lookups!$B$3:$B$17)</f>
        <v>Effective date</v>
      </c>
      <c r="K128" s="21">
        <v>42412</v>
      </c>
      <c r="L128" s="10"/>
      <c r="M128" s="11"/>
      <c r="N128" s="16" t="s">
        <v>141</v>
      </c>
      <c r="O128" s="106" t="s">
        <v>61</v>
      </c>
      <c r="P128" s="124" t="s">
        <v>47</v>
      </c>
      <c r="Q128" s="159">
        <v>42381</v>
      </c>
      <c r="R128" s="158">
        <v>42355</v>
      </c>
      <c r="S128" s="124" t="str">
        <f t="shared" si="5"/>
        <v>Y</v>
      </c>
      <c r="T128" s="125"/>
      <c r="U128" s="59"/>
    </row>
    <row r="129" spans="1:21" ht="32">
      <c r="A129" s="167" t="s">
        <v>497</v>
      </c>
      <c r="B129" s="165" t="s">
        <v>441</v>
      </c>
      <c r="C129" s="26" t="s">
        <v>72</v>
      </c>
      <c r="D129" s="16" t="s">
        <v>141</v>
      </c>
      <c r="E129" s="17">
        <v>42669</v>
      </c>
      <c r="F129" s="18" t="str">
        <f>LOOKUP($I129,Lookups!$A$3:$A$17, Lookups!$C$3:$C$17)</f>
        <v>Closed</v>
      </c>
      <c r="G129" s="19" t="s">
        <v>306</v>
      </c>
      <c r="H129" s="19" t="s">
        <v>79</v>
      </c>
      <c r="I129" s="20" t="s">
        <v>310</v>
      </c>
      <c r="J129" s="18" t="str">
        <f>LOOKUP(I129,Lookups!$A$3:$A$17, Lookups!$B$3:$B$17)</f>
        <v>End of process</v>
      </c>
      <c r="K129" s="107">
        <v>42754</v>
      </c>
      <c r="L129" s="10"/>
      <c r="M129" s="11"/>
      <c r="N129" s="16" t="s">
        <v>330</v>
      </c>
      <c r="O129" s="106" t="s">
        <v>61</v>
      </c>
      <c r="P129" s="124" t="s">
        <v>526</v>
      </c>
      <c r="Q129" s="159">
        <v>42692</v>
      </c>
      <c r="R129" s="158">
        <v>42676</v>
      </c>
      <c r="S129" s="124" t="str">
        <f>IF(ISBLANK(R129)," ",IF(R129&lt;=Q129,"Y","N"))</f>
        <v>Y</v>
      </c>
      <c r="T129" s="171" t="s">
        <v>61</v>
      </c>
      <c r="U129" s="59"/>
    </row>
    <row r="130" spans="1:21" ht="48">
      <c r="A130" s="167" t="s">
        <v>497</v>
      </c>
      <c r="B130" s="165" t="s">
        <v>442</v>
      </c>
      <c r="C130" s="26" t="s">
        <v>72</v>
      </c>
      <c r="D130" s="16" t="s">
        <v>337</v>
      </c>
      <c r="E130" s="17">
        <v>42653</v>
      </c>
      <c r="F130" s="18" t="str">
        <f>LOOKUP($I130,Lookups!$A$3:$A$17, Lookups!$C$3:$C$17)</f>
        <v>Closed</v>
      </c>
      <c r="G130" s="19" t="s">
        <v>306</v>
      </c>
      <c r="H130" s="19" t="s">
        <v>79</v>
      </c>
      <c r="I130" s="20" t="s">
        <v>226</v>
      </c>
      <c r="J130" s="18" t="str">
        <f>LOOKUP(I130,Lookups!$A$3:$A$17, Lookups!$B$3:$B$17)</f>
        <v>Effective date</v>
      </c>
      <c r="K130" s="107">
        <v>42826</v>
      </c>
      <c r="L130" s="10"/>
      <c r="M130" s="11"/>
      <c r="N130" s="16" t="s">
        <v>330</v>
      </c>
      <c r="O130" s="106" t="s">
        <v>61</v>
      </c>
      <c r="P130" s="124" t="s">
        <v>525</v>
      </c>
      <c r="Q130" s="159">
        <v>42684</v>
      </c>
      <c r="R130" s="158">
        <v>42676</v>
      </c>
      <c r="S130" s="124" t="str">
        <f>IF(ISBLANK(R130)," ",IF(R130&lt;=Q130,"Y","N"))</f>
        <v>Y</v>
      </c>
      <c r="T130" s="171" t="s">
        <v>61</v>
      </c>
      <c r="U130" s="59"/>
    </row>
    <row r="131" spans="1:21" ht="48">
      <c r="A131" s="167" t="s">
        <v>497</v>
      </c>
      <c r="B131" s="165"/>
      <c r="C131" s="26" t="s">
        <v>72</v>
      </c>
      <c r="D131" s="16" t="s">
        <v>330</v>
      </c>
      <c r="E131" s="17">
        <v>42313</v>
      </c>
      <c r="F131" s="18" t="str">
        <f>LOOKUP($I131,Lookups!$A$3:$A$17, Lookups!$C$3:$C$17)</f>
        <v>Closed</v>
      </c>
      <c r="G131" s="19" t="s">
        <v>306</v>
      </c>
      <c r="H131" s="19" t="s">
        <v>79</v>
      </c>
      <c r="I131" s="20" t="s">
        <v>310</v>
      </c>
      <c r="J131" s="18" t="str">
        <f>LOOKUP(I131,Lookups!$A$3:$A$17, Lookups!$B$3:$B$17)</f>
        <v>End of process</v>
      </c>
      <c r="K131" s="107">
        <v>42754</v>
      </c>
      <c r="L131" s="10"/>
      <c r="M131" s="11"/>
      <c r="N131" s="16" t="s">
        <v>330</v>
      </c>
      <c r="O131" s="106" t="s">
        <v>61</v>
      </c>
      <c r="P131" s="124" t="s">
        <v>525</v>
      </c>
      <c r="Q131" s="159">
        <v>42684</v>
      </c>
      <c r="R131" s="158">
        <v>42676</v>
      </c>
      <c r="S131" s="124" t="str">
        <f t="shared" si="5"/>
        <v>Y</v>
      </c>
      <c r="T131" s="171" t="s">
        <v>61</v>
      </c>
      <c r="U131" s="59"/>
    </row>
    <row r="132" spans="1:21" ht="32">
      <c r="A132" s="167" t="s">
        <v>451</v>
      </c>
      <c r="B132" s="165" t="s">
        <v>439</v>
      </c>
      <c r="C132" s="117" t="s">
        <v>112</v>
      </c>
      <c r="D132" s="16" t="s">
        <v>330</v>
      </c>
      <c r="E132" s="17">
        <v>42291</v>
      </c>
      <c r="F132" s="18" t="str">
        <f>LOOKUP($I132,Lookups!$A$3:$A$17, Lookups!$C$3:$C$17)</f>
        <v>Closed</v>
      </c>
      <c r="G132" s="19" t="s">
        <v>339</v>
      </c>
      <c r="H132" s="19" t="s">
        <v>230</v>
      </c>
      <c r="I132" s="20" t="s">
        <v>17</v>
      </c>
      <c r="J132" s="18" t="str">
        <f>LOOKUP(I132,Lookups!$A$3:$A$17, Lookups!$B$3:$B$17)</f>
        <v>End of process</v>
      </c>
      <c r="K132" s="21">
        <v>42537</v>
      </c>
      <c r="L132" s="10"/>
      <c r="M132" s="11"/>
      <c r="N132" s="104" t="s">
        <v>61</v>
      </c>
      <c r="O132" s="106" t="s">
        <v>61</v>
      </c>
      <c r="P132" s="172" t="s">
        <v>138</v>
      </c>
      <c r="Q132" s="209"/>
      <c r="R132" s="209"/>
      <c r="S132" s="200" t="str">
        <f t="shared" si="5"/>
        <v xml:space="preserve"> </v>
      </c>
      <c r="T132" s="123"/>
      <c r="U132" s="59"/>
    </row>
    <row r="133" spans="1:21" ht="48">
      <c r="A133" s="167" t="s">
        <v>452</v>
      </c>
      <c r="B133" s="165" t="s">
        <v>437</v>
      </c>
      <c r="C133" s="117" t="s">
        <v>111</v>
      </c>
      <c r="D133" s="16" t="s">
        <v>331</v>
      </c>
      <c r="E133" s="17">
        <v>42289</v>
      </c>
      <c r="F133" s="18" t="str">
        <f>LOOKUP($I133,Lookups!$A$3:$A$17, Lookups!$C$3:$C$17)</f>
        <v>Closed</v>
      </c>
      <c r="G133" s="19" t="s">
        <v>422</v>
      </c>
      <c r="H133" s="19" t="s">
        <v>202</v>
      </c>
      <c r="I133" s="20" t="s">
        <v>226</v>
      </c>
      <c r="J133" s="18" t="str">
        <f>LOOKUP(I133,Lookups!$A$3:$A$17, Lookups!$B$3:$B$17)</f>
        <v>Effective date</v>
      </c>
      <c r="K133" s="21">
        <v>42412</v>
      </c>
      <c r="L133" s="10"/>
      <c r="M133" s="11"/>
      <c r="N133" s="104" t="s">
        <v>219</v>
      </c>
      <c r="O133" s="106" t="s">
        <v>61</v>
      </c>
      <c r="P133" s="124" t="s">
        <v>47</v>
      </c>
      <c r="Q133" s="159">
        <v>42381</v>
      </c>
      <c r="R133" s="158">
        <v>42355</v>
      </c>
      <c r="S133" s="124" t="str">
        <f t="shared" si="5"/>
        <v>Y</v>
      </c>
      <c r="T133" s="125"/>
      <c r="U133" s="59"/>
    </row>
    <row r="134" spans="1:21" ht="48">
      <c r="A134" s="167" t="s">
        <v>453</v>
      </c>
      <c r="B134" s="165" t="s">
        <v>440</v>
      </c>
      <c r="C134" s="117" t="s">
        <v>176</v>
      </c>
      <c r="D134" s="16" t="s">
        <v>219</v>
      </c>
      <c r="E134" s="17">
        <v>42279</v>
      </c>
      <c r="F134" s="18" t="str">
        <f>LOOKUP($I134,Lookups!$A$3:$A$17, Lookups!$C$3:$C$17)</f>
        <v>Closed</v>
      </c>
      <c r="G134" s="19" t="s">
        <v>260</v>
      </c>
      <c r="H134" s="19" t="s">
        <v>430</v>
      </c>
      <c r="I134" s="20" t="s">
        <v>226</v>
      </c>
      <c r="J134" s="18" t="str">
        <f>LOOKUP(I134,Lookups!$A$3:$A$17, Lookups!$B$3:$B$17)</f>
        <v>Effective date</v>
      </c>
      <c r="K134" s="21">
        <v>42314</v>
      </c>
      <c r="L134" s="10"/>
      <c r="M134" s="11"/>
      <c r="N134" s="104" t="s">
        <v>219</v>
      </c>
      <c r="O134" s="106" t="s">
        <v>61</v>
      </c>
      <c r="P134" s="113" t="s">
        <v>172</v>
      </c>
      <c r="Q134" s="115">
        <v>42292</v>
      </c>
      <c r="R134" s="115">
        <v>42292</v>
      </c>
      <c r="S134" s="114" t="str">
        <f t="shared" si="5"/>
        <v>Y</v>
      </c>
      <c r="T134" s="75" t="s">
        <v>61</v>
      </c>
      <c r="U134" s="59"/>
    </row>
    <row r="135" spans="1:21" ht="32">
      <c r="A135" s="167" t="s">
        <v>454</v>
      </c>
      <c r="B135" s="165" t="s">
        <v>437</v>
      </c>
      <c r="C135" s="117" t="s">
        <v>175</v>
      </c>
      <c r="D135" s="31" t="s">
        <v>219</v>
      </c>
      <c r="E135" s="17">
        <v>42279</v>
      </c>
      <c r="F135" s="18" t="str">
        <f>LOOKUP($I135,Lookups!$A$3:$A$17, Lookups!$C$3:$C$17)</f>
        <v>Closed</v>
      </c>
      <c r="G135" s="22" t="s">
        <v>396</v>
      </c>
      <c r="H135" s="19" t="s">
        <v>319</v>
      </c>
      <c r="I135" s="20" t="s">
        <v>226</v>
      </c>
      <c r="J135" s="18" t="str">
        <f>LOOKUP(I135,Lookups!$A$3:$A$17, Lookups!$B$3:$B$17)</f>
        <v>Effective date</v>
      </c>
      <c r="K135" s="17">
        <v>42349</v>
      </c>
      <c r="L135" s="118" t="s">
        <v>219</v>
      </c>
      <c r="M135" s="119" t="s">
        <v>61</v>
      </c>
      <c r="N135" s="120" t="s">
        <v>61</v>
      </c>
      <c r="O135" s="105" t="s">
        <v>61</v>
      </c>
      <c r="P135" s="121" t="s">
        <v>63</v>
      </c>
      <c r="Q135" s="211"/>
      <c r="R135" s="212"/>
      <c r="S135" s="204" t="str">
        <f t="shared" si="5"/>
        <v xml:space="preserve"> </v>
      </c>
      <c r="T135" s="122" t="s">
        <v>61</v>
      </c>
      <c r="U135" s="59"/>
    </row>
    <row r="136" spans="1:21" ht="48">
      <c r="A136" s="167" t="s">
        <v>173</v>
      </c>
      <c r="B136" s="165"/>
      <c r="C136" s="26" t="s">
        <v>174</v>
      </c>
      <c r="D136" s="16" t="s">
        <v>343</v>
      </c>
      <c r="E136" s="17">
        <v>42277</v>
      </c>
      <c r="F136" s="18" t="str">
        <f>LOOKUP($I136,Lookups!$A$3:$A$17, Lookups!$C$3:$C$17)</f>
        <v>Closed</v>
      </c>
      <c r="G136" s="19" t="s">
        <v>401</v>
      </c>
      <c r="H136" s="19" t="s">
        <v>319</v>
      </c>
      <c r="I136" s="20" t="s">
        <v>226</v>
      </c>
      <c r="J136" s="18" t="str">
        <f>LOOKUP(I136,Lookups!$A$3:$A$17, Lookups!$B$3:$B$17)</f>
        <v>Effective date</v>
      </c>
      <c r="K136" s="107">
        <v>42346</v>
      </c>
      <c r="L136" s="10"/>
      <c r="M136" s="11"/>
      <c r="N136" s="104" t="s">
        <v>219</v>
      </c>
      <c r="O136" s="106" t="s">
        <v>61</v>
      </c>
      <c r="P136" s="113" t="s">
        <v>76</v>
      </c>
      <c r="Q136" s="116">
        <v>42318</v>
      </c>
      <c r="R136" s="116">
        <v>42317</v>
      </c>
      <c r="S136" s="114" t="str">
        <f t="shared" ref="S136:S142" si="6">IF(ISBLANK(R136)," ",IF(R136&lt;=Q136,"Y","N"))</f>
        <v>Y</v>
      </c>
      <c r="T136" s="75" t="s">
        <v>61</v>
      </c>
      <c r="U136" s="59"/>
    </row>
    <row r="137" spans="1:21" ht="48">
      <c r="A137" s="167" t="s">
        <v>455</v>
      </c>
      <c r="B137" s="165" t="s">
        <v>440</v>
      </c>
      <c r="C137" s="26" t="s">
        <v>171</v>
      </c>
      <c r="D137" s="16" t="s">
        <v>219</v>
      </c>
      <c r="E137" s="17">
        <v>42275</v>
      </c>
      <c r="F137" s="18" t="str">
        <f>LOOKUP($I137,Lookups!$A$3:$A$17, Lookups!$C$3:$C$17)</f>
        <v>Closed</v>
      </c>
      <c r="G137" s="19" t="s">
        <v>260</v>
      </c>
      <c r="H137" s="19" t="s">
        <v>430</v>
      </c>
      <c r="I137" s="20" t="s">
        <v>226</v>
      </c>
      <c r="J137" s="18" t="str">
        <f>LOOKUP(I137,Lookups!$A$3:$A$17, Lookups!$B$3:$B$17)</f>
        <v>Effective date</v>
      </c>
      <c r="K137" s="21">
        <v>42314</v>
      </c>
      <c r="L137" s="10"/>
      <c r="M137" s="11"/>
      <c r="N137" s="104" t="s">
        <v>219</v>
      </c>
      <c r="O137" s="106" t="s">
        <v>61</v>
      </c>
      <c r="P137" s="113" t="s">
        <v>172</v>
      </c>
      <c r="Q137" s="115">
        <v>42292</v>
      </c>
      <c r="R137" s="115">
        <v>42292</v>
      </c>
      <c r="S137" s="114" t="str">
        <f t="shared" si="6"/>
        <v>Y</v>
      </c>
      <c r="T137" s="75" t="s">
        <v>61</v>
      </c>
      <c r="U137" s="59"/>
    </row>
    <row r="138" spans="1:21" ht="24" customHeight="1">
      <c r="A138" s="167" t="s">
        <v>166</v>
      </c>
      <c r="B138" s="165"/>
      <c r="C138" s="26" t="s">
        <v>167</v>
      </c>
      <c r="D138" s="16" t="s">
        <v>234</v>
      </c>
      <c r="E138" s="17">
        <v>42251</v>
      </c>
      <c r="F138" s="18" t="str">
        <f>LOOKUP($I138,Lookups!$A$3:$A$17, Lookups!$C$3:$C$17)</f>
        <v>Closed</v>
      </c>
      <c r="G138" s="19" t="s">
        <v>306</v>
      </c>
      <c r="H138" s="19" t="s">
        <v>230</v>
      </c>
      <c r="I138" s="20" t="s">
        <v>419</v>
      </c>
      <c r="J138" s="18" t="str">
        <f>LOOKUP(I138,Lookups!$A$3:$A$17, Lookups!$B$3:$B$17)</f>
        <v>End of process</v>
      </c>
      <c r="K138" s="21">
        <v>42313</v>
      </c>
      <c r="L138" s="10"/>
      <c r="M138" s="11"/>
      <c r="N138" s="104" t="s">
        <v>141</v>
      </c>
      <c r="O138" s="106">
        <v>5</v>
      </c>
      <c r="P138" s="113" t="s">
        <v>64</v>
      </c>
      <c r="Q138" s="204" t="s">
        <v>54</v>
      </c>
      <c r="R138" s="205"/>
      <c r="S138" s="204" t="str">
        <f t="shared" si="6"/>
        <v xml:space="preserve"> </v>
      </c>
      <c r="T138" s="75" t="s">
        <v>61</v>
      </c>
      <c r="U138" s="59"/>
    </row>
    <row r="139" spans="1:21" ht="48">
      <c r="A139" s="167" t="s">
        <v>49</v>
      </c>
      <c r="B139" s="165"/>
      <c r="C139" s="26" t="s">
        <v>165</v>
      </c>
      <c r="D139" s="16" t="s">
        <v>337</v>
      </c>
      <c r="E139" s="17">
        <v>42251</v>
      </c>
      <c r="F139" s="18" t="str">
        <f>LOOKUP($I139,Lookups!$A$3:$A$17, Lookups!$C$3:$C$17)</f>
        <v>Closed</v>
      </c>
      <c r="G139" s="19" t="s">
        <v>306</v>
      </c>
      <c r="H139" s="19" t="s">
        <v>203</v>
      </c>
      <c r="I139" s="20" t="s">
        <v>419</v>
      </c>
      <c r="J139" s="18" t="str">
        <f>LOOKUP(I139,Lookups!$A$3:$A$17, Lookups!$B$3:$B$17)</f>
        <v>End of process</v>
      </c>
      <c r="K139" s="21">
        <v>42321</v>
      </c>
      <c r="L139" s="10"/>
      <c r="M139" s="11"/>
      <c r="N139" s="104" t="s">
        <v>330</v>
      </c>
      <c r="O139" s="106">
        <v>4</v>
      </c>
      <c r="P139" s="113" t="s">
        <v>64</v>
      </c>
      <c r="Q139" s="204" t="s">
        <v>54</v>
      </c>
      <c r="R139" s="205"/>
      <c r="S139" s="204" t="str">
        <f t="shared" si="6"/>
        <v xml:space="preserve"> </v>
      </c>
      <c r="T139" s="75" t="s">
        <v>61</v>
      </c>
      <c r="U139" s="59"/>
    </row>
    <row r="140" spans="1:21" ht="48">
      <c r="A140" s="167" t="s">
        <v>456</v>
      </c>
      <c r="B140" s="165" t="s">
        <v>440</v>
      </c>
      <c r="C140" s="26" t="s">
        <v>48</v>
      </c>
      <c r="D140" s="16" t="s">
        <v>330</v>
      </c>
      <c r="E140" s="17">
        <v>42251</v>
      </c>
      <c r="F140" s="18" t="str">
        <f>LOOKUP($I140,Lookups!$A$3:$A$17, Lookups!$C$3:$C$17)</f>
        <v>Closed</v>
      </c>
      <c r="G140" s="19" t="s">
        <v>260</v>
      </c>
      <c r="H140" s="19" t="s">
        <v>430</v>
      </c>
      <c r="I140" s="20" t="s">
        <v>226</v>
      </c>
      <c r="J140" s="18" t="str">
        <f>LOOKUP(I140,Lookups!$A$3:$A$17, Lookups!$B$3:$B$17)</f>
        <v>Effective date</v>
      </c>
      <c r="K140" s="21">
        <v>42286</v>
      </c>
      <c r="L140" s="10"/>
      <c r="M140" s="11"/>
      <c r="N140" s="104" t="s">
        <v>330</v>
      </c>
      <c r="O140" s="106" t="s">
        <v>61</v>
      </c>
      <c r="P140" s="113" t="s">
        <v>162</v>
      </c>
      <c r="Q140" s="66">
        <v>42264</v>
      </c>
      <c r="R140" s="66">
        <v>42264</v>
      </c>
      <c r="S140" s="114" t="str">
        <f t="shared" si="6"/>
        <v>Y</v>
      </c>
      <c r="T140" s="75" t="s">
        <v>61</v>
      </c>
      <c r="U140" s="59"/>
    </row>
    <row r="141" spans="1:21" ht="32">
      <c r="A141" s="167" t="s">
        <v>457</v>
      </c>
      <c r="B141" s="165" t="s">
        <v>439</v>
      </c>
      <c r="C141" s="26" t="s">
        <v>136</v>
      </c>
      <c r="D141" s="16" t="s">
        <v>219</v>
      </c>
      <c r="E141" s="17">
        <v>42251</v>
      </c>
      <c r="F141" s="18" t="str">
        <f>LOOKUP($I141,Lookups!$A$3:$A$17, Lookups!$C$3:$C$17)</f>
        <v>Closed</v>
      </c>
      <c r="G141" s="19" t="s">
        <v>339</v>
      </c>
      <c r="H141" s="19" t="s">
        <v>137</v>
      </c>
      <c r="I141" s="20" t="s">
        <v>17</v>
      </c>
      <c r="J141" s="18" t="str">
        <f>LOOKUP(I141,Lookups!$A$3:$A$17, Lookups!$B$3:$B$17)</f>
        <v>End of process</v>
      </c>
      <c r="K141" s="21">
        <v>42446</v>
      </c>
      <c r="L141" s="10"/>
      <c r="M141" s="11"/>
      <c r="N141" s="104" t="s">
        <v>61</v>
      </c>
      <c r="O141" s="106" t="s">
        <v>61</v>
      </c>
      <c r="P141" s="113" t="s">
        <v>138</v>
      </c>
      <c r="Q141" s="204" t="s">
        <v>54</v>
      </c>
      <c r="R141" s="205"/>
      <c r="S141" s="204" t="str">
        <f t="shared" si="6"/>
        <v xml:space="preserve"> </v>
      </c>
      <c r="T141" s="75" t="s">
        <v>61</v>
      </c>
      <c r="U141" s="59"/>
    </row>
    <row r="142" spans="1:21" ht="48">
      <c r="A142" s="167" t="s">
        <v>458</v>
      </c>
      <c r="B142" s="165" t="s">
        <v>440</v>
      </c>
      <c r="C142" s="26" t="s">
        <v>213</v>
      </c>
      <c r="D142" s="16" t="s">
        <v>141</v>
      </c>
      <c r="E142" s="17">
        <v>42242</v>
      </c>
      <c r="F142" s="18" t="str">
        <f>LOOKUP($I142,Lookups!$A$3:$A$17, Lookups!$C$3:$C$17)</f>
        <v>Closed</v>
      </c>
      <c r="G142" s="19" t="s">
        <v>260</v>
      </c>
      <c r="H142" s="19" t="s">
        <v>430</v>
      </c>
      <c r="I142" s="20" t="s">
        <v>226</v>
      </c>
      <c r="J142" s="18" t="str">
        <f>LOOKUP(I142,Lookups!$A$3:$A$17, Lookups!$B$3:$B$17)</f>
        <v>Effective date</v>
      </c>
      <c r="K142" s="21">
        <v>42286</v>
      </c>
      <c r="L142" s="10"/>
      <c r="M142" s="11"/>
      <c r="N142" s="104" t="s">
        <v>141</v>
      </c>
      <c r="O142" s="106" t="s">
        <v>61</v>
      </c>
      <c r="P142" s="103" t="s">
        <v>162</v>
      </c>
      <c r="Q142" s="66">
        <v>42264</v>
      </c>
      <c r="R142" s="66">
        <v>42264</v>
      </c>
      <c r="S142" s="62" t="str">
        <f t="shared" si="6"/>
        <v>Y</v>
      </c>
      <c r="T142" s="75" t="s">
        <v>61</v>
      </c>
      <c r="U142" s="59"/>
    </row>
    <row r="143" spans="1:21" ht="48">
      <c r="A143" s="167" t="s">
        <v>459</v>
      </c>
      <c r="B143" s="165" t="s">
        <v>437</v>
      </c>
      <c r="C143" s="26" t="s">
        <v>391</v>
      </c>
      <c r="D143" s="16" t="s">
        <v>392</v>
      </c>
      <c r="E143" s="17">
        <v>42223</v>
      </c>
      <c r="F143" s="18" t="str">
        <f>LOOKUP($I143,Lookups!$A$3:$A$17, Lookups!$C$3:$C$17)</f>
        <v>Closed</v>
      </c>
      <c r="G143" s="19" t="s">
        <v>422</v>
      </c>
      <c r="H143" s="19" t="s">
        <v>319</v>
      </c>
      <c r="I143" s="19" t="s">
        <v>226</v>
      </c>
      <c r="J143" s="18" t="str">
        <f>LOOKUP(I143,Lookups!$A$3:$A$17, Lookups!$B$3:$B$17)</f>
        <v>Effective date</v>
      </c>
      <c r="K143" s="17">
        <v>42349</v>
      </c>
      <c r="L143" s="10"/>
      <c r="M143" s="11"/>
      <c r="N143" s="104" t="s">
        <v>219</v>
      </c>
      <c r="O143" s="106" t="s">
        <v>61</v>
      </c>
      <c r="P143" s="105" t="s">
        <v>169</v>
      </c>
      <c r="Q143" s="66">
        <v>42285</v>
      </c>
      <c r="R143" s="66">
        <v>42277</v>
      </c>
      <c r="S143" s="62" t="str">
        <f t="shared" ref="S143:S148" si="7">IF(ISBLANK(R143)," ",IF(R143&lt;=Q143,"Y","N"))</f>
        <v>Y</v>
      </c>
      <c r="T143" s="75" t="s">
        <v>61</v>
      </c>
      <c r="U143" s="59"/>
    </row>
    <row r="144" spans="1:21" ht="48">
      <c r="A144" s="167" t="s">
        <v>460</v>
      </c>
      <c r="B144" s="165" t="s">
        <v>437</v>
      </c>
      <c r="C144" s="26" t="s">
        <v>365</v>
      </c>
      <c r="D144" s="16" t="s">
        <v>219</v>
      </c>
      <c r="E144" s="17">
        <v>42223</v>
      </c>
      <c r="F144" s="18" t="str">
        <f>LOOKUP($I144,Lookups!$A$3:$A$17, Lookups!$C$3:$C$17)</f>
        <v>Closed</v>
      </c>
      <c r="G144" s="19" t="s">
        <v>422</v>
      </c>
      <c r="H144" s="19" t="s">
        <v>430</v>
      </c>
      <c r="I144" s="20" t="s">
        <v>226</v>
      </c>
      <c r="J144" s="18" t="str">
        <f>LOOKUP(I144,Lookups!$A$3:$A$17, Lookups!$B$3:$B$17)</f>
        <v>Effective date</v>
      </c>
      <c r="K144" s="21">
        <v>42286</v>
      </c>
      <c r="L144" s="10"/>
      <c r="M144" s="11"/>
      <c r="N144" s="104" t="s">
        <v>219</v>
      </c>
      <c r="O144" s="106" t="s">
        <v>61</v>
      </c>
      <c r="P144" s="105" t="s">
        <v>209</v>
      </c>
      <c r="Q144" s="66">
        <v>42257</v>
      </c>
      <c r="R144" s="66">
        <v>42223</v>
      </c>
      <c r="S144" s="62" t="str">
        <f t="shared" si="7"/>
        <v>Y</v>
      </c>
      <c r="T144" s="75" t="s">
        <v>61</v>
      </c>
      <c r="U144" s="59"/>
    </row>
    <row r="145" spans="1:21" ht="48">
      <c r="A145" s="167" t="s">
        <v>361</v>
      </c>
      <c r="B145" s="165"/>
      <c r="C145" s="26" t="s">
        <v>267</v>
      </c>
      <c r="D145" s="108" t="s">
        <v>333</v>
      </c>
      <c r="E145" s="17">
        <v>42222</v>
      </c>
      <c r="F145" s="18" t="str">
        <f>LOOKUP($I145,Lookups!$A$3:$A$17, Lookups!$C$3:$C$17)</f>
        <v>Closed</v>
      </c>
      <c r="G145" s="19" t="s">
        <v>306</v>
      </c>
      <c r="H145" s="19" t="s">
        <v>230</v>
      </c>
      <c r="I145" s="20" t="s">
        <v>310</v>
      </c>
      <c r="J145" s="18" t="str">
        <f>LOOKUP(I145,Lookups!$A$3:$A$17, Lookups!$B$3:$B$17)</f>
        <v>End of process</v>
      </c>
      <c r="K145" s="157">
        <v>42450</v>
      </c>
      <c r="L145" s="10"/>
      <c r="M145" s="11"/>
      <c r="N145" s="104" t="s">
        <v>142</v>
      </c>
      <c r="O145" s="60">
        <v>3</v>
      </c>
      <c r="P145" s="105" t="s">
        <v>169</v>
      </c>
      <c r="Q145" s="66">
        <v>42285</v>
      </c>
      <c r="R145" s="66">
        <v>42282</v>
      </c>
      <c r="S145" s="62" t="str">
        <f t="shared" si="7"/>
        <v>Y</v>
      </c>
      <c r="T145" s="75" t="s">
        <v>61</v>
      </c>
      <c r="U145" s="59"/>
    </row>
    <row r="146" spans="1:21" ht="48">
      <c r="A146" s="167" t="s">
        <v>359</v>
      </c>
      <c r="B146" s="165"/>
      <c r="C146" s="26" t="s">
        <v>360</v>
      </c>
      <c r="D146" s="16" t="s">
        <v>234</v>
      </c>
      <c r="E146" s="17">
        <v>42220</v>
      </c>
      <c r="F146" s="182" t="s">
        <v>302</v>
      </c>
      <c r="G146" s="19" t="s">
        <v>306</v>
      </c>
      <c r="H146" s="19" t="s">
        <v>229</v>
      </c>
      <c r="I146" s="20" t="s">
        <v>310</v>
      </c>
      <c r="J146" s="18" t="str">
        <f>LOOKUP(I146,Lookups!$A$3:$A$17, Lookups!$B$3:$B$17)</f>
        <v>End of process</v>
      </c>
      <c r="K146" s="157">
        <v>42517</v>
      </c>
      <c r="L146" s="10"/>
      <c r="M146" s="11"/>
      <c r="N146" s="104" t="s">
        <v>330</v>
      </c>
      <c r="O146" s="60">
        <v>2</v>
      </c>
      <c r="P146" s="124" t="s">
        <v>362</v>
      </c>
      <c r="Q146" s="159">
        <v>42411</v>
      </c>
      <c r="R146" s="66">
        <v>42398</v>
      </c>
      <c r="S146" s="62" t="str">
        <f t="shared" si="7"/>
        <v>Y</v>
      </c>
      <c r="T146" s="75" t="s">
        <v>61</v>
      </c>
      <c r="U146" s="59"/>
    </row>
    <row r="147" spans="1:21" ht="32">
      <c r="A147" s="167" t="s">
        <v>132</v>
      </c>
      <c r="B147" s="165"/>
      <c r="C147" s="26" t="s">
        <v>133</v>
      </c>
      <c r="D147" s="108" t="s">
        <v>333</v>
      </c>
      <c r="E147" s="17">
        <v>42199</v>
      </c>
      <c r="F147" s="18" t="str">
        <f>LOOKUP($I147,Lookups!$A$3:$A$17, Lookups!$C$3:$C$17)</f>
        <v>Closed</v>
      </c>
      <c r="G147" s="19" t="s">
        <v>306</v>
      </c>
      <c r="H147" s="19" t="s">
        <v>229</v>
      </c>
      <c r="I147" s="20" t="s">
        <v>419</v>
      </c>
      <c r="J147" s="18" t="str">
        <f>LOOKUP(I147,Lookups!$A$3:$A$17, Lookups!$B$3:$B$17)</f>
        <v>End of process</v>
      </c>
      <c r="K147" s="21" t="s">
        <v>70</v>
      </c>
      <c r="L147" s="10"/>
      <c r="M147" s="11"/>
      <c r="N147" s="61" t="s">
        <v>141</v>
      </c>
      <c r="O147" s="60">
        <v>1</v>
      </c>
      <c r="P147" s="103" t="s">
        <v>64</v>
      </c>
      <c r="Q147" s="204" t="s">
        <v>54</v>
      </c>
      <c r="R147" s="204"/>
      <c r="S147" s="204" t="str">
        <f t="shared" si="7"/>
        <v xml:space="preserve"> </v>
      </c>
      <c r="T147" s="75" t="s">
        <v>61</v>
      </c>
      <c r="U147" s="59"/>
    </row>
    <row r="148" spans="1:21" ht="48">
      <c r="A148" s="167" t="s">
        <v>130</v>
      </c>
      <c r="B148" s="165"/>
      <c r="C148" s="26" t="s">
        <v>131</v>
      </c>
      <c r="D148" s="16" t="s">
        <v>330</v>
      </c>
      <c r="E148" s="17">
        <v>42199</v>
      </c>
      <c r="F148" s="18" t="str">
        <f>LOOKUP($I148,Lookups!$A$3:$A$17, Lookups!$C$3:$C$17)</f>
        <v>Closed</v>
      </c>
      <c r="G148" s="19" t="s">
        <v>401</v>
      </c>
      <c r="H148" s="19" t="s">
        <v>318</v>
      </c>
      <c r="I148" s="20" t="s">
        <v>226</v>
      </c>
      <c r="J148" s="18" t="str">
        <f>LOOKUP(I148,Lookups!$A$3:$A$17, Lookups!$B$3:$B$17)</f>
        <v>Effective date</v>
      </c>
      <c r="K148" s="107">
        <v>42230</v>
      </c>
      <c r="L148" s="10"/>
      <c r="M148" s="11"/>
      <c r="N148" s="61" t="s">
        <v>330</v>
      </c>
      <c r="O148" s="60" t="s">
        <v>61</v>
      </c>
      <c r="P148" s="62" t="s">
        <v>196</v>
      </c>
      <c r="Q148" s="204" t="s">
        <v>54</v>
      </c>
      <c r="R148" s="204"/>
      <c r="S148" s="204" t="str">
        <f t="shared" si="7"/>
        <v xml:space="preserve"> </v>
      </c>
      <c r="T148" s="75" t="s">
        <v>61</v>
      </c>
      <c r="U148" s="59"/>
    </row>
    <row r="149" spans="1:21" ht="48">
      <c r="A149" s="167" t="s">
        <v>461</v>
      </c>
      <c r="B149" s="165" t="s">
        <v>437</v>
      </c>
      <c r="C149" s="26" t="s">
        <v>145</v>
      </c>
      <c r="D149" s="16" t="s">
        <v>219</v>
      </c>
      <c r="E149" s="17">
        <v>42188</v>
      </c>
      <c r="F149" s="18" t="str">
        <f>LOOKUP($I149,Lookups!$A$3:$A$17, Lookups!$C$3:$C$17)</f>
        <v>Closed</v>
      </c>
      <c r="G149" s="19" t="s">
        <v>422</v>
      </c>
      <c r="H149" s="19" t="s">
        <v>319</v>
      </c>
      <c r="I149" s="20" t="s">
        <v>226</v>
      </c>
      <c r="J149" s="18" t="str">
        <f>LOOKUP(I149,Lookups!$A$3:$A$17, Lookups!$B$3:$B$17)</f>
        <v>Effective date</v>
      </c>
      <c r="K149" s="21">
        <v>42286</v>
      </c>
      <c r="L149" s="10"/>
      <c r="M149" s="11"/>
      <c r="N149" s="61" t="s">
        <v>219</v>
      </c>
      <c r="O149" s="60" t="s">
        <v>61</v>
      </c>
      <c r="P149" s="66" t="s">
        <v>134</v>
      </c>
      <c r="Q149" s="66">
        <v>42222</v>
      </c>
      <c r="R149" s="105">
        <v>42222</v>
      </c>
      <c r="S149" s="62" t="str">
        <f t="shared" ref="S149:S159" si="8">IF(ISBLANK(R149)," ",IF(R149&lt;=Q149,"Y","N"))</f>
        <v>Y</v>
      </c>
      <c r="T149" s="75" t="s">
        <v>61</v>
      </c>
      <c r="U149" s="59"/>
    </row>
    <row r="150" spans="1:21" ht="48">
      <c r="A150" s="167" t="s">
        <v>462</v>
      </c>
      <c r="B150" s="165" t="s">
        <v>437</v>
      </c>
      <c r="C150" s="26" t="s">
        <v>50</v>
      </c>
      <c r="D150" s="16" t="s">
        <v>219</v>
      </c>
      <c r="E150" s="17">
        <v>42188</v>
      </c>
      <c r="F150" s="18" t="str">
        <f>LOOKUP($I150,Lookups!$A$3:$A$17, Lookups!$C$3:$C$17)</f>
        <v>Closed</v>
      </c>
      <c r="G150" s="19" t="s">
        <v>422</v>
      </c>
      <c r="H150" s="19" t="s">
        <v>319</v>
      </c>
      <c r="I150" s="20" t="s">
        <v>226</v>
      </c>
      <c r="J150" s="18" t="str">
        <f>LOOKUP(I150,Lookups!$A$3:$A$17, Lookups!$B$3:$B$17)</f>
        <v>Effective date</v>
      </c>
      <c r="K150" s="21">
        <v>42286</v>
      </c>
      <c r="L150" s="10"/>
      <c r="M150" s="11"/>
      <c r="N150" s="61" t="s">
        <v>219</v>
      </c>
      <c r="O150" s="60" t="s">
        <v>61</v>
      </c>
      <c r="P150" s="66" t="s">
        <v>134</v>
      </c>
      <c r="Q150" s="66">
        <v>42222</v>
      </c>
      <c r="R150" s="66">
        <v>42221</v>
      </c>
      <c r="S150" s="62" t="str">
        <f t="shared" si="8"/>
        <v>Y</v>
      </c>
      <c r="T150" s="75" t="s">
        <v>61</v>
      </c>
      <c r="U150" s="59"/>
    </row>
    <row r="151" spans="1:21" ht="48">
      <c r="A151" s="167" t="s">
        <v>463</v>
      </c>
      <c r="B151" s="165" t="s">
        <v>437</v>
      </c>
      <c r="C151" s="26" t="s">
        <v>46</v>
      </c>
      <c r="D151" s="16" t="s">
        <v>142</v>
      </c>
      <c r="E151" s="17">
        <v>42187</v>
      </c>
      <c r="F151" s="18" t="str">
        <f>LOOKUP($I151,Lookups!$A$3:$A$17, Lookups!$C$3:$C$17)</f>
        <v>Closed</v>
      </c>
      <c r="G151" s="19" t="s">
        <v>422</v>
      </c>
      <c r="H151" s="19" t="s">
        <v>203</v>
      </c>
      <c r="I151" s="20" t="s">
        <v>226</v>
      </c>
      <c r="J151" s="18" t="str">
        <f>LOOKUP(I151,Lookups!$A$3:$A$17, Lookups!$B$3:$B$17)</f>
        <v>Effective date</v>
      </c>
      <c r="K151" s="21">
        <v>42314</v>
      </c>
      <c r="L151" s="10"/>
      <c r="M151" s="11"/>
      <c r="N151" s="61" t="s">
        <v>142</v>
      </c>
      <c r="O151" s="60" t="s">
        <v>61</v>
      </c>
      <c r="P151" s="105" t="s">
        <v>209</v>
      </c>
      <c r="Q151" s="66">
        <v>42257</v>
      </c>
      <c r="R151" s="66">
        <v>42234</v>
      </c>
      <c r="S151" s="62" t="str">
        <f t="shared" si="8"/>
        <v>Y</v>
      </c>
      <c r="T151" s="75" t="s">
        <v>61</v>
      </c>
      <c r="U151" s="59"/>
    </row>
    <row r="152" spans="1:21" ht="32">
      <c r="A152" s="167" t="s">
        <v>109</v>
      </c>
      <c r="B152" s="165"/>
      <c r="C152" s="26" t="s">
        <v>192</v>
      </c>
      <c r="D152" s="108" t="s">
        <v>333</v>
      </c>
      <c r="E152" s="17">
        <v>42185</v>
      </c>
      <c r="F152" s="18" t="str">
        <f>LOOKUP($I152,Lookups!$A$3:$A$17, Lookups!$C$3:$C$17)</f>
        <v>Closed</v>
      </c>
      <c r="G152" s="19" t="s">
        <v>401</v>
      </c>
      <c r="H152" s="19" t="s">
        <v>230</v>
      </c>
      <c r="I152" s="20" t="s">
        <v>419</v>
      </c>
      <c r="J152" s="18" t="str">
        <f>LOOKUP(I152,Lookups!$A$3:$A$17, Lookups!$B$3:$B$17)</f>
        <v>End of process</v>
      </c>
      <c r="K152" s="21">
        <v>42187</v>
      </c>
      <c r="L152" s="10"/>
      <c r="M152" s="11"/>
      <c r="N152" s="61" t="s">
        <v>330</v>
      </c>
      <c r="O152" s="63">
        <v>8</v>
      </c>
      <c r="P152" s="62" t="s">
        <v>64</v>
      </c>
      <c r="Q152" s="204" t="s">
        <v>54</v>
      </c>
      <c r="R152" s="204"/>
      <c r="S152" s="204" t="str">
        <f t="shared" si="8"/>
        <v xml:space="preserve"> </v>
      </c>
      <c r="T152" s="75" t="s">
        <v>61</v>
      </c>
      <c r="U152" s="64" t="s">
        <v>62</v>
      </c>
    </row>
    <row r="153" spans="1:21" ht="48">
      <c r="A153" s="167" t="s">
        <v>104</v>
      </c>
      <c r="B153" s="165"/>
      <c r="C153" s="26" t="s">
        <v>105</v>
      </c>
      <c r="D153" s="108" t="s">
        <v>333</v>
      </c>
      <c r="E153" s="17">
        <v>42178</v>
      </c>
      <c r="F153" s="18" t="str">
        <f>LOOKUP($I153,Lookups!$A$3:$A$17, Lookups!$C$3:$C$17)</f>
        <v>Closed</v>
      </c>
      <c r="G153" s="19" t="s">
        <v>306</v>
      </c>
      <c r="H153" s="19" t="s">
        <v>319</v>
      </c>
      <c r="I153" s="20" t="s">
        <v>341</v>
      </c>
      <c r="J153" s="18" t="str">
        <f>LOOKUP(I153,Lookups!$A$3:$A$17, Lookups!$B$3:$B$17)</f>
        <v>End of process</v>
      </c>
      <c r="K153" s="21">
        <v>42201</v>
      </c>
      <c r="L153" s="10"/>
      <c r="M153" s="11"/>
      <c r="N153" s="61" t="s">
        <v>219</v>
      </c>
      <c r="O153" s="60" t="s">
        <v>61</v>
      </c>
      <c r="P153" s="103" t="s">
        <v>64</v>
      </c>
      <c r="Q153" s="204" t="s">
        <v>54</v>
      </c>
      <c r="R153" s="204"/>
      <c r="S153" s="204" t="str">
        <f t="shared" si="8"/>
        <v xml:space="preserve"> </v>
      </c>
      <c r="T153" s="75" t="s">
        <v>61</v>
      </c>
      <c r="U153" s="59"/>
    </row>
    <row r="154" spans="1:21" ht="48">
      <c r="A154" s="167" t="s">
        <v>103</v>
      </c>
      <c r="B154" s="165"/>
      <c r="C154" s="26" t="s">
        <v>106</v>
      </c>
      <c r="D154" s="16" t="s">
        <v>309</v>
      </c>
      <c r="E154" s="17">
        <v>42178</v>
      </c>
      <c r="F154" s="18" t="str">
        <f>LOOKUP($I154,Lookups!$A$3:$A$17, Lookups!$C$3:$C$17)</f>
        <v>Closed</v>
      </c>
      <c r="G154" s="19" t="s">
        <v>306</v>
      </c>
      <c r="H154" s="19" t="s">
        <v>319</v>
      </c>
      <c r="I154" s="20" t="s">
        <v>341</v>
      </c>
      <c r="J154" s="18" t="str">
        <f>LOOKUP(I154,Lookups!$A$3:$A$17, Lookups!$B$3:$B$17)</f>
        <v>End of process</v>
      </c>
      <c r="K154" s="21">
        <v>42201</v>
      </c>
      <c r="L154" s="10"/>
      <c r="M154" s="11"/>
      <c r="N154" s="61" t="s">
        <v>219</v>
      </c>
      <c r="O154" s="60" t="s">
        <v>61</v>
      </c>
      <c r="P154" s="103" t="s">
        <v>64</v>
      </c>
      <c r="Q154" s="204" t="s">
        <v>54</v>
      </c>
      <c r="R154" s="204"/>
      <c r="S154" s="204" t="str">
        <f t="shared" si="8"/>
        <v xml:space="preserve"> </v>
      </c>
      <c r="T154" s="75" t="s">
        <v>61</v>
      </c>
      <c r="U154" s="59"/>
    </row>
    <row r="155" spans="1:21" ht="48">
      <c r="A155" s="167" t="s">
        <v>102</v>
      </c>
      <c r="B155" s="165" t="s">
        <v>441</v>
      </c>
      <c r="C155" s="100" t="s">
        <v>105</v>
      </c>
      <c r="D155" s="108" t="s">
        <v>333</v>
      </c>
      <c r="E155" s="17">
        <v>42201</v>
      </c>
      <c r="F155" s="18" t="str">
        <f>LOOKUP($I155,Lookups!$A$3:$A$17, Lookups!$C$3:$C$17)</f>
        <v>Closed</v>
      </c>
      <c r="G155" s="19" t="s">
        <v>306</v>
      </c>
      <c r="H155" s="22" t="s">
        <v>319</v>
      </c>
      <c r="I155" s="20" t="s">
        <v>310</v>
      </c>
      <c r="J155" s="18" t="str">
        <f>LOOKUP(I155,Lookups!$A$3:$A$17, Lookups!$B$3:$B$17)</f>
        <v>End of process</v>
      </c>
      <c r="K155" s="21">
        <v>42516</v>
      </c>
      <c r="L155" s="61" t="s">
        <v>219</v>
      </c>
      <c r="M155" s="60" t="s">
        <v>61</v>
      </c>
      <c r="N155" s="61" t="s">
        <v>219</v>
      </c>
      <c r="O155" s="60" t="s">
        <v>61</v>
      </c>
      <c r="P155" s="124" t="s">
        <v>362</v>
      </c>
      <c r="Q155" s="159">
        <v>42411</v>
      </c>
      <c r="R155" s="66">
        <v>42411</v>
      </c>
      <c r="S155" s="62" t="str">
        <f>IF(ISBLANK(R155)," ",IF(R155&lt;=Q155,"Y","N"))</f>
        <v>Y</v>
      </c>
      <c r="T155" s="75" t="s">
        <v>61</v>
      </c>
      <c r="U155" s="59"/>
    </row>
    <row r="156" spans="1:21" ht="48">
      <c r="A156" s="167" t="s">
        <v>102</v>
      </c>
      <c r="B156" s="165" t="s">
        <v>442</v>
      </c>
      <c r="C156" s="100" t="s">
        <v>106</v>
      </c>
      <c r="D156" s="16" t="s">
        <v>309</v>
      </c>
      <c r="E156" s="17">
        <v>42201</v>
      </c>
      <c r="F156" s="18" t="str">
        <f>LOOKUP($I156,Lookups!$A$3:$A$17, Lookups!$C$3:$C$17)</f>
        <v>Closed</v>
      </c>
      <c r="G156" s="19" t="s">
        <v>306</v>
      </c>
      <c r="H156" s="22" t="s">
        <v>319</v>
      </c>
      <c r="I156" s="20" t="s">
        <v>310</v>
      </c>
      <c r="J156" s="18" t="str">
        <f>LOOKUP(I156,Lookups!$A$3:$A$17, Lookups!$B$3:$B$17)</f>
        <v>End of process</v>
      </c>
      <c r="K156" s="21">
        <v>42516</v>
      </c>
      <c r="L156" s="61" t="s">
        <v>219</v>
      </c>
      <c r="M156" s="60" t="s">
        <v>61</v>
      </c>
      <c r="N156" s="61" t="s">
        <v>219</v>
      </c>
      <c r="O156" s="60" t="s">
        <v>61</v>
      </c>
      <c r="P156" s="124" t="s">
        <v>362</v>
      </c>
      <c r="Q156" s="159">
        <v>42411</v>
      </c>
      <c r="R156" s="66">
        <v>42411</v>
      </c>
      <c r="S156" s="62" t="str">
        <f>IF(ISBLANK(R156)," ",IF(R156&lt;=Q156,"Y","N"))</f>
        <v>Y</v>
      </c>
      <c r="T156" s="75" t="s">
        <v>61</v>
      </c>
      <c r="U156" s="59"/>
    </row>
    <row r="157" spans="1:21" ht="64">
      <c r="A157" s="167" t="s">
        <v>102</v>
      </c>
      <c r="B157" s="165"/>
      <c r="C157" s="26" t="s">
        <v>107</v>
      </c>
      <c r="D157" s="16" t="s">
        <v>108</v>
      </c>
      <c r="E157" s="17">
        <v>42178</v>
      </c>
      <c r="F157" s="18" t="str">
        <f>LOOKUP($I157,Lookups!$A$3:$A$17, Lookups!$C$3:$C$17)</f>
        <v>Closed</v>
      </c>
      <c r="G157" s="19" t="s">
        <v>306</v>
      </c>
      <c r="H157" s="19" t="s">
        <v>319</v>
      </c>
      <c r="I157" s="20" t="s">
        <v>419</v>
      </c>
      <c r="J157" s="18" t="str">
        <f>LOOKUP(I157,Lookups!$A$3:$A$17, Lookups!$B$3:$B$17)</f>
        <v>End of process</v>
      </c>
      <c r="K157" s="21">
        <v>42353</v>
      </c>
      <c r="L157" s="10"/>
      <c r="M157" s="11"/>
      <c r="N157" s="61" t="s">
        <v>219</v>
      </c>
      <c r="O157" s="60" t="s">
        <v>61</v>
      </c>
      <c r="P157" s="103" t="s">
        <v>64</v>
      </c>
      <c r="Q157" s="204" t="s">
        <v>54</v>
      </c>
      <c r="R157" s="204"/>
      <c r="S157" s="204" t="str">
        <f>IF(ISBLANK(R157)," ",IF(R157&lt;=Q157,"Y","N"))</f>
        <v xml:space="preserve"> </v>
      </c>
      <c r="T157" s="75" t="s">
        <v>61</v>
      </c>
      <c r="U157" s="59"/>
    </row>
    <row r="158" spans="1:21" ht="48">
      <c r="A158" s="167" t="s">
        <v>464</v>
      </c>
      <c r="B158" s="165" t="s">
        <v>440</v>
      </c>
      <c r="C158" s="26" t="s">
        <v>101</v>
      </c>
      <c r="D158" s="16" t="s">
        <v>141</v>
      </c>
      <c r="E158" s="17">
        <v>42165</v>
      </c>
      <c r="F158" s="18" t="str">
        <f>LOOKUP($I158,Lookups!$A$3:$A$17, Lookups!$C$3:$C$17)</f>
        <v>Closed</v>
      </c>
      <c r="G158" s="19" t="s">
        <v>260</v>
      </c>
      <c r="H158" s="19" t="s">
        <v>230</v>
      </c>
      <c r="I158" s="20" t="s">
        <v>226</v>
      </c>
      <c r="J158" s="18" t="str">
        <f>LOOKUP(I158,Lookups!$A$3:$A$17, Lookups!$B$3:$B$17)</f>
        <v>Effective date</v>
      </c>
      <c r="K158" s="21">
        <v>42223</v>
      </c>
      <c r="L158" s="10"/>
      <c r="M158" s="11"/>
      <c r="N158" s="61" t="s">
        <v>141</v>
      </c>
      <c r="O158" s="60" t="s">
        <v>61</v>
      </c>
      <c r="P158" s="66" t="s">
        <v>162</v>
      </c>
      <c r="Q158" s="66">
        <v>42201</v>
      </c>
      <c r="R158" s="66">
        <v>42201</v>
      </c>
      <c r="S158" s="62" t="str">
        <f t="shared" si="8"/>
        <v>Y</v>
      </c>
      <c r="T158" s="75" t="s">
        <v>61</v>
      </c>
      <c r="U158" s="59"/>
    </row>
    <row r="159" spans="1:21" ht="48">
      <c r="A159" s="167" t="s">
        <v>95</v>
      </c>
      <c r="B159" s="165"/>
      <c r="C159" s="26" t="s">
        <v>96</v>
      </c>
      <c r="D159" s="16" t="s">
        <v>181</v>
      </c>
      <c r="E159" s="17">
        <v>42160</v>
      </c>
      <c r="F159" s="18" t="str">
        <f>LOOKUP($I159,Lookups!$A$3:$A$17, Lookups!$C$3:$C$17)</f>
        <v>Closed</v>
      </c>
      <c r="G159" s="19" t="s">
        <v>306</v>
      </c>
      <c r="H159" s="19" t="s">
        <v>203</v>
      </c>
      <c r="I159" s="20" t="s">
        <v>310</v>
      </c>
      <c r="J159" s="18" t="str">
        <f>LOOKUP(I159,Lookups!$A$3:$A$17, Lookups!$B$3:$B$17)</f>
        <v>End of process</v>
      </c>
      <c r="K159" s="107">
        <v>42327</v>
      </c>
      <c r="L159" s="10"/>
      <c r="M159" s="11"/>
      <c r="N159" s="61" t="s">
        <v>141</v>
      </c>
      <c r="O159" s="60">
        <v>5</v>
      </c>
      <c r="P159" s="105" t="s">
        <v>170</v>
      </c>
      <c r="Q159" s="66">
        <v>42264</v>
      </c>
      <c r="R159" s="66">
        <v>42264</v>
      </c>
      <c r="S159" s="62" t="str">
        <f t="shared" si="8"/>
        <v>Y</v>
      </c>
      <c r="T159" s="75" t="s">
        <v>61</v>
      </c>
      <c r="U159" s="59"/>
    </row>
    <row r="160" spans="1:21" ht="48">
      <c r="A160" s="167" t="s">
        <v>465</v>
      </c>
      <c r="B160" s="165" t="s">
        <v>440</v>
      </c>
      <c r="C160" s="26" t="s">
        <v>94</v>
      </c>
      <c r="D160" s="16" t="s">
        <v>219</v>
      </c>
      <c r="E160" s="17">
        <v>42159</v>
      </c>
      <c r="F160" s="18" t="str">
        <f>LOOKUP($I160,Lookups!$A$3:$A$17, Lookups!$C$3:$C$17)</f>
        <v>Closed</v>
      </c>
      <c r="G160" s="19" t="s">
        <v>260</v>
      </c>
      <c r="H160" s="19" t="s">
        <v>319</v>
      </c>
      <c r="I160" s="20" t="s">
        <v>226</v>
      </c>
      <c r="J160" s="18" t="str">
        <f>LOOKUP(I160,Lookups!$A$3:$A$17, Lookups!$B$3:$B$17)</f>
        <v>Effective date</v>
      </c>
      <c r="K160" s="21">
        <v>42278</v>
      </c>
      <c r="L160" s="10"/>
      <c r="M160" s="11"/>
      <c r="N160" s="61" t="s">
        <v>219</v>
      </c>
      <c r="O160" s="60" t="s">
        <v>61</v>
      </c>
      <c r="P160" s="66" t="s">
        <v>162</v>
      </c>
      <c r="Q160" s="66">
        <v>42173</v>
      </c>
      <c r="R160" s="66">
        <v>42173</v>
      </c>
      <c r="S160" s="62" t="str">
        <f>IF(ISBLANK(R160)," ",IF(R160&lt;=Q160,"Y","N"))</f>
        <v>Y</v>
      </c>
      <c r="T160" s="75" t="s">
        <v>61</v>
      </c>
      <c r="U160" s="59"/>
    </row>
    <row r="161" spans="1:21" ht="32">
      <c r="A161" s="167" t="s">
        <v>429</v>
      </c>
      <c r="B161" s="165"/>
      <c r="C161" s="26" t="s">
        <v>305</v>
      </c>
      <c r="D161" s="16" t="s">
        <v>327</v>
      </c>
      <c r="E161" s="17">
        <v>42121</v>
      </c>
      <c r="F161" s="18" t="str">
        <f>LOOKUP($I161,Lookups!$A$3:$A$17, Lookups!$C$3:$C$17)</f>
        <v>Closed</v>
      </c>
      <c r="G161" s="19" t="s">
        <v>306</v>
      </c>
      <c r="H161" s="19" t="s">
        <v>318</v>
      </c>
      <c r="I161" s="20" t="s">
        <v>419</v>
      </c>
      <c r="J161" s="18" t="str">
        <f>LOOKUP(I161,Lookups!$A$3:$A$17, Lookups!$B$3:$B$17)</f>
        <v>End of process</v>
      </c>
      <c r="K161" s="21">
        <v>42173</v>
      </c>
      <c r="L161" s="10"/>
      <c r="M161" s="11"/>
      <c r="N161" s="61" t="s">
        <v>330</v>
      </c>
      <c r="O161" s="60" t="s">
        <v>61</v>
      </c>
      <c r="P161" s="62" t="s">
        <v>64</v>
      </c>
      <c r="Q161" s="204" t="s">
        <v>54</v>
      </c>
      <c r="R161" s="204"/>
      <c r="S161" s="204" t="str">
        <f t="shared" ref="S161:S229" si="9">IF(ISBLANK(R161)," ",IF(R161&lt;=Q161,"Y","N"))</f>
        <v xml:space="preserve"> </v>
      </c>
      <c r="T161" s="75" t="s">
        <v>61</v>
      </c>
      <c r="U161" s="59"/>
    </row>
    <row r="162" spans="1:21" ht="48">
      <c r="A162" s="167" t="s">
        <v>428</v>
      </c>
      <c r="B162" s="165"/>
      <c r="C162" s="26" t="s">
        <v>427</v>
      </c>
      <c r="D162" s="16" t="s">
        <v>330</v>
      </c>
      <c r="E162" s="17">
        <v>42118</v>
      </c>
      <c r="F162" s="18" t="str">
        <f>LOOKUP($I162,Lookups!$A$3:$A$17, Lookups!$C$3:$C$17)</f>
        <v>Closed</v>
      </c>
      <c r="G162" s="19" t="s">
        <v>306</v>
      </c>
      <c r="H162" s="19" t="s">
        <v>318</v>
      </c>
      <c r="I162" s="20" t="s">
        <v>419</v>
      </c>
      <c r="J162" s="18" t="str">
        <f>LOOKUP(I162,Lookups!$A$3:$A$17, Lookups!$B$3:$B$17)</f>
        <v>End of process</v>
      </c>
      <c r="K162" s="21">
        <v>42209</v>
      </c>
      <c r="L162" s="10"/>
      <c r="M162" s="11"/>
      <c r="N162" s="61" t="s">
        <v>330</v>
      </c>
      <c r="O162" s="60" t="s">
        <v>61</v>
      </c>
      <c r="P162" s="103" t="s">
        <v>64</v>
      </c>
      <c r="Q162" s="204" t="s">
        <v>54</v>
      </c>
      <c r="R162" s="204"/>
      <c r="S162" s="204" t="str">
        <f t="shared" si="9"/>
        <v xml:space="preserve"> </v>
      </c>
      <c r="T162" s="75" t="s">
        <v>61</v>
      </c>
      <c r="U162" s="59"/>
    </row>
    <row r="163" spans="1:21" ht="48">
      <c r="A163" s="167" t="s">
        <v>415</v>
      </c>
      <c r="B163" s="165"/>
      <c r="C163" s="29" t="s">
        <v>417</v>
      </c>
      <c r="D163" s="16" t="s">
        <v>141</v>
      </c>
      <c r="E163" s="17">
        <v>42069</v>
      </c>
      <c r="F163" s="18" t="str">
        <f>LOOKUP($I163,Lookups!$A$3:$A$17, Lookups!$C$3:$C$17)</f>
        <v>Closed</v>
      </c>
      <c r="G163" s="19" t="s">
        <v>306</v>
      </c>
      <c r="H163" s="19" t="s">
        <v>318</v>
      </c>
      <c r="I163" s="20" t="s">
        <v>226</v>
      </c>
      <c r="J163" s="18" t="str">
        <f>LOOKUP(I163,Lookups!$A$3:$A$17, Lookups!$B$3:$B$17)</f>
        <v>Effective date</v>
      </c>
      <c r="K163" s="35">
        <v>42209</v>
      </c>
      <c r="L163" s="10"/>
      <c r="M163" s="11"/>
      <c r="N163" s="61" t="s">
        <v>141</v>
      </c>
      <c r="O163" s="60" t="s">
        <v>61</v>
      </c>
      <c r="P163" s="66" t="s">
        <v>126</v>
      </c>
      <c r="Q163" s="66">
        <v>42131</v>
      </c>
      <c r="R163" s="66">
        <v>42131</v>
      </c>
      <c r="S163" s="62" t="str">
        <f t="shared" si="9"/>
        <v>Y</v>
      </c>
      <c r="T163" s="75" t="s">
        <v>389</v>
      </c>
      <c r="U163" s="59"/>
    </row>
    <row r="164" spans="1:21" ht="48">
      <c r="A164" s="167" t="s">
        <v>168</v>
      </c>
      <c r="B164" s="165"/>
      <c r="C164" s="29" t="s">
        <v>71</v>
      </c>
      <c r="D164" s="108" t="s">
        <v>333</v>
      </c>
      <c r="E164" s="17">
        <v>42069</v>
      </c>
      <c r="F164" s="18" t="str">
        <f>LOOKUP($I164,Lookups!$A$3:$A$17, Lookups!$C$3:$C$17)</f>
        <v>Closed</v>
      </c>
      <c r="G164" s="19" t="s">
        <v>306</v>
      </c>
      <c r="H164" s="19" t="s">
        <v>319</v>
      </c>
      <c r="I164" s="20" t="s">
        <v>226</v>
      </c>
      <c r="J164" s="18" t="str">
        <f>LOOKUP(I164,Lookups!$A$3:$A$17, Lookups!$B$3:$B$17)</f>
        <v>Effective date</v>
      </c>
      <c r="K164" s="107">
        <v>42583</v>
      </c>
      <c r="L164" s="10"/>
      <c r="M164" s="11"/>
      <c r="N164" s="61" t="s">
        <v>219</v>
      </c>
      <c r="O164" s="60" t="s">
        <v>61</v>
      </c>
      <c r="P164" s="66" t="s">
        <v>134</v>
      </c>
      <c r="Q164" s="66">
        <v>42222</v>
      </c>
      <c r="R164" s="66">
        <v>42208</v>
      </c>
      <c r="S164" s="62" t="str">
        <f t="shared" si="9"/>
        <v>Y</v>
      </c>
      <c r="T164" s="75" t="s">
        <v>389</v>
      </c>
      <c r="U164" s="59"/>
    </row>
    <row r="165" spans="1:21" ht="48">
      <c r="A165" s="167" t="s">
        <v>466</v>
      </c>
      <c r="B165" s="165" t="s">
        <v>437</v>
      </c>
      <c r="C165" s="39" t="s">
        <v>416</v>
      </c>
      <c r="D165" s="16" t="s">
        <v>219</v>
      </c>
      <c r="E165" s="17">
        <v>42069</v>
      </c>
      <c r="F165" s="18" t="str">
        <f>LOOKUP($I165,Lookups!$A$3:$A$17, Lookups!$C$3:$C$17)</f>
        <v>Closed</v>
      </c>
      <c r="G165" s="19" t="s">
        <v>422</v>
      </c>
      <c r="H165" s="19" t="s">
        <v>319</v>
      </c>
      <c r="I165" s="20" t="s">
        <v>226</v>
      </c>
      <c r="J165" s="18" t="str">
        <f>LOOKUP(I165,Lookups!$A$3:$A$17, Lookups!$B$3:$B$17)</f>
        <v>Effective date</v>
      </c>
      <c r="K165" s="44">
        <v>42170</v>
      </c>
      <c r="L165" s="10"/>
      <c r="M165" s="11"/>
      <c r="N165" s="61" t="s">
        <v>219</v>
      </c>
      <c r="O165" s="60" t="s">
        <v>61</v>
      </c>
      <c r="P165" s="62" t="s">
        <v>63</v>
      </c>
      <c r="Q165" s="213" t="s">
        <v>54</v>
      </c>
      <c r="R165" s="213"/>
      <c r="S165" s="204" t="str">
        <f t="shared" si="9"/>
        <v xml:space="preserve"> </v>
      </c>
      <c r="T165" s="75" t="s">
        <v>61</v>
      </c>
      <c r="U165" s="59"/>
    </row>
    <row r="166" spans="1:21" ht="48">
      <c r="A166" s="167" t="s">
        <v>414</v>
      </c>
      <c r="B166" s="165"/>
      <c r="C166" s="29" t="s">
        <v>413</v>
      </c>
      <c r="D166" s="16" t="s">
        <v>330</v>
      </c>
      <c r="E166" s="17">
        <v>42069</v>
      </c>
      <c r="F166" s="18" t="str">
        <f>LOOKUP($I166,Lookups!$A$3:$A$17, Lookups!$C$3:$C$17)</f>
        <v>Closed</v>
      </c>
      <c r="G166" s="19" t="s">
        <v>306</v>
      </c>
      <c r="H166" s="19" t="s">
        <v>318</v>
      </c>
      <c r="I166" s="20" t="s">
        <v>310</v>
      </c>
      <c r="J166" s="18" t="str">
        <f>LOOKUP(I166,Lookups!$A$3:$A$17, Lookups!$B$3:$B$17)</f>
        <v>End of process</v>
      </c>
      <c r="K166" s="186">
        <v>42551</v>
      </c>
      <c r="L166" s="10"/>
      <c r="M166" s="11"/>
      <c r="N166" s="61" t="s">
        <v>330</v>
      </c>
      <c r="O166" s="60" t="s">
        <v>61</v>
      </c>
      <c r="P166" s="105" t="s">
        <v>77</v>
      </c>
      <c r="Q166" s="66">
        <v>42348</v>
      </c>
      <c r="R166" s="66">
        <v>42341</v>
      </c>
      <c r="S166" s="62" t="str">
        <f t="shared" si="9"/>
        <v>Y</v>
      </c>
      <c r="T166" s="75" t="s">
        <v>61</v>
      </c>
      <c r="U166" s="59"/>
    </row>
    <row r="167" spans="1:21" ht="48">
      <c r="A167" s="167" t="s">
        <v>224</v>
      </c>
      <c r="B167" s="165"/>
      <c r="C167" s="29" t="s">
        <v>22</v>
      </c>
      <c r="D167" s="16" t="s">
        <v>331</v>
      </c>
      <c r="E167" s="17">
        <v>42044</v>
      </c>
      <c r="F167" s="18" t="str">
        <f>LOOKUP($I167,Lookups!$A$3:$A$17, Lookups!$C$3:$C$17)</f>
        <v>Closed</v>
      </c>
      <c r="G167" s="19" t="s">
        <v>306</v>
      </c>
      <c r="H167" s="19" t="s">
        <v>318</v>
      </c>
      <c r="I167" s="20" t="s">
        <v>310</v>
      </c>
      <c r="J167" s="18" t="str">
        <f>LOOKUP(I167,Lookups!$A$3:$A$17, Lookups!$B$3:$B$17)</f>
        <v>End of process</v>
      </c>
      <c r="K167" s="107">
        <v>42663</v>
      </c>
      <c r="L167" s="10"/>
      <c r="M167" s="11"/>
      <c r="N167" s="61" t="s">
        <v>330</v>
      </c>
      <c r="O167" s="60">
        <v>4</v>
      </c>
      <c r="P167" s="105" t="s">
        <v>26</v>
      </c>
      <c r="Q167" s="66">
        <v>42503</v>
      </c>
      <c r="R167" s="66">
        <v>42496</v>
      </c>
      <c r="S167" s="62" t="str">
        <f t="shared" si="9"/>
        <v>Y</v>
      </c>
      <c r="T167" s="75" t="s">
        <v>61</v>
      </c>
      <c r="U167" s="59"/>
    </row>
    <row r="168" spans="1:21" ht="32">
      <c r="A168" s="167" t="s">
        <v>400</v>
      </c>
      <c r="B168" s="165"/>
      <c r="C168" s="29" t="s">
        <v>304</v>
      </c>
      <c r="D168" s="16" t="s">
        <v>330</v>
      </c>
      <c r="E168" s="17">
        <v>42041</v>
      </c>
      <c r="F168" s="18" t="str">
        <f>LOOKUP($I168,Lookups!$A$3:$A$17, Lookups!$C$3:$C$17)</f>
        <v>Closed</v>
      </c>
      <c r="G168" s="19" t="s">
        <v>306</v>
      </c>
      <c r="H168" s="19" t="s">
        <v>318</v>
      </c>
      <c r="I168" s="20" t="s">
        <v>419</v>
      </c>
      <c r="J168" s="18" t="str">
        <f>LOOKUP(I168,Lookups!$A$3:$A$17, Lookups!$B$3:$B$17)</f>
        <v>End of process</v>
      </c>
      <c r="K168" s="21">
        <v>42053</v>
      </c>
      <c r="L168" s="10"/>
      <c r="M168" s="11"/>
      <c r="N168" s="61" t="s">
        <v>330</v>
      </c>
      <c r="O168" s="60" t="s">
        <v>61</v>
      </c>
      <c r="P168" s="62" t="s">
        <v>64</v>
      </c>
      <c r="Q168" s="214" t="s">
        <v>54</v>
      </c>
      <c r="R168" s="214"/>
      <c r="S168" s="204" t="str">
        <f t="shared" si="9"/>
        <v xml:space="preserve"> </v>
      </c>
      <c r="T168" s="75" t="s">
        <v>61</v>
      </c>
      <c r="U168" s="59"/>
    </row>
    <row r="169" spans="1:21" ht="48">
      <c r="A169" s="167" t="s">
        <v>398</v>
      </c>
      <c r="B169" s="165"/>
      <c r="C169" s="29" t="s">
        <v>399</v>
      </c>
      <c r="D169" s="16" t="s">
        <v>330</v>
      </c>
      <c r="E169" s="17">
        <v>42041</v>
      </c>
      <c r="F169" s="18" t="str">
        <f>LOOKUP($I169,Lookups!$A$3:$A$17, Lookups!$C$3:$C$17)</f>
        <v>Closed</v>
      </c>
      <c r="G169" s="19" t="s">
        <v>306</v>
      </c>
      <c r="H169" s="19" t="s">
        <v>318</v>
      </c>
      <c r="I169" s="20" t="s">
        <v>310</v>
      </c>
      <c r="J169" s="18" t="str">
        <f>LOOKUP(I169,Lookups!$A$3:$A$17, Lookups!$B$3:$B$17)</f>
        <v>End of process</v>
      </c>
      <c r="K169" s="35">
        <v>42410</v>
      </c>
      <c r="L169" s="10"/>
      <c r="M169" s="11"/>
      <c r="N169" s="61" t="s">
        <v>330</v>
      </c>
      <c r="O169" s="60" t="s">
        <v>61</v>
      </c>
      <c r="P169" s="66" t="s">
        <v>65</v>
      </c>
      <c r="Q169" s="66">
        <v>42166</v>
      </c>
      <c r="R169" s="66">
        <v>42145</v>
      </c>
      <c r="S169" s="62" t="str">
        <f t="shared" si="9"/>
        <v>Y</v>
      </c>
      <c r="T169" s="75" t="s">
        <v>61</v>
      </c>
      <c r="U169" s="59"/>
    </row>
    <row r="170" spans="1:21" ht="48">
      <c r="A170" s="167" t="s">
        <v>375</v>
      </c>
      <c r="B170" s="165" t="s">
        <v>443</v>
      </c>
      <c r="C170" s="29" t="s">
        <v>397</v>
      </c>
      <c r="D170" s="16" t="s">
        <v>330</v>
      </c>
      <c r="E170" s="17">
        <v>42236</v>
      </c>
      <c r="F170" s="18" t="str">
        <f>LOOKUP($I170,Lookups!$A$3:$A$17, Lookups!$C$3:$C$17)</f>
        <v>Closed</v>
      </c>
      <c r="G170" s="19" t="s">
        <v>306</v>
      </c>
      <c r="H170" s="19" t="s">
        <v>318</v>
      </c>
      <c r="I170" s="20" t="s">
        <v>226</v>
      </c>
      <c r="J170" s="18" t="str">
        <f>LOOKUP(I170,Lookups!$A$3:$A$17, Lookups!$B$3:$B$17)</f>
        <v>Effective date</v>
      </c>
      <c r="K170" s="107">
        <v>42411</v>
      </c>
      <c r="L170" s="10"/>
      <c r="M170" s="11"/>
      <c r="N170" s="61" t="s">
        <v>330</v>
      </c>
      <c r="O170" s="60" t="s">
        <v>61</v>
      </c>
      <c r="P170" s="66" t="s">
        <v>126</v>
      </c>
      <c r="Q170" s="66">
        <v>42131</v>
      </c>
      <c r="R170" s="66">
        <v>42110</v>
      </c>
      <c r="S170" s="62" t="str">
        <f>IF(ISBLANK(R170)," ",IF(R170&lt;=Q170,"Y","N"))</f>
        <v>Y</v>
      </c>
      <c r="T170" s="75" t="s">
        <v>61</v>
      </c>
      <c r="U170" s="59"/>
    </row>
    <row r="171" spans="1:21" ht="48">
      <c r="A171" s="167" t="s">
        <v>375</v>
      </c>
      <c r="B171" s="165"/>
      <c r="C171" s="29" t="s">
        <v>397</v>
      </c>
      <c r="D171" s="16" t="s">
        <v>330</v>
      </c>
      <c r="E171" s="17">
        <v>42041</v>
      </c>
      <c r="F171" s="18" t="str">
        <f>LOOKUP($I171,Lookups!$A$3:$A$17, Lookups!$C$3:$C$17)</f>
        <v>Closed</v>
      </c>
      <c r="G171" s="19" t="s">
        <v>306</v>
      </c>
      <c r="H171" s="19" t="s">
        <v>318</v>
      </c>
      <c r="I171" s="20" t="s">
        <v>419</v>
      </c>
      <c r="J171" s="18" t="str">
        <f>LOOKUP(I171,Lookups!$A$3:$A$17, Lookups!$B$3:$B$17)</f>
        <v>End of process</v>
      </c>
      <c r="K171" s="21">
        <v>42236</v>
      </c>
      <c r="L171" s="10"/>
      <c r="M171" s="11"/>
      <c r="N171" s="61" t="s">
        <v>330</v>
      </c>
      <c r="O171" s="60" t="s">
        <v>61</v>
      </c>
      <c r="P171" s="66" t="s">
        <v>126</v>
      </c>
      <c r="Q171" s="66">
        <v>42131</v>
      </c>
      <c r="R171" s="66">
        <v>42110</v>
      </c>
      <c r="S171" s="62" t="str">
        <f t="shared" si="9"/>
        <v>Y</v>
      </c>
      <c r="T171" s="75" t="s">
        <v>61</v>
      </c>
      <c r="U171" s="59"/>
    </row>
    <row r="172" spans="1:21" ht="48">
      <c r="A172" s="167" t="s">
        <v>373</v>
      </c>
      <c r="B172" s="165"/>
      <c r="C172" s="29" t="s">
        <v>374</v>
      </c>
      <c r="D172" s="16" t="s">
        <v>330</v>
      </c>
      <c r="E172" s="17">
        <v>42041</v>
      </c>
      <c r="F172" s="18" t="str">
        <f>LOOKUP($I172,Lookups!$A$3:$A$17, Lookups!$C$3:$C$17)</f>
        <v>Closed</v>
      </c>
      <c r="G172" s="19" t="s">
        <v>306</v>
      </c>
      <c r="H172" s="19" t="s">
        <v>318</v>
      </c>
      <c r="I172" s="20" t="s">
        <v>226</v>
      </c>
      <c r="J172" s="18" t="str">
        <f>LOOKUP(I172,Lookups!$A$3:$A$17, Lookups!$B$3:$B$17)</f>
        <v>Effective date</v>
      </c>
      <c r="K172" s="107">
        <v>42411</v>
      </c>
      <c r="L172" s="10"/>
      <c r="M172" s="11"/>
      <c r="N172" s="61" t="s">
        <v>330</v>
      </c>
      <c r="O172" s="60" t="s">
        <v>61</v>
      </c>
      <c r="P172" s="66" t="s">
        <v>126</v>
      </c>
      <c r="Q172" s="66">
        <v>42131</v>
      </c>
      <c r="R172" s="66">
        <v>42110</v>
      </c>
      <c r="S172" s="62" t="str">
        <f t="shared" si="9"/>
        <v>Y</v>
      </c>
      <c r="T172" s="75" t="s">
        <v>61</v>
      </c>
      <c r="U172" s="67"/>
    </row>
    <row r="173" spans="1:21" ht="48">
      <c r="A173" s="167" t="s">
        <v>369</v>
      </c>
      <c r="B173" s="165" t="s">
        <v>437</v>
      </c>
      <c r="C173" s="29" t="s">
        <v>372</v>
      </c>
      <c r="D173" s="16" t="s">
        <v>337</v>
      </c>
      <c r="E173" s="17">
        <v>42041</v>
      </c>
      <c r="F173" s="18" t="str">
        <f>LOOKUP($I173,Lookups!$A$3:$A$17, Lookups!$C$3:$C$17)</f>
        <v>Closed</v>
      </c>
      <c r="G173" s="19" t="s">
        <v>422</v>
      </c>
      <c r="H173" s="19" t="s">
        <v>230</v>
      </c>
      <c r="I173" s="20" t="s">
        <v>310</v>
      </c>
      <c r="J173" s="18" t="str">
        <f>LOOKUP(I173,Lookups!$A$3:$A$17, Lookups!$B$3:$B$17)</f>
        <v>End of process</v>
      </c>
      <c r="K173" s="21">
        <v>42537</v>
      </c>
      <c r="L173" s="10"/>
      <c r="M173" s="11"/>
      <c r="N173" s="68" t="s">
        <v>142</v>
      </c>
      <c r="O173" s="62">
        <v>3</v>
      </c>
      <c r="P173" s="105" t="s">
        <v>26</v>
      </c>
      <c r="Q173" s="66">
        <v>42503</v>
      </c>
      <c r="R173" s="105">
        <v>42503</v>
      </c>
      <c r="S173" s="62" t="str">
        <f t="shared" si="9"/>
        <v>Y</v>
      </c>
      <c r="T173" s="181" t="s">
        <v>61</v>
      </c>
      <c r="U173" s="59"/>
    </row>
    <row r="174" spans="1:21" ht="48">
      <c r="A174" s="167" t="s">
        <v>370</v>
      </c>
      <c r="B174" s="165"/>
      <c r="C174" s="29" t="s">
        <v>371</v>
      </c>
      <c r="D174" s="16" t="s">
        <v>219</v>
      </c>
      <c r="E174" s="17">
        <v>42039</v>
      </c>
      <c r="F174" s="18" t="str">
        <f>LOOKUP($I174,Lookups!$A$3:$A$17, Lookups!$C$3:$C$17)</f>
        <v>Closed</v>
      </c>
      <c r="G174" s="19" t="s">
        <v>306</v>
      </c>
      <c r="H174" s="19" t="s">
        <v>261</v>
      </c>
      <c r="I174" s="20" t="s">
        <v>226</v>
      </c>
      <c r="J174" s="18" t="str">
        <f>LOOKUP(I174,Lookups!$A$3:$A$17, Lookups!$B$3:$B$17)</f>
        <v>Effective date</v>
      </c>
      <c r="K174" s="35">
        <v>42278</v>
      </c>
      <c r="L174" s="10"/>
      <c r="M174" s="11"/>
      <c r="N174" s="65" t="s">
        <v>219</v>
      </c>
      <c r="O174" s="62" t="s">
        <v>61</v>
      </c>
      <c r="P174" s="66" t="s">
        <v>65</v>
      </c>
      <c r="Q174" s="66" t="s">
        <v>66</v>
      </c>
      <c r="R174" s="66">
        <v>42159</v>
      </c>
      <c r="S174" s="62" t="str">
        <f t="shared" si="9"/>
        <v>Y</v>
      </c>
      <c r="T174" s="75" t="s">
        <v>61</v>
      </c>
      <c r="U174" s="59"/>
    </row>
    <row r="175" spans="1:21" ht="48">
      <c r="A175" s="167" t="s">
        <v>367</v>
      </c>
      <c r="B175" s="165"/>
      <c r="C175" s="25" t="s">
        <v>368</v>
      </c>
      <c r="D175" s="16" t="s">
        <v>333</v>
      </c>
      <c r="E175" s="17">
        <v>42027</v>
      </c>
      <c r="F175" s="18" t="str">
        <f>LOOKUP($I175,Lookups!$A$3:$A$17, Lookups!$C$3:$C$17)</f>
        <v>Closed</v>
      </c>
      <c r="G175" s="19" t="s">
        <v>306</v>
      </c>
      <c r="H175" s="19" t="s">
        <v>318</v>
      </c>
      <c r="I175" s="20" t="s">
        <v>419</v>
      </c>
      <c r="J175" s="18" t="str">
        <f>LOOKUP(I175,Lookups!$A$3:$A$17, Lookups!$B$3:$B$17)</f>
        <v>End of process</v>
      </c>
      <c r="K175" s="21">
        <v>42046</v>
      </c>
      <c r="L175" s="10"/>
      <c r="M175" s="11"/>
      <c r="N175" s="61" t="s">
        <v>330</v>
      </c>
      <c r="O175" s="60" t="s">
        <v>61</v>
      </c>
      <c r="P175" s="69" t="s">
        <v>64</v>
      </c>
      <c r="Q175" s="215"/>
      <c r="R175" s="213"/>
      <c r="S175" s="204" t="str">
        <f t="shared" si="9"/>
        <v xml:space="preserve"> </v>
      </c>
      <c r="T175" s="75" t="s">
        <v>61</v>
      </c>
      <c r="U175" s="59"/>
    </row>
    <row r="176" spans="1:21" ht="48">
      <c r="A176" s="167" t="s">
        <v>467</v>
      </c>
      <c r="B176" s="165" t="s">
        <v>437</v>
      </c>
      <c r="C176" s="29" t="s">
        <v>238</v>
      </c>
      <c r="D176" s="16" t="s">
        <v>330</v>
      </c>
      <c r="E176" s="17">
        <v>42011</v>
      </c>
      <c r="F176" s="18" t="str">
        <f>LOOKUP($I176,Lookups!$A$3:$A$17, Lookups!$C$3:$C$17)</f>
        <v>Closed</v>
      </c>
      <c r="G176" s="19" t="s">
        <v>422</v>
      </c>
      <c r="H176" s="19" t="s">
        <v>230</v>
      </c>
      <c r="I176" s="20" t="s">
        <v>226</v>
      </c>
      <c r="J176" s="18" t="str">
        <f>LOOKUP(I176,Lookups!$A$3:$A$17, Lookups!$B$3:$B$17)</f>
        <v>Effective date</v>
      </c>
      <c r="K176" s="21" t="s">
        <v>135</v>
      </c>
      <c r="L176" s="10"/>
      <c r="M176" s="11"/>
      <c r="N176" s="61" t="s">
        <v>330</v>
      </c>
      <c r="O176" s="60" t="s">
        <v>61</v>
      </c>
      <c r="P176" s="69" t="s">
        <v>65</v>
      </c>
      <c r="Q176" s="69">
        <v>42167</v>
      </c>
      <c r="R176" s="66">
        <v>42145</v>
      </c>
      <c r="S176" s="62" t="str">
        <f t="shared" si="9"/>
        <v>Y</v>
      </c>
      <c r="T176" s="76" t="s">
        <v>61</v>
      </c>
      <c r="U176" s="59"/>
    </row>
    <row r="177" spans="1:21" ht="48">
      <c r="A177" s="167" t="s">
        <v>468</v>
      </c>
      <c r="B177" s="165" t="s">
        <v>437</v>
      </c>
      <c r="C177" s="29" t="s">
        <v>6</v>
      </c>
      <c r="D177" s="16" t="s">
        <v>337</v>
      </c>
      <c r="E177" s="17">
        <v>41859</v>
      </c>
      <c r="F177" s="18" t="str">
        <f>LOOKUP($I177,Lookups!$A$3:$A$17, Lookups!$C$3:$C$17)</f>
        <v>Closed</v>
      </c>
      <c r="G177" s="19" t="s">
        <v>422</v>
      </c>
      <c r="H177" s="19" t="s">
        <v>230</v>
      </c>
      <c r="I177" s="20" t="s">
        <v>310</v>
      </c>
      <c r="J177" s="18" t="str">
        <f>LOOKUP(I177,Lookups!$A$3:$A$17, Lookups!$B$3:$B$17)</f>
        <v>End of process</v>
      </c>
      <c r="K177" s="21">
        <v>42355</v>
      </c>
      <c r="L177" s="10"/>
      <c r="M177" s="11"/>
      <c r="N177" s="61" t="s">
        <v>142</v>
      </c>
      <c r="O177" s="60" t="s">
        <v>61</v>
      </c>
      <c r="P177" s="111" t="s">
        <v>80</v>
      </c>
      <c r="Q177" s="69">
        <v>42348</v>
      </c>
      <c r="R177" s="66">
        <v>42326</v>
      </c>
      <c r="S177" s="62" t="str">
        <f t="shared" si="9"/>
        <v>Y</v>
      </c>
      <c r="T177" s="76" t="s">
        <v>61</v>
      </c>
      <c r="U177" s="59"/>
    </row>
    <row r="178" spans="1:21" ht="48">
      <c r="A178" s="167" t="s">
        <v>208</v>
      </c>
      <c r="B178" s="165"/>
      <c r="C178" s="14" t="s">
        <v>289</v>
      </c>
      <c r="D178" s="16" t="s">
        <v>219</v>
      </c>
      <c r="E178" s="17">
        <v>41983</v>
      </c>
      <c r="F178" s="18" t="str">
        <f>LOOKUP($I178,Lookups!$A$3:$A$17, Lookups!$C$3:$C$17)</f>
        <v>Closed</v>
      </c>
      <c r="G178" s="19" t="s">
        <v>306</v>
      </c>
      <c r="H178" s="19" t="s">
        <v>202</v>
      </c>
      <c r="I178" s="20" t="s">
        <v>310</v>
      </c>
      <c r="J178" s="18" t="str">
        <f>LOOKUP(I178,Lookups!$A$3:$A$17, Lookups!$B$3:$B$17)</f>
        <v>End of process</v>
      </c>
      <c r="K178" s="35">
        <v>42135</v>
      </c>
      <c r="L178" s="10"/>
      <c r="M178" s="11"/>
      <c r="N178" s="65" t="s">
        <v>219</v>
      </c>
      <c r="O178" s="62" t="s">
        <v>61</v>
      </c>
      <c r="P178" s="69" t="s">
        <v>67</v>
      </c>
      <c r="Q178" s="69">
        <v>42018</v>
      </c>
      <c r="R178" s="66">
        <v>41991</v>
      </c>
      <c r="S178" s="62" t="str">
        <f t="shared" si="9"/>
        <v>Y</v>
      </c>
      <c r="T178" s="76" t="s">
        <v>61</v>
      </c>
      <c r="U178" s="59"/>
    </row>
    <row r="179" spans="1:21" ht="48">
      <c r="A179" s="167" t="s">
        <v>206</v>
      </c>
      <c r="B179" s="165" t="s">
        <v>442</v>
      </c>
      <c r="C179" s="38" t="s">
        <v>207</v>
      </c>
      <c r="D179" s="16" t="s">
        <v>337</v>
      </c>
      <c r="E179" s="17">
        <v>42279</v>
      </c>
      <c r="F179" s="18" t="str">
        <f>LOOKUP($I179,Lookups!$A$3:$A$17, Lookups!$C$3:$C$17)</f>
        <v>Closed</v>
      </c>
      <c r="G179" s="19" t="s">
        <v>306</v>
      </c>
      <c r="H179" s="19" t="s">
        <v>230</v>
      </c>
      <c r="I179" s="20" t="s">
        <v>226</v>
      </c>
      <c r="J179" s="18" t="str">
        <f>LOOKUP(I179,Lookups!$A$3:$A$17, Lookups!$B$3:$B$17)</f>
        <v>Effective date</v>
      </c>
      <c r="K179" s="177">
        <v>42736</v>
      </c>
      <c r="L179" s="10"/>
      <c r="M179" s="11"/>
      <c r="N179" s="65" t="s">
        <v>233</v>
      </c>
      <c r="O179" s="62" t="s">
        <v>61</v>
      </c>
      <c r="P179" s="105" t="s">
        <v>77</v>
      </c>
      <c r="Q179" s="66">
        <v>42348</v>
      </c>
      <c r="R179" s="66">
        <v>42346</v>
      </c>
      <c r="S179" s="62" t="str">
        <f t="shared" si="9"/>
        <v>Y</v>
      </c>
      <c r="T179" s="122" t="s">
        <v>389</v>
      </c>
      <c r="U179" s="59"/>
    </row>
    <row r="180" spans="1:21" ht="32">
      <c r="A180" s="167" t="s">
        <v>206</v>
      </c>
      <c r="B180" s="165"/>
      <c r="C180" s="38" t="s">
        <v>207</v>
      </c>
      <c r="D180" s="16" t="s">
        <v>342</v>
      </c>
      <c r="E180" s="17">
        <v>41968</v>
      </c>
      <c r="F180" s="18" t="str">
        <f>LOOKUP($I180,Lookups!$A$3:$A$17, Lookups!$C$3:$C$17)</f>
        <v>Closed</v>
      </c>
      <c r="G180" s="19" t="s">
        <v>306</v>
      </c>
      <c r="H180" s="19" t="s">
        <v>230</v>
      </c>
      <c r="I180" s="20" t="s">
        <v>310</v>
      </c>
      <c r="J180" s="18" t="str">
        <f>LOOKUP(I180,Lookups!$A$3:$A$17, Lookups!$B$3:$B$17)</f>
        <v>End of process</v>
      </c>
      <c r="K180" s="177">
        <v>42485</v>
      </c>
      <c r="L180" s="10"/>
      <c r="M180" s="11"/>
      <c r="N180" s="65" t="s">
        <v>233</v>
      </c>
      <c r="O180" s="62" t="s">
        <v>61</v>
      </c>
      <c r="P180" s="111" t="s">
        <v>212</v>
      </c>
      <c r="Q180" s="69">
        <v>42257</v>
      </c>
      <c r="R180" s="66">
        <v>42251</v>
      </c>
      <c r="S180" s="62" t="str">
        <f t="shared" si="9"/>
        <v>Y</v>
      </c>
      <c r="T180" s="75" t="s">
        <v>389</v>
      </c>
      <c r="U180" s="59"/>
    </row>
    <row r="181" spans="1:21" ht="48">
      <c r="A181" s="167" t="s">
        <v>200</v>
      </c>
      <c r="B181" s="165"/>
      <c r="C181" s="40" t="s">
        <v>201</v>
      </c>
      <c r="D181" s="16" t="s">
        <v>219</v>
      </c>
      <c r="E181" s="17">
        <v>41950</v>
      </c>
      <c r="F181" s="18" t="str">
        <f>LOOKUP($I181,Lookups!$A$3:$A$17, Lookups!$C$3:$C$17)</f>
        <v>Closed</v>
      </c>
      <c r="G181" s="19" t="s">
        <v>306</v>
      </c>
      <c r="H181" s="19" t="s">
        <v>261</v>
      </c>
      <c r="I181" s="20" t="s">
        <v>226</v>
      </c>
      <c r="J181" s="18" t="str">
        <f>LOOKUP(I181,Lookups!$A$3:$A$17, Lookups!$B$3:$B$17)</f>
        <v>Effective date</v>
      </c>
      <c r="K181" s="35">
        <v>42278</v>
      </c>
      <c r="L181" s="10"/>
      <c r="M181" s="11"/>
      <c r="N181" s="65" t="s">
        <v>219</v>
      </c>
      <c r="O181" s="62" t="s">
        <v>61</v>
      </c>
      <c r="P181" s="66" t="s">
        <v>68</v>
      </c>
      <c r="Q181" s="69">
        <v>42040</v>
      </c>
      <c r="R181" s="69">
        <v>42020</v>
      </c>
      <c r="S181" s="62" t="str">
        <f t="shared" si="9"/>
        <v>Y</v>
      </c>
      <c r="T181" s="76" t="s">
        <v>61</v>
      </c>
      <c r="U181" s="59"/>
    </row>
    <row r="182" spans="1:21" ht="48">
      <c r="A182" s="167" t="s">
        <v>469</v>
      </c>
      <c r="B182" s="165" t="s">
        <v>437</v>
      </c>
      <c r="C182" s="26" t="s">
        <v>225</v>
      </c>
      <c r="D182" s="16" t="s">
        <v>141</v>
      </c>
      <c r="E182" s="17">
        <v>41943</v>
      </c>
      <c r="F182" s="18" t="str">
        <f>LOOKUP($I182,Lookups!$A$3:$A$17, Lookups!$C$3:$C$17)</f>
        <v>Closed</v>
      </c>
      <c r="G182" s="19" t="s">
        <v>422</v>
      </c>
      <c r="H182" s="19" t="s">
        <v>230</v>
      </c>
      <c r="I182" s="20" t="s">
        <v>226</v>
      </c>
      <c r="J182" s="18" t="str">
        <f>LOOKUP(I182,Lookups!$A$3:$A$17, Lookups!$B$3:$B$17)</f>
        <v>Effective date</v>
      </c>
      <c r="K182" s="35">
        <v>42979</v>
      </c>
      <c r="L182" s="10"/>
      <c r="M182" s="11"/>
      <c r="N182" s="65" t="s">
        <v>141</v>
      </c>
      <c r="O182" s="62" t="s">
        <v>61</v>
      </c>
      <c r="P182" s="62" t="s">
        <v>65</v>
      </c>
      <c r="Q182" s="69">
        <v>42167</v>
      </c>
      <c r="R182" s="69">
        <v>42145</v>
      </c>
      <c r="S182" s="62" t="str">
        <f t="shared" si="9"/>
        <v>Y</v>
      </c>
      <c r="T182" s="76" t="s">
        <v>61</v>
      </c>
      <c r="U182" s="59"/>
    </row>
    <row r="183" spans="1:21" ht="48">
      <c r="A183" s="167" t="s">
        <v>195</v>
      </c>
      <c r="B183" s="165" t="s">
        <v>441</v>
      </c>
      <c r="C183" s="26" t="s">
        <v>268</v>
      </c>
      <c r="D183" s="16" t="s">
        <v>331</v>
      </c>
      <c r="E183" s="17">
        <v>41989</v>
      </c>
      <c r="F183" s="18" t="str">
        <f>LOOKUP($I183,Lookups!$A$3:$A$17, Lookups!$C$3:$C$17)</f>
        <v>Closed</v>
      </c>
      <c r="G183" s="19" t="s">
        <v>306</v>
      </c>
      <c r="H183" s="19" t="s">
        <v>202</v>
      </c>
      <c r="I183" s="20" t="s">
        <v>310</v>
      </c>
      <c r="J183" s="18" t="str">
        <f>LOOKUP(I183,Lookups!$A$3:$A$17, Lookups!$B$3:$B$17)</f>
        <v>End of process</v>
      </c>
      <c r="K183" s="35">
        <v>42272</v>
      </c>
      <c r="L183" s="10"/>
      <c r="M183" s="11"/>
      <c r="N183" s="65" t="s">
        <v>219</v>
      </c>
      <c r="O183" s="62" t="s">
        <v>61</v>
      </c>
      <c r="P183" s="105" t="s">
        <v>211</v>
      </c>
      <c r="Q183" s="69">
        <v>42194</v>
      </c>
      <c r="R183" s="69">
        <v>42173</v>
      </c>
      <c r="S183" s="62" t="str">
        <f t="shared" si="9"/>
        <v>Y</v>
      </c>
      <c r="T183" s="76" t="s">
        <v>61</v>
      </c>
      <c r="U183" s="59"/>
    </row>
    <row r="184" spans="1:21" ht="48">
      <c r="A184" s="167" t="s">
        <v>195</v>
      </c>
      <c r="B184" s="165" t="s">
        <v>442</v>
      </c>
      <c r="C184" s="26" t="s">
        <v>180</v>
      </c>
      <c r="D184" s="16" t="s">
        <v>233</v>
      </c>
      <c r="E184" s="17">
        <v>41984</v>
      </c>
      <c r="F184" s="18" t="str">
        <f>LOOKUP($I184,Lookups!$A$3:$A$17, Lookups!$C$3:$C$17)</f>
        <v>Closed</v>
      </c>
      <c r="G184" s="19" t="s">
        <v>306</v>
      </c>
      <c r="H184" s="19" t="s">
        <v>202</v>
      </c>
      <c r="I184" s="20" t="s">
        <v>310</v>
      </c>
      <c r="J184" s="18" t="str">
        <f>LOOKUP(I184,Lookups!$A$3:$A$17, Lookups!$B$3:$B$17)</f>
        <v>End of process</v>
      </c>
      <c r="K184" s="35">
        <v>42272</v>
      </c>
      <c r="L184" s="10"/>
      <c r="M184" s="11"/>
      <c r="N184" s="65" t="s">
        <v>219</v>
      </c>
      <c r="O184" s="62" t="s">
        <v>61</v>
      </c>
      <c r="P184" s="66" t="s">
        <v>67</v>
      </c>
      <c r="Q184" s="69">
        <v>42018</v>
      </c>
      <c r="R184" s="69">
        <v>42010</v>
      </c>
      <c r="S184" s="62" t="str">
        <f t="shared" si="9"/>
        <v>Y</v>
      </c>
      <c r="T184" s="76" t="s">
        <v>61</v>
      </c>
      <c r="U184" s="59"/>
    </row>
    <row r="185" spans="1:21" ht="32">
      <c r="A185" s="167" t="s">
        <v>195</v>
      </c>
      <c r="B185" s="165"/>
      <c r="C185" s="26" t="s">
        <v>276</v>
      </c>
      <c r="D185" s="16" t="s">
        <v>219</v>
      </c>
      <c r="E185" s="17">
        <v>41915</v>
      </c>
      <c r="F185" s="18" t="str">
        <f>LOOKUP($I185,Lookups!$A$3:$A$17, Lookups!$C$3:$C$17)</f>
        <v>Closed</v>
      </c>
      <c r="G185" s="19" t="s">
        <v>306</v>
      </c>
      <c r="H185" s="19" t="s">
        <v>202</v>
      </c>
      <c r="I185" s="20" t="s">
        <v>310</v>
      </c>
      <c r="J185" s="18" t="str">
        <f>LOOKUP(I185,Lookups!$A$3:$A$17, Lookups!$B$3:$B$17)</f>
        <v>End of process</v>
      </c>
      <c r="K185" s="35">
        <v>42272</v>
      </c>
      <c r="L185" s="10"/>
      <c r="M185" s="11"/>
      <c r="N185" s="65" t="s">
        <v>219</v>
      </c>
      <c r="O185" s="62" t="s">
        <v>61</v>
      </c>
      <c r="P185" s="66" t="s">
        <v>67</v>
      </c>
      <c r="Q185" s="69">
        <v>42018</v>
      </c>
      <c r="R185" s="69">
        <v>42010</v>
      </c>
      <c r="S185" s="62" t="str">
        <f t="shared" si="9"/>
        <v>Y</v>
      </c>
      <c r="T185" s="76" t="s">
        <v>61</v>
      </c>
      <c r="U185" s="59"/>
    </row>
    <row r="186" spans="1:21" ht="32">
      <c r="A186" s="167" t="s">
        <v>470</v>
      </c>
      <c r="B186" s="165" t="s">
        <v>437</v>
      </c>
      <c r="C186" s="26" t="s">
        <v>194</v>
      </c>
      <c r="D186" s="16" t="s">
        <v>191</v>
      </c>
      <c r="E186" s="17">
        <v>41898</v>
      </c>
      <c r="F186" s="18" t="str">
        <f>LOOKUP($I186,Lookups!$A$3:$A$17, Lookups!$C$3:$C$17)</f>
        <v>Closed</v>
      </c>
      <c r="G186" s="19" t="s">
        <v>422</v>
      </c>
      <c r="H186" s="19" t="s">
        <v>230</v>
      </c>
      <c r="I186" s="20" t="s">
        <v>226</v>
      </c>
      <c r="J186" s="18" t="str">
        <f>LOOKUP(I186,Lookups!$A$3:$A$17, Lookups!$B$3:$B$17)</f>
        <v>Effective date</v>
      </c>
      <c r="K186" s="101" t="s">
        <v>135</v>
      </c>
      <c r="L186" s="10"/>
      <c r="M186" s="11"/>
      <c r="N186" s="65" t="s">
        <v>141</v>
      </c>
      <c r="O186" s="62" t="s">
        <v>61</v>
      </c>
      <c r="P186" s="66" t="s">
        <v>69</v>
      </c>
      <c r="Q186" s="69">
        <v>42075</v>
      </c>
      <c r="R186" s="69">
        <v>42054</v>
      </c>
      <c r="S186" s="62" t="str">
        <f t="shared" si="9"/>
        <v>Y</v>
      </c>
      <c r="T186" s="76" t="s">
        <v>61</v>
      </c>
      <c r="U186" s="59"/>
    </row>
    <row r="187" spans="1:21" ht="48">
      <c r="A187" s="167" t="s">
        <v>471</v>
      </c>
      <c r="B187" s="165" t="s">
        <v>437</v>
      </c>
      <c r="C187" s="37" t="s">
        <v>150</v>
      </c>
      <c r="D187" s="16" t="s">
        <v>330</v>
      </c>
      <c r="E187" s="17">
        <v>41878</v>
      </c>
      <c r="F187" s="18" t="str">
        <f>LOOKUP($I187,Lookups!$A$3:$A$17, Lookups!$C$3:$C$17)</f>
        <v>Closed</v>
      </c>
      <c r="G187" s="19" t="s">
        <v>422</v>
      </c>
      <c r="H187" s="19" t="s">
        <v>318</v>
      </c>
      <c r="I187" s="20" t="s">
        <v>226</v>
      </c>
      <c r="J187" s="18" t="str">
        <f>LOOKUP(I187,Lookups!$A$3:$A$17, Lookups!$B$3:$B$17)</f>
        <v>Effective date</v>
      </c>
      <c r="K187" s="35">
        <v>42076</v>
      </c>
      <c r="L187" s="10"/>
      <c r="M187" s="11"/>
      <c r="N187" s="65" t="s">
        <v>330</v>
      </c>
      <c r="O187" s="62" t="s">
        <v>61</v>
      </c>
      <c r="P187" s="66" t="s">
        <v>154</v>
      </c>
      <c r="Q187" s="69">
        <v>41984</v>
      </c>
      <c r="R187" s="69">
        <v>41977</v>
      </c>
      <c r="S187" s="62" t="str">
        <f t="shared" si="9"/>
        <v>Y</v>
      </c>
      <c r="T187" s="76" t="s">
        <v>61</v>
      </c>
      <c r="U187" s="59"/>
    </row>
    <row r="188" spans="1:21" ht="48">
      <c r="A188" s="167" t="s">
        <v>274</v>
      </c>
      <c r="B188" s="165"/>
      <c r="C188" s="37" t="s">
        <v>275</v>
      </c>
      <c r="D188" s="16" t="s">
        <v>330</v>
      </c>
      <c r="E188" s="17">
        <v>41878</v>
      </c>
      <c r="F188" s="18" t="str">
        <f>LOOKUP($I188,Lookups!$A$3:$A$17, Lookups!$C$3:$C$17)</f>
        <v>Closed</v>
      </c>
      <c r="G188" s="19" t="s">
        <v>306</v>
      </c>
      <c r="H188" s="19" t="s">
        <v>318</v>
      </c>
      <c r="I188" s="20" t="s">
        <v>226</v>
      </c>
      <c r="J188" s="18" t="str">
        <f>LOOKUP(I188,Lookups!$A$3:$A$17, Lookups!$B$3:$B$17)</f>
        <v>Effective date</v>
      </c>
      <c r="K188" s="21" t="s">
        <v>135</v>
      </c>
      <c r="L188" s="10"/>
      <c r="M188" s="11"/>
      <c r="N188" s="65" t="s">
        <v>330</v>
      </c>
      <c r="O188" s="62" t="s">
        <v>61</v>
      </c>
      <c r="P188" s="66" t="s">
        <v>154</v>
      </c>
      <c r="Q188" s="69">
        <v>41963</v>
      </c>
      <c r="R188" s="69">
        <v>41963</v>
      </c>
      <c r="S188" s="62" t="str">
        <f t="shared" si="9"/>
        <v>Y</v>
      </c>
      <c r="T188" s="76" t="s">
        <v>61</v>
      </c>
      <c r="U188" s="59"/>
    </row>
    <row r="189" spans="1:21" ht="32">
      <c r="A189" s="167" t="s">
        <v>280</v>
      </c>
      <c r="B189" s="165"/>
      <c r="C189" s="29" t="s">
        <v>273</v>
      </c>
      <c r="D189" s="16" t="s">
        <v>330</v>
      </c>
      <c r="E189" s="17">
        <v>41871</v>
      </c>
      <c r="F189" s="18" t="str">
        <f>LOOKUP($I189,Lookups!$A$3:$A$17, Lookups!$C$3:$C$17)</f>
        <v>Closed</v>
      </c>
      <c r="G189" s="19" t="s">
        <v>401</v>
      </c>
      <c r="H189" s="19" t="s">
        <v>318</v>
      </c>
      <c r="I189" s="20" t="s">
        <v>226</v>
      </c>
      <c r="J189" s="18" t="str">
        <f>LOOKUP(I189,Lookups!$A$3:$A$17, Lookups!$B$3:$B$17)</f>
        <v>Effective date</v>
      </c>
      <c r="K189" s="35">
        <v>42304</v>
      </c>
      <c r="L189" s="10"/>
      <c r="M189" s="11"/>
      <c r="N189" s="65" t="s">
        <v>330</v>
      </c>
      <c r="O189" s="62" t="s">
        <v>61</v>
      </c>
      <c r="P189" s="62" t="s">
        <v>155</v>
      </c>
      <c r="Q189" s="215"/>
      <c r="R189" s="215"/>
      <c r="S189" s="204" t="str">
        <f t="shared" si="9"/>
        <v xml:space="preserve"> </v>
      </c>
      <c r="T189" s="77" t="s">
        <v>128</v>
      </c>
      <c r="U189" s="59"/>
    </row>
    <row r="190" spans="1:21" ht="32">
      <c r="A190" s="167" t="s">
        <v>472</v>
      </c>
      <c r="B190" s="165" t="s">
        <v>437</v>
      </c>
      <c r="C190" s="29" t="s">
        <v>279</v>
      </c>
      <c r="D190" s="16" t="s">
        <v>342</v>
      </c>
      <c r="E190" s="17">
        <v>41871</v>
      </c>
      <c r="F190" s="18" t="str">
        <f>LOOKUP($I190,Lookups!$A$3:$A$17, Lookups!$C$3:$C$17)</f>
        <v>Closed</v>
      </c>
      <c r="G190" s="19" t="s">
        <v>422</v>
      </c>
      <c r="H190" s="19" t="s">
        <v>230</v>
      </c>
      <c r="I190" s="20" t="s">
        <v>226</v>
      </c>
      <c r="J190" s="18" t="str">
        <f>LOOKUP(I190,Lookups!$A$3:$A$17, Lookups!$B$3:$B$17)</f>
        <v>Effective date</v>
      </c>
      <c r="K190" s="35">
        <v>42076</v>
      </c>
      <c r="L190" s="10"/>
      <c r="M190" s="11"/>
      <c r="N190" s="65" t="s">
        <v>330</v>
      </c>
      <c r="O190" s="62">
        <v>2</v>
      </c>
      <c r="P190" s="62" t="s">
        <v>67</v>
      </c>
      <c r="Q190" s="69">
        <v>42018</v>
      </c>
      <c r="R190" s="69">
        <v>41991</v>
      </c>
      <c r="S190" s="62" t="str">
        <f t="shared" si="9"/>
        <v>Y</v>
      </c>
      <c r="T190" s="76" t="s">
        <v>61</v>
      </c>
      <c r="U190" s="59"/>
    </row>
    <row r="191" spans="1:21" ht="48">
      <c r="A191" s="167" t="s">
        <v>254</v>
      </c>
      <c r="B191" s="165"/>
      <c r="C191" s="29" t="s">
        <v>255</v>
      </c>
      <c r="D191" s="16" t="s">
        <v>333</v>
      </c>
      <c r="E191" s="17">
        <v>41869</v>
      </c>
      <c r="F191" s="18" t="str">
        <f>LOOKUP($I191,Lookups!$A$3:$A$17, Lookups!$C$3:$C$17)</f>
        <v>Closed</v>
      </c>
      <c r="G191" s="19" t="s">
        <v>306</v>
      </c>
      <c r="H191" s="19" t="s">
        <v>318</v>
      </c>
      <c r="I191" s="20" t="s">
        <v>419</v>
      </c>
      <c r="J191" s="18" t="str">
        <f>LOOKUP(I191,Lookups!$A$3:$A$17, Lookups!$B$3:$B$17)</f>
        <v>End of process</v>
      </c>
      <c r="K191" s="35">
        <v>42027</v>
      </c>
      <c r="L191" s="10"/>
      <c r="M191" s="11"/>
      <c r="N191" s="65" t="s">
        <v>142</v>
      </c>
      <c r="O191" s="62" t="s">
        <v>61</v>
      </c>
      <c r="P191" s="69" t="s">
        <v>64</v>
      </c>
      <c r="Q191" s="215"/>
      <c r="R191" s="215"/>
      <c r="S191" s="204" t="str">
        <f t="shared" si="9"/>
        <v xml:space="preserve"> </v>
      </c>
      <c r="T191" s="75" t="s">
        <v>61</v>
      </c>
      <c r="U191" s="59"/>
    </row>
    <row r="192" spans="1:21" ht="48">
      <c r="A192" s="167" t="s">
        <v>251</v>
      </c>
      <c r="B192" s="165" t="s">
        <v>443</v>
      </c>
      <c r="C192" s="102" t="s">
        <v>252</v>
      </c>
      <c r="D192" s="16" t="s">
        <v>219</v>
      </c>
      <c r="E192" s="17">
        <v>42201</v>
      </c>
      <c r="F192" s="18" t="str">
        <f>LOOKUP($I192,Lookups!$A$3:$A$17, Lookups!$C$3:$C$17)</f>
        <v>Closed</v>
      </c>
      <c r="G192" s="22" t="s">
        <v>306</v>
      </c>
      <c r="H192" s="22" t="s">
        <v>261</v>
      </c>
      <c r="I192" s="20" t="s">
        <v>226</v>
      </c>
      <c r="J192" s="18" t="str">
        <f>LOOKUP(I192,Lookups!$A$3:$A$17, Lookups!$B$3:$B$17)</f>
        <v>Effective date</v>
      </c>
      <c r="K192" s="35">
        <v>42278</v>
      </c>
      <c r="L192" s="65" t="s">
        <v>219</v>
      </c>
      <c r="M192" s="62" t="s">
        <v>61</v>
      </c>
      <c r="N192" s="65" t="s">
        <v>219</v>
      </c>
      <c r="O192" s="62" t="s">
        <v>61</v>
      </c>
      <c r="P192" s="66" t="s">
        <v>197</v>
      </c>
      <c r="Q192" s="69">
        <v>42222</v>
      </c>
      <c r="R192" s="69">
        <v>42201</v>
      </c>
      <c r="S192" s="62" t="str">
        <f>IF(ISBLANK(R192)," ",IF(R192&lt;=Q192,"Y","N"))</f>
        <v>Y</v>
      </c>
      <c r="T192" s="76" t="s">
        <v>61</v>
      </c>
      <c r="U192" s="59"/>
    </row>
    <row r="193" spans="1:21" ht="48">
      <c r="A193" s="167" t="s">
        <v>251</v>
      </c>
      <c r="B193" s="165"/>
      <c r="C193" s="29" t="s">
        <v>252</v>
      </c>
      <c r="D193" s="16" t="s">
        <v>219</v>
      </c>
      <c r="E193" s="17">
        <v>41859</v>
      </c>
      <c r="F193" s="18" t="str">
        <f>LOOKUP($I193,Lookups!$A$3:$A$17, Lookups!$C$3:$C$17)</f>
        <v>Closed</v>
      </c>
      <c r="G193" s="19" t="s">
        <v>306</v>
      </c>
      <c r="H193" s="19" t="s">
        <v>261</v>
      </c>
      <c r="I193" s="20" t="s">
        <v>419</v>
      </c>
      <c r="J193" s="18" t="str">
        <f>LOOKUP(I193,Lookups!$A$3:$A$17, Lookups!$B$3:$B$17)</f>
        <v>End of process</v>
      </c>
      <c r="K193" s="44">
        <v>42201</v>
      </c>
      <c r="L193" s="10"/>
      <c r="M193" s="11"/>
      <c r="N193" s="65" t="s">
        <v>219</v>
      </c>
      <c r="O193" s="62" t="s">
        <v>61</v>
      </c>
      <c r="P193" s="66" t="s">
        <v>68</v>
      </c>
      <c r="Q193" s="69">
        <v>42040</v>
      </c>
      <c r="R193" s="69">
        <v>42023</v>
      </c>
      <c r="S193" s="62" t="str">
        <f t="shared" si="9"/>
        <v>Y</v>
      </c>
      <c r="T193" s="76" t="s">
        <v>61</v>
      </c>
      <c r="U193" s="59"/>
    </row>
    <row r="194" spans="1:21" ht="48">
      <c r="A194" s="167" t="s">
        <v>250</v>
      </c>
      <c r="B194" s="165"/>
      <c r="C194" s="29" t="s">
        <v>193</v>
      </c>
      <c r="D194" s="16" t="s">
        <v>337</v>
      </c>
      <c r="E194" s="17">
        <v>41859</v>
      </c>
      <c r="F194" s="18" t="str">
        <f>LOOKUP($I194,Lookups!$A$3:$A$17, Lookups!$C$3:$C$17)</f>
        <v>Closed</v>
      </c>
      <c r="G194" s="19" t="s">
        <v>306</v>
      </c>
      <c r="H194" s="19" t="s">
        <v>229</v>
      </c>
      <c r="I194" s="20" t="s">
        <v>419</v>
      </c>
      <c r="J194" s="18" t="str">
        <f>LOOKUP(I194,Lookups!$A$3:$A$17, Lookups!$B$3:$B$17)</f>
        <v>End of process</v>
      </c>
      <c r="K194" s="35">
        <v>42179</v>
      </c>
      <c r="L194" s="10"/>
      <c r="M194" s="11"/>
      <c r="N194" s="65" t="s">
        <v>141</v>
      </c>
      <c r="O194" s="62">
        <v>1</v>
      </c>
      <c r="P194" s="62" t="s">
        <v>64</v>
      </c>
      <c r="Q194" s="216"/>
      <c r="R194" s="216"/>
      <c r="S194" s="204" t="str">
        <f t="shared" si="9"/>
        <v xml:space="preserve"> </v>
      </c>
      <c r="T194" s="75" t="s">
        <v>61</v>
      </c>
      <c r="U194" s="59"/>
    </row>
    <row r="195" spans="1:21" ht="48">
      <c r="A195" s="167" t="s">
        <v>244</v>
      </c>
      <c r="B195" s="165"/>
      <c r="C195" s="29" t="s">
        <v>329</v>
      </c>
      <c r="D195" s="16" t="s">
        <v>330</v>
      </c>
      <c r="E195" s="17">
        <v>41824</v>
      </c>
      <c r="F195" s="18" t="str">
        <f>LOOKUP($I195,Lookups!$A$3:$A$17, Lookups!$C$3:$C$17)</f>
        <v>Closed</v>
      </c>
      <c r="G195" s="19" t="s">
        <v>306</v>
      </c>
      <c r="H195" s="19" t="s">
        <v>263</v>
      </c>
      <c r="I195" s="20" t="s">
        <v>419</v>
      </c>
      <c r="J195" s="18" t="str">
        <f>LOOKUP(I195,Lookups!$A$3:$A$17, Lookups!$B$3:$B$17)</f>
        <v>End of process</v>
      </c>
      <c r="K195" s="35">
        <v>41936</v>
      </c>
      <c r="L195" s="10"/>
      <c r="M195" s="11"/>
      <c r="N195" s="65" t="s">
        <v>330</v>
      </c>
      <c r="O195" s="62" t="s">
        <v>61</v>
      </c>
      <c r="P195" s="62" t="s">
        <v>64</v>
      </c>
      <c r="Q195" s="215"/>
      <c r="R195" s="215"/>
      <c r="S195" s="204" t="str">
        <f t="shared" si="9"/>
        <v xml:space="preserve"> </v>
      </c>
      <c r="T195" s="75" t="s">
        <v>61</v>
      </c>
      <c r="U195" s="59"/>
    </row>
    <row r="196" spans="1:21" ht="48">
      <c r="A196" s="167" t="s">
        <v>406</v>
      </c>
      <c r="B196" s="165"/>
      <c r="C196" s="29" t="s">
        <v>407</v>
      </c>
      <c r="D196" s="34" t="s">
        <v>387</v>
      </c>
      <c r="E196" s="17">
        <v>41821</v>
      </c>
      <c r="F196" s="18" t="str">
        <f>LOOKUP($I196,Lookups!$A$3:$A$17, Lookups!$C$3:$C$17)</f>
        <v>Closed</v>
      </c>
      <c r="G196" s="19" t="s">
        <v>306</v>
      </c>
      <c r="H196" s="19" t="s">
        <v>230</v>
      </c>
      <c r="I196" s="20" t="s">
        <v>226</v>
      </c>
      <c r="J196" s="18" t="str">
        <f>LOOKUP(I196,Lookups!$A$3:$A$17, Lookups!$B$3:$B$17)</f>
        <v>Effective date</v>
      </c>
      <c r="K196" s="35">
        <v>41944</v>
      </c>
      <c r="L196" s="10"/>
      <c r="M196" s="11"/>
      <c r="N196" s="65" t="s">
        <v>330</v>
      </c>
      <c r="O196" s="62">
        <v>8</v>
      </c>
      <c r="P196" s="66" t="s">
        <v>156</v>
      </c>
      <c r="Q196" s="69">
        <v>41893</v>
      </c>
      <c r="R196" s="69">
        <v>41872</v>
      </c>
      <c r="S196" s="62" t="str">
        <f t="shared" si="9"/>
        <v>Y</v>
      </c>
      <c r="T196" s="76" t="s">
        <v>61</v>
      </c>
      <c r="U196" s="59"/>
    </row>
    <row r="197" spans="1:21" ht="48">
      <c r="A197" s="167" t="s">
        <v>366</v>
      </c>
      <c r="B197" s="165" t="s">
        <v>444</v>
      </c>
      <c r="C197" s="29" t="s">
        <v>299</v>
      </c>
      <c r="D197" s="34" t="s">
        <v>331</v>
      </c>
      <c r="E197" s="17">
        <v>42327</v>
      </c>
      <c r="F197" s="18" t="str">
        <f>LOOKUP($I197,Lookups!$A$3:$A$17, Lookups!$C$3:$C$17)</f>
        <v>Closed</v>
      </c>
      <c r="G197" s="19" t="s">
        <v>306</v>
      </c>
      <c r="H197" s="19" t="s">
        <v>262</v>
      </c>
      <c r="I197" s="20" t="s">
        <v>310</v>
      </c>
      <c r="J197" s="18" t="str">
        <f>LOOKUP(I197,Lookups!$A$3:$A$17, Lookups!$B$3:$B$17)</f>
        <v>End of process</v>
      </c>
      <c r="K197" s="157">
        <v>42355</v>
      </c>
      <c r="L197" s="10"/>
      <c r="M197" s="11"/>
      <c r="N197" s="65" t="s">
        <v>233</v>
      </c>
      <c r="O197" s="62" t="s">
        <v>61</v>
      </c>
      <c r="P197" s="105" t="s">
        <v>81</v>
      </c>
      <c r="Q197" s="69">
        <v>42348</v>
      </c>
      <c r="R197" s="69">
        <v>42327</v>
      </c>
      <c r="S197" s="62" t="str">
        <f>IF(ISBLANK(R197)," ",IF(R197&lt;=Q197,"Y","N"))</f>
        <v>Y</v>
      </c>
      <c r="T197" s="76" t="s">
        <v>61</v>
      </c>
      <c r="U197" s="59"/>
    </row>
    <row r="198" spans="1:21" ht="48">
      <c r="A198" s="167" t="s">
        <v>366</v>
      </c>
      <c r="B198" s="165" t="s">
        <v>442</v>
      </c>
      <c r="C198" s="29" t="s">
        <v>299</v>
      </c>
      <c r="D198" s="34" t="s">
        <v>331</v>
      </c>
      <c r="E198" s="17">
        <v>42006</v>
      </c>
      <c r="F198" s="18" t="str">
        <f>LOOKUP($I198,Lookups!$A$3:$A$17, Lookups!$C$3:$C$17)</f>
        <v>Closed</v>
      </c>
      <c r="G198" s="19" t="s">
        <v>306</v>
      </c>
      <c r="H198" s="19" t="s">
        <v>262</v>
      </c>
      <c r="I198" s="20" t="s">
        <v>419</v>
      </c>
      <c r="J198" s="18" t="str">
        <f>LOOKUP(I198,Lookups!$A$3:$A$17, Lookups!$B$3:$B$17)</f>
        <v>End of process</v>
      </c>
      <c r="K198" s="17">
        <v>42327</v>
      </c>
      <c r="L198" s="10"/>
      <c r="M198" s="11"/>
      <c r="N198" s="65" t="s">
        <v>233</v>
      </c>
      <c r="O198" s="62" t="s">
        <v>61</v>
      </c>
      <c r="P198" s="66" t="s">
        <v>157</v>
      </c>
      <c r="Q198" s="69">
        <v>42194</v>
      </c>
      <c r="R198" s="69">
        <v>42185</v>
      </c>
      <c r="S198" s="62" t="str">
        <f t="shared" si="9"/>
        <v>Y</v>
      </c>
      <c r="T198" s="76" t="s">
        <v>61</v>
      </c>
      <c r="U198" s="59"/>
    </row>
    <row r="199" spans="1:21" ht="48">
      <c r="A199" s="167" t="s">
        <v>366</v>
      </c>
      <c r="B199" s="165" t="s">
        <v>443</v>
      </c>
      <c r="C199" s="29" t="s">
        <v>299</v>
      </c>
      <c r="D199" s="34" t="s">
        <v>236</v>
      </c>
      <c r="E199" s="17">
        <v>42327</v>
      </c>
      <c r="F199" s="18" t="str">
        <f>LOOKUP($I199,Lookups!$A$3:$A$17, Lookups!$C$3:$C$17)</f>
        <v>Closed</v>
      </c>
      <c r="G199" s="19" t="s">
        <v>306</v>
      </c>
      <c r="H199" s="19" t="s">
        <v>262</v>
      </c>
      <c r="I199" s="20" t="s">
        <v>226</v>
      </c>
      <c r="J199" s="18" t="str">
        <f>LOOKUP(I199,Lookups!$A$3:$A$17, Lookups!$B$3:$B$17)</f>
        <v>Effective date</v>
      </c>
      <c r="K199" s="35">
        <v>42398</v>
      </c>
      <c r="L199" s="10"/>
      <c r="M199" s="11"/>
      <c r="N199" s="65" t="s">
        <v>233</v>
      </c>
      <c r="O199" s="62">
        <v>7</v>
      </c>
      <c r="P199" s="105" t="s">
        <v>81</v>
      </c>
      <c r="Q199" s="69">
        <v>42348</v>
      </c>
      <c r="R199" s="69">
        <v>42327</v>
      </c>
      <c r="S199" s="62" t="str">
        <f>IF(ISBLANK(R199)," ",IF(R199&lt;=Q199,"Y","N"))</f>
        <v>Y</v>
      </c>
      <c r="T199" s="76" t="s">
        <v>61</v>
      </c>
      <c r="U199" s="59"/>
    </row>
    <row r="200" spans="1:21" ht="48">
      <c r="A200" s="167" t="s">
        <v>366</v>
      </c>
      <c r="B200" s="165"/>
      <c r="C200" s="29" t="s">
        <v>299</v>
      </c>
      <c r="D200" s="34" t="s">
        <v>236</v>
      </c>
      <c r="E200" s="17">
        <v>41802</v>
      </c>
      <c r="F200" s="18" t="str">
        <f>LOOKUP($I200,Lookups!$A$3:$A$17, Lookups!$C$3:$C$17)</f>
        <v>Closed</v>
      </c>
      <c r="G200" s="19" t="s">
        <v>306</v>
      </c>
      <c r="H200" s="19" t="s">
        <v>262</v>
      </c>
      <c r="I200" s="20" t="s">
        <v>419</v>
      </c>
      <c r="J200" s="18" t="str">
        <f>LOOKUP(I200,Lookups!$A$3:$A$17, Lookups!$B$3:$B$17)</f>
        <v>End of process</v>
      </c>
      <c r="K200" s="17">
        <v>42327</v>
      </c>
      <c r="L200" s="10"/>
      <c r="M200" s="11"/>
      <c r="N200" s="65" t="s">
        <v>233</v>
      </c>
      <c r="O200" s="62">
        <v>7</v>
      </c>
      <c r="P200" s="66" t="s">
        <v>157</v>
      </c>
      <c r="Q200" s="69">
        <v>42194</v>
      </c>
      <c r="R200" s="69">
        <v>42185</v>
      </c>
      <c r="S200" s="62" t="str">
        <f t="shared" si="9"/>
        <v>Y</v>
      </c>
      <c r="T200" s="76" t="s">
        <v>61</v>
      </c>
      <c r="U200" s="59"/>
    </row>
    <row r="201" spans="1:21" ht="48">
      <c r="A201" s="167" t="s">
        <v>473</v>
      </c>
      <c r="B201" s="165" t="s">
        <v>437</v>
      </c>
      <c r="C201" s="29" t="s">
        <v>269</v>
      </c>
      <c r="D201" s="16" t="s">
        <v>141</v>
      </c>
      <c r="E201" s="17">
        <v>41796</v>
      </c>
      <c r="F201" s="18" t="str">
        <f>LOOKUP($I201,Lookups!$A$3:$A$17, Lookups!$C$3:$C$17)</f>
        <v>Closed</v>
      </c>
      <c r="G201" s="19" t="s">
        <v>422</v>
      </c>
      <c r="H201" s="19" t="s">
        <v>230</v>
      </c>
      <c r="I201" s="20" t="s">
        <v>419</v>
      </c>
      <c r="J201" s="18" t="str">
        <f>LOOKUP(I201,Lookups!$A$3:$A$17, Lookups!$B$3:$B$17)</f>
        <v>End of process</v>
      </c>
      <c r="K201" s="35">
        <v>41934</v>
      </c>
      <c r="L201" s="10"/>
      <c r="M201" s="11"/>
      <c r="N201" s="65" t="s">
        <v>141</v>
      </c>
      <c r="O201" s="62" t="s">
        <v>61</v>
      </c>
      <c r="P201" s="69" t="s">
        <v>64</v>
      </c>
      <c r="Q201" s="215">
        <v>41830</v>
      </c>
      <c r="R201" s="215">
        <v>41820</v>
      </c>
      <c r="S201" s="204"/>
      <c r="T201" s="75" t="s">
        <v>61</v>
      </c>
      <c r="U201" s="59"/>
    </row>
    <row r="202" spans="1:21" ht="48">
      <c r="A202" s="167" t="s">
        <v>386</v>
      </c>
      <c r="B202" s="165"/>
      <c r="C202" s="38" t="s">
        <v>110</v>
      </c>
      <c r="D202" s="16" t="s">
        <v>219</v>
      </c>
      <c r="E202" s="17">
        <v>41794</v>
      </c>
      <c r="F202" s="18" t="str">
        <f>LOOKUP($I202,Lookups!$A$3:$A$17, Lookups!$C$3:$C$17)</f>
        <v>Closed</v>
      </c>
      <c r="G202" s="19" t="s">
        <v>306</v>
      </c>
      <c r="H202" s="19" t="s">
        <v>204</v>
      </c>
      <c r="I202" s="20" t="s">
        <v>226</v>
      </c>
      <c r="J202" s="18" t="str">
        <f>LOOKUP(I202,Lookups!$A$3:$A$17, Lookups!$B$3:$B$17)</f>
        <v>Effective date</v>
      </c>
      <c r="K202" s="173">
        <v>42430</v>
      </c>
      <c r="L202" s="10"/>
      <c r="M202" s="11"/>
      <c r="N202" s="65" t="s">
        <v>219</v>
      </c>
      <c r="O202" s="62" t="s">
        <v>61</v>
      </c>
      <c r="P202" s="103" t="s">
        <v>80</v>
      </c>
      <c r="Q202" s="69">
        <v>42348</v>
      </c>
      <c r="R202" s="69">
        <v>42327</v>
      </c>
      <c r="S202" s="62" t="str">
        <f t="shared" si="9"/>
        <v>Y</v>
      </c>
      <c r="T202" s="76" t="s">
        <v>61</v>
      </c>
      <c r="U202" s="70"/>
    </row>
    <row r="203" spans="1:21" ht="48">
      <c r="A203" s="167" t="s">
        <v>474</v>
      </c>
      <c r="B203" s="165" t="s">
        <v>440</v>
      </c>
      <c r="C203" s="29" t="s">
        <v>355</v>
      </c>
      <c r="D203" s="16" t="s">
        <v>337</v>
      </c>
      <c r="E203" s="17">
        <v>41792</v>
      </c>
      <c r="F203" s="18" t="str">
        <f>LOOKUP($I203,Lookups!$A$3:$A$17, Lookups!$C$3:$C$17)</f>
        <v>Closed</v>
      </c>
      <c r="G203" s="19" t="s">
        <v>260</v>
      </c>
      <c r="H203" s="19" t="s">
        <v>230</v>
      </c>
      <c r="I203" s="20" t="s">
        <v>226</v>
      </c>
      <c r="J203" s="18" t="str">
        <f>LOOKUP(I203,Lookups!$A$3:$A$17, Lookups!$B$3:$B$17)</f>
        <v>Effective date</v>
      </c>
      <c r="K203" s="35">
        <v>41859</v>
      </c>
      <c r="L203" s="10"/>
      <c r="M203" s="11"/>
      <c r="N203" s="65" t="s">
        <v>158</v>
      </c>
      <c r="O203" s="62" t="s">
        <v>61</v>
      </c>
      <c r="P203" s="62" t="s">
        <v>159</v>
      </c>
      <c r="Q203" s="69">
        <v>41838</v>
      </c>
      <c r="R203" s="69">
        <v>41838</v>
      </c>
      <c r="S203" s="62" t="str">
        <f t="shared" si="9"/>
        <v>Y</v>
      </c>
      <c r="T203" s="76" t="s">
        <v>61</v>
      </c>
      <c r="U203" s="70"/>
    </row>
    <row r="204" spans="1:21" ht="48">
      <c r="A204" s="167" t="s">
        <v>384</v>
      </c>
      <c r="B204" s="165"/>
      <c r="C204" s="29" t="s">
        <v>353</v>
      </c>
      <c r="D204" s="34" t="s">
        <v>352</v>
      </c>
      <c r="E204" s="17">
        <v>41760</v>
      </c>
      <c r="F204" s="18" t="str">
        <f>LOOKUP($I204,Lookups!$A$3:$A$17, Lookups!$C$3:$C$17)</f>
        <v>Closed</v>
      </c>
      <c r="G204" s="19" t="s">
        <v>306</v>
      </c>
      <c r="H204" s="19" t="s">
        <v>319</v>
      </c>
      <c r="I204" s="20" t="s">
        <v>226</v>
      </c>
      <c r="J204" s="18" t="str">
        <f>LOOKUP(I204,Lookups!$A$3:$A$17, Lookups!$B$3:$B$17)</f>
        <v>Effective date</v>
      </c>
      <c r="K204" s="35">
        <v>42275</v>
      </c>
      <c r="L204" s="10"/>
      <c r="M204" s="11"/>
      <c r="N204" s="65" t="s">
        <v>219</v>
      </c>
      <c r="O204" s="62" t="s">
        <v>61</v>
      </c>
      <c r="P204" s="62" t="s">
        <v>63</v>
      </c>
      <c r="Q204" s="215"/>
      <c r="R204" s="215"/>
      <c r="S204" s="204" t="str">
        <f t="shared" si="9"/>
        <v xml:space="preserve"> </v>
      </c>
      <c r="T204" s="75" t="s">
        <v>61</v>
      </c>
      <c r="U204" s="59"/>
    </row>
    <row r="205" spans="1:21" ht="64">
      <c r="A205" s="167" t="s">
        <v>395</v>
      </c>
      <c r="B205" s="165" t="s">
        <v>445</v>
      </c>
      <c r="C205" s="29" t="s">
        <v>426</v>
      </c>
      <c r="D205" s="34" t="s">
        <v>199</v>
      </c>
      <c r="E205" s="17">
        <v>42125</v>
      </c>
      <c r="F205" s="18" t="str">
        <f>LOOKUP($I205,Lookups!$A$3:$A$17, Lookups!$C$3:$C$17)</f>
        <v>Closed</v>
      </c>
      <c r="G205" s="19" t="s">
        <v>306</v>
      </c>
      <c r="H205" s="19" t="s">
        <v>261</v>
      </c>
      <c r="I205" s="20" t="s">
        <v>310</v>
      </c>
      <c r="J205" s="18" t="str">
        <f>LOOKUP(I205,Lookups!$A$3:$A$17, Lookups!$B$3:$B$17)</f>
        <v>End of process</v>
      </c>
      <c r="K205" s="35">
        <v>42205</v>
      </c>
      <c r="L205" s="10"/>
      <c r="M205" s="11"/>
      <c r="N205" s="65" t="s">
        <v>219</v>
      </c>
      <c r="O205" s="62" t="s">
        <v>61</v>
      </c>
      <c r="P205" s="66" t="s">
        <v>67</v>
      </c>
      <c r="Q205" s="69">
        <v>42018</v>
      </c>
      <c r="R205" s="69">
        <v>42018</v>
      </c>
      <c r="S205" s="62" t="str">
        <f t="shared" si="9"/>
        <v>Y</v>
      </c>
      <c r="T205" s="76" t="s">
        <v>61</v>
      </c>
      <c r="U205" s="59"/>
    </row>
    <row r="206" spans="1:21" ht="64">
      <c r="A206" s="167" t="s">
        <v>395</v>
      </c>
      <c r="B206" s="165" t="s">
        <v>446</v>
      </c>
      <c r="C206" s="29" t="s">
        <v>426</v>
      </c>
      <c r="D206" s="34" t="s">
        <v>199</v>
      </c>
      <c r="E206" s="17">
        <v>41950</v>
      </c>
      <c r="F206" s="18" t="str">
        <f>LOOKUP($I206,Lookups!$A$3:$A$17, Lookups!$C$3:$C$17)</f>
        <v>Closed</v>
      </c>
      <c r="G206" s="19" t="s">
        <v>306</v>
      </c>
      <c r="H206" s="19" t="s">
        <v>261</v>
      </c>
      <c r="I206" s="20" t="s">
        <v>419</v>
      </c>
      <c r="J206" s="18" t="str">
        <f>LOOKUP(I206,Lookups!$A$3:$A$17, Lookups!$B$3:$B$17)</f>
        <v>End of process</v>
      </c>
      <c r="K206" s="35">
        <v>42125</v>
      </c>
      <c r="L206" s="10"/>
      <c r="M206" s="11"/>
      <c r="N206" s="65" t="s">
        <v>219</v>
      </c>
      <c r="O206" s="62" t="s">
        <v>61</v>
      </c>
      <c r="P206" s="66" t="s">
        <v>160</v>
      </c>
      <c r="Q206" s="69">
        <v>41949</v>
      </c>
      <c r="R206" s="69">
        <v>41929</v>
      </c>
      <c r="S206" s="62" t="str">
        <f t="shared" si="9"/>
        <v>Y</v>
      </c>
      <c r="T206" s="76" t="s">
        <v>128</v>
      </c>
      <c r="U206" s="59"/>
    </row>
    <row r="207" spans="1:21" ht="64">
      <c r="A207" s="167" t="s">
        <v>395</v>
      </c>
      <c r="B207" s="165" t="s">
        <v>447</v>
      </c>
      <c r="C207" s="29" t="s">
        <v>357</v>
      </c>
      <c r="D207" s="34" t="s">
        <v>277</v>
      </c>
      <c r="E207" s="17">
        <v>42125</v>
      </c>
      <c r="F207" s="18" t="str">
        <f>LOOKUP($I207,Lookups!$A$3:$A$17, Lookups!$C$3:$C$17)</f>
        <v>Closed</v>
      </c>
      <c r="G207" s="19" t="s">
        <v>306</v>
      </c>
      <c r="H207" s="19" t="s">
        <v>261</v>
      </c>
      <c r="I207" s="20" t="s">
        <v>310</v>
      </c>
      <c r="J207" s="18" t="str">
        <f>LOOKUP(I207,Lookups!$A$3:$A$17, Lookups!$B$3:$B$17)</f>
        <v>End of process</v>
      </c>
      <c r="K207" s="35">
        <v>42205</v>
      </c>
      <c r="L207" s="10"/>
      <c r="M207" s="11"/>
      <c r="N207" s="65" t="s">
        <v>219</v>
      </c>
      <c r="O207" s="62" t="s">
        <v>61</v>
      </c>
      <c r="P207" s="66" t="s">
        <v>161</v>
      </c>
      <c r="Q207" s="69">
        <v>41921</v>
      </c>
      <c r="R207" s="69">
        <v>41914</v>
      </c>
      <c r="S207" s="62" t="str">
        <f t="shared" si="9"/>
        <v>Y</v>
      </c>
      <c r="T207" s="76" t="s">
        <v>61</v>
      </c>
      <c r="U207" s="59"/>
    </row>
    <row r="208" spans="1:21" ht="77" customHeight="1">
      <c r="A208" s="167" t="s">
        <v>395</v>
      </c>
      <c r="B208" s="165" t="s">
        <v>441</v>
      </c>
      <c r="C208" s="29" t="s">
        <v>357</v>
      </c>
      <c r="D208" s="34" t="s">
        <v>277</v>
      </c>
      <c r="E208" s="17">
        <v>41922</v>
      </c>
      <c r="F208" s="18" t="str">
        <f>LOOKUP($I208,Lookups!$A$3:$A$17, Lookups!$C$3:$C$17)</f>
        <v>Closed</v>
      </c>
      <c r="G208" s="19" t="s">
        <v>306</v>
      </c>
      <c r="H208" s="19" t="s">
        <v>261</v>
      </c>
      <c r="I208" s="20" t="s">
        <v>419</v>
      </c>
      <c r="J208" s="18" t="str">
        <f>LOOKUP(I208,Lookups!$A$3:$A$17, Lookups!$B$3:$B$17)</f>
        <v>End of process</v>
      </c>
      <c r="K208" s="35">
        <v>42125</v>
      </c>
      <c r="L208" s="10"/>
      <c r="M208" s="11"/>
      <c r="N208" s="65" t="s">
        <v>219</v>
      </c>
      <c r="O208" s="62" t="s">
        <v>61</v>
      </c>
      <c r="P208" s="66" t="s">
        <v>161</v>
      </c>
      <c r="Q208" s="69">
        <v>41921</v>
      </c>
      <c r="R208" s="69">
        <v>41914</v>
      </c>
      <c r="S208" s="62" t="str">
        <f t="shared" si="9"/>
        <v>Y</v>
      </c>
      <c r="T208" s="76" t="s">
        <v>61</v>
      </c>
      <c r="U208" s="70"/>
    </row>
    <row r="209" spans="1:34" ht="48">
      <c r="A209" s="167" t="s">
        <v>395</v>
      </c>
      <c r="B209" s="165" t="s">
        <v>444</v>
      </c>
      <c r="C209" s="29" t="s">
        <v>356</v>
      </c>
      <c r="D209" s="34" t="s">
        <v>278</v>
      </c>
      <c r="E209" s="17">
        <v>42125</v>
      </c>
      <c r="F209" s="18" t="str">
        <f>LOOKUP($I209,Lookups!$A$3:$A$17, Lookups!$C$3:$C$17)</f>
        <v>Closed</v>
      </c>
      <c r="G209" s="19" t="s">
        <v>306</v>
      </c>
      <c r="H209" s="19" t="s">
        <v>261</v>
      </c>
      <c r="I209" s="20" t="s">
        <v>310</v>
      </c>
      <c r="J209" s="18" t="str">
        <f>LOOKUP(I209,Lookups!$A$3:$A$17, Lookups!$B$3:$B$17)</f>
        <v>End of process</v>
      </c>
      <c r="K209" s="35">
        <v>42205</v>
      </c>
      <c r="L209" s="10"/>
      <c r="M209" s="11"/>
      <c r="N209" s="65" t="s">
        <v>219</v>
      </c>
      <c r="O209" s="62" t="s">
        <v>61</v>
      </c>
      <c r="P209" s="66" t="s">
        <v>161</v>
      </c>
      <c r="Q209" s="69">
        <v>41921</v>
      </c>
      <c r="R209" s="69">
        <v>41914</v>
      </c>
      <c r="S209" s="62" t="str">
        <f t="shared" si="9"/>
        <v>Y</v>
      </c>
      <c r="T209" s="76" t="s">
        <v>61</v>
      </c>
      <c r="U209" s="70"/>
    </row>
    <row r="210" spans="1:34" ht="48">
      <c r="A210" s="167" t="s">
        <v>395</v>
      </c>
      <c r="B210" s="165" t="s">
        <v>442</v>
      </c>
      <c r="C210" s="29" t="s">
        <v>356</v>
      </c>
      <c r="D210" s="34" t="s">
        <v>278</v>
      </c>
      <c r="E210" s="17">
        <v>41843</v>
      </c>
      <c r="F210" s="18" t="str">
        <f>LOOKUP($I210,Lookups!$A$3:$A$17, Lookups!$C$3:$C$17)</f>
        <v>Closed</v>
      </c>
      <c r="G210" s="19" t="s">
        <v>306</v>
      </c>
      <c r="H210" s="19" t="s">
        <v>261</v>
      </c>
      <c r="I210" s="20" t="s">
        <v>419</v>
      </c>
      <c r="J210" s="18" t="str">
        <f>LOOKUP(I210,Lookups!$A$3:$A$17, Lookups!$B$3:$B$17)</f>
        <v>End of process</v>
      </c>
      <c r="K210" s="35">
        <v>42125</v>
      </c>
      <c r="L210" s="10"/>
      <c r="M210" s="11"/>
      <c r="N210" s="65" t="s">
        <v>219</v>
      </c>
      <c r="O210" s="62" t="s">
        <v>61</v>
      </c>
      <c r="P210" s="66" t="s">
        <v>161</v>
      </c>
      <c r="Q210" s="69">
        <v>41921</v>
      </c>
      <c r="R210" s="69">
        <v>41914</v>
      </c>
      <c r="S210" s="62" t="str">
        <f t="shared" si="9"/>
        <v>Y</v>
      </c>
      <c r="T210" s="76" t="s">
        <v>61</v>
      </c>
      <c r="U210" s="59"/>
    </row>
    <row r="211" spans="1:34" ht="48">
      <c r="A211" s="167" t="s">
        <v>395</v>
      </c>
      <c r="B211" s="165" t="s">
        <v>443</v>
      </c>
      <c r="C211" s="29" t="s">
        <v>382</v>
      </c>
      <c r="D211" s="16" t="s">
        <v>219</v>
      </c>
      <c r="E211" s="17">
        <v>42125</v>
      </c>
      <c r="F211" s="18" t="str">
        <f>LOOKUP($I211,Lookups!$A$3:$A$17, Lookups!$C$3:$C$17)</f>
        <v>Closed</v>
      </c>
      <c r="G211" s="19" t="s">
        <v>306</v>
      </c>
      <c r="H211" s="19" t="s">
        <v>261</v>
      </c>
      <c r="I211" s="20" t="s">
        <v>226</v>
      </c>
      <c r="J211" s="18" t="str">
        <f>LOOKUP(I211,Lookups!$A$3:$A$17, Lookups!$B$3:$B$17)</f>
        <v>Effective date</v>
      </c>
      <c r="K211" s="35">
        <v>42206</v>
      </c>
      <c r="L211" s="10"/>
      <c r="M211" s="11"/>
      <c r="N211" s="65" t="s">
        <v>219</v>
      </c>
      <c r="O211" s="62" t="s">
        <v>61</v>
      </c>
      <c r="P211" s="66" t="s">
        <v>161</v>
      </c>
      <c r="Q211" s="69">
        <v>41921</v>
      </c>
      <c r="R211" s="69">
        <v>41914</v>
      </c>
      <c r="S211" s="62" t="str">
        <f t="shared" si="9"/>
        <v>Y</v>
      </c>
      <c r="T211" s="76" t="s">
        <v>61</v>
      </c>
      <c r="U211" s="70"/>
    </row>
    <row r="212" spans="1:34" ht="48">
      <c r="A212" s="167" t="s">
        <v>395</v>
      </c>
      <c r="B212" s="165"/>
      <c r="C212" s="29" t="s">
        <v>382</v>
      </c>
      <c r="D212" s="16" t="s">
        <v>219</v>
      </c>
      <c r="E212" s="17">
        <v>41760</v>
      </c>
      <c r="F212" s="18" t="str">
        <f>LOOKUP($I212,Lookups!$A$3:$A$17, Lookups!$C$3:$C$17)</f>
        <v>Closed</v>
      </c>
      <c r="G212" s="19" t="s">
        <v>306</v>
      </c>
      <c r="H212" s="19" t="s">
        <v>261</v>
      </c>
      <c r="I212" s="20" t="s">
        <v>419</v>
      </c>
      <c r="J212" s="18" t="str">
        <f>LOOKUP(I212,Lookups!$A$3:$A$17, Lookups!$B$3:$B$17)</f>
        <v>End of process</v>
      </c>
      <c r="K212" s="35">
        <v>42125</v>
      </c>
      <c r="L212" s="10"/>
      <c r="M212" s="11"/>
      <c r="N212" s="65" t="s">
        <v>219</v>
      </c>
      <c r="O212" s="62" t="s">
        <v>61</v>
      </c>
      <c r="P212" s="66" t="s">
        <v>161</v>
      </c>
      <c r="Q212" s="69">
        <v>41921</v>
      </c>
      <c r="R212" s="69">
        <v>41914</v>
      </c>
      <c r="S212" s="62" t="str">
        <f t="shared" si="9"/>
        <v>Y</v>
      </c>
      <c r="T212" s="76" t="s">
        <v>61</v>
      </c>
      <c r="U212" s="70"/>
    </row>
    <row r="213" spans="1:34" ht="48">
      <c r="A213" s="167" t="s">
        <v>394</v>
      </c>
      <c r="B213" s="165"/>
      <c r="C213" s="29" t="s">
        <v>383</v>
      </c>
      <c r="D213" s="16" t="s">
        <v>219</v>
      </c>
      <c r="E213" s="17">
        <v>41760</v>
      </c>
      <c r="F213" s="18" t="str">
        <f>LOOKUP($I213,Lookups!$A$3:$A$17, Lookups!$C$3:$C$17)</f>
        <v>Closed</v>
      </c>
      <c r="G213" s="19" t="s">
        <v>306</v>
      </c>
      <c r="H213" s="19" t="s">
        <v>261</v>
      </c>
      <c r="I213" s="20" t="s">
        <v>226</v>
      </c>
      <c r="J213" s="18" t="str">
        <f>LOOKUP(I213,Lookups!$A$3:$A$17, Lookups!$B$3:$B$17)</f>
        <v>Effective date</v>
      </c>
      <c r="K213" s="35">
        <v>42174</v>
      </c>
      <c r="L213" s="10"/>
      <c r="M213" s="11"/>
      <c r="N213" s="65" t="s">
        <v>219</v>
      </c>
      <c r="O213" s="60" t="s">
        <v>61</v>
      </c>
      <c r="P213" s="66" t="s">
        <v>161</v>
      </c>
      <c r="Q213" s="69">
        <v>41921</v>
      </c>
      <c r="R213" s="69">
        <v>41914</v>
      </c>
      <c r="S213" s="62" t="str">
        <f t="shared" si="9"/>
        <v>Y</v>
      </c>
      <c r="T213" s="76" t="s">
        <v>61</v>
      </c>
      <c r="U213" s="59"/>
    </row>
    <row r="214" spans="1:34" ht="48">
      <c r="A214" s="167" t="s">
        <v>475</v>
      </c>
      <c r="B214" s="165" t="s">
        <v>440</v>
      </c>
      <c r="C214" s="29" t="s">
        <v>297</v>
      </c>
      <c r="D214" s="16" t="s">
        <v>330</v>
      </c>
      <c r="E214" s="17">
        <v>41739</v>
      </c>
      <c r="F214" s="18" t="str">
        <f>LOOKUP($I214,Lookups!$A$3:$A$17, Lookups!$C$3:$C$17)</f>
        <v>Closed</v>
      </c>
      <c r="G214" s="19" t="s">
        <v>260</v>
      </c>
      <c r="H214" s="33" t="s">
        <v>230</v>
      </c>
      <c r="I214" s="20" t="s">
        <v>226</v>
      </c>
      <c r="J214" s="18" t="str">
        <f>LOOKUP(I214,Lookups!$A$3:$A$17, Lookups!$B$3:$B$17)</f>
        <v>Effective date</v>
      </c>
      <c r="K214" s="35">
        <v>41913</v>
      </c>
      <c r="L214" s="10"/>
      <c r="M214" s="11"/>
      <c r="N214" s="65" t="s">
        <v>330</v>
      </c>
      <c r="O214" s="62" t="s">
        <v>61</v>
      </c>
      <c r="P214" s="62" t="s">
        <v>162</v>
      </c>
      <c r="Q214" s="66">
        <v>41900</v>
      </c>
      <c r="R214" s="66">
        <v>41900</v>
      </c>
      <c r="S214" s="62" t="str">
        <f t="shared" si="9"/>
        <v>Y</v>
      </c>
      <c r="T214" s="76" t="s">
        <v>61</v>
      </c>
      <c r="U214" s="53"/>
    </row>
    <row r="215" spans="1:34" ht="32">
      <c r="A215" s="167" t="s">
        <v>294</v>
      </c>
      <c r="B215" s="165"/>
      <c r="C215" s="29" t="s">
        <v>296</v>
      </c>
      <c r="D215" s="34" t="s">
        <v>295</v>
      </c>
      <c r="E215" s="17">
        <v>41733</v>
      </c>
      <c r="F215" s="18" t="str">
        <f>LOOKUP($I215,Lookups!$A$3:$A$17, Lookups!$C$3:$C$17)</f>
        <v>Closed</v>
      </c>
      <c r="G215" s="19" t="s">
        <v>306</v>
      </c>
      <c r="H215" s="33" t="s">
        <v>319</v>
      </c>
      <c r="I215" s="20" t="s">
        <v>226</v>
      </c>
      <c r="J215" s="18" t="str">
        <f>LOOKUP(I215,Lookups!$A$3:$A$17, Lookups!$B$3:$B$17)</f>
        <v>Effective date</v>
      </c>
      <c r="K215" s="35">
        <v>42275</v>
      </c>
      <c r="L215" s="10"/>
      <c r="M215" s="11"/>
      <c r="N215" s="65" t="s">
        <v>219</v>
      </c>
      <c r="O215" s="60" t="s">
        <v>61</v>
      </c>
      <c r="P215" s="62" t="s">
        <v>63</v>
      </c>
      <c r="Q215" s="215"/>
      <c r="R215" s="215"/>
      <c r="S215" s="204" t="str">
        <f t="shared" si="9"/>
        <v xml:space="preserve"> </v>
      </c>
      <c r="T215" s="75" t="s">
        <v>61</v>
      </c>
      <c r="U215" s="53"/>
    </row>
    <row r="216" spans="1:34" ht="48">
      <c r="A216" s="167" t="s">
        <v>293</v>
      </c>
      <c r="B216" s="165"/>
      <c r="C216" s="29" t="s">
        <v>249</v>
      </c>
      <c r="D216" s="34" t="s">
        <v>234</v>
      </c>
      <c r="E216" s="17">
        <v>41733</v>
      </c>
      <c r="F216" s="18" t="str">
        <f>LOOKUP($I216,Lookups!$A$3:$A$17, Lookups!$C$3:$C$17)</f>
        <v>Closed</v>
      </c>
      <c r="G216" s="19" t="s">
        <v>306</v>
      </c>
      <c r="H216" s="33" t="s">
        <v>230</v>
      </c>
      <c r="I216" s="20" t="s">
        <v>226</v>
      </c>
      <c r="J216" s="18" t="str">
        <f>LOOKUP(I216,Lookups!$A$3:$A$17, Lookups!$B$3:$B$17)</f>
        <v>Effective date</v>
      </c>
      <c r="K216" s="35">
        <v>42062</v>
      </c>
      <c r="L216" s="10"/>
      <c r="M216" s="11"/>
      <c r="N216" s="65" t="s">
        <v>330</v>
      </c>
      <c r="O216" s="60">
        <v>6</v>
      </c>
      <c r="P216" s="66" t="s">
        <v>156</v>
      </c>
      <c r="Q216" s="69">
        <v>41893</v>
      </c>
      <c r="R216" s="69">
        <v>41872</v>
      </c>
      <c r="S216" s="62" t="str">
        <f t="shared" si="9"/>
        <v>Y</v>
      </c>
      <c r="T216" s="76" t="s">
        <v>61</v>
      </c>
      <c r="U216" s="53"/>
    </row>
    <row r="217" spans="1:34" ht="48">
      <c r="A217" s="167" t="s">
        <v>476</v>
      </c>
      <c r="B217" s="165" t="s">
        <v>440</v>
      </c>
      <c r="C217" s="29" t="s">
        <v>292</v>
      </c>
      <c r="D217" s="16" t="s">
        <v>141</v>
      </c>
      <c r="E217" s="17">
        <v>41733</v>
      </c>
      <c r="F217" s="18" t="str">
        <f>LOOKUP($I217,Lookups!$A$3:$A$17, Lookups!$C$3:$C$17)</f>
        <v>Closed</v>
      </c>
      <c r="G217" s="19" t="s">
        <v>260</v>
      </c>
      <c r="H217" s="33" t="s">
        <v>229</v>
      </c>
      <c r="I217" s="20" t="s">
        <v>226</v>
      </c>
      <c r="J217" s="18" t="str">
        <f>LOOKUP(I217,Lookups!$A$3:$A$17, Lookups!$B$3:$B$17)</f>
        <v>Effective date</v>
      </c>
      <c r="K217" s="35">
        <v>41773</v>
      </c>
      <c r="L217" s="10"/>
      <c r="M217" s="11"/>
      <c r="N217" s="65" t="s">
        <v>141</v>
      </c>
      <c r="O217" s="60" t="s">
        <v>61</v>
      </c>
      <c r="P217" s="62" t="s">
        <v>162</v>
      </c>
      <c r="Q217" s="66">
        <v>41746</v>
      </c>
      <c r="R217" s="66">
        <v>41746</v>
      </c>
      <c r="S217" s="62" t="str">
        <f t="shared" si="9"/>
        <v>Y</v>
      </c>
      <c r="T217" s="76" t="s">
        <v>61</v>
      </c>
      <c r="U217" s="59"/>
    </row>
    <row r="218" spans="1:34" ht="30" customHeight="1">
      <c r="A218" s="167" t="s">
        <v>432</v>
      </c>
      <c r="B218" s="165"/>
      <c r="C218" s="29" t="s">
        <v>412</v>
      </c>
      <c r="D218" s="16" t="s">
        <v>337</v>
      </c>
      <c r="E218" s="17">
        <v>41733</v>
      </c>
      <c r="F218" s="18" t="str">
        <f>LOOKUP($I218,Lookups!$A$3:$A$17, Lookups!$C$3:$C$17)</f>
        <v>Closed</v>
      </c>
      <c r="G218" s="19" t="s">
        <v>306</v>
      </c>
      <c r="H218" s="33" t="s">
        <v>229</v>
      </c>
      <c r="I218" s="20" t="s">
        <v>419</v>
      </c>
      <c r="J218" s="18" t="str">
        <f>LOOKUP(I218,Lookups!$A$3:$A$17, Lookups!$B$3:$B$17)</f>
        <v>End of process</v>
      </c>
      <c r="K218" s="35">
        <v>41947</v>
      </c>
      <c r="L218" s="10"/>
      <c r="M218" s="11"/>
      <c r="N218" s="61" t="s">
        <v>141</v>
      </c>
      <c r="O218" s="60">
        <v>5</v>
      </c>
      <c r="P218" s="66" t="s">
        <v>64</v>
      </c>
      <c r="Q218" s="215"/>
      <c r="R218" s="215"/>
      <c r="S218" s="204" t="str">
        <f t="shared" si="9"/>
        <v xml:space="preserve"> </v>
      </c>
      <c r="T218" s="75" t="s">
        <v>61</v>
      </c>
      <c r="U218" s="53"/>
    </row>
    <row r="219" spans="1:34" ht="48">
      <c r="A219" s="167" t="s">
        <v>380</v>
      </c>
      <c r="B219" s="165"/>
      <c r="C219" s="29" t="s">
        <v>431</v>
      </c>
      <c r="D219" s="16" t="s">
        <v>219</v>
      </c>
      <c r="E219" s="17">
        <v>41733</v>
      </c>
      <c r="F219" s="18" t="str">
        <f>LOOKUP($I219,Lookups!$A$3:$A$17, Lookups!$C$3:$C$17)</f>
        <v>Closed</v>
      </c>
      <c r="G219" s="19" t="s">
        <v>306</v>
      </c>
      <c r="H219" s="33" t="s">
        <v>261</v>
      </c>
      <c r="I219" s="20" t="s">
        <v>226</v>
      </c>
      <c r="J219" s="18" t="str">
        <f>LOOKUP(I219,Lookups!$A$3:$A$17, Lookups!$B$3:$B$17)</f>
        <v>Effective date</v>
      </c>
      <c r="K219" s="21">
        <v>42278</v>
      </c>
      <c r="L219" s="10"/>
      <c r="M219" s="11"/>
      <c r="N219" s="61" t="s">
        <v>219</v>
      </c>
      <c r="O219" s="60" t="s">
        <v>61</v>
      </c>
      <c r="P219" s="66" t="s">
        <v>163</v>
      </c>
      <c r="Q219" s="69">
        <v>41830</v>
      </c>
      <c r="R219" s="69">
        <v>41809</v>
      </c>
      <c r="S219" s="62" t="str">
        <f t="shared" si="9"/>
        <v>Y</v>
      </c>
      <c r="T219" s="76" t="s">
        <v>61</v>
      </c>
      <c r="U219" s="59"/>
    </row>
    <row r="220" spans="1:34" ht="48">
      <c r="A220" s="167" t="s">
        <v>378</v>
      </c>
      <c r="B220" s="165"/>
      <c r="C220" s="29" t="s">
        <v>379</v>
      </c>
      <c r="D220" s="16" t="s">
        <v>219</v>
      </c>
      <c r="E220" s="17">
        <v>41733</v>
      </c>
      <c r="F220" s="18" t="str">
        <f>LOOKUP($I220,Lookups!$A$3:$A$17, Lookups!$C$3:$C$17)</f>
        <v>Closed</v>
      </c>
      <c r="G220" s="19" t="s">
        <v>306</v>
      </c>
      <c r="H220" s="33" t="s">
        <v>261</v>
      </c>
      <c r="I220" s="20" t="s">
        <v>226</v>
      </c>
      <c r="J220" s="18" t="str">
        <f>LOOKUP(I220,Lookups!$A$3:$A$17, Lookups!$B$3:$B$17)</f>
        <v>Effective date</v>
      </c>
      <c r="K220" s="35">
        <v>42174</v>
      </c>
      <c r="L220" s="10"/>
      <c r="M220" s="11"/>
      <c r="N220" s="61" t="s">
        <v>219</v>
      </c>
      <c r="O220" s="60" t="s">
        <v>61</v>
      </c>
      <c r="P220" s="66" t="s">
        <v>161</v>
      </c>
      <c r="Q220" s="69">
        <v>41921</v>
      </c>
      <c r="R220" s="69">
        <v>41901</v>
      </c>
      <c r="S220" s="62" t="str">
        <f t="shared" si="9"/>
        <v>Y</v>
      </c>
      <c r="T220" s="76" t="s">
        <v>61</v>
      </c>
      <c r="U220" s="53"/>
    </row>
    <row r="221" spans="1:34" ht="48">
      <c r="A221" s="167" t="s">
        <v>477</v>
      </c>
      <c r="B221" s="165" t="s">
        <v>440</v>
      </c>
      <c r="C221" s="29" t="s">
        <v>377</v>
      </c>
      <c r="D221" s="16" t="s">
        <v>219</v>
      </c>
      <c r="E221" s="17">
        <v>41733</v>
      </c>
      <c r="F221" s="18" t="str">
        <f>LOOKUP($I221,Lookups!$A$3:$A$17, Lookups!$C$3:$C$17)</f>
        <v>Closed</v>
      </c>
      <c r="G221" s="19" t="s">
        <v>260</v>
      </c>
      <c r="H221" s="33" t="s">
        <v>229</v>
      </c>
      <c r="I221" s="20" t="s">
        <v>226</v>
      </c>
      <c r="J221" s="18" t="str">
        <f>LOOKUP(I221,Lookups!$A$3:$A$17, Lookups!$B$3:$B$17)</f>
        <v>Effective date</v>
      </c>
      <c r="K221" s="35">
        <v>41799</v>
      </c>
      <c r="L221" s="10"/>
      <c r="M221" s="11"/>
      <c r="N221" s="61" t="s">
        <v>219</v>
      </c>
      <c r="O221" s="60" t="s">
        <v>61</v>
      </c>
      <c r="P221" s="66" t="s">
        <v>162</v>
      </c>
      <c r="Q221" s="69">
        <v>41799</v>
      </c>
      <c r="R221" s="69">
        <v>41774</v>
      </c>
      <c r="S221" s="62" t="str">
        <f t="shared" si="9"/>
        <v>Y</v>
      </c>
      <c r="T221" s="76" t="s">
        <v>61</v>
      </c>
      <c r="U221" s="53"/>
    </row>
    <row r="222" spans="1:34" s="32" customFormat="1" ht="64">
      <c r="A222" s="167" t="s">
        <v>498</v>
      </c>
      <c r="B222" s="165"/>
      <c r="C222" s="29" t="s">
        <v>303</v>
      </c>
      <c r="D222" s="16" t="s">
        <v>219</v>
      </c>
      <c r="E222" s="17">
        <v>41708</v>
      </c>
      <c r="F222" s="18" t="str">
        <f>LOOKUP($I222,Lookups!$A$3:$A$17, Lookups!$C$3:$C$17)</f>
        <v>Closed</v>
      </c>
      <c r="G222" s="33" t="s">
        <v>306</v>
      </c>
      <c r="H222" s="33" t="s">
        <v>230</v>
      </c>
      <c r="I222" s="20" t="s">
        <v>310</v>
      </c>
      <c r="J222" s="18" t="str">
        <f>LOOKUP(I222,Lookups!$A$3:$A$17, Lookups!$B$3:$B$17)</f>
        <v>End of process</v>
      </c>
      <c r="K222" s="35">
        <v>41775</v>
      </c>
      <c r="L222" s="10"/>
      <c r="M222" s="11"/>
      <c r="N222" s="61" t="s">
        <v>219</v>
      </c>
      <c r="O222" s="60" t="s">
        <v>61</v>
      </c>
      <c r="P222" s="66" t="s">
        <v>164</v>
      </c>
      <c r="Q222" s="69">
        <v>41730</v>
      </c>
      <c r="R222" s="69">
        <v>41709</v>
      </c>
      <c r="S222" s="62" t="str">
        <f t="shared" si="9"/>
        <v>Y</v>
      </c>
      <c r="T222" s="76" t="s">
        <v>61</v>
      </c>
      <c r="U222" s="53"/>
      <c r="AC222"/>
      <c r="AD222"/>
      <c r="AE222"/>
      <c r="AF222"/>
      <c r="AG222"/>
      <c r="AH222"/>
    </row>
    <row r="223" spans="1:34" ht="64">
      <c r="A223" s="167" t="s">
        <v>478</v>
      </c>
      <c r="B223" s="165" t="s">
        <v>437</v>
      </c>
      <c r="C223" s="26" t="s">
        <v>264</v>
      </c>
      <c r="D223" s="16" t="s">
        <v>219</v>
      </c>
      <c r="E223" s="17">
        <v>41705</v>
      </c>
      <c r="F223" s="18" t="str">
        <f>LOOKUP($I223,Lookups!$A$3:$A$17, Lookups!$C$3:$C$17)</f>
        <v>Closed</v>
      </c>
      <c r="G223" s="19" t="s">
        <v>422</v>
      </c>
      <c r="H223" s="22" t="s">
        <v>319</v>
      </c>
      <c r="I223" s="20" t="s">
        <v>226</v>
      </c>
      <c r="J223" s="18" t="str">
        <f>LOOKUP(I223,Lookups!$A$3:$A$17, Lookups!$B$3:$B$17)</f>
        <v>Effective date</v>
      </c>
      <c r="K223" s="35">
        <v>41773</v>
      </c>
      <c r="L223" s="10"/>
      <c r="M223" s="11"/>
      <c r="N223" s="61" t="s">
        <v>219</v>
      </c>
      <c r="O223" s="60" t="s">
        <v>61</v>
      </c>
      <c r="P223" s="66" t="s">
        <v>162</v>
      </c>
      <c r="Q223" s="66">
        <v>41774</v>
      </c>
      <c r="R223" s="66">
        <v>41774</v>
      </c>
      <c r="S223" s="62" t="str">
        <f t="shared" si="9"/>
        <v>Y</v>
      </c>
      <c r="T223" s="76" t="s">
        <v>61</v>
      </c>
      <c r="U223" s="53"/>
    </row>
    <row r="224" spans="1:34" ht="48">
      <c r="A224" s="167" t="s">
        <v>149</v>
      </c>
      <c r="B224" s="165"/>
      <c r="C224" s="26" t="s">
        <v>148</v>
      </c>
      <c r="D224" s="16" t="s">
        <v>219</v>
      </c>
      <c r="E224" s="17">
        <v>41705</v>
      </c>
      <c r="F224" s="18" t="str">
        <f>LOOKUP($I224,Lookups!$A$3:$A$17, Lookups!$C$3:$C$17)</f>
        <v>Closed</v>
      </c>
      <c r="G224" s="19" t="s">
        <v>306</v>
      </c>
      <c r="H224" s="22" t="s">
        <v>261</v>
      </c>
      <c r="I224" s="20" t="s">
        <v>226</v>
      </c>
      <c r="J224" s="18" t="str">
        <f>LOOKUP(I224,Lookups!$A$3:$A$17, Lookups!$B$3:$B$17)</f>
        <v>Effective date</v>
      </c>
      <c r="K224" s="21">
        <v>42278</v>
      </c>
      <c r="L224" s="10"/>
      <c r="M224" s="11"/>
      <c r="N224" s="61" t="s">
        <v>219</v>
      </c>
      <c r="O224" s="60" t="s">
        <v>61</v>
      </c>
      <c r="P224" s="66" t="s">
        <v>163</v>
      </c>
      <c r="Q224" s="69">
        <v>41830</v>
      </c>
      <c r="R224" s="69">
        <v>41809</v>
      </c>
      <c r="S224" s="62" t="str">
        <f t="shared" si="9"/>
        <v>Y</v>
      </c>
      <c r="T224" s="76" t="s">
        <v>61</v>
      </c>
      <c r="U224" s="59"/>
    </row>
    <row r="225" spans="1:21" ht="32">
      <c r="A225" s="167" t="s">
        <v>479</v>
      </c>
      <c r="B225" s="165" t="s">
        <v>437</v>
      </c>
      <c r="C225" s="30" t="s">
        <v>147</v>
      </c>
      <c r="D225" s="31" t="s">
        <v>236</v>
      </c>
      <c r="E225" s="17">
        <v>41705</v>
      </c>
      <c r="F225" s="18" t="str">
        <f>LOOKUP($I225,Lookups!$A$3:$A$17, Lookups!$C$3:$C$17)</f>
        <v>Closed</v>
      </c>
      <c r="G225" s="19" t="s">
        <v>422</v>
      </c>
      <c r="H225" s="22" t="s">
        <v>230</v>
      </c>
      <c r="I225" s="20" t="s">
        <v>226</v>
      </c>
      <c r="J225" s="18" t="str">
        <f>LOOKUP(I225,Lookups!$A$3:$A$17, Lookups!$B$3:$B$17)</f>
        <v>Effective date</v>
      </c>
      <c r="K225" s="21">
        <v>41821</v>
      </c>
      <c r="L225" s="10"/>
      <c r="M225" s="11"/>
      <c r="N225" s="61" t="s">
        <v>330</v>
      </c>
      <c r="O225" s="60">
        <v>4</v>
      </c>
      <c r="P225" s="66" t="s">
        <v>245</v>
      </c>
      <c r="Q225" s="69">
        <v>41799</v>
      </c>
      <c r="R225" s="69">
        <v>41774</v>
      </c>
      <c r="S225" s="62" t="str">
        <f t="shared" si="9"/>
        <v>Y</v>
      </c>
      <c r="T225" s="76" t="s">
        <v>61</v>
      </c>
      <c r="U225" s="53"/>
    </row>
    <row r="226" spans="1:21" ht="64">
      <c r="A226" s="167" t="s">
        <v>480</v>
      </c>
      <c r="B226" s="165" t="s">
        <v>443</v>
      </c>
      <c r="C226" s="36" t="s">
        <v>198</v>
      </c>
      <c r="D226" s="16" t="s">
        <v>333</v>
      </c>
      <c r="E226" s="17">
        <v>41928</v>
      </c>
      <c r="F226" s="18" t="str">
        <f>LOOKUP($I226,Lookups!$A$3:$A$17, Lookups!$C$3:$C$17)</f>
        <v>Closed</v>
      </c>
      <c r="G226" s="19" t="s">
        <v>422</v>
      </c>
      <c r="H226" s="22" t="s">
        <v>230</v>
      </c>
      <c r="I226" s="20" t="s">
        <v>226</v>
      </c>
      <c r="J226" s="18" t="str">
        <f>LOOKUP(I226,Lookups!$A$3:$A$17, Lookups!$B$3:$B$17)</f>
        <v>Effective date</v>
      </c>
      <c r="K226" s="21">
        <v>42095</v>
      </c>
      <c r="L226" s="10"/>
      <c r="M226" s="11"/>
      <c r="N226" s="61" t="s">
        <v>142</v>
      </c>
      <c r="O226" s="60">
        <v>3</v>
      </c>
      <c r="P226" s="66" t="s">
        <v>246</v>
      </c>
      <c r="Q226" s="71">
        <v>41887</v>
      </c>
      <c r="R226" s="69">
        <v>41887</v>
      </c>
      <c r="S226" s="62" t="str">
        <f t="shared" si="9"/>
        <v>Y</v>
      </c>
      <c r="T226" s="78" t="s">
        <v>128</v>
      </c>
      <c r="U226" s="53"/>
    </row>
    <row r="227" spans="1:21" ht="64">
      <c r="A227" s="167" t="s">
        <v>480</v>
      </c>
      <c r="B227" s="165" t="s">
        <v>437</v>
      </c>
      <c r="C227" s="36" t="s">
        <v>253</v>
      </c>
      <c r="D227" s="16" t="s">
        <v>333</v>
      </c>
      <c r="E227" s="17">
        <v>41703</v>
      </c>
      <c r="F227" s="18" t="str">
        <f>LOOKUP($I227,Lookups!$A$3:$A$17, Lookups!$C$3:$C$17)</f>
        <v>Closed</v>
      </c>
      <c r="G227" s="19" t="s">
        <v>422</v>
      </c>
      <c r="H227" s="22" t="s">
        <v>230</v>
      </c>
      <c r="I227" s="20" t="s">
        <v>419</v>
      </c>
      <c r="J227" s="18" t="str">
        <f>LOOKUP(I227,Lookups!$A$3:$A$17, Lookups!$B$3:$B$17)</f>
        <v>End of process</v>
      </c>
      <c r="K227" s="35">
        <v>41928</v>
      </c>
      <c r="L227" s="10"/>
      <c r="M227" s="11"/>
      <c r="N227" s="61" t="s">
        <v>142</v>
      </c>
      <c r="O227" s="60">
        <v>3</v>
      </c>
      <c r="P227" s="66" t="s">
        <v>246</v>
      </c>
      <c r="Q227" s="71">
        <v>41887</v>
      </c>
      <c r="R227" s="69">
        <v>41887</v>
      </c>
      <c r="S227" s="62" t="str">
        <f t="shared" si="9"/>
        <v>Y</v>
      </c>
      <c r="T227" s="76" t="s">
        <v>61</v>
      </c>
      <c r="U227" s="53"/>
    </row>
    <row r="228" spans="1:21">
      <c r="A228" s="167" t="s">
        <v>45</v>
      </c>
      <c r="B228" s="165"/>
      <c r="C228" s="30" t="s">
        <v>218</v>
      </c>
      <c r="D228" s="108" t="s">
        <v>387</v>
      </c>
      <c r="E228" s="17">
        <v>41695</v>
      </c>
      <c r="F228" s="18" t="str">
        <f>LOOKUP($I228,Lookups!$A$3:$A$17, Lookups!$C$3:$C$17)</f>
        <v>Closed</v>
      </c>
      <c r="G228" s="22" t="s">
        <v>306</v>
      </c>
      <c r="H228" s="22" t="s">
        <v>230</v>
      </c>
      <c r="I228" s="20" t="s">
        <v>419</v>
      </c>
      <c r="J228" s="18" t="str">
        <f>LOOKUP(I228,Lookups!$A$3:$A$17, Lookups!$B$3:$B$17)</f>
        <v>End of process</v>
      </c>
      <c r="K228" s="35">
        <v>41824</v>
      </c>
      <c r="L228" s="10"/>
      <c r="M228" s="11"/>
      <c r="N228" s="61" t="s">
        <v>330</v>
      </c>
      <c r="O228" s="60">
        <v>2</v>
      </c>
      <c r="P228" s="66" t="s">
        <v>419</v>
      </c>
      <c r="Q228" s="215"/>
      <c r="R228" s="215"/>
      <c r="S228" s="204" t="str">
        <f t="shared" si="9"/>
        <v xml:space="preserve"> </v>
      </c>
      <c r="T228" s="95" t="s">
        <v>61</v>
      </c>
      <c r="U228" s="59"/>
    </row>
    <row r="229" spans="1:21" ht="48">
      <c r="A229" s="167" t="s">
        <v>287</v>
      </c>
      <c r="B229" s="165"/>
      <c r="C229" s="30" t="s">
        <v>288</v>
      </c>
      <c r="D229" s="16" t="s">
        <v>219</v>
      </c>
      <c r="E229" s="17">
        <v>41677</v>
      </c>
      <c r="F229" s="18" t="str">
        <f>LOOKUP($I229,Lookups!$A$3:$A$17, Lookups!$C$3:$C$17)</f>
        <v>Closed</v>
      </c>
      <c r="G229" s="19" t="s">
        <v>306</v>
      </c>
      <c r="H229" s="19" t="s">
        <v>261</v>
      </c>
      <c r="I229" s="20" t="s">
        <v>226</v>
      </c>
      <c r="J229" s="18" t="str">
        <f>LOOKUP(I229,Lookups!$A$3:$A$17, Lookups!$B$3:$B$17)</f>
        <v>Effective date</v>
      </c>
      <c r="K229" s="21">
        <v>41912</v>
      </c>
      <c r="L229" s="10"/>
      <c r="M229" s="11"/>
      <c r="N229" s="61" t="s">
        <v>219</v>
      </c>
      <c r="O229" s="60" t="s">
        <v>61</v>
      </c>
      <c r="P229" s="66" t="s">
        <v>245</v>
      </c>
      <c r="Q229" s="69">
        <v>41795</v>
      </c>
      <c r="R229" s="69">
        <v>41789</v>
      </c>
      <c r="S229" s="62" t="str">
        <f t="shared" si="9"/>
        <v>Y</v>
      </c>
      <c r="T229" s="76" t="s">
        <v>61</v>
      </c>
      <c r="U229" s="59"/>
    </row>
    <row r="230" spans="1:21" ht="32">
      <c r="A230" s="167" t="s">
        <v>481</v>
      </c>
      <c r="B230" s="165" t="s">
        <v>437</v>
      </c>
      <c r="C230" s="30" t="s">
        <v>286</v>
      </c>
      <c r="D230" s="16" t="s">
        <v>333</v>
      </c>
      <c r="E230" s="17">
        <v>41677</v>
      </c>
      <c r="F230" s="18" t="str">
        <f>LOOKUP($I230,Lookups!$A$3:$A$17, Lookups!$C$3:$C$17)</f>
        <v>Closed</v>
      </c>
      <c r="G230" s="19" t="s">
        <v>422</v>
      </c>
      <c r="H230" s="19" t="s">
        <v>229</v>
      </c>
      <c r="I230" s="20" t="s">
        <v>226</v>
      </c>
      <c r="J230" s="18" t="str">
        <f>LOOKUP(I230,Lookups!$A$3:$A$17, Lookups!$B$3:$B$17)</f>
        <v>Effective date</v>
      </c>
      <c r="K230" s="21">
        <v>41831</v>
      </c>
      <c r="L230" s="10"/>
      <c r="M230" s="11"/>
      <c r="N230" s="61" t="s">
        <v>141</v>
      </c>
      <c r="O230" s="60">
        <v>1</v>
      </c>
      <c r="P230" s="66" t="s">
        <v>247</v>
      </c>
      <c r="Q230" s="66">
        <v>41712</v>
      </c>
      <c r="R230" s="69">
        <v>41712</v>
      </c>
      <c r="S230" s="62" t="str">
        <f t="shared" ref="S230:S267" si="10">IF(ISBLANK(R230)," ",IF(R230&lt;=Q230,"Y","N"))</f>
        <v>Y</v>
      </c>
      <c r="T230" s="76" t="s">
        <v>61</v>
      </c>
      <c r="U230" s="53"/>
    </row>
    <row r="231" spans="1:21" ht="32">
      <c r="A231" s="167" t="s">
        <v>284</v>
      </c>
      <c r="B231" s="165"/>
      <c r="C231" s="30" t="s">
        <v>285</v>
      </c>
      <c r="D231" s="16" t="s">
        <v>342</v>
      </c>
      <c r="E231" s="17">
        <v>41677</v>
      </c>
      <c r="F231" s="18" t="str">
        <f>LOOKUP($I231,Lookups!$A$3:$A$17, Lookups!$C$3:$C$17)</f>
        <v>Closed</v>
      </c>
      <c r="G231" s="19" t="s">
        <v>306</v>
      </c>
      <c r="H231" s="19" t="s">
        <v>262</v>
      </c>
      <c r="I231" s="20" t="s">
        <v>419</v>
      </c>
      <c r="J231" s="18" t="str">
        <f>LOOKUP(I231,Lookups!$A$3:$A$17, Lookups!$B$3:$B$17)</f>
        <v>End of process</v>
      </c>
      <c r="K231" s="35">
        <v>42069</v>
      </c>
      <c r="L231" s="10"/>
      <c r="M231" s="11"/>
      <c r="N231" s="65" t="s">
        <v>248</v>
      </c>
      <c r="O231" s="72">
        <v>8</v>
      </c>
      <c r="P231" s="62" t="s">
        <v>64</v>
      </c>
      <c r="Q231" s="215"/>
      <c r="R231" s="215"/>
      <c r="S231" s="204" t="str">
        <f t="shared" si="10"/>
        <v xml:space="preserve"> </v>
      </c>
      <c r="T231" s="95" t="s">
        <v>61</v>
      </c>
      <c r="U231" s="59"/>
    </row>
    <row r="232" spans="1:21" ht="32">
      <c r="A232" s="167" t="s">
        <v>482</v>
      </c>
      <c r="B232" s="165" t="s">
        <v>437</v>
      </c>
      <c r="C232" s="30" t="s">
        <v>146</v>
      </c>
      <c r="D232" s="16" t="s">
        <v>236</v>
      </c>
      <c r="E232" s="17">
        <v>41676</v>
      </c>
      <c r="F232" s="18" t="str">
        <f>LOOKUP($I232,Lookups!$A$3:$A$17, Lookups!$C$3:$C$17)</f>
        <v>Closed</v>
      </c>
      <c r="G232" s="19" t="s">
        <v>422</v>
      </c>
      <c r="H232" s="19" t="s">
        <v>230</v>
      </c>
      <c r="I232" s="20" t="s">
        <v>226</v>
      </c>
      <c r="J232" s="18" t="str">
        <f>LOOKUP(I232,Lookups!$A$3:$A$17, Lookups!$B$3:$B$17)</f>
        <v>Effective date</v>
      </c>
      <c r="K232" s="21">
        <v>41821</v>
      </c>
      <c r="L232" s="10"/>
      <c r="M232" s="11"/>
      <c r="N232" s="61" t="s">
        <v>233</v>
      </c>
      <c r="O232" s="60">
        <v>7</v>
      </c>
      <c r="P232" s="66" t="s">
        <v>247</v>
      </c>
      <c r="Q232" s="69">
        <v>41711</v>
      </c>
      <c r="R232" s="69">
        <v>41759</v>
      </c>
      <c r="S232" s="62" t="str">
        <f t="shared" si="10"/>
        <v>N</v>
      </c>
      <c r="T232" s="76" t="s">
        <v>61</v>
      </c>
      <c r="U232" s="59"/>
    </row>
    <row r="233" spans="1:21" ht="48">
      <c r="A233" s="167" t="s">
        <v>282</v>
      </c>
      <c r="B233" s="165"/>
      <c r="C233" s="29" t="s">
        <v>283</v>
      </c>
      <c r="D233" s="16" t="s">
        <v>331</v>
      </c>
      <c r="E233" s="17">
        <v>41673</v>
      </c>
      <c r="F233" s="18" t="str">
        <f>LOOKUP($I233,Lookups!$A$3:$A$17, Lookups!$C$3:$C$17)</f>
        <v>Closed</v>
      </c>
      <c r="G233" s="19" t="s">
        <v>306</v>
      </c>
      <c r="H233" s="19" t="s">
        <v>230</v>
      </c>
      <c r="I233" s="20" t="s">
        <v>226</v>
      </c>
      <c r="J233" s="18" t="str">
        <f>LOOKUP(I233,Lookups!$A$3:$A$17, Lookups!$B$3:$B$17)</f>
        <v>Effective date</v>
      </c>
      <c r="K233" s="21">
        <v>41913</v>
      </c>
      <c r="L233" s="10"/>
      <c r="M233" s="11"/>
      <c r="N233" s="61" t="s">
        <v>330</v>
      </c>
      <c r="O233" s="61"/>
      <c r="P233" s="66" t="s">
        <v>256</v>
      </c>
      <c r="Q233" s="214"/>
      <c r="R233" s="214"/>
      <c r="S233" s="204" t="str">
        <f t="shared" si="10"/>
        <v xml:space="preserve"> </v>
      </c>
      <c r="T233" s="95" t="s">
        <v>61</v>
      </c>
      <c r="U233" s="59"/>
    </row>
    <row r="234" spans="1:21" ht="48">
      <c r="A234" s="167" t="s">
        <v>483</v>
      </c>
      <c r="B234" s="165" t="s">
        <v>440</v>
      </c>
      <c r="C234" s="29" t="s">
        <v>259</v>
      </c>
      <c r="D234" s="16" t="s">
        <v>142</v>
      </c>
      <c r="E234" s="17">
        <v>41666</v>
      </c>
      <c r="F234" s="18" t="str">
        <f>LOOKUP($I234,Lookups!$A$3:$A$17, Lookups!$C$3:$C$17)</f>
        <v>Closed</v>
      </c>
      <c r="G234" s="19" t="s">
        <v>260</v>
      </c>
      <c r="H234" s="19" t="s">
        <v>230</v>
      </c>
      <c r="I234" s="20" t="s">
        <v>226</v>
      </c>
      <c r="J234" s="18" t="str">
        <f>LOOKUP(I234,Lookups!$A$3:$A$17, Lookups!$B$3:$B$17)</f>
        <v>Effective date</v>
      </c>
      <c r="K234" s="21">
        <v>41712</v>
      </c>
      <c r="L234" s="10"/>
      <c r="M234" s="11"/>
      <c r="N234" s="61" t="s">
        <v>142</v>
      </c>
      <c r="O234" s="61"/>
      <c r="P234" s="66" t="s">
        <v>162</v>
      </c>
      <c r="Q234" s="66">
        <v>41712</v>
      </c>
      <c r="R234" s="66">
        <v>41712</v>
      </c>
      <c r="S234" s="62" t="str">
        <f t="shared" si="10"/>
        <v>Y</v>
      </c>
      <c r="T234" s="76" t="s">
        <v>61</v>
      </c>
      <c r="U234" s="53"/>
    </row>
    <row r="235" spans="1:21" ht="48">
      <c r="A235" s="167" t="s">
        <v>484</v>
      </c>
      <c r="B235" s="165" t="s">
        <v>437</v>
      </c>
      <c r="C235" s="29" t="s">
        <v>349</v>
      </c>
      <c r="D235" s="16" t="s">
        <v>142</v>
      </c>
      <c r="E235" s="17">
        <v>41666</v>
      </c>
      <c r="F235" s="18" t="str">
        <f>LOOKUP($I235,Lookups!$A$3:$A$17, Lookups!$C$3:$C$17)</f>
        <v>Closed</v>
      </c>
      <c r="G235" s="19" t="s">
        <v>422</v>
      </c>
      <c r="H235" s="19" t="s">
        <v>230</v>
      </c>
      <c r="I235" s="20" t="s">
        <v>226</v>
      </c>
      <c r="J235" s="18" t="str">
        <f>LOOKUP(I235,Lookups!$A$3:$A$17, Lookups!$B$3:$B$17)</f>
        <v>Effective date</v>
      </c>
      <c r="K235" s="21">
        <v>42076</v>
      </c>
      <c r="L235" s="10"/>
      <c r="M235" s="11"/>
      <c r="N235" s="61" t="s">
        <v>142</v>
      </c>
      <c r="O235" s="61"/>
      <c r="P235" s="66" t="s">
        <v>154</v>
      </c>
      <c r="Q235" s="69">
        <v>41984</v>
      </c>
      <c r="R235" s="69">
        <v>41975</v>
      </c>
      <c r="S235" s="62" t="str">
        <f t="shared" si="10"/>
        <v>Y</v>
      </c>
      <c r="T235" s="76" t="s">
        <v>61</v>
      </c>
      <c r="U235" s="53"/>
    </row>
    <row r="236" spans="1:21" ht="64">
      <c r="A236" s="167" t="s">
        <v>179</v>
      </c>
      <c r="B236" s="165"/>
      <c r="C236" s="29" t="s">
        <v>376</v>
      </c>
      <c r="D236" s="16" t="s">
        <v>142</v>
      </c>
      <c r="E236" s="17">
        <v>41666</v>
      </c>
      <c r="F236" s="18" t="str">
        <f>LOOKUP($I236,Lookups!$A$3:$A$17, Lookups!$C$3:$C$17)</f>
        <v>Closed</v>
      </c>
      <c r="G236" s="19" t="s">
        <v>306</v>
      </c>
      <c r="H236" s="19" t="s">
        <v>230</v>
      </c>
      <c r="I236" s="20" t="s">
        <v>226</v>
      </c>
      <c r="J236" s="18" t="str">
        <f>LOOKUP(I236,Lookups!$A$3:$A$17, Lookups!$B$3:$B$17)</f>
        <v>Effective date</v>
      </c>
      <c r="K236" s="21">
        <v>41913</v>
      </c>
      <c r="L236" s="10"/>
      <c r="M236" s="11"/>
      <c r="N236" s="61" t="s">
        <v>142</v>
      </c>
      <c r="O236" s="61"/>
      <c r="P236" s="66" t="s">
        <v>257</v>
      </c>
      <c r="Q236" s="66"/>
      <c r="R236" s="66"/>
      <c r="S236" s="62" t="str">
        <f t="shared" si="10"/>
        <v xml:space="preserve"> </v>
      </c>
      <c r="T236" s="76" t="s">
        <v>61</v>
      </c>
      <c r="U236" s="53"/>
    </row>
    <row r="237" spans="1:21" ht="32">
      <c r="A237" s="167" t="s">
        <v>347</v>
      </c>
      <c r="B237" s="165"/>
      <c r="C237" s="29" t="s">
        <v>348</v>
      </c>
      <c r="D237" s="16" t="s">
        <v>342</v>
      </c>
      <c r="E237" s="17">
        <v>41642</v>
      </c>
      <c r="F237" s="18" t="str">
        <f>LOOKUP($I237,Lookups!$A$3:$A$17, Lookups!$C$3:$C$17)</f>
        <v>Closed</v>
      </c>
      <c r="G237" s="19" t="s">
        <v>306</v>
      </c>
      <c r="H237" s="19" t="s">
        <v>230</v>
      </c>
      <c r="I237" s="20" t="s">
        <v>226</v>
      </c>
      <c r="J237" s="18" t="str">
        <f>LOOKUP(I237,Lookups!$A$3:$A$17, Lookups!$B$3:$B$17)</f>
        <v>Effective date</v>
      </c>
      <c r="K237" s="21">
        <v>41950</v>
      </c>
      <c r="L237" s="10"/>
      <c r="M237" s="11"/>
      <c r="N237" s="61" t="s">
        <v>141</v>
      </c>
      <c r="O237" s="61"/>
      <c r="P237" s="66" t="s">
        <v>247</v>
      </c>
      <c r="Q237" s="66"/>
      <c r="R237" s="66"/>
      <c r="S237" s="62" t="str">
        <f t="shared" si="10"/>
        <v xml:space="preserve"> </v>
      </c>
      <c r="T237" s="78" t="s">
        <v>128</v>
      </c>
      <c r="U237" s="59"/>
    </row>
    <row r="238" spans="1:21" ht="64">
      <c r="A238" s="167" t="s">
        <v>485</v>
      </c>
      <c r="B238" s="165" t="s">
        <v>437</v>
      </c>
      <c r="C238" s="29" t="s">
        <v>346</v>
      </c>
      <c r="D238" s="16" t="s">
        <v>330</v>
      </c>
      <c r="E238" s="17">
        <v>41638</v>
      </c>
      <c r="F238" s="18" t="str">
        <f>LOOKUP($I238,Lookups!$A$3:$A$17, Lookups!$C$3:$C$17)</f>
        <v>Closed</v>
      </c>
      <c r="G238" s="19" t="s">
        <v>422</v>
      </c>
      <c r="H238" s="19" t="s">
        <v>344</v>
      </c>
      <c r="I238" s="20" t="s">
        <v>226</v>
      </c>
      <c r="J238" s="18" t="str">
        <f>LOOKUP(I238,Lookups!$A$3:$A$17, Lookups!$B$3:$B$17)</f>
        <v>Effective date</v>
      </c>
      <c r="K238" s="21">
        <v>41730</v>
      </c>
      <c r="L238" s="10"/>
      <c r="M238" s="11"/>
      <c r="N238" s="61" t="s">
        <v>330</v>
      </c>
      <c r="O238" s="61"/>
      <c r="P238" s="66" t="s">
        <v>258</v>
      </c>
      <c r="Q238" s="66"/>
      <c r="R238" s="66"/>
      <c r="S238" s="62" t="str">
        <f t="shared" si="10"/>
        <v xml:space="preserve"> </v>
      </c>
      <c r="T238" s="76" t="s">
        <v>61</v>
      </c>
      <c r="U238" s="53"/>
    </row>
    <row r="239" spans="1:21" ht="32">
      <c r="A239" s="167" t="s">
        <v>486</v>
      </c>
      <c r="B239" s="165" t="s">
        <v>437</v>
      </c>
      <c r="C239" s="29" t="s">
        <v>178</v>
      </c>
      <c r="D239" s="16" t="s">
        <v>236</v>
      </c>
      <c r="E239" s="17">
        <v>41631</v>
      </c>
      <c r="F239" s="18" t="str">
        <f>LOOKUP($I239,Lookups!$A$3:$A$17, Lookups!$C$3:$C$17)</f>
        <v>Closed</v>
      </c>
      <c r="G239" s="19" t="s">
        <v>422</v>
      </c>
      <c r="H239" s="19" t="s">
        <v>230</v>
      </c>
      <c r="I239" s="20" t="s">
        <v>226</v>
      </c>
      <c r="J239" s="18" t="str">
        <f>LOOKUP(I239,Lookups!$A$3:$A$17, Lookups!$B$3:$B$17)</f>
        <v>Effective date</v>
      </c>
      <c r="K239" s="21">
        <v>41831</v>
      </c>
      <c r="L239" s="10"/>
      <c r="M239" s="11"/>
      <c r="N239" s="61" t="s">
        <v>330</v>
      </c>
      <c r="O239" s="61"/>
      <c r="P239" s="66" t="s">
        <v>245</v>
      </c>
      <c r="Q239" s="69">
        <v>41799</v>
      </c>
      <c r="R239" s="69">
        <v>41737</v>
      </c>
      <c r="S239" s="62" t="str">
        <f t="shared" si="10"/>
        <v>Y</v>
      </c>
      <c r="T239" s="76" t="s">
        <v>61</v>
      </c>
      <c r="U239" s="59"/>
    </row>
    <row r="240" spans="1:21" ht="64">
      <c r="A240" s="167" t="s">
        <v>487</v>
      </c>
      <c r="B240" s="165" t="s">
        <v>437</v>
      </c>
      <c r="C240" s="29" t="s">
        <v>393</v>
      </c>
      <c r="D240" s="16" t="s">
        <v>330</v>
      </c>
      <c r="E240" s="17">
        <v>41618</v>
      </c>
      <c r="F240" s="18" t="str">
        <f>LOOKUP($I240,Lookups!$A$3:$A$17, Lookups!$C$3:$C$17)</f>
        <v>Closed</v>
      </c>
      <c r="G240" s="19" t="s">
        <v>422</v>
      </c>
      <c r="H240" s="19" t="s">
        <v>230</v>
      </c>
      <c r="I240" s="20" t="s">
        <v>226</v>
      </c>
      <c r="J240" s="18" t="str">
        <f>LOOKUP(I240,Lookups!$A$3:$A$17, Lookups!$B$3:$B$17)</f>
        <v>Effective date</v>
      </c>
      <c r="K240" s="21">
        <v>41799</v>
      </c>
      <c r="L240" s="10"/>
      <c r="M240" s="11"/>
      <c r="N240" s="61" t="s">
        <v>330</v>
      </c>
      <c r="O240" s="61"/>
      <c r="P240" s="66" t="s">
        <v>177</v>
      </c>
      <c r="Q240" s="69"/>
      <c r="R240" s="69"/>
      <c r="S240" s="62" t="str">
        <f t="shared" si="10"/>
        <v xml:space="preserve"> </v>
      </c>
      <c r="T240" s="78" t="s">
        <v>128</v>
      </c>
      <c r="U240" s="53"/>
    </row>
    <row r="241" spans="1:21" ht="32">
      <c r="A241" s="167" t="s">
        <v>271</v>
      </c>
      <c r="B241" s="165" t="s">
        <v>442</v>
      </c>
      <c r="C241" s="29" t="s">
        <v>272</v>
      </c>
      <c r="D241" s="16" t="s">
        <v>342</v>
      </c>
      <c r="E241" s="17">
        <v>41760</v>
      </c>
      <c r="F241" s="18" t="str">
        <f>LOOKUP($I241,Lookups!$A$3:$A$17, Lookups!$C$3:$C$17)</f>
        <v>Closed</v>
      </c>
      <c r="G241" s="19" t="s">
        <v>306</v>
      </c>
      <c r="H241" s="19" t="s">
        <v>318</v>
      </c>
      <c r="I241" s="20" t="s">
        <v>310</v>
      </c>
      <c r="J241" s="18" t="str">
        <f>LOOKUP(I241,Lookups!$A$3:$A$17, Lookups!$B$3:$B$17)</f>
        <v>End of process</v>
      </c>
      <c r="K241" s="35">
        <v>41963</v>
      </c>
      <c r="L241" s="10"/>
      <c r="M241" s="11"/>
      <c r="N241" s="61" t="s">
        <v>142</v>
      </c>
      <c r="O241" s="61"/>
      <c r="P241" s="66" t="s">
        <v>7</v>
      </c>
      <c r="Q241" s="69">
        <v>41949</v>
      </c>
      <c r="R241" s="69">
        <v>41955</v>
      </c>
      <c r="S241" s="62" t="str">
        <f t="shared" si="10"/>
        <v>N</v>
      </c>
      <c r="T241" s="76" t="s">
        <v>128</v>
      </c>
      <c r="U241" s="53"/>
    </row>
    <row r="242" spans="1:21" ht="32">
      <c r="A242" s="167" t="s">
        <v>271</v>
      </c>
      <c r="B242" s="165"/>
      <c r="C242" s="29" t="s">
        <v>272</v>
      </c>
      <c r="D242" s="16" t="s">
        <v>333</v>
      </c>
      <c r="E242" s="17">
        <v>41596</v>
      </c>
      <c r="F242" s="18" t="str">
        <f>LOOKUP($I242,Lookups!$A$3:$A$17, Lookups!$C$3:$C$17)</f>
        <v>Closed</v>
      </c>
      <c r="G242" s="19" t="s">
        <v>306</v>
      </c>
      <c r="H242" s="19" t="s">
        <v>318</v>
      </c>
      <c r="I242" s="20" t="s">
        <v>226</v>
      </c>
      <c r="J242" s="18" t="str">
        <f>LOOKUP(I242,Lookups!$A$3:$A$17, Lookups!$B$3:$B$17)</f>
        <v>Effective date</v>
      </c>
      <c r="K242" s="112" t="s">
        <v>135</v>
      </c>
      <c r="L242" s="10"/>
      <c r="M242" s="11"/>
      <c r="N242" s="61" t="s">
        <v>142</v>
      </c>
      <c r="O242" s="61"/>
      <c r="P242" s="66" t="s">
        <v>8</v>
      </c>
      <c r="Q242" s="69">
        <v>41772</v>
      </c>
      <c r="R242" s="69">
        <v>41773</v>
      </c>
      <c r="S242" s="62" t="str">
        <f t="shared" si="10"/>
        <v>N</v>
      </c>
      <c r="T242" s="78" t="s">
        <v>128</v>
      </c>
      <c r="U242" s="53"/>
    </row>
    <row r="243" spans="1:21" ht="32">
      <c r="A243" s="167" t="s">
        <v>488</v>
      </c>
      <c r="B243" s="165" t="s">
        <v>437</v>
      </c>
      <c r="C243" s="29" t="s">
        <v>385</v>
      </c>
      <c r="D243" s="16" t="s">
        <v>234</v>
      </c>
      <c r="E243" s="17">
        <v>41589</v>
      </c>
      <c r="F243" s="18" t="str">
        <f>LOOKUP($I243,Lookups!$A$3:$A$17, Lookups!$C$3:$C$17)</f>
        <v>Closed</v>
      </c>
      <c r="G243" s="19" t="s">
        <v>422</v>
      </c>
      <c r="H243" s="19" t="s">
        <v>230</v>
      </c>
      <c r="I243" s="20" t="s">
        <v>226</v>
      </c>
      <c r="J243" s="18" t="str">
        <f>LOOKUP(I243,Lookups!$A$3:$A$17, Lookups!$B$3:$B$17)</f>
        <v>Effective date</v>
      </c>
      <c r="K243" s="21">
        <v>41897</v>
      </c>
      <c r="L243" s="10"/>
      <c r="M243" s="11"/>
      <c r="N243" s="61" t="s">
        <v>330</v>
      </c>
      <c r="O243" s="61"/>
      <c r="P243" s="66" t="s">
        <v>97</v>
      </c>
      <c r="Q243" s="69">
        <v>41830</v>
      </c>
      <c r="R243" s="69">
        <v>41828</v>
      </c>
      <c r="S243" s="62" t="str">
        <f t="shared" si="10"/>
        <v>Y</v>
      </c>
      <c r="T243" s="76" t="s">
        <v>61</v>
      </c>
      <c r="U243" s="53"/>
    </row>
    <row r="244" spans="1:21" ht="32">
      <c r="A244" s="167" t="s">
        <v>489</v>
      </c>
      <c r="B244" s="165" t="s">
        <v>437</v>
      </c>
      <c r="C244" s="29" t="s">
        <v>270</v>
      </c>
      <c r="D244" s="16" t="s">
        <v>300</v>
      </c>
      <c r="E244" s="17">
        <v>41586</v>
      </c>
      <c r="F244" s="18" t="str">
        <f>LOOKUP($I244,Lookups!$A$3:$A$17, Lookups!$C$3:$C$17)</f>
        <v>Closed</v>
      </c>
      <c r="G244" s="19" t="s">
        <v>422</v>
      </c>
      <c r="H244" s="19" t="s">
        <v>319</v>
      </c>
      <c r="I244" s="20" t="s">
        <v>226</v>
      </c>
      <c r="J244" s="18" t="str">
        <f>LOOKUP(I244,Lookups!$A$3:$A$17, Lookups!$B$3:$B$17)</f>
        <v>Effective date</v>
      </c>
      <c r="K244" s="17">
        <v>41758</v>
      </c>
      <c r="L244" s="10"/>
      <c r="M244" s="11"/>
      <c r="N244" s="61" t="s">
        <v>219</v>
      </c>
      <c r="O244" s="61"/>
      <c r="P244" s="66" t="s">
        <v>98</v>
      </c>
      <c r="Q244" s="66"/>
      <c r="R244" s="66"/>
      <c r="S244" s="62" t="str">
        <f t="shared" si="10"/>
        <v xml:space="preserve"> </v>
      </c>
      <c r="T244" s="78" t="s">
        <v>128</v>
      </c>
      <c r="U244" s="53"/>
    </row>
    <row r="245" spans="1:21" ht="32">
      <c r="A245" s="167" t="s">
        <v>189</v>
      </c>
      <c r="B245" s="165"/>
      <c r="C245" s="29" t="s">
        <v>190</v>
      </c>
      <c r="D245" s="16" t="s">
        <v>191</v>
      </c>
      <c r="E245" s="17">
        <v>41551</v>
      </c>
      <c r="F245" s="18" t="str">
        <f>LOOKUP($I245,Lookups!$A$3:$A$17, Lookups!$C$3:$C$17)</f>
        <v>Closed</v>
      </c>
      <c r="G245" s="19" t="s">
        <v>306</v>
      </c>
      <c r="H245" s="19" t="s">
        <v>230</v>
      </c>
      <c r="I245" s="20" t="s">
        <v>419</v>
      </c>
      <c r="J245" s="18" t="str">
        <f>LOOKUP(I245,Lookups!$A$3:$A$17, Lookups!$B$3:$B$17)</f>
        <v>End of process</v>
      </c>
      <c r="K245" s="35">
        <v>41898</v>
      </c>
      <c r="L245" s="10"/>
      <c r="M245" s="11"/>
      <c r="N245" s="61" t="s">
        <v>141</v>
      </c>
      <c r="O245" s="61"/>
      <c r="P245" s="66" t="s">
        <v>99</v>
      </c>
      <c r="Q245" s="69"/>
      <c r="R245" s="69"/>
      <c r="S245" s="62" t="str">
        <f t="shared" si="10"/>
        <v xml:space="preserve"> </v>
      </c>
      <c r="T245" s="76" t="s">
        <v>61</v>
      </c>
      <c r="U245" s="53"/>
    </row>
    <row r="246" spans="1:21" ht="32">
      <c r="A246" s="167" t="s">
        <v>490</v>
      </c>
      <c r="B246" s="165" t="s">
        <v>437</v>
      </c>
      <c r="C246" s="29" t="s">
        <v>188</v>
      </c>
      <c r="D246" s="16" t="s">
        <v>342</v>
      </c>
      <c r="E246" s="17">
        <v>41551</v>
      </c>
      <c r="F246" s="18" t="str">
        <f>LOOKUP($I246,Lookups!$A$3:$A$17, Lookups!$C$3:$C$17)</f>
        <v>Closed</v>
      </c>
      <c r="G246" s="19" t="s">
        <v>422</v>
      </c>
      <c r="H246" s="19" t="s">
        <v>230</v>
      </c>
      <c r="I246" s="20" t="s">
        <v>226</v>
      </c>
      <c r="J246" s="18" t="str">
        <f>LOOKUP(I246,Lookups!$A$3:$A$17, Lookups!$B$3:$B$17)</f>
        <v>Effective date</v>
      </c>
      <c r="K246" s="35">
        <v>42018</v>
      </c>
      <c r="L246" s="10"/>
      <c r="M246" s="11"/>
      <c r="N246" s="61" t="s">
        <v>330</v>
      </c>
      <c r="O246" s="61"/>
      <c r="P246" s="66" t="s">
        <v>7</v>
      </c>
      <c r="Q246" s="69">
        <v>41949</v>
      </c>
      <c r="R246" s="69">
        <v>41934</v>
      </c>
      <c r="S246" s="62" t="str">
        <f t="shared" si="10"/>
        <v>Y</v>
      </c>
      <c r="T246" s="76" t="s">
        <v>61</v>
      </c>
      <c r="U246" s="59"/>
    </row>
    <row r="247" spans="1:21" ht="32">
      <c r="A247" s="167" t="s">
        <v>186</v>
      </c>
      <c r="B247" s="165"/>
      <c r="C247" s="29" t="s">
        <v>187</v>
      </c>
      <c r="D247" s="16" t="s">
        <v>337</v>
      </c>
      <c r="E247" s="17">
        <v>41548</v>
      </c>
      <c r="F247" s="18" t="str">
        <f>LOOKUP($I247,Lookups!$A$3:$A$17, Lookups!$C$3:$C$17)</f>
        <v>Closed</v>
      </c>
      <c r="G247" s="19" t="s">
        <v>306</v>
      </c>
      <c r="H247" s="19" t="s">
        <v>230</v>
      </c>
      <c r="I247" s="20" t="s">
        <v>419</v>
      </c>
      <c r="J247" s="18" t="str">
        <f>LOOKUP(I247,Lookups!$A$3:$A$17, Lookups!$B$3:$B$17)</f>
        <v>End of process</v>
      </c>
      <c r="K247" s="35">
        <v>42359</v>
      </c>
      <c r="L247" s="10"/>
      <c r="M247" s="11"/>
      <c r="N247" s="61" t="s">
        <v>330</v>
      </c>
      <c r="O247" s="61"/>
      <c r="P247" s="105" t="s">
        <v>434</v>
      </c>
      <c r="Q247" s="215"/>
      <c r="R247" s="215"/>
      <c r="S247" s="204" t="str">
        <f t="shared" si="10"/>
        <v xml:space="preserve"> </v>
      </c>
      <c r="T247" s="95" t="s">
        <v>61</v>
      </c>
      <c r="U247" s="53"/>
    </row>
    <row r="248" spans="1:21" ht="32">
      <c r="A248" s="167" t="s">
        <v>243</v>
      </c>
      <c r="B248" s="165"/>
      <c r="C248" s="29" t="s">
        <v>242</v>
      </c>
      <c r="D248" s="16" t="s">
        <v>330</v>
      </c>
      <c r="E248" s="17">
        <v>41548</v>
      </c>
      <c r="F248" s="18" t="str">
        <f>LOOKUP($I248,Lookups!$A$3:$A$17, Lookups!$C$3:$C$17)</f>
        <v>Closed</v>
      </c>
      <c r="G248" s="19" t="s">
        <v>306</v>
      </c>
      <c r="H248" s="19" t="s">
        <v>318</v>
      </c>
      <c r="I248" s="20" t="s">
        <v>226</v>
      </c>
      <c r="J248" s="18" t="str">
        <f>LOOKUP(I248,Lookups!$A$3:$A$17, Lookups!$B$3:$B$17)</f>
        <v>Effective date</v>
      </c>
      <c r="K248" s="21">
        <v>42020</v>
      </c>
      <c r="L248" s="10"/>
      <c r="M248" s="11"/>
      <c r="N248" s="61" t="s">
        <v>330</v>
      </c>
      <c r="O248" s="61"/>
      <c r="P248" s="66" t="s">
        <v>100</v>
      </c>
      <c r="Q248" s="69">
        <v>41585</v>
      </c>
      <c r="R248" s="69">
        <v>41674</v>
      </c>
      <c r="S248" s="62" t="str">
        <f t="shared" si="10"/>
        <v>N</v>
      </c>
      <c r="T248" s="76" t="s">
        <v>61</v>
      </c>
      <c r="U248" s="59"/>
    </row>
    <row r="249" spans="1:21" ht="96">
      <c r="A249" s="167" t="s">
        <v>241</v>
      </c>
      <c r="B249" s="165" t="s">
        <v>444</v>
      </c>
      <c r="C249" s="29" t="s">
        <v>405</v>
      </c>
      <c r="D249" s="16" t="s">
        <v>191</v>
      </c>
      <c r="E249" s="17">
        <v>41813</v>
      </c>
      <c r="F249" s="18" t="str">
        <f>LOOKUP($I249,Lookups!$A$3:$A$17, Lookups!$C$3:$C$17)</f>
        <v>Closed</v>
      </c>
      <c r="G249" s="19" t="s">
        <v>306</v>
      </c>
      <c r="H249" s="19" t="s">
        <v>230</v>
      </c>
      <c r="I249" s="20" t="s">
        <v>226</v>
      </c>
      <c r="J249" s="18" t="str">
        <f>LOOKUP(I249,Lookups!$A$3:$A$17, Lookups!$B$3:$B$17)</f>
        <v>Effective date</v>
      </c>
      <c r="K249" s="35">
        <v>42461</v>
      </c>
      <c r="L249" s="10"/>
      <c r="M249" s="11"/>
      <c r="N249" s="61" t="s">
        <v>330</v>
      </c>
      <c r="O249" s="61"/>
      <c r="P249" s="66" t="s">
        <v>113</v>
      </c>
      <c r="Q249" s="69">
        <v>41921</v>
      </c>
      <c r="R249" s="69">
        <v>41877</v>
      </c>
      <c r="S249" s="62" t="str">
        <f t="shared" si="10"/>
        <v>Y</v>
      </c>
      <c r="T249" s="76" t="s">
        <v>61</v>
      </c>
      <c r="U249" s="59"/>
    </row>
    <row r="250" spans="1:21" ht="48">
      <c r="A250" s="167" t="s">
        <v>241</v>
      </c>
      <c r="B250" s="165" t="s">
        <v>442</v>
      </c>
      <c r="C250" s="29" t="s">
        <v>405</v>
      </c>
      <c r="D250" s="16" t="s">
        <v>191</v>
      </c>
      <c r="E250" s="17">
        <v>41813</v>
      </c>
      <c r="F250" s="18" t="str">
        <f>LOOKUP($I250,Lookups!$A$3:$A$17, Lookups!$C$3:$C$17)</f>
        <v>Closed</v>
      </c>
      <c r="G250" s="19" t="s">
        <v>306</v>
      </c>
      <c r="H250" s="19" t="s">
        <v>230</v>
      </c>
      <c r="I250" s="20" t="s">
        <v>419</v>
      </c>
      <c r="J250" s="18" t="str">
        <f>LOOKUP(I250,Lookups!$A$3:$A$17, Lookups!$B$3:$B$17)</f>
        <v>End of process</v>
      </c>
      <c r="K250" s="35">
        <v>42054</v>
      </c>
      <c r="L250" s="10"/>
      <c r="M250" s="11"/>
      <c r="N250" s="61" t="s">
        <v>330</v>
      </c>
      <c r="O250" s="61"/>
      <c r="P250" s="66" t="s">
        <v>161</v>
      </c>
      <c r="Q250" s="69">
        <v>41921</v>
      </c>
      <c r="R250" s="69">
        <v>41877</v>
      </c>
      <c r="S250" s="62" t="str">
        <f t="shared" si="10"/>
        <v>Y</v>
      </c>
      <c r="T250" s="76" t="s">
        <v>128</v>
      </c>
      <c r="U250" s="59"/>
    </row>
    <row r="251" spans="1:21" ht="32">
      <c r="A251" s="167" t="s">
        <v>241</v>
      </c>
      <c r="B251" s="165"/>
      <c r="C251" s="28" t="s">
        <v>240</v>
      </c>
      <c r="D251" s="16" t="s">
        <v>330</v>
      </c>
      <c r="E251" s="17">
        <v>41548</v>
      </c>
      <c r="F251" s="18" t="str">
        <f>LOOKUP($I251,Lookups!$A$3:$A$17, Lookups!$C$3:$C$17)</f>
        <v>Closed</v>
      </c>
      <c r="G251" s="19" t="s">
        <v>306</v>
      </c>
      <c r="H251" s="19" t="s">
        <v>230</v>
      </c>
      <c r="I251" s="20" t="s">
        <v>310</v>
      </c>
      <c r="J251" s="18" t="str">
        <f>LOOKUP(I251,Lookups!$A$3:$A$17, Lookups!$B$3:$B$17)</f>
        <v>End of process</v>
      </c>
      <c r="K251" s="35">
        <v>42089</v>
      </c>
      <c r="L251" s="10"/>
      <c r="M251" s="11"/>
      <c r="N251" s="61" t="s">
        <v>330</v>
      </c>
      <c r="O251" s="61"/>
      <c r="P251" s="66" t="s">
        <v>245</v>
      </c>
      <c r="Q251" s="69">
        <v>41795</v>
      </c>
      <c r="R251" s="69">
        <v>41778</v>
      </c>
      <c r="S251" s="62" t="str">
        <f t="shared" si="10"/>
        <v>Y</v>
      </c>
      <c r="T251" s="76" t="s">
        <v>61</v>
      </c>
      <c r="U251" s="59"/>
    </row>
    <row r="252" spans="1:21" ht="96">
      <c r="A252" s="167" t="s">
        <v>491</v>
      </c>
      <c r="B252" s="165" t="s">
        <v>443</v>
      </c>
      <c r="C252" s="27" t="s">
        <v>239</v>
      </c>
      <c r="D252" s="16" t="s">
        <v>331</v>
      </c>
      <c r="E252" s="17">
        <v>41544</v>
      </c>
      <c r="F252" s="18" t="str">
        <f>LOOKUP($I252,Lookups!$A$3:$A$17, Lookups!$C$3:$C$17)</f>
        <v>Closed</v>
      </c>
      <c r="G252" s="19" t="s">
        <v>306</v>
      </c>
      <c r="H252" s="19" t="s">
        <v>319</v>
      </c>
      <c r="I252" s="20" t="s">
        <v>226</v>
      </c>
      <c r="J252" s="18" t="str">
        <f>LOOKUP(I252,Lookups!$A$3:$A$17, Lookups!$B$3:$B$17)</f>
        <v>Effective date</v>
      </c>
      <c r="K252" s="21">
        <v>42037</v>
      </c>
      <c r="L252" s="10"/>
      <c r="M252" s="11"/>
      <c r="N252" s="61" t="s">
        <v>219</v>
      </c>
      <c r="O252" s="61"/>
      <c r="P252" s="66" t="s">
        <v>114</v>
      </c>
      <c r="Q252" s="69"/>
      <c r="R252" s="69"/>
      <c r="S252" s="62" t="str">
        <f t="shared" si="10"/>
        <v xml:space="preserve"> </v>
      </c>
      <c r="T252" s="76" t="s">
        <v>61</v>
      </c>
      <c r="U252" s="98" t="s">
        <v>127</v>
      </c>
    </row>
    <row r="253" spans="1:21" ht="64">
      <c r="A253" s="167" t="s">
        <v>183</v>
      </c>
      <c r="B253" s="165"/>
      <c r="C253" s="27" t="s">
        <v>184</v>
      </c>
      <c r="D253" s="16" t="s">
        <v>141</v>
      </c>
      <c r="E253" s="17">
        <v>41523</v>
      </c>
      <c r="F253" s="18" t="str">
        <f>LOOKUP($I253,Lookups!$A$3:$A$17, Lookups!$C$3:$C$17)</f>
        <v>Closed</v>
      </c>
      <c r="G253" s="19" t="s">
        <v>401</v>
      </c>
      <c r="H253" s="19" t="s">
        <v>230</v>
      </c>
      <c r="I253" s="20" t="s">
        <v>226</v>
      </c>
      <c r="J253" s="18" t="str">
        <f>LOOKUP(I253,Lookups!$A$3:$A$17, Lookups!$B$3:$B$17)</f>
        <v>Effective date</v>
      </c>
      <c r="K253" s="21">
        <v>41578</v>
      </c>
      <c r="L253" s="10"/>
      <c r="M253" s="11"/>
      <c r="N253" s="61" t="s">
        <v>141</v>
      </c>
      <c r="O253" s="61"/>
      <c r="P253" s="66" t="s">
        <v>115</v>
      </c>
      <c r="Q253" s="73"/>
      <c r="R253" s="73"/>
      <c r="S253" s="62" t="str">
        <f t="shared" si="10"/>
        <v xml:space="preserve"> </v>
      </c>
      <c r="T253" s="76" t="s">
        <v>61</v>
      </c>
      <c r="U253" s="59"/>
    </row>
    <row r="254" spans="1:21" ht="48">
      <c r="A254" s="167" t="s">
        <v>492</v>
      </c>
      <c r="B254" s="165" t="s">
        <v>437</v>
      </c>
      <c r="C254" s="27" t="s">
        <v>185</v>
      </c>
      <c r="D254" s="16" t="s">
        <v>331</v>
      </c>
      <c r="E254" s="17">
        <v>41488</v>
      </c>
      <c r="F254" s="18" t="str">
        <f>LOOKUP($I254,Lookups!$A$3:$A$17, Lookups!$C$3:$C$17)</f>
        <v>Closed</v>
      </c>
      <c r="G254" s="19" t="s">
        <v>422</v>
      </c>
      <c r="H254" s="19" t="s">
        <v>230</v>
      </c>
      <c r="I254" s="20" t="s">
        <v>226</v>
      </c>
      <c r="J254" s="18" t="str">
        <f>LOOKUP(I254,Lookups!$A$3:$A$17, Lookups!$B$3:$B$17)</f>
        <v>Effective date</v>
      </c>
      <c r="K254" s="21">
        <v>41712</v>
      </c>
      <c r="L254" s="10"/>
      <c r="M254" s="11"/>
      <c r="N254" s="61" t="s">
        <v>141</v>
      </c>
      <c r="O254" s="61"/>
      <c r="P254" s="66" t="s">
        <v>98</v>
      </c>
      <c r="Q254" s="73"/>
      <c r="R254" s="73"/>
      <c r="S254" s="62" t="str">
        <f t="shared" si="10"/>
        <v xml:space="preserve"> </v>
      </c>
      <c r="T254" s="76" t="s">
        <v>61</v>
      </c>
      <c r="U254" s="53"/>
    </row>
    <row r="255" spans="1:21" ht="32">
      <c r="A255" s="167" t="s">
        <v>182</v>
      </c>
      <c r="B255" s="165"/>
      <c r="C255" s="27" t="s">
        <v>340</v>
      </c>
      <c r="D255" s="16" t="s">
        <v>141</v>
      </c>
      <c r="E255" s="17">
        <v>41487</v>
      </c>
      <c r="F255" s="18" t="str">
        <f>LOOKUP($I255,Lookups!$A$3:$A$17, Lookups!$C$3:$C$17)</f>
        <v>Closed</v>
      </c>
      <c r="G255" s="19" t="s">
        <v>306</v>
      </c>
      <c r="H255" s="19" t="s">
        <v>229</v>
      </c>
      <c r="I255" s="20" t="s">
        <v>226</v>
      </c>
      <c r="J255" s="18" t="str">
        <f>LOOKUP(I255,Lookups!$A$3:$A$17, Lookups!$B$3:$B$17)</f>
        <v>Effective date</v>
      </c>
      <c r="K255" s="21">
        <v>41639</v>
      </c>
      <c r="L255" s="10"/>
      <c r="M255" s="11"/>
      <c r="N255" s="61" t="s">
        <v>141</v>
      </c>
      <c r="O255" s="61"/>
      <c r="P255" s="66" t="s">
        <v>98</v>
      </c>
      <c r="Q255" s="73"/>
      <c r="R255" s="73"/>
      <c r="S255" s="62" t="str">
        <f t="shared" si="10"/>
        <v xml:space="preserve"> </v>
      </c>
      <c r="T255" s="76" t="s">
        <v>61</v>
      </c>
      <c r="U255" s="59"/>
    </row>
    <row r="256" spans="1:21" ht="32">
      <c r="A256" s="167" t="s">
        <v>153</v>
      </c>
      <c r="B256" s="165"/>
      <c r="C256" s="27" t="s">
        <v>237</v>
      </c>
      <c r="D256" s="16" t="s">
        <v>219</v>
      </c>
      <c r="E256" s="17">
        <v>41432</v>
      </c>
      <c r="F256" s="18" t="str">
        <f>LOOKUP($I256,Lookups!$A$3:$A$17, Lookups!$C$3:$C$17)</f>
        <v>Closed</v>
      </c>
      <c r="G256" s="19" t="s">
        <v>306</v>
      </c>
      <c r="H256" s="19" t="s">
        <v>319</v>
      </c>
      <c r="I256" s="20" t="s">
        <v>226</v>
      </c>
      <c r="J256" s="18" t="str">
        <f>LOOKUP(I256,Lookups!$A$3:$A$17, Lookups!$B$3:$B$17)</f>
        <v>Effective date</v>
      </c>
      <c r="K256" s="17">
        <v>42278</v>
      </c>
      <c r="L256" s="10"/>
      <c r="M256" s="11"/>
      <c r="N256" s="61" t="s">
        <v>219</v>
      </c>
      <c r="O256" s="61"/>
      <c r="P256" s="66" t="s">
        <v>98</v>
      </c>
      <c r="Q256" s="73"/>
      <c r="R256" s="73"/>
      <c r="S256" s="62" t="str">
        <f t="shared" si="10"/>
        <v xml:space="preserve"> </v>
      </c>
      <c r="T256" s="76" t="s">
        <v>61</v>
      </c>
      <c r="U256" s="59"/>
    </row>
    <row r="257" spans="1:21" ht="48">
      <c r="A257" s="167" t="s">
        <v>493</v>
      </c>
      <c r="B257" s="165" t="s">
        <v>437</v>
      </c>
      <c r="C257" s="26" t="s">
        <v>151</v>
      </c>
      <c r="D257" s="16" t="s">
        <v>219</v>
      </c>
      <c r="E257" s="17">
        <v>41432</v>
      </c>
      <c r="F257" s="18" t="str">
        <f>LOOKUP($I257,Lookups!$A$3:$A$17, Lookups!$C$3:$C$17)</f>
        <v>Closed</v>
      </c>
      <c r="G257" s="19" t="s">
        <v>422</v>
      </c>
      <c r="H257" s="19" t="s">
        <v>345</v>
      </c>
      <c r="I257" s="20" t="s">
        <v>226</v>
      </c>
      <c r="J257" s="18" t="str">
        <f>LOOKUP(I257,Lookups!$A$3:$A$17, Lookups!$B$3:$B$17)</f>
        <v>Effective date</v>
      </c>
      <c r="K257" s="21">
        <v>41558</v>
      </c>
      <c r="L257" s="10"/>
      <c r="M257" s="11"/>
      <c r="N257" s="61" t="s">
        <v>219</v>
      </c>
      <c r="O257" s="61"/>
      <c r="P257" s="66">
        <v>41445</v>
      </c>
      <c r="Q257" s="73"/>
      <c r="R257" s="73"/>
      <c r="S257" s="62" t="str">
        <f t="shared" si="10"/>
        <v xml:space="preserve"> </v>
      </c>
      <c r="T257" s="76" t="s">
        <v>61</v>
      </c>
      <c r="U257" s="59"/>
    </row>
    <row r="258" spans="1:21" ht="48">
      <c r="A258" s="167" t="s">
        <v>494</v>
      </c>
      <c r="B258" s="165" t="s">
        <v>437</v>
      </c>
      <c r="C258" s="26" t="s">
        <v>152</v>
      </c>
      <c r="D258" s="16" t="s">
        <v>219</v>
      </c>
      <c r="E258" s="17">
        <v>41432</v>
      </c>
      <c r="F258" s="18" t="str">
        <f>LOOKUP($I258,Lookups!$A$3:$A$17, Lookups!$C$3:$C$17)</f>
        <v>Closed</v>
      </c>
      <c r="G258" s="19" t="s">
        <v>422</v>
      </c>
      <c r="H258" s="19" t="s">
        <v>345</v>
      </c>
      <c r="I258" s="20" t="s">
        <v>226</v>
      </c>
      <c r="J258" s="18" t="str">
        <f>LOOKUP(I258,Lookups!$A$3:$A$17, Lookups!$B$3:$B$17)</f>
        <v>Effective date</v>
      </c>
      <c r="K258" s="21">
        <v>41526</v>
      </c>
      <c r="L258" s="10"/>
      <c r="M258" s="11"/>
      <c r="N258" s="61" t="s">
        <v>219</v>
      </c>
      <c r="O258" s="61"/>
      <c r="P258" s="66">
        <v>41445</v>
      </c>
      <c r="Q258" s="73"/>
      <c r="R258" s="73"/>
      <c r="S258" s="62" t="str">
        <f t="shared" si="10"/>
        <v xml:space="preserve"> </v>
      </c>
      <c r="T258" s="76" t="s">
        <v>61</v>
      </c>
      <c r="U258" s="53"/>
    </row>
    <row r="259" spans="1:21" ht="32">
      <c r="A259" s="167" t="s">
        <v>266</v>
      </c>
      <c r="B259" s="165"/>
      <c r="C259" s="25" t="s">
        <v>265</v>
      </c>
      <c r="D259" s="16" t="s">
        <v>141</v>
      </c>
      <c r="E259" s="17">
        <v>41432</v>
      </c>
      <c r="F259" s="18" t="str">
        <f>LOOKUP($I259,Lookups!$A$3:$A$17, Lookups!$C$3:$C$17)</f>
        <v>Closed</v>
      </c>
      <c r="G259" s="19" t="s">
        <v>306</v>
      </c>
      <c r="H259" s="19" t="s">
        <v>230</v>
      </c>
      <c r="I259" s="20" t="s">
        <v>226</v>
      </c>
      <c r="J259" s="18" t="str">
        <f>LOOKUP(I259,Lookups!$A$3:$A$17, Lookups!$B$3:$B$17)</f>
        <v>Effective date</v>
      </c>
      <c r="K259" s="21">
        <v>42063</v>
      </c>
      <c r="L259" s="10"/>
      <c r="M259" s="11"/>
      <c r="N259" s="61" t="s">
        <v>141</v>
      </c>
      <c r="O259" s="61"/>
      <c r="P259" s="66" t="s">
        <v>98</v>
      </c>
      <c r="Q259" s="74"/>
      <c r="R259" s="74"/>
      <c r="S259" s="62" t="str">
        <f t="shared" si="10"/>
        <v xml:space="preserve"> </v>
      </c>
      <c r="T259" s="76" t="s">
        <v>61</v>
      </c>
      <c r="U259" s="59"/>
    </row>
    <row r="260" spans="1:21" ht="48">
      <c r="A260" s="167" t="s">
        <v>495</v>
      </c>
      <c r="B260" s="165" t="s">
        <v>437</v>
      </c>
      <c r="C260" s="24" t="s">
        <v>332</v>
      </c>
      <c r="D260" s="16" t="s">
        <v>330</v>
      </c>
      <c r="E260" s="17">
        <v>41429</v>
      </c>
      <c r="F260" s="18" t="str">
        <f>LOOKUP($I260,Lookups!$A$3:$A$17, Lookups!$C$3:$C$17)</f>
        <v>Closed</v>
      </c>
      <c r="G260" s="19" t="s">
        <v>422</v>
      </c>
      <c r="H260" s="19" t="s">
        <v>230</v>
      </c>
      <c r="I260" s="20" t="s">
        <v>226</v>
      </c>
      <c r="J260" s="18" t="str">
        <f>LOOKUP(I260,Lookups!$A$3:$A$17, Lookups!$B$3:$B$17)</f>
        <v>Effective date</v>
      </c>
      <c r="K260" s="21">
        <v>41621</v>
      </c>
      <c r="L260" s="10"/>
      <c r="M260" s="11"/>
      <c r="N260" s="61" t="s">
        <v>330</v>
      </c>
      <c r="O260" s="61"/>
      <c r="P260" s="66">
        <v>41536</v>
      </c>
      <c r="Q260" s="73"/>
      <c r="R260" s="73"/>
      <c r="S260" s="62" t="str">
        <f t="shared" si="10"/>
        <v xml:space="preserve"> </v>
      </c>
      <c r="T260" s="76" t="s">
        <v>61</v>
      </c>
      <c r="U260" s="53"/>
    </row>
    <row r="261" spans="1:21" ht="32">
      <c r="A261" s="167" t="s">
        <v>216</v>
      </c>
      <c r="B261" s="165"/>
      <c r="C261" s="24" t="s">
        <v>217</v>
      </c>
      <c r="D261" s="16" t="s">
        <v>342</v>
      </c>
      <c r="E261" s="17">
        <v>41418</v>
      </c>
      <c r="F261" s="18" t="str">
        <f>LOOKUP($I261,Lookups!$A$3:$A$17, Lookups!$C$3:$C$17)</f>
        <v>Closed</v>
      </c>
      <c r="G261" s="19" t="s">
        <v>401</v>
      </c>
      <c r="H261" s="19" t="s">
        <v>230</v>
      </c>
      <c r="I261" s="20" t="s">
        <v>310</v>
      </c>
      <c r="J261" s="18" t="str">
        <f>LOOKUP(I261,Lookups!$A$3:$A$17, Lookups!$B$3:$B$17)</f>
        <v>End of process</v>
      </c>
      <c r="K261" s="21">
        <v>41453</v>
      </c>
      <c r="L261" s="10"/>
      <c r="M261" s="11"/>
      <c r="N261" s="61" t="s">
        <v>330</v>
      </c>
      <c r="O261" s="61"/>
      <c r="P261" s="66" t="s">
        <v>116</v>
      </c>
      <c r="Q261" s="73"/>
      <c r="R261" s="73"/>
      <c r="S261" s="62" t="str">
        <f t="shared" si="10"/>
        <v xml:space="preserve"> </v>
      </c>
      <c r="T261" s="76" t="s">
        <v>61</v>
      </c>
      <c r="U261" s="59"/>
    </row>
    <row r="262" spans="1:21" ht="32">
      <c r="A262" s="167" t="s">
        <v>298</v>
      </c>
      <c r="B262" s="165"/>
      <c r="C262" s="24" t="s">
        <v>215</v>
      </c>
      <c r="D262" s="16" t="s">
        <v>330</v>
      </c>
      <c r="E262" s="17">
        <v>41415</v>
      </c>
      <c r="F262" s="18" t="str">
        <f>LOOKUP($I262,Lookups!$A$3:$A$17, Lookups!$C$3:$C$17)</f>
        <v>Closed</v>
      </c>
      <c r="G262" s="19" t="s">
        <v>306</v>
      </c>
      <c r="H262" s="19" t="s">
        <v>230</v>
      </c>
      <c r="I262" s="20" t="s">
        <v>226</v>
      </c>
      <c r="J262" s="18" t="str">
        <f>LOOKUP(I262,Lookups!$A$3:$A$17, Lookups!$B$3:$B$17)</f>
        <v>Effective date</v>
      </c>
      <c r="K262" s="21">
        <v>41786</v>
      </c>
      <c r="L262" s="10"/>
      <c r="M262" s="11"/>
      <c r="N262" s="61" t="s">
        <v>330</v>
      </c>
      <c r="O262" s="61"/>
      <c r="P262" s="66" t="s">
        <v>98</v>
      </c>
      <c r="Q262" s="73"/>
      <c r="R262" s="73"/>
      <c r="S262" s="62" t="str">
        <f t="shared" si="10"/>
        <v xml:space="preserve"> </v>
      </c>
      <c r="T262" s="76" t="s">
        <v>128</v>
      </c>
      <c r="U262" s="59"/>
    </row>
    <row r="263" spans="1:21" ht="32">
      <c r="A263" s="167" t="s">
        <v>291</v>
      </c>
      <c r="B263" s="165"/>
      <c r="C263" s="24" t="s">
        <v>214</v>
      </c>
      <c r="D263" s="16" t="s">
        <v>219</v>
      </c>
      <c r="E263" s="17">
        <v>41396</v>
      </c>
      <c r="F263" s="18" t="str">
        <f>LOOKUP($I263,Lookups!$A$3:$A$17, Lookups!$C$3:$C$17)</f>
        <v>Closed</v>
      </c>
      <c r="G263" s="19" t="s">
        <v>306</v>
      </c>
      <c r="H263" s="19" t="s">
        <v>319</v>
      </c>
      <c r="I263" s="20" t="s">
        <v>310</v>
      </c>
      <c r="J263" s="18" t="str">
        <f>LOOKUP(I263,Lookups!$A$3:$A$17, Lookups!$B$3:$B$17)</f>
        <v>End of process</v>
      </c>
      <c r="K263" s="21">
        <v>41810</v>
      </c>
      <c r="L263" s="10"/>
      <c r="M263" s="11"/>
      <c r="N263" s="61" t="s">
        <v>219</v>
      </c>
      <c r="O263" s="61"/>
      <c r="P263" s="66">
        <v>41536</v>
      </c>
      <c r="Q263" s="74"/>
      <c r="R263" s="74"/>
      <c r="S263" s="62" t="str">
        <f t="shared" si="10"/>
        <v xml:space="preserve"> </v>
      </c>
      <c r="T263" s="76" t="s">
        <v>128</v>
      </c>
    </row>
    <row r="264" spans="1:21" ht="48">
      <c r="A264" s="167" t="s">
        <v>390</v>
      </c>
      <c r="B264" s="165"/>
      <c r="C264" s="24" t="s">
        <v>290</v>
      </c>
      <c r="D264" s="16" t="s">
        <v>330</v>
      </c>
      <c r="E264" s="17">
        <v>41387</v>
      </c>
      <c r="F264" s="18" t="str">
        <f>LOOKUP($I264,Lookups!$A$3:$A$17, Lookups!$C$3:$C$17)</f>
        <v>Closed</v>
      </c>
      <c r="G264" s="19" t="s">
        <v>306</v>
      </c>
      <c r="H264" s="19" t="s">
        <v>318</v>
      </c>
      <c r="I264" s="20" t="s">
        <v>419</v>
      </c>
      <c r="J264" s="18" t="str">
        <f>LOOKUP(I264,Lookups!$A$3:$A$17, Lookups!$B$3:$B$17)</f>
        <v>End of process</v>
      </c>
      <c r="K264" s="21">
        <v>41565</v>
      </c>
      <c r="L264" s="10"/>
      <c r="M264" s="11"/>
      <c r="N264" s="61" t="s">
        <v>330</v>
      </c>
      <c r="O264" s="61"/>
      <c r="P264" s="66" t="s">
        <v>117</v>
      </c>
      <c r="Q264" s="73"/>
      <c r="R264" s="73"/>
      <c r="S264" s="62" t="str">
        <f t="shared" si="10"/>
        <v xml:space="preserve"> </v>
      </c>
      <c r="T264" s="76" t="s">
        <v>61</v>
      </c>
    </row>
    <row r="265" spans="1:21" ht="64">
      <c r="A265" s="167" t="s">
        <v>496</v>
      </c>
      <c r="B265" s="165" t="s">
        <v>443</v>
      </c>
      <c r="C265" s="15" t="s">
        <v>205</v>
      </c>
      <c r="D265" s="16" t="s">
        <v>219</v>
      </c>
      <c r="E265" s="17">
        <v>41369</v>
      </c>
      <c r="F265" s="18" t="str">
        <f>LOOKUP($I265,Lookups!$A$3:$A$17, Lookups!$C$3:$C$17)</f>
        <v>Closed</v>
      </c>
      <c r="G265" s="19" t="s">
        <v>306</v>
      </c>
      <c r="H265" s="19" t="s">
        <v>319</v>
      </c>
      <c r="I265" s="20" t="s">
        <v>310</v>
      </c>
      <c r="J265" s="18" t="str">
        <f>LOOKUP(I265,Lookups!$A$3:$A$17, Lookups!$B$3:$B$17)</f>
        <v>End of process</v>
      </c>
      <c r="K265" s="21">
        <v>41978</v>
      </c>
      <c r="L265" s="10"/>
      <c r="M265" s="11"/>
      <c r="N265" s="61" t="s">
        <v>219</v>
      </c>
      <c r="O265" s="61"/>
      <c r="P265" s="66" t="s">
        <v>114</v>
      </c>
      <c r="Q265" s="69"/>
      <c r="R265" s="69"/>
      <c r="S265" s="62" t="str">
        <f t="shared" si="10"/>
        <v xml:space="preserve"> </v>
      </c>
      <c r="T265" s="76" t="s">
        <v>61</v>
      </c>
    </row>
    <row r="266" spans="1:21" ht="80">
      <c r="A266" s="167" t="s">
        <v>448</v>
      </c>
      <c r="B266" s="165" t="s">
        <v>444</v>
      </c>
      <c r="C266" s="23" t="s">
        <v>388</v>
      </c>
      <c r="D266" s="16" t="s">
        <v>337</v>
      </c>
      <c r="E266" s="17">
        <v>41459</v>
      </c>
      <c r="F266" s="18" t="str">
        <f>LOOKUP($I266,Lookups!$A$3:$A$17, Lookups!$C$3:$C$17)</f>
        <v>Closed</v>
      </c>
      <c r="G266" s="19" t="s">
        <v>306</v>
      </c>
      <c r="H266" s="19" t="s">
        <v>230</v>
      </c>
      <c r="I266" s="20" t="s">
        <v>226</v>
      </c>
      <c r="J266" s="18" t="str">
        <f>LOOKUP(I266,Lookups!$A$3:$A$17, Lookups!$B$3:$B$17)</f>
        <v>Effective date</v>
      </c>
      <c r="K266" s="21">
        <v>41671</v>
      </c>
      <c r="L266" s="10"/>
      <c r="M266" s="11"/>
      <c r="N266" s="61" t="s">
        <v>142</v>
      </c>
      <c r="O266" s="61"/>
      <c r="P266" s="66" t="s">
        <v>118</v>
      </c>
      <c r="Q266" s="73"/>
      <c r="R266" s="73"/>
      <c r="S266" s="62" t="str">
        <f t="shared" si="10"/>
        <v xml:space="preserve"> </v>
      </c>
      <c r="T266" s="76" t="s">
        <v>61</v>
      </c>
    </row>
    <row r="267" spans="1:21" ht="65" thickBot="1">
      <c r="A267" s="170" t="s">
        <v>448</v>
      </c>
      <c r="B267" s="169" t="s">
        <v>443</v>
      </c>
      <c r="C267" s="79" t="s">
        <v>388</v>
      </c>
      <c r="D267" s="80" t="s">
        <v>387</v>
      </c>
      <c r="E267" s="81">
        <v>41360</v>
      </c>
      <c r="F267" s="152" t="str">
        <f>LOOKUP($I267,Lookups!$A$3:$A$17, Lookups!$C$3:$C$17)</f>
        <v>Closed</v>
      </c>
      <c r="G267" s="109" t="s">
        <v>401</v>
      </c>
      <c r="H267" s="109" t="s">
        <v>230</v>
      </c>
      <c r="I267" s="110" t="s">
        <v>310</v>
      </c>
      <c r="J267" s="152" t="str">
        <f>LOOKUP(I267,Lookups!$A$3:$A$17, Lookups!$B$3:$B$17)</f>
        <v>End of process</v>
      </c>
      <c r="K267" s="82">
        <v>41670</v>
      </c>
      <c r="L267" s="83"/>
      <c r="M267" s="84"/>
      <c r="N267" s="85" t="s">
        <v>142</v>
      </c>
      <c r="O267" s="85"/>
      <c r="P267" s="97" t="s">
        <v>119</v>
      </c>
      <c r="Q267" s="86"/>
      <c r="R267" s="86"/>
      <c r="S267" s="96" t="str">
        <f t="shared" si="10"/>
        <v xml:space="preserve"> </v>
      </c>
      <c r="T267" s="99" t="s">
        <v>128</v>
      </c>
    </row>
    <row r="268" spans="1:21" ht="17" thickTop="1">
      <c r="I268" s="2"/>
    </row>
    <row r="269" spans="1:21">
      <c r="I269" s="2"/>
    </row>
    <row r="270" spans="1:21">
      <c r="I270" s="2"/>
    </row>
    <row r="271" spans="1:21">
      <c r="I271" s="2"/>
    </row>
    <row r="272" spans="1:21">
      <c r="I272" s="2"/>
    </row>
    <row r="273" spans="9:9">
      <c r="I273" s="2"/>
    </row>
    <row r="274" spans="9:9">
      <c r="I274" s="2"/>
    </row>
    <row r="275" spans="9:9">
      <c r="I275" s="2"/>
    </row>
    <row r="276" spans="9:9">
      <c r="I276" s="2"/>
    </row>
    <row r="277" spans="9:9">
      <c r="I277" s="2"/>
    </row>
    <row r="278" spans="9:9">
      <c r="I278" s="2"/>
    </row>
    <row r="279" spans="9:9">
      <c r="I279" s="2"/>
    </row>
    <row r="280" spans="9:9">
      <c r="I280" s="2"/>
    </row>
    <row r="281" spans="9:9">
      <c r="I281" s="2"/>
    </row>
    <row r="282" spans="9:9">
      <c r="I282" s="2"/>
    </row>
    <row r="283" spans="9:9">
      <c r="I283" s="2"/>
    </row>
    <row r="284" spans="9:9">
      <c r="I284" s="2"/>
    </row>
    <row r="285" spans="9:9">
      <c r="I285" s="2"/>
    </row>
    <row r="286" spans="9:9">
      <c r="I286" s="2"/>
    </row>
    <row r="287" spans="9:9">
      <c r="I287" s="2"/>
    </row>
    <row r="288" spans="9:9">
      <c r="I288" s="2"/>
    </row>
    <row r="289" spans="9:9">
      <c r="I289" s="2"/>
    </row>
    <row r="290" spans="9:9">
      <c r="I290" s="2"/>
    </row>
    <row r="291" spans="9:9">
      <c r="I291" s="2"/>
    </row>
    <row r="292" spans="9:9">
      <c r="I292" s="2"/>
    </row>
    <row r="293" spans="9:9">
      <c r="I293" s="2"/>
    </row>
    <row r="294" spans="9:9">
      <c r="I294" s="2"/>
    </row>
    <row r="295" spans="9:9">
      <c r="I295" s="2"/>
    </row>
    <row r="296" spans="9:9">
      <c r="I296" s="2"/>
    </row>
    <row r="297" spans="9:9">
      <c r="I297" s="2"/>
    </row>
    <row r="298" spans="9:9">
      <c r="I298" s="2"/>
    </row>
    <row r="299" spans="9:9">
      <c r="I299" s="2"/>
    </row>
    <row r="300" spans="9:9">
      <c r="I300" s="2"/>
    </row>
    <row r="301" spans="9:9">
      <c r="I301" s="2"/>
    </row>
    <row r="302" spans="9:9">
      <c r="I302" s="2"/>
    </row>
    <row r="303" spans="9:9">
      <c r="I303" s="2"/>
    </row>
    <row r="304" spans="9:9">
      <c r="I304" s="2"/>
    </row>
    <row r="305" spans="9:9">
      <c r="I305" s="2"/>
    </row>
    <row r="306" spans="9:9">
      <c r="I306" s="2"/>
    </row>
    <row r="307" spans="9:9">
      <c r="I307" s="2"/>
    </row>
    <row r="308" spans="9:9">
      <c r="I308" s="2"/>
    </row>
    <row r="309" spans="9:9">
      <c r="I309" s="2"/>
    </row>
    <row r="310" spans="9:9">
      <c r="I310" s="2"/>
    </row>
    <row r="311" spans="9:9">
      <c r="I311" s="2"/>
    </row>
    <row r="312" spans="9:9">
      <c r="I312" s="2"/>
    </row>
    <row r="313" spans="9:9">
      <c r="I313" s="2"/>
    </row>
    <row r="314" spans="9:9">
      <c r="I314" s="2"/>
    </row>
    <row r="315" spans="9:9">
      <c r="I315" s="2"/>
    </row>
    <row r="316" spans="9:9">
      <c r="I316" s="2"/>
    </row>
    <row r="317" spans="9:9">
      <c r="I317" s="2"/>
    </row>
    <row r="318" spans="9:9">
      <c r="I318" s="2"/>
    </row>
    <row r="319" spans="9:9">
      <c r="I319" s="2"/>
    </row>
    <row r="320" spans="9:9">
      <c r="I320" s="2"/>
    </row>
    <row r="321" spans="9:9">
      <c r="I321" s="2"/>
    </row>
    <row r="322" spans="9:9">
      <c r="I322" s="2"/>
    </row>
    <row r="323" spans="9:9">
      <c r="I323" s="2"/>
    </row>
    <row r="324" spans="9:9">
      <c r="I324" s="2"/>
    </row>
    <row r="325" spans="9:9">
      <c r="I325" s="2"/>
    </row>
    <row r="326" spans="9:9">
      <c r="I326" s="2"/>
    </row>
    <row r="327" spans="9:9">
      <c r="I327" s="2"/>
    </row>
    <row r="328" spans="9:9">
      <c r="I328" s="2"/>
    </row>
    <row r="329" spans="9:9">
      <c r="I329" s="2"/>
    </row>
    <row r="330" spans="9:9">
      <c r="I330" s="2"/>
    </row>
    <row r="331" spans="9:9">
      <c r="I331" s="2"/>
    </row>
    <row r="332" spans="9:9">
      <c r="I332" s="2"/>
    </row>
    <row r="333" spans="9:9">
      <c r="I333" s="2"/>
    </row>
    <row r="334" spans="9:9">
      <c r="I334" s="2"/>
    </row>
    <row r="335" spans="9:9">
      <c r="I335" s="2"/>
    </row>
    <row r="336" spans="9:9">
      <c r="I336" s="2"/>
    </row>
    <row r="337" spans="9:9">
      <c r="I337" s="2"/>
    </row>
    <row r="338" spans="9:9">
      <c r="I338" s="2"/>
    </row>
    <row r="339" spans="9:9">
      <c r="I339" s="2"/>
    </row>
    <row r="340" spans="9:9">
      <c r="I340" s="2"/>
    </row>
    <row r="341" spans="9:9">
      <c r="I341" s="2"/>
    </row>
    <row r="342" spans="9:9">
      <c r="I342" s="2"/>
    </row>
    <row r="343" spans="9:9">
      <c r="I343" s="2"/>
    </row>
    <row r="344" spans="9:9">
      <c r="I344" s="2"/>
    </row>
    <row r="345" spans="9:9">
      <c r="I345" s="2"/>
    </row>
    <row r="346" spans="9:9">
      <c r="I346" s="2"/>
    </row>
    <row r="347" spans="9:9">
      <c r="I347" s="2"/>
    </row>
    <row r="348" spans="9:9">
      <c r="I348" s="2"/>
    </row>
    <row r="349" spans="9:9">
      <c r="I349" s="2"/>
    </row>
    <row r="350" spans="9:9">
      <c r="I350" s="2"/>
    </row>
    <row r="351" spans="9:9">
      <c r="I351" s="2"/>
    </row>
    <row r="352" spans="9:9">
      <c r="I352" s="2"/>
    </row>
    <row r="353" spans="9:9">
      <c r="I353" s="2"/>
    </row>
    <row r="354" spans="9:9">
      <c r="I354" s="2"/>
    </row>
    <row r="355" spans="9:9">
      <c r="I355" s="2"/>
    </row>
    <row r="356" spans="9:9">
      <c r="I356" s="2"/>
    </row>
    <row r="357" spans="9:9">
      <c r="I357" s="2"/>
    </row>
    <row r="358" spans="9:9">
      <c r="I358" s="2"/>
    </row>
    <row r="359" spans="9:9">
      <c r="I359" s="2"/>
    </row>
    <row r="360" spans="9:9">
      <c r="I360" s="2"/>
    </row>
    <row r="361" spans="9:9">
      <c r="I361" s="2"/>
    </row>
    <row r="362" spans="9:9">
      <c r="I362" s="2"/>
    </row>
    <row r="363" spans="9:9">
      <c r="I363" s="2"/>
    </row>
    <row r="364" spans="9:9">
      <c r="I364" s="2"/>
    </row>
    <row r="365" spans="9:9">
      <c r="I365" s="2"/>
    </row>
    <row r="366" spans="9:9">
      <c r="I366" s="2"/>
    </row>
    <row r="367" spans="9:9">
      <c r="I367" s="2"/>
    </row>
    <row r="368" spans="9:9">
      <c r="I368" s="2"/>
    </row>
    <row r="369" spans="9:9">
      <c r="I369" s="2"/>
    </row>
    <row r="370" spans="9:9">
      <c r="I370" s="2"/>
    </row>
    <row r="371" spans="9:9">
      <c r="I371" s="2"/>
    </row>
    <row r="372" spans="9:9">
      <c r="I372" s="2"/>
    </row>
    <row r="373" spans="9:9">
      <c r="I373" s="2"/>
    </row>
    <row r="374" spans="9:9">
      <c r="I374" s="2"/>
    </row>
    <row r="375" spans="9:9">
      <c r="I375" s="2"/>
    </row>
    <row r="376" spans="9:9">
      <c r="I376" s="2"/>
    </row>
    <row r="377" spans="9:9">
      <c r="I377" s="2"/>
    </row>
    <row r="378" spans="9:9">
      <c r="I378" s="2"/>
    </row>
    <row r="379" spans="9:9">
      <c r="I379" s="2"/>
    </row>
    <row r="380" spans="9:9">
      <c r="I380" s="2"/>
    </row>
    <row r="381" spans="9:9">
      <c r="I381" s="2"/>
    </row>
    <row r="382" spans="9:9">
      <c r="I382" s="2"/>
    </row>
    <row r="383" spans="9:9">
      <c r="I383" s="2"/>
    </row>
    <row r="384" spans="9:9">
      <c r="I384" s="2"/>
    </row>
    <row r="385" spans="9:9">
      <c r="I385" s="2"/>
    </row>
    <row r="386" spans="9:9">
      <c r="I386" s="2"/>
    </row>
    <row r="387" spans="9:9">
      <c r="I387" s="2"/>
    </row>
    <row r="388" spans="9:9">
      <c r="I388" s="2"/>
    </row>
    <row r="389" spans="9:9">
      <c r="I389" s="2"/>
    </row>
    <row r="390" spans="9:9">
      <c r="I390" s="2"/>
    </row>
    <row r="391" spans="9:9">
      <c r="I391" s="2"/>
    </row>
    <row r="392" spans="9:9">
      <c r="I392" s="2"/>
    </row>
    <row r="393" spans="9:9">
      <c r="I393" s="2"/>
    </row>
    <row r="394" spans="9:9">
      <c r="I394" s="2"/>
    </row>
    <row r="395" spans="9:9">
      <c r="I395" s="2"/>
    </row>
    <row r="396" spans="9:9">
      <c r="I396" s="2"/>
    </row>
    <row r="397" spans="9:9">
      <c r="I397" s="2"/>
    </row>
    <row r="398" spans="9:9">
      <c r="I398" s="2"/>
    </row>
    <row r="399" spans="9:9">
      <c r="I399" s="2"/>
    </row>
    <row r="400" spans="9:9">
      <c r="I400" s="2"/>
    </row>
    <row r="401" spans="9:9">
      <c r="I401" s="2"/>
    </row>
    <row r="402" spans="9:9">
      <c r="I402" s="2"/>
    </row>
    <row r="403" spans="9:9">
      <c r="I403" s="2"/>
    </row>
    <row r="404" spans="9:9">
      <c r="I404" s="2"/>
    </row>
    <row r="405" spans="9:9">
      <c r="I405" s="2"/>
    </row>
    <row r="406" spans="9:9">
      <c r="I406" s="2"/>
    </row>
    <row r="407" spans="9:9">
      <c r="I407" s="2"/>
    </row>
    <row r="408" spans="9:9">
      <c r="I408" s="2"/>
    </row>
    <row r="409" spans="9:9">
      <c r="I409" s="2"/>
    </row>
    <row r="410" spans="9:9">
      <c r="I410" s="2"/>
    </row>
    <row r="411" spans="9:9">
      <c r="I411" s="2"/>
    </row>
    <row r="412" spans="9:9">
      <c r="I412" s="2"/>
    </row>
    <row r="413" spans="9:9">
      <c r="I413" s="2"/>
    </row>
    <row r="414" spans="9:9">
      <c r="I414" s="2"/>
    </row>
    <row r="415" spans="9:9">
      <c r="I415" s="2"/>
    </row>
    <row r="416" spans="9:9">
      <c r="I416" s="2"/>
    </row>
    <row r="417" spans="9:9">
      <c r="I417" s="2"/>
    </row>
    <row r="418" spans="9:9">
      <c r="I418" s="2"/>
    </row>
    <row r="419" spans="9:9">
      <c r="I419" s="2"/>
    </row>
    <row r="420" spans="9:9">
      <c r="I420" s="2"/>
    </row>
    <row r="421" spans="9:9">
      <c r="I421" s="2"/>
    </row>
    <row r="422" spans="9:9">
      <c r="I422" s="2"/>
    </row>
    <row r="423" spans="9:9">
      <c r="I423" s="2"/>
    </row>
    <row r="424" spans="9:9">
      <c r="I424" s="2"/>
    </row>
    <row r="425" spans="9:9">
      <c r="I425" s="2"/>
    </row>
    <row r="426" spans="9:9">
      <c r="I426" s="2"/>
    </row>
    <row r="427" spans="9:9">
      <c r="I427" s="2"/>
    </row>
    <row r="428" spans="9:9">
      <c r="I428" s="2"/>
    </row>
    <row r="429" spans="9:9">
      <c r="I429" s="2"/>
    </row>
    <row r="430" spans="9:9">
      <c r="I430" s="2"/>
    </row>
    <row r="431" spans="9:9">
      <c r="I431" s="2"/>
    </row>
    <row r="432" spans="9:9">
      <c r="I432" s="2"/>
    </row>
    <row r="433" spans="9:9">
      <c r="I433" s="2"/>
    </row>
    <row r="434" spans="9:9">
      <c r="I434" s="2"/>
    </row>
    <row r="435" spans="9:9">
      <c r="I435" s="2"/>
    </row>
    <row r="436" spans="9:9">
      <c r="I436" s="2"/>
    </row>
    <row r="437" spans="9:9">
      <c r="I437" s="2"/>
    </row>
    <row r="438" spans="9:9">
      <c r="I438" s="2"/>
    </row>
    <row r="439" spans="9:9">
      <c r="I439" s="2"/>
    </row>
    <row r="440" spans="9:9">
      <c r="I440" s="2"/>
    </row>
    <row r="441" spans="9:9">
      <c r="I441" s="2"/>
    </row>
    <row r="442" spans="9:9">
      <c r="I442" s="2"/>
    </row>
    <row r="443" spans="9:9">
      <c r="I443" s="2"/>
    </row>
    <row r="444" spans="9:9">
      <c r="I444" s="2"/>
    </row>
    <row r="445" spans="9:9">
      <c r="I445" s="2"/>
    </row>
    <row r="446" spans="9:9">
      <c r="I446" s="2"/>
    </row>
    <row r="447" spans="9:9">
      <c r="I447" s="2"/>
    </row>
    <row r="448" spans="9:9">
      <c r="I448" s="2"/>
    </row>
  </sheetData>
  <autoFilter ref="A3:T267" xr:uid="{00000000-0009-0000-0000-000000000000}">
    <sortState ref="A4:T70">
      <sortCondition descending="1" ref="E3:E267"/>
    </sortState>
  </autoFilter>
  <sortState ref="A15:T96">
    <sortCondition descending="1" ref="A15:A96"/>
  </sortState>
  <mergeCells count="3">
    <mergeCell ref="A2:I2"/>
    <mergeCell ref="A1:J1"/>
    <mergeCell ref="A3:B3"/>
  </mergeCells>
  <phoneticPr fontId="0" type="noConversion"/>
  <conditionalFormatting sqref="S149:S154 S158:S169 S193:S196 S180:S191 S198 S200:S246 S248:S267 S171:S178 S4">
    <cfRule type="containsText" dxfId="727" priority="1387" operator="containsText" text="Y">
      <formula>NOT(ISERROR(SEARCH("Y",S4)))</formula>
    </cfRule>
    <cfRule type="containsText" dxfId="726" priority="1388" operator="containsText" text="N">
      <formula>NOT(ISERROR(SEARCH("N",S4)))</formula>
    </cfRule>
  </conditionalFormatting>
  <conditionalFormatting sqref="S148">
    <cfRule type="containsText" dxfId="725" priority="1383" operator="containsText" text="Y">
      <formula>NOT(ISERROR(SEARCH("Y",S148)))</formula>
    </cfRule>
    <cfRule type="containsText" dxfId="724" priority="1384" operator="containsText" text="N">
      <formula>NOT(ISERROR(SEARCH("N",S148)))</formula>
    </cfRule>
  </conditionalFormatting>
  <conditionalFormatting sqref="S147">
    <cfRule type="containsText" dxfId="723" priority="1379" operator="containsText" text="Y">
      <formula>NOT(ISERROR(SEARCH("Y",S147)))</formula>
    </cfRule>
    <cfRule type="containsText" dxfId="722" priority="1380" operator="containsText" text="N">
      <formula>NOT(ISERROR(SEARCH("N",S147)))</formula>
    </cfRule>
  </conditionalFormatting>
  <conditionalFormatting sqref="S155:S156">
    <cfRule type="containsText" dxfId="721" priority="1377" operator="containsText" text="Y">
      <formula>NOT(ISERROR(SEARCH("Y",S155)))</formula>
    </cfRule>
    <cfRule type="containsText" dxfId="720" priority="1378" operator="containsText" text="N">
      <formula>NOT(ISERROR(SEARCH("N",S155)))</formula>
    </cfRule>
  </conditionalFormatting>
  <conditionalFormatting sqref="S192">
    <cfRule type="containsText" dxfId="719" priority="1369" operator="containsText" text="Y">
      <formula>NOT(ISERROR(SEARCH("Y",S192)))</formula>
    </cfRule>
    <cfRule type="containsText" dxfId="718" priority="1370" operator="containsText" text="N">
      <formula>NOT(ISERROR(SEARCH("N",S192)))</formula>
    </cfRule>
  </conditionalFormatting>
  <conditionalFormatting sqref="S146">
    <cfRule type="containsText" dxfId="717" priority="1365" operator="containsText" text="Y">
      <formula>NOT(ISERROR(SEARCH("Y",S146)))</formula>
    </cfRule>
    <cfRule type="containsText" dxfId="716" priority="1366" operator="containsText" text="N">
      <formula>NOT(ISERROR(SEARCH("N",S146)))</formula>
    </cfRule>
  </conditionalFormatting>
  <conditionalFormatting sqref="S145">
    <cfRule type="containsText" dxfId="715" priority="1361" operator="containsText" text="Y">
      <formula>NOT(ISERROR(SEARCH("Y",S145)))</formula>
    </cfRule>
    <cfRule type="containsText" dxfId="714" priority="1362" operator="containsText" text="N">
      <formula>NOT(ISERROR(SEARCH("N",S145)))</formula>
    </cfRule>
  </conditionalFormatting>
  <conditionalFormatting sqref="S144">
    <cfRule type="containsText" dxfId="713" priority="1357" operator="containsText" text="Y">
      <formula>NOT(ISERROR(SEARCH("Y",S144)))</formula>
    </cfRule>
    <cfRule type="containsText" dxfId="712" priority="1358" operator="containsText" text="N">
      <formula>NOT(ISERROR(SEARCH("N",S144)))</formula>
    </cfRule>
  </conditionalFormatting>
  <conditionalFormatting sqref="S143">
    <cfRule type="containsText" dxfId="711" priority="1353" operator="containsText" text="Y">
      <formula>NOT(ISERROR(SEARCH("Y",S143)))</formula>
    </cfRule>
    <cfRule type="containsText" dxfId="710" priority="1354" operator="containsText" text="N">
      <formula>NOT(ISERROR(SEARCH("N",S143)))</formula>
    </cfRule>
  </conditionalFormatting>
  <conditionalFormatting sqref="S170">
    <cfRule type="containsText" dxfId="709" priority="1347" operator="containsText" text="Y">
      <formula>NOT(ISERROR(SEARCH("Y",S170)))</formula>
    </cfRule>
    <cfRule type="containsText" dxfId="708" priority="1348" operator="containsText" text="N">
      <formula>NOT(ISERROR(SEARCH("N",S170)))</formula>
    </cfRule>
  </conditionalFormatting>
  <conditionalFormatting sqref="S142">
    <cfRule type="containsText" dxfId="707" priority="1343" operator="containsText" text="Y">
      <formula>NOT(ISERROR(SEARCH("Y",S142)))</formula>
    </cfRule>
    <cfRule type="containsText" dxfId="706" priority="1344" operator="containsText" text="N">
      <formula>NOT(ISERROR(SEARCH("N",S142)))</formula>
    </cfRule>
  </conditionalFormatting>
  <conditionalFormatting sqref="S141">
    <cfRule type="containsText" dxfId="705" priority="1339" operator="containsText" text="Y">
      <formula>NOT(ISERROR(SEARCH("Y",S141)))</formula>
    </cfRule>
    <cfRule type="containsText" dxfId="704" priority="1340" operator="containsText" text="N">
      <formula>NOT(ISERROR(SEARCH("N",S141)))</formula>
    </cfRule>
  </conditionalFormatting>
  <conditionalFormatting sqref="S140">
    <cfRule type="containsText" dxfId="703" priority="1335" operator="containsText" text="Y">
      <formula>NOT(ISERROR(SEARCH("Y",S140)))</formula>
    </cfRule>
    <cfRule type="containsText" dxfId="702" priority="1336" operator="containsText" text="N">
      <formula>NOT(ISERROR(SEARCH("N",S140)))</formula>
    </cfRule>
  </conditionalFormatting>
  <conditionalFormatting sqref="S139">
    <cfRule type="containsText" dxfId="701" priority="1331" operator="containsText" text="Y">
      <formula>NOT(ISERROR(SEARCH("Y",S139)))</formula>
    </cfRule>
    <cfRule type="containsText" dxfId="700" priority="1332" operator="containsText" text="N">
      <formula>NOT(ISERROR(SEARCH("N",S139)))</formula>
    </cfRule>
  </conditionalFormatting>
  <conditionalFormatting sqref="S138">
    <cfRule type="containsText" dxfId="699" priority="1327" operator="containsText" text="Y">
      <formula>NOT(ISERROR(SEARCH("Y",S138)))</formula>
    </cfRule>
    <cfRule type="containsText" dxfId="698" priority="1328" operator="containsText" text="N">
      <formula>NOT(ISERROR(SEARCH("N",S138)))</formula>
    </cfRule>
  </conditionalFormatting>
  <conditionalFormatting sqref="S135:S137">
    <cfRule type="containsText" dxfId="697" priority="1319" operator="containsText" text="Y">
      <formula>NOT(ISERROR(SEARCH("Y",S135)))</formula>
    </cfRule>
    <cfRule type="containsText" dxfId="696" priority="1320" operator="containsText" text="N">
      <formula>NOT(ISERROR(SEARCH("N",S135)))</formula>
    </cfRule>
  </conditionalFormatting>
  <conditionalFormatting sqref="S134">
    <cfRule type="containsText" dxfId="695" priority="1307" operator="containsText" text="Y">
      <formula>NOT(ISERROR(SEARCH("Y",S134)))</formula>
    </cfRule>
    <cfRule type="containsText" dxfId="694" priority="1308" operator="containsText" text="N">
      <formula>NOT(ISERROR(SEARCH("N",S134)))</formula>
    </cfRule>
  </conditionalFormatting>
  <conditionalFormatting sqref="S132:S133">
    <cfRule type="containsText" dxfId="693" priority="1303" operator="containsText" text="Y">
      <formula>NOT(ISERROR(SEARCH("Y",S132)))</formula>
    </cfRule>
    <cfRule type="containsText" dxfId="692" priority="1304" operator="containsText" text="N">
      <formula>NOT(ISERROR(SEARCH("N",S132)))</formula>
    </cfRule>
  </conditionalFormatting>
  <conditionalFormatting sqref="S131">
    <cfRule type="containsText" dxfId="691" priority="1297" operator="containsText" text="Y">
      <formula>NOT(ISERROR(SEARCH("Y",S131)))</formula>
    </cfRule>
    <cfRule type="containsText" dxfId="690" priority="1298" operator="containsText" text="N">
      <formula>NOT(ISERROR(SEARCH("N",S131)))</formula>
    </cfRule>
  </conditionalFormatting>
  <conditionalFormatting sqref="S128">
    <cfRule type="containsText" dxfId="689" priority="1291" operator="containsText" text="Y">
      <formula>NOT(ISERROR(SEARCH("Y",S128)))</formula>
    </cfRule>
    <cfRule type="containsText" dxfId="688" priority="1292" operator="containsText" text="N">
      <formula>NOT(ISERROR(SEARCH("N",S128)))</formula>
    </cfRule>
  </conditionalFormatting>
  <conditionalFormatting sqref="S127">
    <cfRule type="containsText" dxfId="687" priority="1287" operator="containsText" text="Y">
      <formula>NOT(ISERROR(SEARCH("Y",S127)))</formula>
    </cfRule>
    <cfRule type="containsText" dxfId="686" priority="1288" operator="containsText" text="N">
      <formula>NOT(ISERROR(SEARCH("N",S127)))</formula>
    </cfRule>
  </conditionalFormatting>
  <conditionalFormatting sqref="S126">
    <cfRule type="containsText" dxfId="685" priority="1283" operator="containsText" text="Y">
      <formula>NOT(ISERROR(SEARCH("Y",S126)))</formula>
    </cfRule>
    <cfRule type="containsText" dxfId="684" priority="1284" operator="containsText" text="N">
      <formula>NOT(ISERROR(SEARCH("N",S126)))</formula>
    </cfRule>
  </conditionalFormatting>
  <conditionalFormatting sqref="S197">
    <cfRule type="containsText" dxfId="683" priority="1277" operator="containsText" text="Y">
      <formula>NOT(ISERROR(SEARCH("Y",S197)))</formula>
    </cfRule>
    <cfRule type="containsText" dxfId="682" priority="1278" operator="containsText" text="N">
      <formula>NOT(ISERROR(SEARCH("N",S197)))</formula>
    </cfRule>
  </conditionalFormatting>
  <conditionalFormatting sqref="S199">
    <cfRule type="containsText" dxfId="681" priority="1273" operator="containsText" text="Y">
      <formula>NOT(ISERROR(SEARCH("Y",S199)))</formula>
    </cfRule>
    <cfRule type="containsText" dxfId="680" priority="1274" operator="containsText" text="N">
      <formula>NOT(ISERROR(SEARCH("N",S199)))</formula>
    </cfRule>
  </conditionalFormatting>
  <conditionalFormatting sqref="F131">
    <cfRule type="cellIs" dxfId="679" priority="985" stopIfTrue="1" operator="equal">
      <formula>"Closed"</formula>
    </cfRule>
    <cfRule type="cellIs" dxfId="678" priority="986" stopIfTrue="1" operator="equal">
      <formula>"Live"</formula>
    </cfRule>
  </conditionalFormatting>
  <conditionalFormatting sqref="F136">
    <cfRule type="cellIs" dxfId="677" priority="915" stopIfTrue="1" operator="equal">
      <formula>"Closed"</formula>
    </cfRule>
    <cfRule type="cellIs" dxfId="676" priority="916" stopIfTrue="1" operator="equal">
      <formula>"Live"</formula>
    </cfRule>
  </conditionalFormatting>
  <conditionalFormatting sqref="F138">
    <cfRule type="cellIs" dxfId="675" priority="911" stopIfTrue="1" operator="equal">
      <formula>"Closed"</formula>
    </cfRule>
    <cfRule type="cellIs" dxfId="674" priority="912" stopIfTrue="1" operator="equal">
      <formula>"Live"</formula>
    </cfRule>
  </conditionalFormatting>
  <conditionalFormatting sqref="F140">
    <cfRule type="cellIs" dxfId="673" priority="907" stopIfTrue="1" operator="equal">
      <formula>"Closed"</formula>
    </cfRule>
    <cfRule type="cellIs" dxfId="672" priority="908" stopIfTrue="1" operator="equal">
      <formula>"Live"</formula>
    </cfRule>
  </conditionalFormatting>
  <conditionalFormatting sqref="F142">
    <cfRule type="cellIs" dxfId="671" priority="903" stopIfTrue="1" operator="equal">
      <formula>"Closed"</formula>
    </cfRule>
    <cfRule type="cellIs" dxfId="670" priority="904" stopIfTrue="1" operator="equal">
      <formula>"Live"</formula>
    </cfRule>
  </conditionalFormatting>
  <conditionalFormatting sqref="F144">
    <cfRule type="cellIs" dxfId="669" priority="899" stopIfTrue="1" operator="equal">
      <formula>"Closed"</formula>
    </cfRule>
    <cfRule type="cellIs" dxfId="668" priority="900" stopIfTrue="1" operator="equal">
      <formula>"Live"</formula>
    </cfRule>
  </conditionalFormatting>
  <conditionalFormatting sqref="F171">
    <cfRule type="cellIs" dxfId="667" priority="833" stopIfTrue="1" operator="equal">
      <formula>"Closed"</formula>
    </cfRule>
    <cfRule type="cellIs" dxfId="666" priority="834" stopIfTrue="1" operator="equal">
      <formula>"Live"</formula>
    </cfRule>
  </conditionalFormatting>
  <conditionalFormatting sqref="F173">
    <cfRule type="cellIs" dxfId="665" priority="829" stopIfTrue="1" operator="equal">
      <formula>"Closed"</formula>
    </cfRule>
    <cfRule type="cellIs" dxfId="664" priority="830" stopIfTrue="1" operator="equal">
      <formula>"Live"</formula>
    </cfRule>
  </conditionalFormatting>
  <conditionalFormatting sqref="F175">
    <cfRule type="cellIs" dxfId="663" priority="825" stopIfTrue="1" operator="equal">
      <formula>"Closed"</formula>
    </cfRule>
    <cfRule type="cellIs" dxfId="662" priority="826" stopIfTrue="1" operator="equal">
      <formula>"Live"</formula>
    </cfRule>
  </conditionalFormatting>
  <conditionalFormatting sqref="F177">
    <cfRule type="cellIs" dxfId="661" priority="821" stopIfTrue="1" operator="equal">
      <formula>"Closed"</formula>
    </cfRule>
    <cfRule type="cellIs" dxfId="660" priority="822" stopIfTrue="1" operator="equal">
      <formula>"Live"</formula>
    </cfRule>
  </conditionalFormatting>
  <conditionalFormatting sqref="F179">
    <cfRule type="cellIs" dxfId="659" priority="817" stopIfTrue="1" operator="equal">
      <formula>"Closed"</formula>
    </cfRule>
    <cfRule type="cellIs" dxfId="658" priority="818" stopIfTrue="1" operator="equal">
      <formula>"Live"</formula>
    </cfRule>
  </conditionalFormatting>
  <conditionalFormatting sqref="F181">
    <cfRule type="cellIs" dxfId="657" priority="813" stopIfTrue="1" operator="equal">
      <formula>"Closed"</formula>
    </cfRule>
    <cfRule type="cellIs" dxfId="656" priority="814" stopIfTrue="1" operator="equal">
      <formula>"Live"</formula>
    </cfRule>
  </conditionalFormatting>
  <conditionalFormatting sqref="F183">
    <cfRule type="cellIs" dxfId="655" priority="809" stopIfTrue="1" operator="equal">
      <formula>"Closed"</formula>
    </cfRule>
    <cfRule type="cellIs" dxfId="654" priority="810" stopIfTrue="1" operator="equal">
      <formula>"Live"</formula>
    </cfRule>
  </conditionalFormatting>
  <conditionalFormatting sqref="F185">
    <cfRule type="cellIs" dxfId="653" priority="805" stopIfTrue="1" operator="equal">
      <formula>"Closed"</formula>
    </cfRule>
    <cfRule type="cellIs" dxfId="652" priority="806" stopIfTrue="1" operator="equal">
      <formula>"Live"</formula>
    </cfRule>
  </conditionalFormatting>
  <conditionalFormatting sqref="F187">
    <cfRule type="cellIs" dxfId="651" priority="801" stopIfTrue="1" operator="equal">
      <formula>"Closed"</formula>
    </cfRule>
    <cfRule type="cellIs" dxfId="650" priority="802" stopIfTrue="1" operator="equal">
      <formula>"Live"</formula>
    </cfRule>
  </conditionalFormatting>
  <conditionalFormatting sqref="F189">
    <cfRule type="cellIs" dxfId="649" priority="797" stopIfTrue="1" operator="equal">
      <formula>"Closed"</formula>
    </cfRule>
    <cfRule type="cellIs" dxfId="648" priority="798" stopIfTrue="1" operator="equal">
      <formula>"Live"</formula>
    </cfRule>
  </conditionalFormatting>
  <conditionalFormatting sqref="F191">
    <cfRule type="cellIs" dxfId="647" priority="793" stopIfTrue="1" operator="equal">
      <formula>"Closed"</formula>
    </cfRule>
    <cfRule type="cellIs" dxfId="646" priority="794" stopIfTrue="1" operator="equal">
      <formula>"Live"</formula>
    </cfRule>
  </conditionalFormatting>
  <conditionalFormatting sqref="F193">
    <cfRule type="cellIs" dxfId="645" priority="789" stopIfTrue="1" operator="equal">
      <formula>"Closed"</formula>
    </cfRule>
    <cfRule type="cellIs" dxfId="644" priority="790" stopIfTrue="1" operator="equal">
      <formula>"Live"</formula>
    </cfRule>
  </conditionalFormatting>
  <conditionalFormatting sqref="F195">
    <cfRule type="cellIs" dxfId="643" priority="785" stopIfTrue="1" operator="equal">
      <formula>"Closed"</formula>
    </cfRule>
    <cfRule type="cellIs" dxfId="642" priority="786" stopIfTrue="1" operator="equal">
      <formula>"Live"</formula>
    </cfRule>
  </conditionalFormatting>
  <conditionalFormatting sqref="F197">
    <cfRule type="cellIs" dxfId="641" priority="781" stopIfTrue="1" operator="equal">
      <formula>"Closed"</formula>
    </cfRule>
    <cfRule type="cellIs" dxfId="640" priority="782" stopIfTrue="1" operator="equal">
      <formula>"Live"</formula>
    </cfRule>
  </conditionalFormatting>
  <conditionalFormatting sqref="F199">
    <cfRule type="cellIs" dxfId="639" priority="777" stopIfTrue="1" operator="equal">
      <formula>"Closed"</formula>
    </cfRule>
    <cfRule type="cellIs" dxfId="638" priority="778" stopIfTrue="1" operator="equal">
      <formula>"Live"</formula>
    </cfRule>
  </conditionalFormatting>
  <conditionalFormatting sqref="F201">
    <cfRule type="cellIs" dxfId="637" priority="773" stopIfTrue="1" operator="equal">
      <formula>"Closed"</formula>
    </cfRule>
    <cfRule type="cellIs" dxfId="636" priority="774" stopIfTrue="1" operator="equal">
      <formula>"Live"</formula>
    </cfRule>
  </conditionalFormatting>
  <conditionalFormatting sqref="F203">
    <cfRule type="cellIs" dxfId="635" priority="769" stopIfTrue="1" operator="equal">
      <formula>"Closed"</formula>
    </cfRule>
    <cfRule type="cellIs" dxfId="634" priority="770" stopIfTrue="1" operator="equal">
      <formula>"Live"</formula>
    </cfRule>
  </conditionalFormatting>
  <conditionalFormatting sqref="F205">
    <cfRule type="cellIs" dxfId="633" priority="765" stopIfTrue="1" operator="equal">
      <formula>"Closed"</formula>
    </cfRule>
    <cfRule type="cellIs" dxfId="632" priority="766" stopIfTrue="1" operator="equal">
      <formula>"Live"</formula>
    </cfRule>
  </conditionalFormatting>
  <conditionalFormatting sqref="F207">
    <cfRule type="cellIs" dxfId="631" priority="761" stopIfTrue="1" operator="equal">
      <formula>"Closed"</formula>
    </cfRule>
    <cfRule type="cellIs" dxfId="630" priority="762" stopIfTrue="1" operator="equal">
      <formula>"Live"</formula>
    </cfRule>
  </conditionalFormatting>
  <conditionalFormatting sqref="F209">
    <cfRule type="cellIs" dxfId="629" priority="757" stopIfTrue="1" operator="equal">
      <formula>"Closed"</formula>
    </cfRule>
    <cfRule type="cellIs" dxfId="628" priority="758" stopIfTrue="1" operator="equal">
      <formula>"Live"</formula>
    </cfRule>
  </conditionalFormatting>
  <conditionalFormatting sqref="F211">
    <cfRule type="cellIs" dxfId="627" priority="753" stopIfTrue="1" operator="equal">
      <formula>"Closed"</formula>
    </cfRule>
    <cfRule type="cellIs" dxfId="626" priority="754" stopIfTrue="1" operator="equal">
      <formula>"Live"</formula>
    </cfRule>
  </conditionalFormatting>
  <conditionalFormatting sqref="F213">
    <cfRule type="cellIs" dxfId="625" priority="749" stopIfTrue="1" operator="equal">
      <formula>"Closed"</formula>
    </cfRule>
    <cfRule type="cellIs" dxfId="624" priority="750" stopIfTrue="1" operator="equal">
      <formula>"Live"</formula>
    </cfRule>
  </conditionalFormatting>
  <conditionalFormatting sqref="F215">
    <cfRule type="cellIs" dxfId="623" priority="745" stopIfTrue="1" operator="equal">
      <formula>"Closed"</formula>
    </cfRule>
    <cfRule type="cellIs" dxfId="622" priority="746" stopIfTrue="1" operator="equal">
      <formula>"Live"</formula>
    </cfRule>
  </conditionalFormatting>
  <conditionalFormatting sqref="F217">
    <cfRule type="cellIs" dxfId="621" priority="741" stopIfTrue="1" operator="equal">
      <formula>"Closed"</formula>
    </cfRule>
    <cfRule type="cellIs" dxfId="620" priority="742" stopIfTrue="1" operator="equal">
      <formula>"Live"</formula>
    </cfRule>
  </conditionalFormatting>
  <conditionalFormatting sqref="F219">
    <cfRule type="cellIs" dxfId="619" priority="737" stopIfTrue="1" operator="equal">
      <formula>"Closed"</formula>
    </cfRule>
    <cfRule type="cellIs" dxfId="618" priority="738" stopIfTrue="1" operator="equal">
      <formula>"Live"</formula>
    </cfRule>
  </conditionalFormatting>
  <conditionalFormatting sqref="F221">
    <cfRule type="cellIs" dxfId="617" priority="733" stopIfTrue="1" operator="equal">
      <formula>"Closed"</formula>
    </cfRule>
    <cfRule type="cellIs" dxfId="616" priority="734" stopIfTrue="1" operator="equal">
      <formula>"Live"</formula>
    </cfRule>
  </conditionalFormatting>
  <conditionalFormatting sqref="F223">
    <cfRule type="cellIs" dxfId="615" priority="729" stopIfTrue="1" operator="equal">
      <formula>"Closed"</formula>
    </cfRule>
    <cfRule type="cellIs" dxfId="614" priority="730" stopIfTrue="1" operator="equal">
      <formula>"Live"</formula>
    </cfRule>
  </conditionalFormatting>
  <conditionalFormatting sqref="F225">
    <cfRule type="cellIs" dxfId="613" priority="725" stopIfTrue="1" operator="equal">
      <formula>"Closed"</formula>
    </cfRule>
    <cfRule type="cellIs" dxfId="612" priority="726" stopIfTrue="1" operator="equal">
      <formula>"Live"</formula>
    </cfRule>
  </conditionalFormatting>
  <conditionalFormatting sqref="F227">
    <cfRule type="cellIs" dxfId="611" priority="721" stopIfTrue="1" operator="equal">
      <formula>"Closed"</formula>
    </cfRule>
    <cfRule type="cellIs" dxfId="610" priority="722" stopIfTrue="1" operator="equal">
      <formula>"Live"</formula>
    </cfRule>
  </conditionalFormatting>
  <conditionalFormatting sqref="F229">
    <cfRule type="cellIs" dxfId="609" priority="717" stopIfTrue="1" operator="equal">
      <formula>"Closed"</formula>
    </cfRule>
    <cfRule type="cellIs" dxfId="608" priority="718" stopIfTrue="1" operator="equal">
      <formula>"Live"</formula>
    </cfRule>
  </conditionalFormatting>
  <conditionalFormatting sqref="F128">
    <cfRule type="cellIs" dxfId="607" priority="987" stopIfTrue="1" operator="equal">
      <formula>"Closed"</formula>
    </cfRule>
    <cfRule type="cellIs" dxfId="606" priority="988" stopIfTrue="1" operator="equal">
      <formula>"Live"</formula>
    </cfRule>
  </conditionalFormatting>
  <conditionalFormatting sqref="F132">
    <cfRule type="cellIs" dxfId="605" priority="983" stopIfTrue="1" operator="equal">
      <formula>"Closed"</formula>
    </cfRule>
    <cfRule type="cellIs" dxfId="604" priority="984" stopIfTrue="1" operator="equal">
      <formula>"Live"</formula>
    </cfRule>
  </conditionalFormatting>
  <conditionalFormatting sqref="F174">
    <cfRule type="cellIs" dxfId="603" priority="827" stopIfTrue="1" operator="equal">
      <formula>"Closed"</formula>
    </cfRule>
    <cfRule type="cellIs" dxfId="602" priority="828" stopIfTrue="1" operator="equal">
      <formula>"Live"</formula>
    </cfRule>
  </conditionalFormatting>
  <conditionalFormatting sqref="F266">
    <cfRule type="cellIs" dxfId="601" priority="979" stopIfTrue="1" operator="equal">
      <formula>"Closed"</formula>
    </cfRule>
    <cfRule type="cellIs" dxfId="600" priority="980" stopIfTrue="1" operator="equal">
      <formula>"Live"</formula>
    </cfRule>
  </conditionalFormatting>
  <conditionalFormatting sqref="F265">
    <cfRule type="cellIs" dxfId="599" priority="977" stopIfTrue="1" operator="equal">
      <formula>"Closed"</formula>
    </cfRule>
    <cfRule type="cellIs" dxfId="598" priority="978" stopIfTrue="1" operator="equal">
      <formula>"Live"</formula>
    </cfRule>
  </conditionalFormatting>
  <conditionalFormatting sqref="F264">
    <cfRule type="cellIs" dxfId="597" priority="975" stopIfTrue="1" operator="equal">
      <formula>"Closed"</formula>
    </cfRule>
    <cfRule type="cellIs" dxfId="596" priority="976" stopIfTrue="1" operator="equal">
      <formula>"Live"</formula>
    </cfRule>
  </conditionalFormatting>
  <conditionalFormatting sqref="F263">
    <cfRule type="cellIs" dxfId="595" priority="973" stopIfTrue="1" operator="equal">
      <formula>"Closed"</formula>
    </cfRule>
    <cfRule type="cellIs" dxfId="594" priority="974" stopIfTrue="1" operator="equal">
      <formula>"Live"</formula>
    </cfRule>
  </conditionalFormatting>
  <conditionalFormatting sqref="F262">
    <cfRule type="cellIs" dxfId="593" priority="971" stopIfTrue="1" operator="equal">
      <formula>"Closed"</formula>
    </cfRule>
    <cfRule type="cellIs" dxfId="592" priority="972" stopIfTrue="1" operator="equal">
      <formula>"Live"</formula>
    </cfRule>
  </conditionalFormatting>
  <conditionalFormatting sqref="F261">
    <cfRule type="cellIs" dxfId="591" priority="969" stopIfTrue="1" operator="equal">
      <formula>"Closed"</formula>
    </cfRule>
    <cfRule type="cellIs" dxfId="590" priority="970" stopIfTrue="1" operator="equal">
      <formula>"Live"</formula>
    </cfRule>
  </conditionalFormatting>
  <conditionalFormatting sqref="F260">
    <cfRule type="cellIs" dxfId="589" priority="967" stopIfTrue="1" operator="equal">
      <formula>"Closed"</formula>
    </cfRule>
    <cfRule type="cellIs" dxfId="588" priority="968" stopIfTrue="1" operator="equal">
      <formula>"Live"</formula>
    </cfRule>
  </conditionalFormatting>
  <conditionalFormatting sqref="F259">
    <cfRule type="cellIs" dxfId="587" priority="965" stopIfTrue="1" operator="equal">
      <formula>"Closed"</formula>
    </cfRule>
    <cfRule type="cellIs" dxfId="586" priority="966" stopIfTrue="1" operator="equal">
      <formula>"Live"</formula>
    </cfRule>
  </conditionalFormatting>
  <conditionalFormatting sqref="F258">
    <cfRule type="cellIs" dxfId="585" priority="963" stopIfTrue="1" operator="equal">
      <formula>"Closed"</formula>
    </cfRule>
    <cfRule type="cellIs" dxfId="584" priority="964" stopIfTrue="1" operator="equal">
      <formula>"Live"</formula>
    </cfRule>
  </conditionalFormatting>
  <conditionalFormatting sqref="F257">
    <cfRule type="cellIs" dxfId="583" priority="961" stopIfTrue="1" operator="equal">
      <formula>"Closed"</formula>
    </cfRule>
    <cfRule type="cellIs" dxfId="582" priority="962" stopIfTrue="1" operator="equal">
      <formula>"Live"</formula>
    </cfRule>
  </conditionalFormatting>
  <conditionalFormatting sqref="F256">
    <cfRule type="cellIs" dxfId="581" priority="959" stopIfTrue="1" operator="equal">
      <formula>"Closed"</formula>
    </cfRule>
    <cfRule type="cellIs" dxfId="580" priority="960" stopIfTrue="1" operator="equal">
      <formula>"Live"</formula>
    </cfRule>
  </conditionalFormatting>
  <conditionalFormatting sqref="F255">
    <cfRule type="cellIs" dxfId="579" priority="957" stopIfTrue="1" operator="equal">
      <formula>"Closed"</formula>
    </cfRule>
    <cfRule type="cellIs" dxfId="578" priority="958" stopIfTrue="1" operator="equal">
      <formula>"Live"</formula>
    </cfRule>
  </conditionalFormatting>
  <conditionalFormatting sqref="F254">
    <cfRule type="cellIs" dxfId="577" priority="955" stopIfTrue="1" operator="equal">
      <formula>"Closed"</formula>
    </cfRule>
    <cfRule type="cellIs" dxfId="576" priority="956" stopIfTrue="1" operator="equal">
      <formula>"Live"</formula>
    </cfRule>
  </conditionalFormatting>
  <conditionalFormatting sqref="F253">
    <cfRule type="cellIs" dxfId="575" priority="953" stopIfTrue="1" operator="equal">
      <formula>"Closed"</formula>
    </cfRule>
    <cfRule type="cellIs" dxfId="574" priority="954" stopIfTrue="1" operator="equal">
      <formula>"Live"</formula>
    </cfRule>
  </conditionalFormatting>
  <conditionalFormatting sqref="F252">
    <cfRule type="cellIs" dxfId="573" priority="951" stopIfTrue="1" operator="equal">
      <formula>"Closed"</formula>
    </cfRule>
    <cfRule type="cellIs" dxfId="572" priority="952" stopIfTrue="1" operator="equal">
      <formula>"Live"</formula>
    </cfRule>
  </conditionalFormatting>
  <conditionalFormatting sqref="F251">
    <cfRule type="cellIs" dxfId="571" priority="949" stopIfTrue="1" operator="equal">
      <formula>"Closed"</formula>
    </cfRule>
    <cfRule type="cellIs" dxfId="570" priority="950" stopIfTrue="1" operator="equal">
      <formula>"Live"</formula>
    </cfRule>
  </conditionalFormatting>
  <conditionalFormatting sqref="F250">
    <cfRule type="cellIs" dxfId="569" priority="947" stopIfTrue="1" operator="equal">
      <formula>"Closed"</formula>
    </cfRule>
    <cfRule type="cellIs" dxfId="568" priority="948" stopIfTrue="1" operator="equal">
      <formula>"Live"</formula>
    </cfRule>
  </conditionalFormatting>
  <conditionalFormatting sqref="F249">
    <cfRule type="cellIs" dxfId="567" priority="945" stopIfTrue="1" operator="equal">
      <formula>"Closed"</formula>
    </cfRule>
    <cfRule type="cellIs" dxfId="566" priority="946" stopIfTrue="1" operator="equal">
      <formula>"Live"</formula>
    </cfRule>
  </conditionalFormatting>
  <conditionalFormatting sqref="F248">
    <cfRule type="cellIs" dxfId="565" priority="943" stopIfTrue="1" operator="equal">
      <formula>"Closed"</formula>
    </cfRule>
    <cfRule type="cellIs" dxfId="564" priority="944" stopIfTrue="1" operator="equal">
      <formula>"Live"</formula>
    </cfRule>
  </conditionalFormatting>
  <conditionalFormatting sqref="F247">
    <cfRule type="cellIs" dxfId="563" priority="941" stopIfTrue="1" operator="equal">
      <formula>"Closed"</formula>
    </cfRule>
    <cfRule type="cellIs" dxfId="562" priority="942" stopIfTrue="1" operator="equal">
      <formula>"Live"</formula>
    </cfRule>
  </conditionalFormatting>
  <conditionalFormatting sqref="F246">
    <cfRule type="cellIs" dxfId="561" priority="939" stopIfTrue="1" operator="equal">
      <formula>"Closed"</formula>
    </cfRule>
    <cfRule type="cellIs" dxfId="560" priority="940" stopIfTrue="1" operator="equal">
      <formula>"Live"</formula>
    </cfRule>
  </conditionalFormatting>
  <conditionalFormatting sqref="F245">
    <cfRule type="cellIs" dxfId="559" priority="937" stopIfTrue="1" operator="equal">
      <formula>"Closed"</formula>
    </cfRule>
    <cfRule type="cellIs" dxfId="558" priority="938" stopIfTrue="1" operator="equal">
      <formula>"Live"</formula>
    </cfRule>
  </conditionalFormatting>
  <conditionalFormatting sqref="F244">
    <cfRule type="cellIs" dxfId="557" priority="935" stopIfTrue="1" operator="equal">
      <formula>"Closed"</formula>
    </cfRule>
    <cfRule type="cellIs" dxfId="556" priority="936" stopIfTrue="1" operator="equal">
      <formula>"Live"</formula>
    </cfRule>
  </conditionalFormatting>
  <conditionalFormatting sqref="F243">
    <cfRule type="cellIs" dxfId="555" priority="933" stopIfTrue="1" operator="equal">
      <formula>"Closed"</formula>
    </cfRule>
    <cfRule type="cellIs" dxfId="554" priority="934" stopIfTrue="1" operator="equal">
      <formula>"Live"</formula>
    </cfRule>
  </conditionalFormatting>
  <conditionalFormatting sqref="F242">
    <cfRule type="cellIs" dxfId="553" priority="931" stopIfTrue="1" operator="equal">
      <formula>"Closed"</formula>
    </cfRule>
    <cfRule type="cellIs" dxfId="552" priority="932" stopIfTrue="1" operator="equal">
      <formula>"Live"</formula>
    </cfRule>
  </conditionalFormatting>
  <conditionalFormatting sqref="F241">
    <cfRule type="cellIs" dxfId="551" priority="929" stopIfTrue="1" operator="equal">
      <formula>"Closed"</formula>
    </cfRule>
    <cfRule type="cellIs" dxfId="550" priority="930" stopIfTrue="1" operator="equal">
      <formula>"Live"</formula>
    </cfRule>
  </conditionalFormatting>
  <conditionalFormatting sqref="F240">
    <cfRule type="cellIs" dxfId="549" priority="927" stopIfTrue="1" operator="equal">
      <formula>"Closed"</formula>
    </cfRule>
    <cfRule type="cellIs" dxfId="548" priority="928" stopIfTrue="1" operator="equal">
      <formula>"Live"</formula>
    </cfRule>
  </conditionalFormatting>
  <conditionalFormatting sqref="F239">
    <cfRule type="cellIs" dxfId="547" priority="925" stopIfTrue="1" operator="equal">
      <formula>"Closed"</formula>
    </cfRule>
    <cfRule type="cellIs" dxfId="546" priority="926" stopIfTrue="1" operator="equal">
      <formula>"Live"</formula>
    </cfRule>
  </conditionalFormatting>
  <conditionalFormatting sqref="F238">
    <cfRule type="cellIs" dxfId="545" priority="923" stopIfTrue="1" operator="equal">
      <formula>"Closed"</formula>
    </cfRule>
    <cfRule type="cellIs" dxfId="544" priority="924" stopIfTrue="1" operator="equal">
      <formula>"Live"</formula>
    </cfRule>
  </conditionalFormatting>
  <conditionalFormatting sqref="F233">
    <cfRule type="cellIs" dxfId="543" priority="709" stopIfTrue="1" operator="equal">
      <formula>"Closed"</formula>
    </cfRule>
    <cfRule type="cellIs" dxfId="542" priority="710" stopIfTrue="1" operator="equal">
      <formula>"Live"</formula>
    </cfRule>
  </conditionalFormatting>
  <conditionalFormatting sqref="F133">
    <cfRule type="cellIs" dxfId="541" priority="921" stopIfTrue="1" operator="equal">
      <formula>"Closed"</formula>
    </cfRule>
    <cfRule type="cellIs" dxfId="540" priority="922" stopIfTrue="1" operator="equal">
      <formula>"Live"</formula>
    </cfRule>
  </conditionalFormatting>
  <conditionalFormatting sqref="F134">
    <cfRule type="cellIs" dxfId="539" priority="919" stopIfTrue="1" operator="equal">
      <formula>"Closed"</formula>
    </cfRule>
    <cfRule type="cellIs" dxfId="538" priority="920" stopIfTrue="1" operator="equal">
      <formula>"Live"</formula>
    </cfRule>
  </conditionalFormatting>
  <conditionalFormatting sqref="F135">
    <cfRule type="cellIs" dxfId="537" priority="917" stopIfTrue="1" operator="equal">
      <formula>"Closed"</formula>
    </cfRule>
    <cfRule type="cellIs" dxfId="536" priority="918" stopIfTrue="1" operator="equal">
      <formula>"Live"</formula>
    </cfRule>
  </conditionalFormatting>
  <conditionalFormatting sqref="F137">
    <cfRule type="cellIs" dxfId="535" priority="913" stopIfTrue="1" operator="equal">
      <formula>"Closed"</formula>
    </cfRule>
    <cfRule type="cellIs" dxfId="534" priority="914" stopIfTrue="1" operator="equal">
      <formula>"Live"</formula>
    </cfRule>
  </conditionalFormatting>
  <conditionalFormatting sqref="F139">
    <cfRule type="cellIs" dxfId="533" priority="909" stopIfTrue="1" operator="equal">
      <formula>"Closed"</formula>
    </cfRule>
    <cfRule type="cellIs" dxfId="532" priority="910" stopIfTrue="1" operator="equal">
      <formula>"Live"</formula>
    </cfRule>
  </conditionalFormatting>
  <conditionalFormatting sqref="F141">
    <cfRule type="cellIs" dxfId="531" priority="905" stopIfTrue="1" operator="equal">
      <formula>"Closed"</formula>
    </cfRule>
    <cfRule type="cellIs" dxfId="530" priority="906" stopIfTrue="1" operator="equal">
      <formula>"Live"</formula>
    </cfRule>
  </conditionalFormatting>
  <conditionalFormatting sqref="F143">
    <cfRule type="cellIs" dxfId="529" priority="901" stopIfTrue="1" operator="equal">
      <formula>"Closed"</formula>
    </cfRule>
    <cfRule type="cellIs" dxfId="528" priority="902" stopIfTrue="1" operator="equal">
      <formula>"Live"</formula>
    </cfRule>
  </conditionalFormatting>
  <conditionalFormatting sqref="F145">
    <cfRule type="cellIs" dxfId="527" priority="897" stopIfTrue="1" operator="equal">
      <formula>"Closed"</formula>
    </cfRule>
    <cfRule type="cellIs" dxfId="526" priority="898" stopIfTrue="1" operator="equal">
      <formula>"Live"</formula>
    </cfRule>
  </conditionalFormatting>
  <conditionalFormatting sqref="F146">
    <cfRule type="cellIs" dxfId="525" priority="895" stopIfTrue="1" operator="equal">
      <formula>"Closed"</formula>
    </cfRule>
    <cfRule type="cellIs" dxfId="524" priority="896" stopIfTrue="1" operator="equal">
      <formula>"Live"</formula>
    </cfRule>
  </conditionalFormatting>
  <conditionalFormatting sqref="F147">
    <cfRule type="cellIs" dxfId="523" priority="893" stopIfTrue="1" operator="equal">
      <formula>"Closed"</formula>
    </cfRule>
    <cfRule type="cellIs" dxfId="522" priority="894" stopIfTrue="1" operator="equal">
      <formula>"Live"</formula>
    </cfRule>
  </conditionalFormatting>
  <conditionalFormatting sqref="F148">
    <cfRule type="cellIs" dxfId="521" priority="891" stopIfTrue="1" operator="equal">
      <formula>"Closed"</formula>
    </cfRule>
    <cfRule type="cellIs" dxfId="520" priority="892" stopIfTrue="1" operator="equal">
      <formula>"Live"</formula>
    </cfRule>
  </conditionalFormatting>
  <conditionalFormatting sqref="F149">
    <cfRule type="cellIs" dxfId="519" priority="889" stopIfTrue="1" operator="equal">
      <formula>"Closed"</formula>
    </cfRule>
    <cfRule type="cellIs" dxfId="518" priority="890" stopIfTrue="1" operator="equal">
      <formula>"Live"</formula>
    </cfRule>
  </conditionalFormatting>
  <conditionalFormatting sqref="F150">
    <cfRule type="cellIs" dxfId="517" priority="887" stopIfTrue="1" operator="equal">
      <formula>"Closed"</formula>
    </cfRule>
    <cfRule type="cellIs" dxfId="516" priority="888" stopIfTrue="1" operator="equal">
      <formula>"Live"</formula>
    </cfRule>
  </conditionalFormatting>
  <conditionalFormatting sqref="F151">
    <cfRule type="cellIs" dxfId="515" priority="885" stopIfTrue="1" operator="equal">
      <formula>"Closed"</formula>
    </cfRule>
    <cfRule type="cellIs" dxfId="514" priority="886" stopIfTrue="1" operator="equal">
      <formula>"Live"</formula>
    </cfRule>
  </conditionalFormatting>
  <conditionalFormatting sqref="F152">
    <cfRule type="cellIs" dxfId="513" priority="883" stopIfTrue="1" operator="equal">
      <formula>"Closed"</formula>
    </cfRule>
    <cfRule type="cellIs" dxfId="512" priority="884" stopIfTrue="1" operator="equal">
      <formula>"Live"</formula>
    </cfRule>
  </conditionalFormatting>
  <conditionalFormatting sqref="F153">
    <cfRule type="cellIs" dxfId="511" priority="881" stopIfTrue="1" operator="equal">
      <formula>"Closed"</formula>
    </cfRule>
    <cfRule type="cellIs" dxfId="510" priority="882" stopIfTrue="1" operator="equal">
      <formula>"Live"</formula>
    </cfRule>
  </conditionalFormatting>
  <conditionalFormatting sqref="F154">
    <cfRule type="cellIs" dxfId="509" priority="879" stopIfTrue="1" operator="equal">
      <formula>"Closed"</formula>
    </cfRule>
    <cfRule type="cellIs" dxfId="508" priority="880" stopIfTrue="1" operator="equal">
      <formula>"Live"</formula>
    </cfRule>
  </conditionalFormatting>
  <conditionalFormatting sqref="F155">
    <cfRule type="cellIs" dxfId="507" priority="877" stopIfTrue="1" operator="equal">
      <formula>"Closed"</formula>
    </cfRule>
    <cfRule type="cellIs" dxfId="506" priority="878" stopIfTrue="1" operator="equal">
      <formula>"Live"</formula>
    </cfRule>
  </conditionalFormatting>
  <conditionalFormatting sqref="F156">
    <cfRule type="cellIs" dxfId="505" priority="875" stopIfTrue="1" operator="equal">
      <formula>"Closed"</formula>
    </cfRule>
    <cfRule type="cellIs" dxfId="504" priority="876" stopIfTrue="1" operator="equal">
      <formula>"Live"</formula>
    </cfRule>
  </conditionalFormatting>
  <conditionalFormatting sqref="F157">
    <cfRule type="cellIs" dxfId="503" priority="873" stopIfTrue="1" operator="equal">
      <formula>"Closed"</formula>
    </cfRule>
    <cfRule type="cellIs" dxfId="502" priority="874" stopIfTrue="1" operator="equal">
      <formula>"Live"</formula>
    </cfRule>
  </conditionalFormatting>
  <conditionalFormatting sqref="F158">
    <cfRule type="cellIs" dxfId="501" priority="871" stopIfTrue="1" operator="equal">
      <formula>"Closed"</formula>
    </cfRule>
    <cfRule type="cellIs" dxfId="500" priority="872" stopIfTrue="1" operator="equal">
      <formula>"Live"</formula>
    </cfRule>
  </conditionalFormatting>
  <conditionalFormatting sqref="F159">
    <cfRule type="cellIs" dxfId="499" priority="869" stopIfTrue="1" operator="equal">
      <formula>"Closed"</formula>
    </cfRule>
    <cfRule type="cellIs" dxfId="498" priority="870" stopIfTrue="1" operator="equal">
      <formula>"Live"</formula>
    </cfRule>
  </conditionalFormatting>
  <conditionalFormatting sqref="F160">
    <cfRule type="cellIs" dxfId="497" priority="867" stopIfTrue="1" operator="equal">
      <formula>"Closed"</formula>
    </cfRule>
    <cfRule type="cellIs" dxfId="496" priority="868" stopIfTrue="1" operator="equal">
      <formula>"Live"</formula>
    </cfRule>
  </conditionalFormatting>
  <conditionalFormatting sqref="F161">
    <cfRule type="cellIs" dxfId="495" priority="865" stopIfTrue="1" operator="equal">
      <formula>"Closed"</formula>
    </cfRule>
    <cfRule type="cellIs" dxfId="494" priority="866" stopIfTrue="1" operator="equal">
      <formula>"Live"</formula>
    </cfRule>
  </conditionalFormatting>
  <conditionalFormatting sqref="F162">
    <cfRule type="cellIs" dxfId="493" priority="863" stopIfTrue="1" operator="equal">
      <formula>"Closed"</formula>
    </cfRule>
    <cfRule type="cellIs" dxfId="492" priority="864" stopIfTrue="1" operator="equal">
      <formula>"Live"</formula>
    </cfRule>
  </conditionalFormatting>
  <conditionalFormatting sqref="F267">
    <cfRule type="cellIs" dxfId="491" priority="861" stopIfTrue="1" operator="equal">
      <formula>"Closed"</formula>
    </cfRule>
    <cfRule type="cellIs" dxfId="490" priority="862" stopIfTrue="1" operator="equal">
      <formula>"Live"</formula>
    </cfRule>
  </conditionalFormatting>
  <conditionalFormatting sqref="F237">
    <cfRule type="cellIs" dxfId="489" priority="859" stopIfTrue="1" operator="equal">
      <formula>"Closed"</formula>
    </cfRule>
    <cfRule type="cellIs" dxfId="488" priority="860" stopIfTrue="1" operator="equal">
      <formula>"Live"</formula>
    </cfRule>
  </conditionalFormatting>
  <conditionalFormatting sqref="F236">
    <cfRule type="cellIs" dxfId="487" priority="857" stopIfTrue="1" operator="equal">
      <formula>"Closed"</formula>
    </cfRule>
    <cfRule type="cellIs" dxfId="486" priority="858" stopIfTrue="1" operator="equal">
      <formula>"Live"</formula>
    </cfRule>
  </conditionalFormatting>
  <conditionalFormatting sqref="F235">
    <cfRule type="cellIs" dxfId="485" priority="855" stopIfTrue="1" operator="equal">
      <formula>"Closed"</formula>
    </cfRule>
    <cfRule type="cellIs" dxfId="484" priority="856" stopIfTrue="1" operator="equal">
      <formula>"Live"</formula>
    </cfRule>
  </conditionalFormatting>
  <conditionalFormatting sqref="F234">
    <cfRule type="cellIs" dxfId="483" priority="853" stopIfTrue="1" operator="equal">
      <formula>"Closed"</formula>
    </cfRule>
    <cfRule type="cellIs" dxfId="482" priority="854" stopIfTrue="1" operator="equal">
      <formula>"Live"</formula>
    </cfRule>
  </conditionalFormatting>
  <conditionalFormatting sqref="F163">
    <cfRule type="cellIs" dxfId="481" priority="849" stopIfTrue="1" operator="equal">
      <formula>"Closed"</formula>
    </cfRule>
    <cfRule type="cellIs" dxfId="480" priority="850" stopIfTrue="1" operator="equal">
      <formula>"Live"</formula>
    </cfRule>
  </conditionalFormatting>
  <conditionalFormatting sqref="F164">
    <cfRule type="cellIs" dxfId="479" priority="847" stopIfTrue="1" operator="equal">
      <formula>"Closed"</formula>
    </cfRule>
    <cfRule type="cellIs" dxfId="478" priority="848" stopIfTrue="1" operator="equal">
      <formula>"Live"</formula>
    </cfRule>
  </conditionalFormatting>
  <conditionalFormatting sqref="F165">
    <cfRule type="cellIs" dxfId="477" priority="845" stopIfTrue="1" operator="equal">
      <formula>"Closed"</formula>
    </cfRule>
    <cfRule type="cellIs" dxfId="476" priority="846" stopIfTrue="1" operator="equal">
      <formula>"Live"</formula>
    </cfRule>
  </conditionalFormatting>
  <conditionalFormatting sqref="F166">
    <cfRule type="cellIs" dxfId="475" priority="843" stopIfTrue="1" operator="equal">
      <formula>"Closed"</formula>
    </cfRule>
    <cfRule type="cellIs" dxfId="474" priority="844" stopIfTrue="1" operator="equal">
      <formula>"Live"</formula>
    </cfRule>
  </conditionalFormatting>
  <conditionalFormatting sqref="F167">
    <cfRule type="cellIs" dxfId="473" priority="841" stopIfTrue="1" operator="equal">
      <formula>"Closed"</formula>
    </cfRule>
    <cfRule type="cellIs" dxfId="472" priority="842" stopIfTrue="1" operator="equal">
      <formula>"Live"</formula>
    </cfRule>
  </conditionalFormatting>
  <conditionalFormatting sqref="F168">
    <cfRule type="cellIs" dxfId="471" priority="839" stopIfTrue="1" operator="equal">
      <formula>"Closed"</formula>
    </cfRule>
    <cfRule type="cellIs" dxfId="470" priority="840" stopIfTrue="1" operator="equal">
      <formula>"Live"</formula>
    </cfRule>
  </conditionalFormatting>
  <conditionalFormatting sqref="F169">
    <cfRule type="cellIs" dxfId="469" priority="837" stopIfTrue="1" operator="equal">
      <formula>"Closed"</formula>
    </cfRule>
    <cfRule type="cellIs" dxfId="468" priority="838" stopIfTrue="1" operator="equal">
      <formula>"Live"</formula>
    </cfRule>
  </conditionalFormatting>
  <conditionalFormatting sqref="F170">
    <cfRule type="cellIs" dxfId="467" priority="835" stopIfTrue="1" operator="equal">
      <formula>"Closed"</formula>
    </cfRule>
    <cfRule type="cellIs" dxfId="466" priority="836" stopIfTrue="1" operator="equal">
      <formula>"Live"</formula>
    </cfRule>
  </conditionalFormatting>
  <conditionalFormatting sqref="F172">
    <cfRule type="cellIs" dxfId="465" priority="831" stopIfTrue="1" operator="equal">
      <formula>"Closed"</formula>
    </cfRule>
    <cfRule type="cellIs" dxfId="464" priority="832" stopIfTrue="1" operator="equal">
      <formula>"Live"</formula>
    </cfRule>
  </conditionalFormatting>
  <conditionalFormatting sqref="F176">
    <cfRule type="cellIs" dxfId="463" priority="823" stopIfTrue="1" operator="equal">
      <formula>"Closed"</formula>
    </cfRule>
    <cfRule type="cellIs" dxfId="462" priority="824" stopIfTrue="1" operator="equal">
      <formula>"Live"</formula>
    </cfRule>
  </conditionalFormatting>
  <conditionalFormatting sqref="F178">
    <cfRule type="cellIs" dxfId="461" priority="819" stopIfTrue="1" operator="equal">
      <formula>"Closed"</formula>
    </cfRule>
    <cfRule type="cellIs" dxfId="460" priority="820" stopIfTrue="1" operator="equal">
      <formula>"Live"</formula>
    </cfRule>
  </conditionalFormatting>
  <conditionalFormatting sqref="F180">
    <cfRule type="cellIs" dxfId="459" priority="815" stopIfTrue="1" operator="equal">
      <formula>"Closed"</formula>
    </cfRule>
    <cfRule type="cellIs" dxfId="458" priority="816" stopIfTrue="1" operator="equal">
      <formula>"Live"</formula>
    </cfRule>
  </conditionalFormatting>
  <conditionalFormatting sqref="F182">
    <cfRule type="cellIs" dxfId="457" priority="811" stopIfTrue="1" operator="equal">
      <formula>"Closed"</formula>
    </cfRule>
    <cfRule type="cellIs" dxfId="456" priority="812" stopIfTrue="1" operator="equal">
      <formula>"Live"</formula>
    </cfRule>
  </conditionalFormatting>
  <conditionalFormatting sqref="F184">
    <cfRule type="cellIs" dxfId="455" priority="807" stopIfTrue="1" operator="equal">
      <formula>"Closed"</formula>
    </cfRule>
    <cfRule type="cellIs" dxfId="454" priority="808" stopIfTrue="1" operator="equal">
      <formula>"Live"</formula>
    </cfRule>
  </conditionalFormatting>
  <conditionalFormatting sqref="F186">
    <cfRule type="cellIs" dxfId="453" priority="803" stopIfTrue="1" operator="equal">
      <formula>"Closed"</formula>
    </cfRule>
    <cfRule type="cellIs" dxfId="452" priority="804" stopIfTrue="1" operator="equal">
      <formula>"Live"</formula>
    </cfRule>
  </conditionalFormatting>
  <conditionalFormatting sqref="F188">
    <cfRule type="cellIs" dxfId="451" priority="799" stopIfTrue="1" operator="equal">
      <formula>"Closed"</formula>
    </cfRule>
    <cfRule type="cellIs" dxfId="450" priority="800" stopIfTrue="1" operator="equal">
      <formula>"Live"</formula>
    </cfRule>
  </conditionalFormatting>
  <conditionalFormatting sqref="F190">
    <cfRule type="cellIs" dxfId="449" priority="795" stopIfTrue="1" operator="equal">
      <formula>"Closed"</formula>
    </cfRule>
    <cfRule type="cellIs" dxfId="448" priority="796" stopIfTrue="1" operator="equal">
      <formula>"Live"</formula>
    </cfRule>
  </conditionalFormatting>
  <conditionalFormatting sqref="F192">
    <cfRule type="cellIs" dxfId="447" priority="791" stopIfTrue="1" operator="equal">
      <formula>"Closed"</formula>
    </cfRule>
    <cfRule type="cellIs" dxfId="446" priority="792" stopIfTrue="1" operator="equal">
      <formula>"Live"</formula>
    </cfRule>
  </conditionalFormatting>
  <conditionalFormatting sqref="F194">
    <cfRule type="cellIs" dxfId="445" priority="787" stopIfTrue="1" operator="equal">
      <formula>"Closed"</formula>
    </cfRule>
    <cfRule type="cellIs" dxfId="444" priority="788" stopIfTrue="1" operator="equal">
      <formula>"Live"</formula>
    </cfRule>
  </conditionalFormatting>
  <conditionalFormatting sqref="F196">
    <cfRule type="cellIs" dxfId="443" priority="783" stopIfTrue="1" operator="equal">
      <formula>"Closed"</formula>
    </cfRule>
    <cfRule type="cellIs" dxfId="442" priority="784" stopIfTrue="1" operator="equal">
      <formula>"Live"</formula>
    </cfRule>
  </conditionalFormatting>
  <conditionalFormatting sqref="F198">
    <cfRule type="cellIs" dxfId="441" priority="779" stopIfTrue="1" operator="equal">
      <formula>"Closed"</formula>
    </cfRule>
    <cfRule type="cellIs" dxfId="440" priority="780" stopIfTrue="1" operator="equal">
      <formula>"Live"</formula>
    </cfRule>
  </conditionalFormatting>
  <conditionalFormatting sqref="F200">
    <cfRule type="cellIs" dxfId="439" priority="775" stopIfTrue="1" operator="equal">
      <formula>"Closed"</formula>
    </cfRule>
    <cfRule type="cellIs" dxfId="438" priority="776" stopIfTrue="1" operator="equal">
      <formula>"Live"</formula>
    </cfRule>
  </conditionalFormatting>
  <conditionalFormatting sqref="F202">
    <cfRule type="cellIs" dxfId="437" priority="771" stopIfTrue="1" operator="equal">
      <formula>"Closed"</formula>
    </cfRule>
    <cfRule type="cellIs" dxfId="436" priority="772" stopIfTrue="1" operator="equal">
      <formula>"Live"</formula>
    </cfRule>
  </conditionalFormatting>
  <conditionalFormatting sqref="F204">
    <cfRule type="cellIs" dxfId="435" priority="767" stopIfTrue="1" operator="equal">
      <formula>"Closed"</formula>
    </cfRule>
    <cfRule type="cellIs" dxfId="434" priority="768" stopIfTrue="1" operator="equal">
      <formula>"Live"</formula>
    </cfRule>
  </conditionalFormatting>
  <conditionalFormatting sqref="F206">
    <cfRule type="cellIs" dxfId="433" priority="763" stopIfTrue="1" operator="equal">
      <formula>"Closed"</formula>
    </cfRule>
    <cfRule type="cellIs" dxfId="432" priority="764" stopIfTrue="1" operator="equal">
      <formula>"Live"</formula>
    </cfRule>
  </conditionalFormatting>
  <conditionalFormatting sqref="F208">
    <cfRule type="cellIs" dxfId="431" priority="759" stopIfTrue="1" operator="equal">
      <formula>"Closed"</formula>
    </cfRule>
    <cfRule type="cellIs" dxfId="430" priority="760" stopIfTrue="1" operator="equal">
      <formula>"Live"</formula>
    </cfRule>
  </conditionalFormatting>
  <conditionalFormatting sqref="F210">
    <cfRule type="cellIs" dxfId="429" priority="755" stopIfTrue="1" operator="equal">
      <formula>"Closed"</formula>
    </cfRule>
    <cfRule type="cellIs" dxfId="428" priority="756" stopIfTrue="1" operator="equal">
      <formula>"Live"</formula>
    </cfRule>
  </conditionalFormatting>
  <conditionalFormatting sqref="F212">
    <cfRule type="cellIs" dxfId="427" priority="751" stopIfTrue="1" operator="equal">
      <formula>"Closed"</formula>
    </cfRule>
    <cfRule type="cellIs" dxfId="426" priority="752" stopIfTrue="1" operator="equal">
      <formula>"Live"</formula>
    </cfRule>
  </conditionalFormatting>
  <conditionalFormatting sqref="F214">
    <cfRule type="cellIs" dxfId="425" priority="747" stopIfTrue="1" operator="equal">
      <formula>"Closed"</formula>
    </cfRule>
    <cfRule type="cellIs" dxfId="424" priority="748" stopIfTrue="1" operator="equal">
      <formula>"Live"</formula>
    </cfRule>
  </conditionalFormatting>
  <conditionalFormatting sqref="F216">
    <cfRule type="cellIs" dxfId="423" priority="743" stopIfTrue="1" operator="equal">
      <formula>"Closed"</formula>
    </cfRule>
    <cfRule type="cellIs" dxfId="422" priority="744" stopIfTrue="1" operator="equal">
      <formula>"Live"</formula>
    </cfRule>
  </conditionalFormatting>
  <conditionalFormatting sqref="F218">
    <cfRule type="cellIs" dxfId="421" priority="739" stopIfTrue="1" operator="equal">
      <formula>"Closed"</formula>
    </cfRule>
    <cfRule type="cellIs" dxfId="420" priority="740" stopIfTrue="1" operator="equal">
      <formula>"Live"</formula>
    </cfRule>
  </conditionalFormatting>
  <conditionalFormatting sqref="F220">
    <cfRule type="cellIs" dxfId="419" priority="735" stopIfTrue="1" operator="equal">
      <formula>"Closed"</formula>
    </cfRule>
    <cfRule type="cellIs" dxfId="418" priority="736" stopIfTrue="1" operator="equal">
      <formula>"Live"</formula>
    </cfRule>
  </conditionalFormatting>
  <conditionalFormatting sqref="F222">
    <cfRule type="cellIs" dxfId="417" priority="731" stopIfTrue="1" operator="equal">
      <formula>"Closed"</formula>
    </cfRule>
    <cfRule type="cellIs" dxfId="416" priority="732" stopIfTrue="1" operator="equal">
      <formula>"Live"</formula>
    </cfRule>
  </conditionalFormatting>
  <conditionalFormatting sqref="F224">
    <cfRule type="cellIs" dxfId="415" priority="727" stopIfTrue="1" operator="equal">
      <formula>"Closed"</formula>
    </cfRule>
    <cfRule type="cellIs" dxfId="414" priority="728" stopIfTrue="1" operator="equal">
      <formula>"Live"</formula>
    </cfRule>
  </conditionalFormatting>
  <conditionalFormatting sqref="F226">
    <cfRule type="cellIs" dxfId="413" priority="723" stopIfTrue="1" operator="equal">
      <formula>"Closed"</formula>
    </cfRule>
    <cfRule type="cellIs" dxfId="412" priority="724" stopIfTrue="1" operator="equal">
      <formula>"Live"</formula>
    </cfRule>
  </conditionalFormatting>
  <conditionalFormatting sqref="F228">
    <cfRule type="cellIs" dxfId="411" priority="719" stopIfTrue="1" operator="equal">
      <formula>"Closed"</formula>
    </cfRule>
    <cfRule type="cellIs" dxfId="410" priority="720" stopIfTrue="1" operator="equal">
      <formula>"Live"</formula>
    </cfRule>
  </conditionalFormatting>
  <conditionalFormatting sqref="F230">
    <cfRule type="cellIs" dxfId="409" priority="715" stopIfTrue="1" operator="equal">
      <formula>"Closed"</formula>
    </cfRule>
    <cfRule type="cellIs" dxfId="408" priority="716" stopIfTrue="1" operator="equal">
      <formula>"Live"</formula>
    </cfRule>
  </conditionalFormatting>
  <conditionalFormatting sqref="F231">
    <cfRule type="cellIs" dxfId="407" priority="713" stopIfTrue="1" operator="equal">
      <formula>"Closed"</formula>
    </cfRule>
    <cfRule type="cellIs" dxfId="406" priority="714" stopIfTrue="1" operator="equal">
      <formula>"Live"</formula>
    </cfRule>
  </conditionalFormatting>
  <conditionalFormatting sqref="F232">
    <cfRule type="cellIs" dxfId="405" priority="711" stopIfTrue="1" operator="equal">
      <formula>"Closed"</formula>
    </cfRule>
    <cfRule type="cellIs" dxfId="404" priority="712" stopIfTrue="1" operator="equal">
      <formula>"Live"</formula>
    </cfRule>
  </conditionalFormatting>
  <conditionalFormatting sqref="S125">
    <cfRule type="containsText" dxfId="403" priority="707" operator="containsText" text="Y">
      <formula>NOT(ISERROR(SEARCH("Y",S125)))</formula>
    </cfRule>
    <cfRule type="containsText" dxfId="402" priority="708" operator="containsText" text="N">
      <formula>NOT(ISERROR(SEARCH("N",S125)))</formula>
    </cfRule>
  </conditionalFormatting>
  <conditionalFormatting sqref="S179">
    <cfRule type="containsText" dxfId="401" priority="703" operator="containsText" text="Y">
      <formula>NOT(ISERROR(SEARCH("Y",S179)))</formula>
    </cfRule>
    <cfRule type="containsText" dxfId="400" priority="704" operator="containsText" text="N">
      <formula>NOT(ISERROR(SEARCH("N",S179)))</formula>
    </cfRule>
  </conditionalFormatting>
  <conditionalFormatting sqref="S157">
    <cfRule type="containsText" dxfId="399" priority="701" operator="containsText" text="Y">
      <formula>NOT(ISERROR(SEARCH("Y",S157)))</formula>
    </cfRule>
    <cfRule type="containsText" dxfId="398" priority="702" operator="containsText" text="N">
      <formula>NOT(ISERROR(SEARCH("N",S157)))</formula>
    </cfRule>
  </conditionalFormatting>
  <conditionalFormatting sqref="S247">
    <cfRule type="containsText" dxfId="397" priority="699" operator="containsText" text="Y">
      <formula>NOT(ISERROR(SEARCH("Y",S247)))</formula>
    </cfRule>
    <cfRule type="containsText" dxfId="396" priority="700" operator="containsText" text="N">
      <formula>NOT(ISERROR(SEARCH("N",S247)))</formula>
    </cfRule>
  </conditionalFormatting>
  <conditionalFormatting sqref="S123">
    <cfRule type="containsText" dxfId="395" priority="697" operator="containsText" text="Y">
      <formula>NOT(ISERROR(SEARCH("Y",S123)))</formula>
    </cfRule>
    <cfRule type="containsText" dxfId="394" priority="698" operator="containsText" text="N">
      <formula>NOT(ISERROR(SEARCH("N",S123)))</formula>
    </cfRule>
  </conditionalFormatting>
  <conditionalFormatting sqref="S121">
    <cfRule type="containsText" dxfId="393" priority="695" operator="containsText" text="Y">
      <formula>NOT(ISERROR(SEARCH("Y",S121)))</formula>
    </cfRule>
    <cfRule type="containsText" dxfId="392" priority="696" operator="containsText" text="N">
      <formula>NOT(ISERROR(SEARCH("N",S121)))</formula>
    </cfRule>
  </conditionalFormatting>
  <conditionalFormatting sqref="S120">
    <cfRule type="containsText" dxfId="391" priority="693" operator="containsText" text="Y">
      <formula>NOT(ISERROR(SEARCH("Y",S120)))</formula>
    </cfRule>
    <cfRule type="containsText" dxfId="390" priority="694" operator="containsText" text="N">
      <formula>NOT(ISERROR(SEARCH("N",S120)))</formula>
    </cfRule>
  </conditionalFormatting>
  <conditionalFormatting sqref="S118">
    <cfRule type="containsText" dxfId="389" priority="689" operator="containsText" text="Y">
      <formula>NOT(ISERROR(SEARCH("Y",S118)))</formula>
    </cfRule>
    <cfRule type="containsText" dxfId="388" priority="690" operator="containsText" text="N">
      <formula>NOT(ISERROR(SEARCH("N",S118)))</formula>
    </cfRule>
  </conditionalFormatting>
  <conditionalFormatting sqref="S117">
    <cfRule type="containsText" dxfId="387" priority="685" operator="containsText" text="Y">
      <formula>NOT(ISERROR(SEARCH("Y",S117)))</formula>
    </cfRule>
    <cfRule type="containsText" dxfId="386" priority="686" operator="containsText" text="N">
      <formula>NOT(ISERROR(SEARCH("N",S117)))</formula>
    </cfRule>
  </conditionalFormatting>
  <conditionalFormatting sqref="S116">
    <cfRule type="containsText" dxfId="385" priority="683" operator="containsText" text="Y">
      <formula>NOT(ISERROR(SEARCH("Y",S116)))</formula>
    </cfRule>
    <cfRule type="containsText" dxfId="384" priority="684" operator="containsText" text="N">
      <formula>NOT(ISERROR(SEARCH("N",S116)))</formula>
    </cfRule>
  </conditionalFormatting>
  <conditionalFormatting sqref="S115">
    <cfRule type="containsText" dxfId="383" priority="681" operator="containsText" text="Y">
      <formula>NOT(ISERROR(SEARCH("Y",S115)))</formula>
    </cfRule>
    <cfRule type="containsText" dxfId="382" priority="682" operator="containsText" text="N">
      <formula>NOT(ISERROR(SEARCH("N",S115)))</formula>
    </cfRule>
  </conditionalFormatting>
  <conditionalFormatting sqref="S114">
    <cfRule type="containsText" dxfId="381" priority="677" operator="containsText" text="Y">
      <formula>NOT(ISERROR(SEARCH("Y",S114)))</formula>
    </cfRule>
    <cfRule type="containsText" dxfId="380" priority="678" operator="containsText" text="N">
      <formula>NOT(ISERROR(SEARCH("N",S114)))</formula>
    </cfRule>
  </conditionalFormatting>
  <conditionalFormatting sqref="S113">
    <cfRule type="containsText" dxfId="379" priority="673" operator="containsText" text="Y">
      <formula>NOT(ISERROR(SEARCH("Y",S113)))</formula>
    </cfRule>
    <cfRule type="containsText" dxfId="378" priority="674" operator="containsText" text="N">
      <formula>NOT(ISERROR(SEARCH("N",S113)))</formula>
    </cfRule>
  </conditionalFormatting>
  <conditionalFormatting sqref="S111">
    <cfRule type="containsText" dxfId="377" priority="671" operator="containsText" text="Y">
      <formula>NOT(ISERROR(SEARCH("Y",S111)))</formula>
    </cfRule>
    <cfRule type="containsText" dxfId="376" priority="672" operator="containsText" text="N">
      <formula>NOT(ISERROR(SEARCH("N",S111)))</formula>
    </cfRule>
  </conditionalFormatting>
  <conditionalFormatting sqref="F114">
    <cfRule type="cellIs" dxfId="375" priority="669" stopIfTrue="1" operator="equal">
      <formula>"Closed"</formula>
    </cfRule>
    <cfRule type="cellIs" dxfId="374" priority="670" stopIfTrue="1" operator="equal">
      <formula>"Live"</formula>
    </cfRule>
  </conditionalFormatting>
  <conditionalFormatting sqref="S122">
    <cfRule type="containsText" dxfId="373" priority="665" operator="containsText" text="Y">
      <formula>NOT(ISERROR(SEARCH("Y",S122)))</formula>
    </cfRule>
    <cfRule type="containsText" dxfId="372" priority="666" operator="containsText" text="N">
      <formula>NOT(ISERROR(SEARCH("N",S122)))</formula>
    </cfRule>
  </conditionalFormatting>
  <conditionalFormatting sqref="S110">
    <cfRule type="containsText" dxfId="371" priority="663" operator="containsText" text="Y">
      <formula>NOT(ISERROR(SEARCH("Y",S110)))</formula>
    </cfRule>
    <cfRule type="containsText" dxfId="370" priority="664" operator="containsText" text="N">
      <formula>NOT(ISERROR(SEARCH("N",S110)))</formula>
    </cfRule>
  </conditionalFormatting>
  <conditionalFormatting sqref="S109">
    <cfRule type="containsText" dxfId="369" priority="661" operator="containsText" text="Y">
      <formula>NOT(ISERROR(SEARCH("Y",S109)))</formula>
    </cfRule>
    <cfRule type="containsText" dxfId="368" priority="662" operator="containsText" text="N">
      <formula>NOT(ISERROR(SEARCH("N",S109)))</formula>
    </cfRule>
  </conditionalFormatting>
  <conditionalFormatting sqref="S105:S108">
    <cfRule type="containsText" dxfId="367" priority="659" operator="containsText" text="Y">
      <formula>NOT(ISERROR(SEARCH("Y",S105)))</formula>
    </cfRule>
    <cfRule type="containsText" dxfId="366" priority="660" operator="containsText" text="N">
      <formula>NOT(ISERROR(SEARCH("N",S105)))</formula>
    </cfRule>
  </conditionalFormatting>
  <conditionalFormatting sqref="S119">
    <cfRule type="containsText" dxfId="365" priority="651" operator="containsText" text="Y">
      <formula>NOT(ISERROR(SEARCH("Y",S119)))</formula>
    </cfRule>
    <cfRule type="containsText" dxfId="364" priority="652" operator="containsText" text="N">
      <formula>NOT(ISERROR(SEARCH("N",S119)))</formula>
    </cfRule>
  </conditionalFormatting>
  <conditionalFormatting sqref="F106">
    <cfRule type="cellIs" dxfId="363" priority="649" stopIfTrue="1" operator="equal">
      <formula>"Closed"</formula>
    </cfRule>
    <cfRule type="cellIs" dxfId="362" priority="650" stopIfTrue="1" operator="equal">
      <formula>"Live"</formula>
    </cfRule>
  </conditionalFormatting>
  <conditionalFormatting sqref="F119">
    <cfRule type="cellIs" dxfId="361" priority="641" stopIfTrue="1" operator="equal">
      <formula>"Closed"</formula>
    </cfRule>
    <cfRule type="cellIs" dxfId="360" priority="642" stopIfTrue="1" operator="equal">
      <formula>"Live"</formula>
    </cfRule>
  </conditionalFormatting>
  <conditionalFormatting sqref="F118">
    <cfRule type="cellIs" dxfId="359" priority="639" stopIfTrue="1" operator="equal">
      <formula>"Closed"</formula>
    </cfRule>
    <cfRule type="cellIs" dxfId="358" priority="640" stopIfTrue="1" operator="equal">
      <formula>"Live"</formula>
    </cfRule>
  </conditionalFormatting>
  <conditionalFormatting sqref="F117">
    <cfRule type="cellIs" dxfId="357" priority="637" stopIfTrue="1" operator="equal">
      <formula>"Closed"</formula>
    </cfRule>
    <cfRule type="cellIs" dxfId="356" priority="638" stopIfTrue="1" operator="equal">
      <formula>"Live"</formula>
    </cfRule>
  </conditionalFormatting>
  <conditionalFormatting sqref="F115">
    <cfRule type="cellIs" dxfId="355" priority="635" stopIfTrue="1" operator="equal">
      <formula>"Closed"</formula>
    </cfRule>
    <cfRule type="cellIs" dxfId="354" priority="636" stopIfTrue="1" operator="equal">
      <formula>"Live"</formula>
    </cfRule>
  </conditionalFormatting>
  <conditionalFormatting sqref="F113">
    <cfRule type="cellIs" dxfId="353" priority="633" stopIfTrue="1" operator="equal">
      <formula>"Closed"</formula>
    </cfRule>
    <cfRule type="cellIs" dxfId="352" priority="634" stopIfTrue="1" operator="equal">
      <formula>"Live"</formula>
    </cfRule>
  </conditionalFormatting>
  <conditionalFormatting sqref="F111">
    <cfRule type="cellIs" dxfId="351" priority="631" stopIfTrue="1" operator="equal">
      <formula>"Closed"</formula>
    </cfRule>
    <cfRule type="cellIs" dxfId="350" priority="632" stopIfTrue="1" operator="equal">
      <formula>"Live"</formula>
    </cfRule>
  </conditionalFormatting>
  <conditionalFormatting sqref="F110">
    <cfRule type="cellIs" dxfId="349" priority="629" stopIfTrue="1" operator="equal">
      <formula>"Closed"</formula>
    </cfRule>
    <cfRule type="cellIs" dxfId="348" priority="630" stopIfTrue="1" operator="equal">
      <formula>"Live"</formula>
    </cfRule>
  </conditionalFormatting>
  <conditionalFormatting sqref="F109">
    <cfRule type="cellIs" dxfId="347" priority="627" stopIfTrue="1" operator="equal">
      <formula>"Closed"</formula>
    </cfRule>
    <cfRule type="cellIs" dxfId="346" priority="628" stopIfTrue="1" operator="equal">
      <formula>"Live"</formula>
    </cfRule>
  </conditionalFormatting>
  <conditionalFormatting sqref="F108">
    <cfRule type="cellIs" dxfId="345" priority="625" stopIfTrue="1" operator="equal">
      <formula>"Closed"</formula>
    </cfRule>
    <cfRule type="cellIs" dxfId="344" priority="626" stopIfTrue="1" operator="equal">
      <formula>"Live"</formula>
    </cfRule>
  </conditionalFormatting>
  <conditionalFormatting sqref="F107">
    <cfRule type="cellIs" dxfId="343" priority="623" stopIfTrue="1" operator="equal">
      <formula>"Closed"</formula>
    </cfRule>
    <cfRule type="cellIs" dxfId="342" priority="624" stopIfTrue="1" operator="equal">
      <formula>"Live"</formula>
    </cfRule>
  </conditionalFormatting>
  <conditionalFormatting sqref="F105">
    <cfRule type="cellIs" dxfId="341" priority="621" stopIfTrue="1" operator="equal">
      <formula>"Closed"</formula>
    </cfRule>
    <cfRule type="cellIs" dxfId="340" priority="622" stopIfTrue="1" operator="equal">
      <formula>"Live"</formula>
    </cfRule>
  </conditionalFormatting>
  <conditionalFormatting sqref="F104">
    <cfRule type="cellIs" dxfId="339" priority="619" stopIfTrue="1" operator="equal">
      <formula>"Closed"</formula>
    </cfRule>
    <cfRule type="cellIs" dxfId="338" priority="620" stopIfTrue="1" operator="equal">
      <formula>"Live"</formula>
    </cfRule>
  </conditionalFormatting>
  <conditionalFormatting sqref="F116">
    <cfRule type="cellIs" dxfId="337" priority="617" stopIfTrue="1" operator="equal">
      <formula>"Closed"</formula>
    </cfRule>
    <cfRule type="cellIs" dxfId="336" priority="618" stopIfTrue="1" operator="equal">
      <formula>"Live"</formula>
    </cfRule>
  </conditionalFormatting>
  <conditionalFormatting sqref="F120">
    <cfRule type="cellIs" dxfId="335" priority="615" stopIfTrue="1" operator="equal">
      <formula>"Closed"</formula>
    </cfRule>
    <cfRule type="cellIs" dxfId="334" priority="616" stopIfTrue="1" operator="equal">
      <formula>"Live"</formula>
    </cfRule>
  </conditionalFormatting>
  <conditionalFormatting sqref="F121">
    <cfRule type="cellIs" dxfId="333" priority="613" stopIfTrue="1" operator="equal">
      <formula>"Closed"</formula>
    </cfRule>
    <cfRule type="cellIs" dxfId="332" priority="614" stopIfTrue="1" operator="equal">
      <formula>"Live"</formula>
    </cfRule>
  </conditionalFormatting>
  <conditionalFormatting sqref="F122">
    <cfRule type="cellIs" dxfId="331" priority="611" stopIfTrue="1" operator="equal">
      <formula>"Closed"</formula>
    </cfRule>
    <cfRule type="cellIs" dxfId="330" priority="612" stopIfTrue="1" operator="equal">
      <formula>"Live"</formula>
    </cfRule>
  </conditionalFormatting>
  <conditionalFormatting sqref="F123">
    <cfRule type="cellIs" dxfId="329" priority="609" stopIfTrue="1" operator="equal">
      <formula>"Closed"</formula>
    </cfRule>
    <cfRule type="cellIs" dxfId="328" priority="610" stopIfTrue="1" operator="equal">
      <formula>"Live"</formula>
    </cfRule>
  </conditionalFormatting>
  <conditionalFormatting sqref="F124">
    <cfRule type="cellIs" dxfId="327" priority="607" stopIfTrue="1" operator="equal">
      <formula>"Closed"</formula>
    </cfRule>
    <cfRule type="cellIs" dxfId="326" priority="608" stopIfTrue="1" operator="equal">
      <formula>"Live"</formula>
    </cfRule>
  </conditionalFormatting>
  <conditionalFormatting sqref="F125">
    <cfRule type="cellIs" dxfId="325" priority="605" stopIfTrue="1" operator="equal">
      <formula>"Closed"</formula>
    </cfRule>
    <cfRule type="cellIs" dxfId="324" priority="606" stopIfTrue="1" operator="equal">
      <formula>"Live"</formula>
    </cfRule>
  </conditionalFormatting>
  <conditionalFormatting sqref="F126">
    <cfRule type="cellIs" dxfId="323" priority="603" stopIfTrue="1" operator="equal">
      <formula>"Closed"</formula>
    </cfRule>
    <cfRule type="cellIs" dxfId="322" priority="604" stopIfTrue="1" operator="equal">
      <formula>"Live"</formula>
    </cfRule>
  </conditionalFormatting>
  <conditionalFormatting sqref="F127">
    <cfRule type="cellIs" dxfId="321" priority="601" stopIfTrue="1" operator="equal">
      <formula>"Closed"</formula>
    </cfRule>
    <cfRule type="cellIs" dxfId="320" priority="602" stopIfTrue="1" operator="equal">
      <formula>"Live"</formula>
    </cfRule>
  </conditionalFormatting>
  <conditionalFormatting sqref="S104">
    <cfRule type="containsText" dxfId="319" priority="599" operator="containsText" text="Y">
      <formula>NOT(ISERROR(SEARCH("Y",S104)))</formula>
    </cfRule>
    <cfRule type="containsText" dxfId="318" priority="600" operator="containsText" text="N">
      <formula>NOT(ISERROR(SEARCH("N",S104)))</formula>
    </cfRule>
  </conditionalFormatting>
  <conditionalFormatting sqref="F103">
    <cfRule type="cellIs" dxfId="317" priority="597" stopIfTrue="1" operator="equal">
      <formula>"Closed"</formula>
    </cfRule>
    <cfRule type="cellIs" dxfId="316" priority="598" stopIfTrue="1" operator="equal">
      <formula>"Live"</formula>
    </cfRule>
  </conditionalFormatting>
  <conditionalFormatting sqref="F102">
    <cfRule type="cellIs" dxfId="315" priority="593" stopIfTrue="1" operator="equal">
      <formula>"Closed"</formula>
    </cfRule>
    <cfRule type="cellIs" dxfId="314" priority="594" stopIfTrue="1" operator="equal">
      <formula>"Live"</formula>
    </cfRule>
  </conditionalFormatting>
  <conditionalFormatting sqref="S102">
    <cfRule type="containsText" dxfId="313" priority="591" operator="containsText" text="Y">
      <formula>NOT(ISERROR(SEARCH("Y",S102)))</formula>
    </cfRule>
    <cfRule type="containsText" dxfId="312" priority="592" operator="containsText" text="N">
      <formula>NOT(ISERROR(SEARCH("N",S102)))</formula>
    </cfRule>
  </conditionalFormatting>
  <conditionalFormatting sqref="S103">
    <cfRule type="containsText" dxfId="311" priority="589" operator="containsText" text="Y">
      <formula>NOT(ISERROR(SEARCH("Y",S103)))</formula>
    </cfRule>
    <cfRule type="containsText" dxfId="310" priority="590" operator="containsText" text="N">
      <formula>NOT(ISERROR(SEARCH("N",S103)))</formula>
    </cfRule>
  </conditionalFormatting>
  <conditionalFormatting sqref="F101">
    <cfRule type="cellIs" dxfId="309" priority="587" stopIfTrue="1" operator="equal">
      <formula>"Closed"</formula>
    </cfRule>
    <cfRule type="cellIs" dxfId="308" priority="588" stopIfTrue="1" operator="equal">
      <formula>"Live"</formula>
    </cfRule>
  </conditionalFormatting>
  <conditionalFormatting sqref="S101">
    <cfRule type="containsText" dxfId="307" priority="581" operator="containsText" text="Y">
      <formula>NOT(ISERROR(SEARCH("Y",S101)))</formula>
    </cfRule>
    <cfRule type="containsText" dxfId="306" priority="582" operator="containsText" text="N">
      <formula>NOT(ISERROR(SEARCH("N",S101)))</formula>
    </cfRule>
  </conditionalFormatting>
  <conditionalFormatting sqref="F100">
    <cfRule type="cellIs" dxfId="305" priority="579" stopIfTrue="1" operator="equal">
      <formula>"Closed"</formula>
    </cfRule>
    <cfRule type="cellIs" dxfId="304" priority="580" stopIfTrue="1" operator="equal">
      <formula>"Live"</formula>
    </cfRule>
  </conditionalFormatting>
  <conditionalFormatting sqref="S100">
    <cfRule type="containsText" dxfId="303" priority="577" operator="containsText" text="Y">
      <formula>NOT(ISERROR(SEARCH("Y",S100)))</formula>
    </cfRule>
    <cfRule type="containsText" dxfId="302" priority="578" operator="containsText" text="N">
      <formula>NOT(ISERROR(SEARCH("N",S100)))</formula>
    </cfRule>
  </conditionalFormatting>
  <conditionalFormatting sqref="S112">
    <cfRule type="containsText" dxfId="301" priority="575" operator="containsText" text="Y">
      <formula>NOT(ISERROR(SEARCH("Y",S112)))</formula>
    </cfRule>
    <cfRule type="containsText" dxfId="300" priority="576" operator="containsText" text="N">
      <formula>NOT(ISERROR(SEARCH("N",S112)))</formula>
    </cfRule>
  </conditionalFormatting>
  <conditionalFormatting sqref="F112">
    <cfRule type="cellIs" dxfId="299" priority="573" stopIfTrue="1" operator="equal">
      <formula>"Closed"</formula>
    </cfRule>
    <cfRule type="cellIs" dxfId="298" priority="574" stopIfTrue="1" operator="equal">
      <formula>"Live"</formula>
    </cfRule>
  </conditionalFormatting>
  <conditionalFormatting sqref="S97">
    <cfRule type="containsText" dxfId="297" priority="569" operator="containsText" text="Y">
      <formula>NOT(ISERROR(SEARCH("Y",S97)))</formula>
    </cfRule>
    <cfRule type="containsText" dxfId="296" priority="570" operator="containsText" text="N">
      <formula>NOT(ISERROR(SEARCH("N",S97)))</formula>
    </cfRule>
  </conditionalFormatting>
  <conditionalFormatting sqref="F99">
    <cfRule type="cellIs" dxfId="295" priority="567" stopIfTrue="1" operator="equal">
      <formula>"Closed"</formula>
    </cfRule>
    <cfRule type="cellIs" dxfId="294" priority="568" stopIfTrue="1" operator="equal">
      <formula>"Live"</formula>
    </cfRule>
  </conditionalFormatting>
  <conditionalFormatting sqref="S99">
    <cfRule type="containsText" dxfId="293" priority="565" operator="containsText" text="Y">
      <formula>NOT(ISERROR(SEARCH("Y",S99)))</formula>
    </cfRule>
    <cfRule type="containsText" dxfId="292" priority="566" operator="containsText" text="N">
      <formula>NOT(ISERROR(SEARCH("N",S99)))</formula>
    </cfRule>
  </conditionalFormatting>
  <conditionalFormatting sqref="F95">
    <cfRule type="cellIs" dxfId="291" priority="563" stopIfTrue="1" operator="equal">
      <formula>"Closed"</formula>
    </cfRule>
    <cfRule type="cellIs" dxfId="290" priority="564" stopIfTrue="1" operator="equal">
      <formula>"Live"</formula>
    </cfRule>
  </conditionalFormatting>
  <conditionalFormatting sqref="S95">
    <cfRule type="containsText" dxfId="289" priority="561" operator="containsText" text="Y">
      <formula>NOT(ISERROR(SEARCH("Y",S95)))</formula>
    </cfRule>
    <cfRule type="containsText" dxfId="288" priority="562" operator="containsText" text="N">
      <formula>NOT(ISERROR(SEARCH("N",S95)))</formula>
    </cfRule>
  </conditionalFormatting>
  <conditionalFormatting sqref="F96">
    <cfRule type="cellIs" dxfId="287" priority="559" stopIfTrue="1" operator="equal">
      <formula>"Closed"</formula>
    </cfRule>
    <cfRule type="cellIs" dxfId="286" priority="560" stopIfTrue="1" operator="equal">
      <formula>"Live"</formula>
    </cfRule>
  </conditionalFormatting>
  <conditionalFormatting sqref="S96">
    <cfRule type="containsText" dxfId="285" priority="557" operator="containsText" text="Y">
      <formula>NOT(ISERROR(SEARCH("Y",S96)))</formula>
    </cfRule>
    <cfRule type="containsText" dxfId="284" priority="558" operator="containsText" text="N">
      <formula>NOT(ISERROR(SEARCH("N",S96)))</formula>
    </cfRule>
  </conditionalFormatting>
  <conditionalFormatting sqref="S94">
    <cfRule type="containsText" dxfId="283" priority="553" operator="containsText" text="Y">
      <formula>NOT(ISERROR(SEARCH("Y",S94)))</formula>
    </cfRule>
    <cfRule type="containsText" dxfId="282" priority="554" operator="containsText" text="N">
      <formula>NOT(ISERROR(SEARCH("N",S94)))</formula>
    </cfRule>
  </conditionalFormatting>
  <conditionalFormatting sqref="F93">
    <cfRule type="cellIs" dxfId="281" priority="551" stopIfTrue="1" operator="equal">
      <formula>"Closed"</formula>
    </cfRule>
    <cfRule type="cellIs" dxfId="280" priority="552" stopIfTrue="1" operator="equal">
      <formula>"Live"</formula>
    </cfRule>
  </conditionalFormatting>
  <conditionalFormatting sqref="S93">
    <cfRule type="containsText" dxfId="279" priority="549" operator="containsText" text="Y">
      <formula>NOT(ISERROR(SEARCH("Y",S93)))</formula>
    </cfRule>
    <cfRule type="containsText" dxfId="278" priority="550" operator="containsText" text="N">
      <formula>NOT(ISERROR(SEARCH("N",S93)))</formula>
    </cfRule>
  </conditionalFormatting>
  <conditionalFormatting sqref="F92">
    <cfRule type="cellIs" dxfId="277" priority="547" stopIfTrue="1" operator="equal">
      <formula>"Closed"</formula>
    </cfRule>
    <cfRule type="cellIs" dxfId="276" priority="548" stopIfTrue="1" operator="equal">
      <formula>"Live"</formula>
    </cfRule>
  </conditionalFormatting>
  <conditionalFormatting sqref="S130">
    <cfRule type="containsText" dxfId="275" priority="543" operator="containsText" text="Y">
      <formula>NOT(ISERROR(SEARCH("Y",S130)))</formula>
    </cfRule>
    <cfRule type="containsText" dxfId="274" priority="544" operator="containsText" text="N">
      <formula>NOT(ISERROR(SEARCH("N",S130)))</formula>
    </cfRule>
  </conditionalFormatting>
  <conditionalFormatting sqref="F130">
    <cfRule type="cellIs" dxfId="273" priority="541" stopIfTrue="1" operator="equal">
      <formula>"Closed"</formula>
    </cfRule>
    <cfRule type="cellIs" dxfId="272" priority="542" stopIfTrue="1" operator="equal">
      <formula>"Live"</formula>
    </cfRule>
  </conditionalFormatting>
  <conditionalFormatting sqref="F90">
    <cfRule type="cellIs" dxfId="271" priority="539" stopIfTrue="1" operator="equal">
      <formula>"Closed"</formula>
    </cfRule>
    <cfRule type="cellIs" dxfId="270" priority="540" stopIfTrue="1" operator="equal">
      <formula>"Live"</formula>
    </cfRule>
  </conditionalFormatting>
  <conditionalFormatting sqref="S90">
    <cfRule type="containsText" dxfId="269" priority="537" operator="containsText" text="Y">
      <formula>NOT(ISERROR(SEARCH("Y",S90)))</formula>
    </cfRule>
    <cfRule type="containsText" dxfId="268" priority="538" operator="containsText" text="N">
      <formula>NOT(ISERROR(SEARCH("N",S90)))</formula>
    </cfRule>
  </conditionalFormatting>
  <conditionalFormatting sqref="S129">
    <cfRule type="containsText" dxfId="267" priority="535" operator="containsText" text="Y">
      <formula>NOT(ISERROR(SEARCH("Y",S129)))</formula>
    </cfRule>
    <cfRule type="containsText" dxfId="266" priority="536" operator="containsText" text="N">
      <formula>NOT(ISERROR(SEARCH("N",S129)))</formula>
    </cfRule>
  </conditionalFormatting>
  <conditionalFormatting sqref="F129">
    <cfRule type="cellIs" dxfId="265" priority="533" stopIfTrue="1" operator="equal">
      <formula>"Closed"</formula>
    </cfRule>
    <cfRule type="cellIs" dxfId="264" priority="534" stopIfTrue="1" operator="equal">
      <formula>"Live"</formula>
    </cfRule>
  </conditionalFormatting>
  <conditionalFormatting sqref="F91">
    <cfRule type="cellIs" dxfId="263" priority="531" stopIfTrue="1" operator="equal">
      <formula>"Closed"</formula>
    </cfRule>
    <cfRule type="cellIs" dxfId="262" priority="532" stopIfTrue="1" operator="equal">
      <formula>"Live"</formula>
    </cfRule>
  </conditionalFormatting>
  <conditionalFormatting sqref="S91">
    <cfRule type="containsText" dxfId="261" priority="529" operator="containsText" text="Y">
      <formula>NOT(ISERROR(SEARCH("Y",S91)))</formula>
    </cfRule>
    <cfRule type="containsText" dxfId="260" priority="530" operator="containsText" text="N">
      <formula>NOT(ISERROR(SEARCH("N",S91)))</formula>
    </cfRule>
  </conditionalFormatting>
  <conditionalFormatting sqref="F89">
    <cfRule type="cellIs" dxfId="259" priority="527" stopIfTrue="1" operator="equal">
      <formula>"Closed"</formula>
    </cfRule>
    <cfRule type="cellIs" dxfId="258" priority="528" stopIfTrue="1" operator="equal">
      <formula>"Live"</formula>
    </cfRule>
  </conditionalFormatting>
  <conditionalFormatting sqref="S92">
    <cfRule type="containsText" dxfId="257" priority="519" operator="containsText" text="Y">
      <formula>NOT(ISERROR(SEARCH("Y",S92)))</formula>
    </cfRule>
    <cfRule type="containsText" dxfId="256" priority="520" operator="containsText" text="N">
      <formula>NOT(ISERROR(SEARCH("N",S92)))</formula>
    </cfRule>
  </conditionalFormatting>
  <conditionalFormatting sqref="F85">
    <cfRule type="cellIs" dxfId="255" priority="513" stopIfTrue="1" operator="equal">
      <formula>"Closed"</formula>
    </cfRule>
    <cfRule type="cellIs" dxfId="254" priority="514" stopIfTrue="1" operator="equal">
      <formula>"Live"</formula>
    </cfRule>
  </conditionalFormatting>
  <conditionalFormatting sqref="S83">
    <cfRule type="containsText" dxfId="253" priority="501" operator="containsText" text="Y">
      <formula>NOT(ISERROR(SEARCH("Y",S83)))</formula>
    </cfRule>
    <cfRule type="containsText" dxfId="252" priority="502" operator="containsText" text="N">
      <formula>NOT(ISERROR(SEARCH("N",S83)))</formula>
    </cfRule>
  </conditionalFormatting>
  <conditionalFormatting sqref="F87">
    <cfRule type="cellIs" dxfId="251" priority="499" stopIfTrue="1" operator="equal">
      <formula>"Closed"</formula>
    </cfRule>
    <cfRule type="cellIs" dxfId="250" priority="500" stopIfTrue="1" operator="equal">
      <formula>"Live"</formula>
    </cfRule>
  </conditionalFormatting>
  <conditionalFormatting sqref="S87">
    <cfRule type="containsText" dxfId="249" priority="497" operator="containsText" text="Y">
      <formula>NOT(ISERROR(SEARCH("Y",S87)))</formula>
    </cfRule>
    <cfRule type="containsText" dxfId="248" priority="498" operator="containsText" text="N">
      <formula>NOT(ISERROR(SEARCH("N",S87)))</formula>
    </cfRule>
  </conditionalFormatting>
  <conditionalFormatting sqref="F88">
    <cfRule type="cellIs" dxfId="247" priority="495" stopIfTrue="1" operator="equal">
      <formula>"Closed"</formula>
    </cfRule>
    <cfRule type="cellIs" dxfId="246" priority="496" stopIfTrue="1" operator="equal">
      <formula>"Live"</formula>
    </cfRule>
  </conditionalFormatting>
  <conditionalFormatting sqref="S89">
    <cfRule type="containsText" dxfId="245" priority="491" operator="containsText" text="Y">
      <formula>NOT(ISERROR(SEARCH("Y",S89)))</formula>
    </cfRule>
    <cfRule type="containsText" dxfId="244" priority="492" operator="containsText" text="N">
      <formula>NOT(ISERROR(SEARCH("N",S89)))</formula>
    </cfRule>
  </conditionalFormatting>
  <conditionalFormatting sqref="S86">
    <cfRule type="containsText" dxfId="243" priority="487" operator="containsText" text="Y">
      <formula>NOT(ISERROR(SEARCH("Y",S86)))</formula>
    </cfRule>
    <cfRule type="containsText" dxfId="242" priority="488" operator="containsText" text="N">
      <formula>NOT(ISERROR(SEARCH("N",S86)))</formula>
    </cfRule>
  </conditionalFormatting>
  <conditionalFormatting sqref="S85">
    <cfRule type="containsText" dxfId="241" priority="485" operator="containsText" text="Y">
      <formula>NOT(ISERROR(SEARCH("Y",S85)))</formula>
    </cfRule>
    <cfRule type="containsText" dxfId="240" priority="486" operator="containsText" text="N">
      <formula>NOT(ISERROR(SEARCH("N",S85)))</formula>
    </cfRule>
  </conditionalFormatting>
  <conditionalFormatting sqref="S84">
    <cfRule type="containsText" dxfId="239" priority="483" operator="containsText" text="Y">
      <formula>NOT(ISERROR(SEARCH("Y",S84)))</formula>
    </cfRule>
    <cfRule type="containsText" dxfId="238" priority="484" operator="containsText" text="N">
      <formula>NOT(ISERROR(SEARCH("N",S84)))</formula>
    </cfRule>
  </conditionalFormatting>
  <conditionalFormatting sqref="S82">
    <cfRule type="containsText" dxfId="237" priority="479" operator="containsText" text="Y">
      <formula>NOT(ISERROR(SEARCH("Y",S82)))</formula>
    </cfRule>
    <cfRule type="containsText" dxfId="236" priority="480" operator="containsText" text="N">
      <formula>NOT(ISERROR(SEARCH("N",S82)))</formula>
    </cfRule>
  </conditionalFormatting>
  <conditionalFormatting sqref="S78">
    <cfRule type="containsText" dxfId="235" priority="475" operator="containsText" text="Y">
      <formula>NOT(ISERROR(SEARCH("Y",S78)))</formula>
    </cfRule>
    <cfRule type="containsText" dxfId="234" priority="476" operator="containsText" text="N">
      <formula>NOT(ISERROR(SEARCH("N",S78)))</formula>
    </cfRule>
  </conditionalFormatting>
  <conditionalFormatting sqref="S81">
    <cfRule type="containsText" dxfId="233" priority="471" operator="containsText" text="Y">
      <formula>NOT(ISERROR(SEARCH("Y",S81)))</formula>
    </cfRule>
    <cfRule type="containsText" dxfId="232" priority="472" operator="containsText" text="N">
      <formula>NOT(ISERROR(SEARCH("N",S81)))</formula>
    </cfRule>
  </conditionalFormatting>
  <conditionalFormatting sqref="S88">
    <cfRule type="containsText" dxfId="231" priority="469" operator="containsText" text="Y">
      <formula>NOT(ISERROR(SEARCH("Y",S88)))</formula>
    </cfRule>
    <cfRule type="containsText" dxfId="230" priority="470" operator="containsText" text="N">
      <formula>NOT(ISERROR(SEARCH("N",S88)))</formula>
    </cfRule>
  </conditionalFormatting>
  <conditionalFormatting sqref="S79:S80">
    <cfRule type="containsText" dxfId="229" priority="465" operator="containsText" text="Y">
      <formula>NOT(ISERROR(SEARCH("Y",S79)))</formula>
    </cfRule>
    <cfRule type="containsText" dxfId="228" priority="466" operator="containsText" text="N">
      <formula>NOT(ISERROR(SEARCH("N",S79)))</formula>
    </cfRule>
  </conditionalFormatting>
  <conditionalFormatting sqref="S75">
    <cfRule type="containsText" dxfId="227" priority="445" operator="containsText" text="Y">
      <formula>NOT(ISERROR(SEARCH("Y",S75)))</formula>
    </cfRule>
    <cfRule type="containsText" dxfId="226" priority="446" operator="containsText" text="N">
      <formula>NOT(ISERROR(SEARCH("N",S75)))</formula>
    </cfRule>
  </conditionalFormatting>
  <conditionalFormatting sqref="S77">
    <cfRule type="containsText" dxfId="225" priority="443" operator="containsText" text="Y">
      <formula>NOT(ISERROR(SEARCH("Y",S77)))</formula>
    </cfRule>
    <cfRule type="containsText" dxfId="224" priority="444" operator="containsText" text="N">
      <formula>NOT(ISERROR(SEARCH("N",S77)))</formula>
    </cfRule>
  </conditionalFormatting>
  <conditionalFormatting sqref="S76">
    <cfRule type="containsText" dxfId="223" priority="441" operator="containsText" text="Y">
      <formula>NOT(ISERROR(SEARCH("Y",S76)))</formula>
    </cfRule>
    <cfRule type="containsText" dxfId="222" priority="442" operator="containsText" text="N">
      <formula>NOT(ISERROR(SEARCH("N",S76)))</formula>
    </cfRule>
  </conditionalFormatting>
  <conditionalFormatting sqref="F94">
    <cfRule type="cellIs" dxfId="221" priority="437" stopIfTrue="1" operator="equal">
      <formula>"Closed"</formula>
    </cfRule>
    <cfRule type="cellIs" dxfId="220" priority="438" stopIfTrue="1" operator="equal">
      <formula>"Live"</formula>
    </cfRule>
  </conditionalFormatting>
  <conditionalFormatting sqref="S74">
    <cfRule type="containsText" dxfId="219" priority="431" operator="containsText" text="Y">
      <formula>NOT(ISERROR(SEARCH("Y",S74)))</formula>
    </cfRule>
    <cfRule type="containsText" dxfId="218" priority="432" operator="containsText" text="N">
      <formula>NOT(ISERROR(SEARCH("N",S74)))</formula>
    </cfRule>
  </conditionalFormatting>
  <conditionalFormatting sqref="S73">
    <cfRule type="containsText" dxfId="217" priority="427" operator="containsText" text="Y">
      <formula>NOT(ISERROR(SEARCH("Y",S73)))</formula>
    </cfRule>
    <cfRule type="containsText" dxfId="216" priority="428" operator="containsText" text="N">
      <formula>NOT(ISERROR(SEARCH("N",S73)))</formula>
    </cfRule>
  </conditionalFormatting>
  <conditionalFormatting sqref="S72">
    <cfRule type="containsText" dxfId="215" priority="419" operator="containsText" text="Y">
      <formula>NOT(ISERROR(SEARCH("Y",S72)))</formula>
    </cfRule>
    <cfRule type="containsText" dxfId="214" priority="420" operator="containsText" text="N">
      <formula>NOT(ISERROR(SEARCH("N",S72)))</formula>
    </cfRule>
  </conditionalFormatting>
  <conditionalFormatting sqref="F82">
    <cfRule type="cellIs" dxfId="213" priority="417" stopIfTrue="1" operator="equal">
      <formula>"Closed"</formula>
    </cfRule>
    <cfRule type="cellIs" dxfId="212" priority="418" stopIfTrue="1" operator="equal">
      <formula>"Live"</formula>
    </cfRule>
  </conditionalFormatting>
  <conditionalFormatting sqref="F86">
    <cfRule type="cellIs" dxfId="211" priority="413" stopIfTrue="1" operator="equal">
      <formula>"Closed"</formula>
    </cfRule>
    <cfRule type="cellIs" dxfId="210" priority="414" stopIfTrue="1" operator="equal">
      <formula>"Live"</formula>
    </cfRule>
  </conditionalFormatting>
  <conditionalFormatting sqref="F84">
    <cfRule type="cellIs" dxfId="209" priority="411" stopIfTrue="1" operator="equal">
      <formula>"Closed"</formula>
    </cfRule>
    <cfRule type="cellIs" dxfId="208" priority="412" stopIfTrue="1" operator="equal">
      <formula>"Live"</formula>
    </cfRule>
  </conditionalFormatting>
  <conditionalFormatting sqref="S70:S71">
    <cfRule type="containsText" dxfId="207" priority="407" operator="containsText" text="Y">
      <formula>NOT(ISERROR(SEARCH("Y",S70)))</formula>
    </cfRule>
    <cfRule type="containsText" dxfId="206" priority="408" operator="containsText" text="N">
      <formula>NOT(ISERROR(SEARCH("N",S70)))</formula>
    </cfRule>
  </conditionalFormatting>
  <conditionalFormatting sqref="F81">
    <cfRule type="cellIs" dxfId="205" priority="403" stopIfTrue="1" operator="equal">
      <formula>"Closed"</formula>
    </cfRule>
    <cfRule type="cellIs" dxfId="204" priority="404" stopIfTrue="1" operator="equal">
      <formula>"Live"</formula>
    </cfRule>
  </conditionalFormatting>
  <conditionalFormatting sqref="F80">
    <cfRule type="cellIs" dxfId="203" priority="401" stopIfTrue="1" operator="equal">
      <formula>"Closed"</formula>
    </cfRule>
    <cfRule type="cellIs" dxfId="202" priority="402" stopIfTrue="1" operator="equal">
      <formula>"Live"</formula>
    </cfRule>
  </conditionalFormatting>
  <conditionalFormatting sqref="F79">
    <cfRule type="cellIs" dxfId="201" priority="399" stopIfTrue="1" operator="equal">
      <formula>"Closed"</formula>
    </cfRule>
    <cfRule type="cellIs" dxfId="200" priority="400" stopIfTrue="1" operator="equal">
      <formula>"Live"</formula>
    </cfRule>
  </conditionalFormatting>
  <conditionalFormatting sqref="F78">
    <cfRule type="cellIs" dxfId="199" priority="397" stopIfTrue="1" operator="equal">
      <formula>"Closed"</formula>
    </cfRule>
    <cfRule type="cellIs" dxfId="198" priority="398" stopIfTrue="1" operator="equal">
      <formula>"Live"</formula>
    </cfRule>
  </conditionalFormatting>
  <conditionalFormatting sqref="F77">
    <cfRule type="cellIs" dxfId="197" priority="395" stopIfTrue="1" operator="equal">
      <formula>"Closed"</formula>
    </cfRule>
    <cfRule type="cellIs" dxfId="196" priority="396" stopIfTrue="1" operator="equal">
      <formula>"Live"</formula>
    </cfRule>
  </conditionalFormatting>
  <conditionalFormatting sqref="S124">
    <cfRule type="containsText" dxfId="195" priority="363" operator="containsText" text="Y">
      <formula>NOT(ISERROR(SEARCH("Y",S124)))</formula>
    </cfRule>
    <cfRule type="containsText" dxfId="194" priority="364" operator="containsText" text="N">
      <formula>NOT(ISERROR(SEARCH("N",S124)))</formula>
    </cfRule>
  </conditionalFormatting>
  <conditionalFormatting sqref="S67">
    <cfRule type="containsText" dxfId="193" priority="361" operator="containsText" text="Y">
      <formula>NOT(ISERROR(SEARCH("Y",S67)))</formula>
    </cfRule>
    <cfRule type="containsText" dxfId="192" priority="362" operator="containsText" text="N">
      <formula>NOT(ISERROR(SEARCH("N",S67)))</formula>
    </cfRule>
  </conditionalFormatting>
  <conditionalFormatting sqref="S57">
    <cfRule type="containsText" dxfId="191" priority="353" operator="containsText" text="Y">
      <formula>NOT(ISERROR(SEARCH("Y",S57)))</formula>
    </cfRule>
    <cfRule type="containsText" dxfId="190" priority="354" operator="containsText" text="N">
      <formula>NOT(ISERROR(SEARCH("N",S57)))</formula>
    </cfRule>
  </conditionalFormatting>
  <conditionalFormatting sqref="F98">
    <cfRule type="cellIs" dxfId="189" priority="347" stopIfTrue="1" operator="equal">
      <formula>"Closed"</formula>
    </cfRule>
    <cfRule type="cellIs" dxfId="188" priority="348" stopIfTrue="1" operator="equal">
      <formula>"Live"</formula>
    </cfRule>
  </conditionalFormatting>
  <conditionalFormatting sqref="S98">
    <cfRule type="containsText" dxfId="187" priority="345" operator="containsText" text="Y">
      <formula>NOT(ISERROR(SEARCH("Y",S98)))</formula>
    </cfRule>
    <cfRule type="containsText" dxfId="186" priority="346" operator="containsText" text="N">
      <formula>NOT(ISERROR(SEARCH("N",S98)))</formula>
    </cfRule>
  </conditionalFormatting>
  <conditionalFormatting sqref="S53">
    <cfRule type="containsText" dxfId="185" priority="343" operator="containsText" text="Y">
      <formula>NOT(ISERROR(SEARCH("Y",S53)))</formula>
    </cfRule>
    <cfRule type="containsText" dxfId="184" priority="344" operator="containsText" text="N">
      <formula>NOT(ISERROR(SEARCH("N",S53)))</formula>
    </cfRule>
  </conditionalFormatting>
  <conditionalFormatting sqref="S66">
    <cfRule type="containsText" dxfId="183" priority="339" operator="containsText" text="Y">
      <formula>NOT(ISERROR(SEARCH("Y",S66)))</formula>
    </cfRule>
    <cfRule type="containsText" dxfId="182" priority="340" operator="containsText" text="N">
      <formula>NOT(ISERROR(SEARCH("N",S66)))</formula>
    </cfRule>
  </conditionalFormatting>
  <conditionalFormatting sqref="S54:S55">
    <cfRule type="containsText" dxfId="181" priority="337" operator="containsText" text="Y">
      <formula>NOT(ISERROR(SEARCH("Y",S54)))</formula>
    </cfRule>
    <cfRule type="containsText" dxfId="180" priority="338" operator="containsText" text="N">
      <formula>NOT(ISERROR(SEARCH("N",S54)))</formula>
    </cfRule>
  </conditionalFormatting>
  <conditionalFormatting sqref="S52">
    <cfRule type="containsText" dxfId="179" priority="335" operator="containsText" text="Y">
      <formula>NOT(ISERROR(SEARCH("Y",S52)))</formula>
    </cfRule>
    <cfRule type="containsText" dxfId="178" priority="336" operator="containsText" text="N">
      <formula>NOT(ISERROR(SEARCH("N",S52)))</formula>
    </cfRule>
  </conditionalFormatting>
  <conditionalFormatting sqref="S51">
    <cfRule type="containsText" dxfId="177" priority="331" operator="containsText" text="Y">
      <formula>NOT(ISERROR(SEARCH("Y",S51)))</formula>
    </cfRule>
    <cfRule type="containsText" dxfId="176" priority="332" operator="containsText" text="N">
      <formula>NOT(ISERROR(SEARCH("N",S51)))</formula>
    </cfRule>
  </conditionalFormatting>
  <conditionalFormatting sqref="S50">
    <cfRule type="containsText" dxfId="175" priority="327" operator="containsText" text="Y">
      <formula>NOT(ISERROR(SEARCH("Y",S50)))</formula>
    </cfRule>
    <cfRule type="containsText" dxfId="174" priority="328" operator="containsText" text="N">
      <formula>NOT(ISERROR(SEARCH("N",S50)))</formula>
    </cfRule>
  </conditionalFormatting>
  <conditionalFormatting sqref="S69">
    <cfRule type="containsText" dxfId="173" priority="325" operator="containsText" text="Y">
      <formula>NOT(ISERROR(SEARCH("Y",S69)))</formula>
    </cfRule>
    <cfRule type="containsText" dxfId="172" priority="326" operator="containsText" text="N">
      <formula>NOT(ISERROR(SEARCH("N",S69)))</formula>
    </cfRule>
  </conditionalFormatting>
  <conditionalFormatting sqref="S49">
    <cfRule type="containsText" dxfId="171" priority="307" operator="containsText" text="Y">
      <formula>NOT(ISERROR(SEARCH("Y",S49)))</formula>
    </cfRule>
    <cfRule type="containsText" dxfId="170" priority="308" operator="containsText" text="N">
      <formula>NOT(ISERROR(SEARCH("N",S49)))</formula>
    </cfRule>
  </conditionalFormatting>
  <conditionalFormatting sqref="S46">
    <cfRule type="containsText" dxfId="169" priority="297" operator="containsText" text="Y">
      <formula>NOT(ISERROR(SEARCH("Y",S46)))</formula>
    </cfRule>
    <cfRule type="containsText" dxfId="168" priority="298" operator="containsText" text="N">
      <formula>NOT(ISERROR(SEARCH("N",S46)))</formula>
    </cfRule>
  </conditionalFormatting>
  <conditionalFormatting sqref="S41">
    <cfRule type="containsText" dxfId="167" priority="277" operator="containsText" text="Y">
      <formula>NOT(ISERROR(SEARCH("Y",S41)))</formula>
    </cfRule>
    <cfRule type="containsText" dxfId="166" priority="278" operator="containsText" text="N">
      <formula>NOT(ISERROR(SEARCH("N",S41)))</formula>
    </cfRule>
  </conditionalFormatting>
  <conditionalFormatting sqref="F44 F39 F41:F42 F33:F34">
    <cfRule type="cellIs" dxfId="165" priority="267" stopIfTrue="1" operator="equal">
      <formula>"Closed"</formula>
    </cfRule>
    <cfRule type="cellIs" dxfId="164" priority="268" stopIfTrue="1" operator="equal">
      <formula>"Live"</formula>
    </cfRule>
  </conditionalFormatting>
  <conditionalFormatting sqref="F69:F76 F66:F67 F46:F54 F57:F59">
    <cfRule type="cellIs" dxfId="163" priority="265" stopIfTrue="1" operator="equal">
      <formula>"Closed"</formula>
    </cfRule>
    <cfRule type="cellIs" dxfId="162" priority="266" stopIfTrue="1" operator="equal">
      <formula>"Live"</formula>
    </cfRule>
  </conditionalFormatting>
  <conditionalFormatting sqref="S42">
    <cfRule type="containsText" dxfId="161" priority="263" operator="containsText" text="Y">
      <formula>NOT(ISERROR(SEARCH("Y",S42)))</formula>
    </cfRule>
    <cfRule type="containsText" dxfId="160" priority="264" operator="containsText" text="N">
      <formula>NOT(ISERROR(SEARCH("N",S42)))</formula>
    </cfRule>
  </conditionalFormatting>
  <conditionalFormatting sqref="S33:S38">
    <cfRule type="containsText" dxfId="159" priority="261" operator="containsText" text="Y">
      <formula>NOT(ISERROR(SEARCH("Y",S33)))</formula>
    </cfRule>
    <cfRule type="containsText" dxfId="158" priority="262" operator="containsText" text="N">
      <formula>NOT(ISERROR(SEARCH("N",S33)))</formula>
    </cfRule>
  </conditionalFormatting>
  <conditionalFormatting sqref="S68">
    <cfRule type="containsText" dxfId="157" priority="255" operator="containsText" text="Y">
      <formula>NOT(ISERROR(SEARCH("Y",S68)))</formula>
    </cfRule>
    <cfRule type="containsText" dxfId="156" priority="256" operator="containsText" text="N">
      <formula>NOT(ISERROR(SEARCH("N",S68)))</formula>
    </cfRule>
  </conditionalFormatting>
  <conditionalFormatting sqref="F68">
    <cfRule type="cellIs" dxfId="155" priority="253" stopIfTrue="1" operator="equal">
      <formula>"Closed"</formula>
    </cfRule>
    <cfRule type="cellIs" dxfId="154" priority="254" stopIfTrue="1" operator="equal">
      <formula>"Live"</formula>
    </cfRule>
  </conditionalFormatting>
  <conditionalFormatting sqref="S44">
    <cfRule type="containsText" dxfId="153" priority="249" operator="containsText" text="Y">
      <formula>NOT(ISERROR(SEARCH("Y",S44)))</formula>
    </cfRule>
    <cfRule type="containsText" dxfId="152" priority="250" operator="containsText" text="N">
      <formula>NOT(ISERROR(SEARCH("N",S44)))</formula>
    </cfRule>
  </conditionalFormatting>
  <conditionalFormatting sqref="F32">
    <cfRule type="cellIs" dxfId="151" priority="239" stopIfTrue="1" operator="equal">
      <formula>"Closed"</formula>
    </cfRule>
    <cfRule type="cellIs" dxfId="150" priority="240" stopIfTrue="1" operator="equal">
      <formula>"Live"</formula>
    </cfRule>
  </conditionalFormatting>
  <conditionalFormatting sqref="F30">
    <cfRule type="cellIs" dxfId="149" priority="235" stopIfTrue="1" operator="equal">
      <formula>"Closed"</formula>
    </cfRule>
    <cfRule type="cellIs" dxfId="148" priority="236" stopIfTrue="1" operator="equal">
      <formula>"Live"</formula>
    </cfRule>
  </conditionalFormatting>
  <conditionalFormatting sqref="S30">
    <cfRule type="containsText" dxfId="147" priority="233" operator="containsText" text="Y">
      <formula>NOT(ISERROR(SEARCH("Y",S30)))</formula>
    </cfRule>
    <cfRule type="containsText" dxfId="146" priority="234" operator="containsText" text="N">
      <formula>NOT(ISERROR(SEARCH("N",S30)))</formula>
    </cfRule>
  </conditionalFormatting>
  <conditionalFormatting sqref="F29">
    <cfRule type="cellIs" dxfId="145" priority="227" stopIfTrue="1" operator="equal">
      <formula>"Closed"</formula>
    </cfRule>
    <cfRule type="cellIs" dxfId="144" priority="228" stopIfTrue="1" operator="equal">
      <formula>"Live"</formula>
    </cfRule>
  </conditionalFormatting>
  <conditionalFormatting sqref="S29">
    <cfRule type="containsText" dxfId="143" priority="225" operator="containsText" text="Y">
      <formula>NOT(ISERROR(SEARCH("Y",S29)))</formula>
    </cfRule>
    <cfRule type="containsText" dxfId="142" priority="226" operator="containsText" text="N">
      <formula>NOT(ISERROR(SEARCH("N",S29)))</formula>
    </cfRule>
  </conditionalFormatting>
  <conditionalFormatting sqref="F28">
    <cfRule type="cellIs" dxfId="141" priority="223" stopIfTrue="1" operator="equal">
      <formula>"Closed"</formula>
    </cfRule>
    <cfRule type="cellIs" dxfId="140" priority="224" stopIfTrue="1" operator="equal">
      <formula>"Live"</formula>
    </cfRule>
  </conditionalFormatting>
  <conditionalFormatting sqref="S64:S65">
    <cfRule type="containsText" dxfId="139" priority="215" operator="containsText" text="Y">
      <formula>NOT(ISERROR(SEARCH("Y",S64)))</formula>
    </cfRule>
    <cfRule type="containsText" dxfId="138" priority="216" operator="containsText" text="N">
      <formula>NOT(ISERROR(SEARCH("N",S64)))</formula>
    </cfRule>
  </conditionalFormatting>
  <conditionalFormatting sqref="F64">
    <cfRule type="cellIs" dxfId="137" priority="213" stopIfTrue="1" operator="equal">
      <formula>"Closed"</formula>
    </cfRule>
    <cfRule type="cellIs" dxfId="136" priority="214" stopIfTrue="1" operator="equal">
      <formula>"Live"</formula>
    </cfRule>
  </conditionalFormatting>
  <conditionalFormatting sqref="F65">
    <cfRule type="cellIs" dxfId="135" priority="211" stopIfTrue="1" operator="equal">
      <formula>"Closed"</formula>
    </cfRule>
    <cfRule type="cellIs" dxfId="134" priority="212" stopIfTrue="1" operator="equal">
      <formula>"Live"</formula>
    </cfRule>
  </conditionalFormatting>
  <conditionalFormatting sqref="S27">
    <cfRule type="containsText" dxfId="133" priority="207" operator="containsText" text="Y">
      <formula>NOT(ISERROR(SEARCH("Y",S27)))</formula>
    </cfRule>
    <cfRule type="containsText" dxfId="132" priority="208" operator="containsText" text="N">
      <formula>NOT(ISERROR(SEARCH("N",S27)))</formula>
    </cfRule>
  </conditionalFormatting>
  <conditionalFormatting sqref="S32">
    <cfRule type="containsText" dxfId="131" priority="197" operator="containsText" text="Y">
      <formula>NOT(ISERROR(SEARCH("Y",S32)))</formula>
    </cfRule>
    <cfRule type="containsText" dxfId="130" priority="198" operator="containsText" text="N">
      <formula>NOT(ISERROR(SEARCH("N",S32)))</formula>
    </cfRule>
  </conditionalFormatting>
  <conditionalFormatting sqref="S24">
    <cfRule type="containsText" dxfId="129" priority="193" operator="containsText" text="Y">
      <formula>NOT(ISERROR(SEARCH("Y",S24)))</formula>
    </cfRule>
    <cfRule type="containsText" dxfId="128" priority="194" operator="containsText" text="N">
      <formula>NOT(ISERROR(SEARCH("N",S24)))</formula>
    </cfRule>
  </conditionalFormatting>
  <conditionalFormatting sqref="S26">
    <cfRule type="containsText" dxfId="127" priority="189" operator="containsText" text="Y">
      <formula>NOT(ISERROR(SEARCH("Y",S26)))</formula>
    </cfRule>
    <cfRule type="containsText" dxfId="126" priority="190" operator="containsText" text="N">
      <formula>NOT(ISERROR(SEARCH("N",S26)))</formula>
    </cfRule>
  </conditionalFormatting>
  <conditionalFormatting sqref="F97">
    <cfRule type="cellIs" dxfId="125" priority="187" stopIfTrue="1" operator="equal">
      <formula>"Closed"</formula>
    </cfRule>
    <cfRule type="cellIs" dxfId="124" priority="188" stopIfTrue="1" operator="equal">
      <formula>"Live"</formula>
    </cfRule>
  </conditionalFormatting>
  <conditionalFormatting sqref="F38">
    <cfRule type="cellIs" dxfId="123" priority="175" stopIfTrue="1" operator="equal">
      <formula>"Closed"</formula>
    </cfRule>
    <cfRule type="cellIs" dxfId="122" priority="176" stopIfTrue="1" operator="equal">
      <formula>"Live"</formula>
    </cfRule>
  </conditionalFormatting>
  <conditionalFormatting sqref="S43">
    <cfRule type="containsText" dxfId="121" priority="173" operator="containsText" text="Y">
      <formula>NOT(ISERROR(SEARCH("Y",S43)))</formula>
    </cfRule>
    <cfRule type="containsText" dxfId="120" priority="174" operator="containsText" text="N">
      <formula>NOT(ISERROR(SEARCH("N",S43)))</formula>
    </cfRule>
  </conditionalFormatting>
  <conditionalFormatting sqref="S31">
    <cfRule type="containsText" dxfId="119" priority="171" operator="containsText" text="Y">
      <formula>NOT(ISERROR(SEARCH("Y",S31)))</formula>
    </cfRule>
    <cfRule type="containsText" dxfId="118" priority="172" operator="containsText" text="N">
      <formula>NOT(ISERROR(SEARCH("N",S31)))</formula>
    </cfRule>
  </conditionalFormatting>
  <conditionalFormatting sqref="S39:S40">
    <cfRule type="containsText" dxfId="117" priority="167" operator="containsText" text="Y">
      <formula>NOT(ISERROR(SEARCH("Y",S39)))</formula>
    </cfRule>
    <cfRule type="containsText" dxfId="116" priority="168" operator="containsText" text="N">
      <formula>NOT(ISERROR(SEARCH("N",S39)))</formula>
    </cfRule>
  </conditionalFormatting>
  <conditionalFormatting sqref="Q40">
    <cfRule type="containsText" dxfId="115" priority="163" operator="containsText" text="Y">
      <formula>NOT(ISERROR(SEARCH("Y",Q40)))</formula>
    </cfRule>
    <cfRule type="containsText" dxfId="114" priority="164" operator="containsText" text="N">
      <formula>NOT(ISERROR(SEARCH("N",Q40)))</formula>
    </cfRule>
  </conditionalFormatting>
  <conditionalFormatting sqref="F40">
    <cfRule type="cellIs" dxfId="113" priority="155" stopIfTrue="1" operator="equal">
      <formula>"Closed"</formula>
    </cfRule>
    <cfRule type="cellIs" dxfId="112" priority="156" stopIfTrue="1" operator="equal">
      <formula>"Live"</formula>
    </cfRule>
  </conditionalFormatting>
  <conditionalFormatting sqref="S45">
    <cfRule type="containsText" dxfId="111" priority="153" operator="containsText" text="Y">
      <formula>NOT(ISERROR(SEARCH("Y",S45)))</formula>
    </cfRule>
    <cfRule type="containsText" dxfId="110" priority="154" operator="containsText" text="N">
      <formula>NOT(ISERROR(SEARCH("N",S45)))</formula>
    </cfRule>
  </conditionalFormatting>
  <conditionalFormatting sqref="F43">
    <cfRule type="cellIs" dxfId="109" priority="151" stopIfTrue="1" operator="equal">
      <formula>"Closed"</formula>
    </cfRule>
    <cfRule type="cellIs" dxfId="108" priority="152" stopIfTrue="1" operator="equal">
      <formula>"Live"</formula>
    </cfRule>
  </conditionalFormatting>
  <conditionalFormatting sqref="F31">
    <cfRule type="cellIs" dxfId="107" priority="149" stopIfTrue="1" operator="equal">
      <formula>"Closed"</formula>
    </cfRule>
    <cfRule type="cellIs" dxfId="106" priority="150" stopIfTrue="1" operator="equal">
      <formula>"Live"</formula>
    </cfRule>
  </conditionalFormatting>
  <conditionalFormatting sqref="F60:F63">
    <cfRule type="cellIs" dxfId="105" priority="143" stopIfTrue="1" operator="equal">
      <formula>"Closed"</formula>
    </cfRule>
    <cfRule type="cellIs" dxfId="104" priority="144" stopIfTrue="1" operator="equal">
      <formula>"Live"</formula>
    </cfRule>
  </conditionalFormatting>
  <conditionalFormatting sqref="F37">
    <cfRule type="cellIs" dxfId="103" priority="141" stopIfTrue="1" operator="equal">
      <formula>"Closed"</formula>
    </cfRule>
    <cfRule type="cellIs" dxfId="102" priority="142" stopIfTrue="1" operator="equal">
      <formula>"Live"</formula>
    </cfRule>
  </conditionalFormatting>
  <conditionalFormatting sqref="F21">
    <cfRule type="cellIs" dxfId="101" priority="137" stopIfTrue="1" operator="equal">
      <formula>"Closed"</formula>
    </cfRule>
    <cfRule type="cellIs" dxfId="100" priority="138" stopIfTrue="1" operator="equal">
      <formula>"Live"</formula>
    </cfRule>
  </conditionalFormatting>
  <conditionalFormatting sqref="F22">
    <cfRule type="cellIs" dxfId="99" priority="133" stopIfTrue="1" operator="equal">
      <formula>"Closed"</formula>
    </cfRule>
    <cfRule type="cellIs" dxfId="98" priority="134" stopIfTrue="1" operator="equal">
      <formula>"Live"</formula>
    </cfRule>
  </conditionalFormatting>
  <conditionalFormatting sqref="F23">
    <cfRule type="cellIs" dxfId="97" priority="129" stopIfTrue="1" operator="equal">
      <formula>"Closed"</formula>
    </cfRule>
    <cfRule type="cellIs" dxfId="96" priority="130" stopIfTrue="1" operator="equal">
      <formula>"Live"</formula>
    </cfRule>
  </conditionalFormatting>
  <conditionalFormatting sqref="F24">
    <cfRule type="cellIs" dxfId="95" priority="127" stopIfTrue="1" operator="equal">
      <formula>"Closed"</formula>
    </cfRule>
    <cfRule type="cellIs" dxfId="94" priority="128" stopIfTrue="1" operator="equal">
      <formula>"Live"</formula>
    </cfRule>
  </conditionalFormatting>
  <conditionalFormatting sqref="F25">
    <cfRule type="cellIs" dxfId="93" priority="125" stopIfTrue="1" operator="equal">
      <formula>"Closed"</formula>
    </cfRule>
    <cfRule type="cellIs" dxfId="92" priority="126" stopIfTrue="1" operator="equal">
      <formula>"Live"</formula>
    </cfRule>
  </conditionalFormatting>
  <conditionalFormatting sqref="F26">
    <cfRule type="cellIs" dxfId="91" priority="123" stopIfTrue="1" operator="equal">
      <formula>"Closed"</formula>
    </cfRule>
    <cfRule type="cellIs" dxfId="90" priority="124" stopIfTrue="1" operator="equal">
      <formula>"Live"</formula>
    </cfRule>
  </conditionalFormatting>
  <conditionalFormatting sqref="F27">
    <cfRule type="cellIs" dxfId="89" priority="121" stopIfTrue="1" operator="equal">
      <formula>"Closed"</formula>
    </cfRule>
    <cfRule type="cellIs" dxfId="88" priority="122" stopIfTrue="1" operator="equal">
      <formula>"Live"</formula>
    </cfRule>
  </conditionalFormatting>
  <conditionalFormatting sqref="F36">
    <cfRule type="cellIs" dxfId="87" priority="119" stopIfTrue="1" operator="equal">
      <formula>"Closed"</formula>
    </cfRule>
    <cfRule type="cellIs" dxfId="86" priority="120" stopIfTrue="1" operator="equal">
      <formula>"Live"</formula>
    </cfRule>
  </conditionalFormatting>
  <conditionalFormatting sqref="F83">
    <cfRule type="cellIs" dxfId="85" priority="113" stopIfTrue="1" operator="equal">
      <formula>"Closed"</formula>
    </cfRule>
    <cfRule type="cellIs" dxfId="84" priority="114" stopIfTrue="1" operator="equal">
      <formula>"Live"</formula>
    </cfRule>
  </conditionalFormatting>
  <conditionalFormatting sqref="F17">
    <cfRule type="cellIs" dxfId="83" priority="107" stopIfTrue="1" operator="equal">
      <formula>"Closed"</formula>
    </cfRule>
    <cfRule type="cellIs" dxfId="82" priority="108" stopIfTrue="1" operator="equal">
      <formula>"Live"</formula>
    </cfRule>
  </conditionalFormatting>
  <conditionalFormatting sqref="S23">
    <cfRule type="containsText" dxfId="81" priority="105" operator="containsText" text="Y">
      <formula>NOT(ISERROR(SEARCH("Y",S23)))</formula>
    </cfRule>
    <cfRule type="containsText" dxfId="80" priority="106" operator="containsText" text="N">
      <formula>NOT(ISERROR(SEARCH("N",S23)))</formula>
    </cfRule>
  </conditionalFormatting>
  <conditionalFormatting sqref="S20">
    <cfRule type="containsText" dxfId="79" priority="103" operator="containsText" text="Y">
      <formula>NOT(ISERROR(SEARCH("Y",S20)))</formula>
    </cfRule>
    <cfRule type="containsText" dxfId="78" priority="104" operator="containsText" text="N">
      <formula>NOT(ISERROR(SEARCH("N",S20)))</formula>
    </cfRule>
  </conditionalFormatting>
  <conditionalFormatting sqref="S28">
    <cfRule type="containsText" dxfId="77" priority="101" operator="containsText" text="Y">
      <formula>NOT(ISERROR(SEARCH("Y",S28)))</formula>
    </cfRule>
    <cfRule type="containsText" dxfId="76" priority="102" operator="containsText" text="N">
      <formula>NOT(ISERROR(SEARCH("N",S28)))</formula>
    </cfRule>
  </conditionalFormatting>
  <conditionalFormatting sqref="S58">
    <cfRule type="containsText" dxfId="75" priority="99" operator="containsText" text="Y">
      <formula>NOT(ISERROR(SEARCH("Y",S58)))</formula>
    </cfRule>
    <cfRule type="containsText" dxfId="74" priority="100" operator="containsText" text="N">
      <formula>NOT(ISERROR(SEARCH("N",S58)))</formula>
    </cfRule>
  </conditionalFormatting>
  <conditionalFormatting sqref="S59:S63">
    <cfRule type="containsText" dxfId="73" priority="97" operator="containsText" text="Y">
      <formula>NOT(ISERROR(SEARCH("Y",S59)))</formula>
    </cfRule>
    <cfRule type="containsText" dxfId="72" priority="98" operator="containsText" text="N">
      <formula>NOT(ISERROR(SEARCH("N",S59)))</formula>
    </cfRule>
  </conditionalFormatting>
  <conditionalFormatting sqref="S13">
    <cfRule type="containsText" dxfId="71" priority="89" operator="containsText" text="Y">
      <formula>NOT(ISERROR(SEARCH("Y",S13)))</formula>
    </cfRule>
    <cfRule type="containsText" dxfId="70" priority="90" operator="containsText" text="N">
      <formula>NOT(ISERROR(SEARCH("N",S13)))</formula>
    </cfRule>
  </conditionalFormatting>
  <conditionalFormatting sqref="F35">
    <cfRule type="cellIs" dxfId="69" priority="83" stopIfTrue="1" operator="equal">
      <formula>"Closed"</formula>
    </cfRule>
    <cfRule type="cellIs" dxfId="68" priority="84" stopIfTrue="1" operator="equal">
      <formula>"Live"</formula>
    </cfRule>
  </conditionalFormatting>
  <conditionalFormatting sqref="S9">
    <cfRule type="containsText" dxfId="67" priority="77" operator="containsText" text="Y">
      <formula>NOT(ISERROR(SEARCH("Y",S9)))</formula>
    </cfRule>
    <cfRule type="containsText" dxfId="66" priority="78" operator="containsText" text="N">
      <formula>NOT(ISERROR(SEARCH("N",S9)))</formula>
    </cfRule>
  </conditionalFormatting>
  <conditionalFormatting sqref="S14">
    <cfRule type="containsText" dxfId="65" priority="73" operator="containsText" text="Y">
      <formula>NOT(ISERROR(SEARCH("Y",S14)))</formula>
    </cfRule>
    <cfRule type="containsText" dxfId="64" priority="74" operator="containsText" text="N">
      <formula>NOT(ISERROR(SEARCH("N",S14)))</formula>
    </cfRule>
  </conditionalFormatting>
  <conditionalFormatting sqref="F45">
    <cfRule type="cellIs" dxfId="63" priority="71" stopIfTrue="1" operator="equal">
      <formula>"Closed"</formula>
    </cfRule>
    <cfRule type="cellIs" dxfId="62" priority="72" stopIfTrue="1" operator="equal">
      <formula>"Live"</formula>
    </cfRule>
  </conditionalFormatting>
  <conditionalFormatting sqref="F9">
    <cfRule type="cellIs" dxfId="61" priority="69" stopIfTrue="1" operator="equal">
      <formula>"Closed"</formula>
    </cfRule>
    <cfRule type="cellIs" dxfId="60" priority="70" stopIfTrue="1" operator="equal">
      <formula>"Live"</formula>
    </cfRule>
  </conditionalFormatting>
  <conditionalFormatting sqref="F13">
    <cfRule type="cellIs" dxfId="59" priority="67" stopIfTrue="1" operator="equal">
      <formula>"Closed"</formula>
    </cfRule>
    <cfRule type="cellIs" dxfId="58" priority="68" stopIfTrue="1" operator="equal">
      <formula>"Live"</formula>
    </cfRule>
  </conditionalFormatting>
  <conditionalFormatting sqref="F14">
    <cfRule type="cellIs" dxfId="57" priority="65" stopIfTrue="1" operator="equal">
      <formula>"Closed"</formula>
    </cfRule>
    <cfRule type="cellIs" dxfId="56" priority="66" stopIfTrue="1" operator="equal">
      <formula>"Live"</formula>
    </cfRule>
  </conditionalFormatting>
  <conditionalFormatting sqref="F15">
    <cfRule type="cellIs" dxfId="55" priority="63" stopIfTrue="1" operator="equal">
      <formula>"Closed"</formula>
    </cfRule>
    <cfRule type="cellIs" dxfId="54" priority="64" stopIfTrue="1" operator="equal">
      <formula>"Live"</formula>
    </cfRule>
  </conditionalFormatting>
  <conditionalFormatting sqref="F16">
    <cfRule type="cellIs" dxfId="53" priority="61" stopIfTrue="1" operator="equal">
      <formula>"Closed"</formula>
    </cfRule>
    <cfRule type="cellIs" dxfId="52" priority="62" stopIfTrue="1" operator="equal">
      <formula>"Live"</formula>
    </cfRule>
  </conditionalFormatting>
  <conditionalFormatting sqref="F18">
    <cfRule type="cellIs" dxfId="51" priority="59" stopIfTrue="1" operator="equal">
      <formula>"Closed"</formula>
    </cfRule>
    <cfRule type="cellIs" dxfId="50" priority="60" stopIfTrue="1" operator="equal">
      <formula>"Live"</formula>
    </cfRule>
  </conditionalFormatting>
  <conditionalFormatting sqref="F19">
    <cfRule type="cellIs" dxfId="49" priority="57" stopIfTrue="1" operator="equal">
      <formula>"Closed"</formula>
    </cfRule>
    <cfRule type="cellIs" dxfId="48" priority="58" stopIfTrue="1" operator="equal">
      <formula>"Live"</formula>
    </cfRule>
  </conditionalFormatting>
  <conditionalFormatting sqref="F20">
    <cfRule type="cellIs" dxfId="47" priority="55" stopIfTrue="1" operator="equal">
      <formula>"Closed"</formula>
    </cfRule>
    <cfRule type="cellIs" dxfId="46" priority="56" stopIfTrue="1" operator="equal">
      <formula>"Live"</formula>
    </cfRule>
  </conditionalFormatting>
  <conditionalFormatting sqref="S56">
    <cfRule type="containsText" dxfId="45" priority="53" operator="containsText" text="Y">
      <formula>NOT(ISERROR(SEARCH("Y",S56)))</formula>
    </cfRule>
    <cfRule type="containsText" dxfId="44" priority="54" operator="containsText" text="N">
      <formula>NOT(ISERROR(SEARCH("N",S56)))</formula>
    </cfRule>
  </conditionalFormatting>
  <conditionalFormatting sqref="F56">
    <cfRule type="cellIs" dxfId="43" priority="51" stopIfTrue="1" operator="equal">
      <formula>"Closed"</formula>
    </cfRule>
    <cfRule type="cellIs" dxfId="42" priority="52" stopIfTrue="1" operator="equal">
      <formula>"Live"</formula>
    </cfRule>
  </conditionalFormatting>
  <conditionalFormatting sqref="F55">
    <cfRule type="cellIs" dxfId="41" priority="49" stopIfTrue="1" operator="equal">
      <formula>"Closed"</formula>
    </cfRule>
    <cfRule type="cellIs" dxfId="40" priority="50" stopIfTrue="1" operator="equal">
      <formula>"Live"</formula>
    </cfRule>
  </conditionalFormatting>
  <conditionalFormatting sqref="S12">
    <cfRule type="containsText" dxfId="39" priority="47" operator="containsText" text="Y">
      <formula>NOT(ISERROR(SEARCH("Y",S12)))</formula>
    </cfRule>
    <cfRule type="containsText" dxfId="38" priority="48" operator="containsText" text="N">
      <formula>NOT(ISERROR(SEARCH("N",S12)))</formula>
    </cfRule>
  </conditionalFormatting>
  <conditionalFormatting sqref="F12">
    <cfRule type="cellIs" dxfId="37" priority="45" stopIfTrue="1" operator="equal">
      <formula>"Closed"</formula>
    </cfRule>
    <cfRule type="cellIs" dxfId="36" priority="46" stopIfTrue="1" operator="equal">
      <formula>"Live"</formula>
    </cfRule>
  </conditionalFormatting>
  <conditionalFormatting sqref="S11">
    <cfRule type="containsText" dxfId="35" priority="43" operator="containsText" text="Y">
      <formula>NOT(ISERROR(SEARCH("Y",S11)))</formula>
    </cfRule>
    <cfRule type="containsText" dxfId="34" priority="44" operator="containsText" text="N">
      <formula>NOT(ISERROR(SEARCH("N",S11)))</formula>
    </cfRule>
  </conditionalFormatting>
  <conditionalFormatting sqref="F11">
    <cfRule type="cellIs" dxfId="33" priority="41" stopIfTrue="1" operator="equal">
      <formula>"Closed"</formula>
    </cfRule>
    <cfRule type="cellIs" dxfId="32" priority="42" stopIfTrue="1" operator="equal">
      <formula>"Live"</formula>
    </cfRule>
  </conditionalFormatting>
  <conditionalFormatting sqref="S10">
    <cfRule type="containsText" dxfId="31" priority="39" operator="containsText" text="Y">
      <formula>NOT(ISERROR(SEARCH("Y",S10)))</formula>
    </cfRule>
    <cfRule type="containsText" dxfId="30" priority="40" operator="containsText" text="N">
      <formula>NOT(ISERROR(SEARCH("N",S10)))</formula>
    </cfRule>
  </conditionalFormatting>
  <conditionalFormatting sqref="F10">
    <cfRule type="cellIs" dxfId="29" priority="37" stopIfTrue="1" operator="equal">
      <formula>"Closed"</formula>
    </cfRule>
    <cfRule type="cellIs" dxfId="28" priority="38" stopIfTrue="1" operator="equal">
      <formula>"Live"</formula>
    </cfRule>
  </conditionalFormatting>
  <conditionalFormatting sqref="S8">
    <cfRule type="containsText" dxfId="27" priority="35" operator="containsText" text="Y">
      <formula>NOT(ISERROR(SEARCH("Y",S8)))</formula>
    </cfRule>
    <cfRule type="containsText" dxfId="26" priority="36" operator="containsText" text="N">
      <formula>NOT(ISERROR(SEARCH("N",S8)))</formula>
    </cfRule>
  </conditionalFormatting>
  <conditionalFormatting sqref="F8">
    <cfRule type="cellIs" dxfId="25" priority="33" stopIfTrue="1" operator="equal">
      <formula>"Closed"</formula>
    </cfRule>
    <cfRule type="cellIs" dxfId="24" priority="34" stopIfTrue="1" operator="equal">
      <formula>"Live"</formula>
    </cfRule>
  </conditionalFormatting>
  <conditionalFormatting sqref="S7">
    <cfRule type="containsText" dxfId="23" priority="31" operator="containsText" text="Y">
      <formula>NOT(ISERROR(SEARCH("Y",S7)))</formula>
    </cfRule>
    <cfRule type="containsText" dxfId="22" priority="32" operator="containsText" text="N">
      <formula>NOT(ISERROR(SEARCH("N",S7)))</formula>
    </cfRule>
  </conditionalFormatting>
  <conditionalFormatting sqref="F7">
    <cfRule type="cellIs" dxfId="21" priority="29" stopIfTrue="1" operator="equal">
      <formula>"Closed"</formula>
    </cfRule>
    <cfRule type="cellIs" dxfId="20" priority="30" stopIfTrue="1" operator="equal">
      <formula>"Live"</formula>
    </cfRule>
  </conditionalFormatting>
  <conditionalFormatting sqref="S6">
    <cfRule type="containsText" dxfId="19" priority="27" operator="containsText" text="Y">
      <formula>NOT(ISERROR(SEARCH("Y",S6)))</formula>
    </cfRule>
    <cfRule type="containsText" dxfId="18" priority="28" operator="containsText" text="N">
      <formula>NOT(ISERROR(SEARCH("N",S6)))</formula>
    </cfRule>
  </conditionalFormatting>
  <conditionalFormatting sqref="F6">
    <cfRule type="cellIs" dxfId="17" priority="19" stopIfTrue="1" operator="equal">
      <formula>"Closed"</formula>
    </cfRule>
    <cfRule type="cellIs" dxfId="16" priority="20" stopIfTrue="1" operator="equal">
      <formula>"Live"</formula>
    </cfRule>
  </conditionalFormatting>
  <conditionalFormatting sqref="F4">
    <cfRule type="cellIs" dxfId="15" priority="17" stopIfTrue="1" operator="equal">
      <formula>"Closed"</formula>
    </cfRule>
    <cfRule type="cellIs" dxfId="14" priority="18" stopIfTrue="1" operator="equal">
      <formula>"Live"</formula>
    </cfRule>
  </conditionalFormatting>
  <conditionalFormatting sqref="S22">
    <cfRule type="containsText" dxfId="13" priority="15" operator="containsText" text="Y">
      <formula>NOT(ISERROR(SEARCH("Y",S22)))</formula>
    </cfRule>
    <cfRule type="containsText" dxfId="12" priority="16" operator="containsText" text="N">
      <formula>NOT(ISERROR(SEARCH("N",S22)))</formula>
    </cfRule>
  </conditionalFormatting>
  <conditionalFormatting sqref="S19">
    <cfRule type="containsText" dxfId="11" priority="13" operator="containsText" text="Y">
      <formula>NOT(ISERROR(SEARCH("Y",S19)))</formula>
    </cfRule>
    <cfRule type="containsText" dxfId="10" priority="14" operator="containsText" text="N">
      <formula>NOT(ISERROR(SEARCH("N",S19)))</formula>
    </cfRule>
  </conditionalFormatting>
  <conditionalFormatting sqref="S25">
    <cfRule type="containsText" dxfId="9" priority="11" operator="containsText" text="Y">
      <formula>NOT(ISERROR(SEARCH("Y",S25)))</formula>
    </cfRule>
    <cfRule type="containsText" dxfId="8" priority="12" operator="containsText" text="N">
      <formula>NOT(ISERROR(SEARCH("N",S25)))</formula>
    </cfRule>
  </conditionalFormatting>
  <conditionalFormatting sqref="S47">
    <cfRule type="containsText" dxfId="7" priority="9" operator="containsText" text="Y">
      <formula>NOT(ISERROR(SEARCH("Y",S47)))</formula>
    </cfRule>
    <cfRule type="containsText" dxfId="6" priority="10" operator="containsText" text="N">
      <formula>NOT(ISERROR(SEARCH("N",S47)))</formula>
    </cfRule>
  </conditionalFormatting>
  <conditionalFormatting sqref="S48">
    <cfRule type="containsText" dxfId="5" priority="5" operator="containsText" text="Y">
      <formula>NOT(ISERROR(SEARCH("Y",S48)))</formula>
    </cfRule>
    <cfRule type="containsText" dxfId="4" priority="6" operator="containsText" text="N">
      <formula>NOT(ISERROR(SEARCH("N",S48)))</formula>
    </cfRule>
  </conditionalFormatting>
  <conditionalFormatting sqref="S5">
    <cfRule type="containsText" dxfId="3" priority="3" operator="containsText" text="Y">
      <formula>NOT(ISERROR(SEARCH("Y",S5)))</formula>
    </cfRule>
    <cfRule type="containsText" dxfId="2" priority="4" operator="containsText" text="N">
      <formula>NOT(ISERROR(SEARCH("N",S5)))</formula>
    </cfRule>
  </conditionalFormatting>
  <conditionalFormatting sqref="F5">
    <cfRule type="cellIs" dxfId="1" priority="1" stopIfTrue="1" operator="equal">
      <formula>"Closed"</formula>
    </cfRule>
    <cfRule type="cellIs" dxfId="0" priority="2" stopIfTrue="1" operator="equal">
      <formula>"Live"</formula>
    </cfRule>
  </conditionalFormatting>
  <dataValidations count="4">
    <dataValidation type="list" allowBlank="1" showInputMessage="1" showErrorMessage="1" sqref="G215:G216 G196:G200 G218:G220 G149:G151 G204:G213 G188 G202 G179:G181 G183:G185" xr:uid="{00000000-0002-0000-0000-000000000000}">
      <formula1>$G$3:$G$162</formula1>
    </dataValidation>
    <dataValidation type="list" allowBlank="1" showInputMessage="1" showErrorMessage="1" sqref="H23:H24 H26:H28 H138 H132 H119:H127 H112:H113 H106:H110 H102:H103 H97:H100 H87:H89 H84 H79:H82 H74:H76 H67:H72 H54 H51 H39:H46 H30:H32 H4:H20" xr:uid="{00000000-0002-0000-0000-000001000000}">
      <formula1>$G$3:$G$18</formula1>
    </dataValidation>
    <dataValidation type="list" allowBlank="1" showInputMessage="1" showErrorMessage="1" sqref="D18:D19 D48:D51 D164 D155 D152:D153 D147 D145 D123 D97 D70 D54 D33 D29" xr:uid="{00000000-0002-0000-0000-000014000000}">
      <formula1>$E$3:$E$46</formula1>
    </dataValidation>
    <dataValidation type="list" allowBlank="1" showInputMessage="1" showErrorMessage="1" sqref="G7:G8" xr:uid="{00000000-0002-0000-0000-000021000000}">
      <formula1>$F$3:$F$14</formula1>
    </dataValidation>
  </dataValidations>
  <printOptions horizontalCentered="1" verticalCentered="1" gridLines="1"/>
  <pageMargins left="0.7" right="0.7" top="0.75" bottom="0.75" header="0.3" footer="0.3"/>
  <pageSetup scale="41" fitToHeight="34" orientation="landscape" horizontalDpi="4294967292" verticalDpi="4294967292"/>
  <headerFooter alignWithMargins="0">
    <oddHeader>&amp;CJoint Office of Gas Transporters&amp;R&amp;11http://www.gasgovernance.com/Code/Modifications/</oddHeader>
    <oddFooter>&amp;L© all rights reserved&amp;CPage &amp;P of &amp;N&amp;RPrinted &amp;D &amp;T</oddFooter>
  </headerFooter>
  <ignoredErrors>
    <ignoredError sqref="S161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22000000}">
          <x14:formula1>
            <xm:f>Lookups!$A$3:$A$19</xm:f>
          </x14:formula1>
          <xm:sqref>I4:I94</xm:sqref>
        </x14:dataValidation>
        <x14:dataValidation type="list" allowBlank="1" showInputMessage="1" showErrorMessage="1" xr:uid="{00000000-0002-0000-0000-000023000000}">
          <x14:formula1>
            <xm:f>Lookups!$E$3:$E$45</xm:f>
          </x14:formula1>
          <xm:sqref>D4:D8</xm:sqref>
        </x14:dataValidation>
        <x14:dataValidation type="list" allowBlank="1" showInputMessage="1" showErrorMessage="1" xr:uid="{00000000-0002-0000-0000-000024000000}">
          <x14:formula1>
            <xm:f>Lookups!$G$3:$G$16</xm:f>
          </x14:formula1>
          <xm:sqref>H145</xm:sqref>
        </x14:dataValidation>
        <x14:dataValidation type="list" allowBlank="1" showInputMessage="1" showErrorMessage="1" xr:uid="{00000000-0002-0000-0000-000025000000}">
          <x14:formula1>
            <xm:f>Lookups!$F$3:$F$12</xm:f>
          </x14:formula1>
          <xm:sqref>G4:G5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0"/>
  <sheetViews>
    <sheetView topLeftCell="D1" workbookViewId="0">
      <selection activeCell="F18" sqref="F18"/>
    </sheetView>
  </sheetViews>
  <sheetFormatPr baseColWidth="10" defaultColWidth="11.140625" defaultRowHeight="16"/>
  <cols>
    <col min="1" max="1" width="34.140625" customWidth="1"/>
    <col min="2" max="2" width="24.5703125" customWidth="1"/>
    <col min="4" max="4" width="1.7109375" customWidth="1"/>
    <col min="5" max="5" width="23.85546875" customWidth="1"/>
    <col min="6" max="6" width="20.140625" customWidth="1"/>
    <col min="7" max="7" width="20.42578125" customWidth="1"/>
  </cols>
  <sheetData>
    <row r="1" spans="1:7">
      <c r="A1" s="291" t="s">
        <v>82</v>
      </c>
      <c r="B1" s="292"/>
      <c r="C1" s="293"/>
    </row>
    <row r="2" spans="1:7">
      <c r="A2" s="149" t="s">
        <v>122</v>
      </c>
      <c r="B2" s="150" t="s">
        <v>120</v>
      </c>
      <c r="C2" s="151" t="s">
        <v>351</v>
      </c>
      <c r="D2" s="11"/>
      <c r="E2" s="9" t="s">
        <v>322</v>
      </c>
      <c r="F2" s="9" t="s">
        <v>423</v>
      </c>
      <c r="G2" s="9" t="s">
        <v>338</v>
      </c>
    </row>
    <row r="3" spans="1:7">
      <c r="A3" s="41" t="s">
        <v>334</v>
      </c>
      <c r="B3" s="12" t="s">
        <v>222</v>
      </c>
      <c r="C3" s="42" t="s">
        <v>144</v>
      </c>
      <c r="D3" s="11"/>
      <c r="E3" s="6" t="s">
        <v>181</v>
      </c>
      <c r="F3" s="5" t="s">
        <v>306</v>
      </c>
      <c r="G3" s="13" t="s">
        <v>230</v>
      </c>
    </row>
    <row r="4" spans="1:7">
      <c r="A4" s="41" t="s">
        <v>321</v>
      </c>
      <c r="B4" s="12" t="s">
        <v>381</v>
      </c>
      <c r="C4" s="42" t="s">
        <v>144</v>
      </c>
      <c r="D4" s="11"/>
      <c r="E4" s="6" t="s">
        <v>421</v>
      </c>
      <c r="F4" s="1" t="s">
        <v>339</v>
      </c>
      <c r="G4" s="13" t="s">
        <v>261</v>
      </c>
    </row>
    <row r="5" spans="1:7">
      <c r="A5" s="41" t="s">
        <v>381</v>
      </c>
      <c r="B5" s="12" t="s">
        <v>354</v>
      </c>
      <c r="C5" s="42" t="s">
        <v>144</v>
      </c>
      <c r="D5" s="8"/>
      <c r="E5" s="6" t="s">
        <v>425</v>
      </c>
      <c r="F5" s="5" t="s">
        <v>320</v>
      </c>
      <c r="G5" s="13" t="s">
        <v>229</v>
      </c>
    </row>
    <row r="6" spans="1:7">
      <c r="A6" s="41" t="s">
        <v>350</v>
      </c>
      <c r="B6" s="12" t="s">
        <v>354</v>
      </c>
      <c r="C6" s="94" t="s">
        <v>144</v>
      </c>
      <c r="D6" s="8"/>
      <c r="E6" s="6" t="s">
        <v>342</v>
      </c>
      <c r="F6" s="1" t="s">
        <v>422</v>
      </c>
      <c r="G6" s="2" t="s">
        <v>311</v>
      </c>
    </row>
    <row r="7" spans="1:7">
      <c r="A7" s="41" t="s">
        <v>226</v>
      </c>
      <c r="B7" s="12" t="s">
        <v>227</v>
      </c>
      <c r="C7" s="42" t="s">
        <v>302</v>
      </c>
      <c r="D7" s="8"/>
      <c r="E7" s="3" t="s">
        <v>323</v>
      </c>
      <c r="F7" s="1" t="s">
        <v>335</v>
      </c>
      <c r="G7" s="2" t="s">
        <v>262</v>
      </c>
    </row>
    <row r="8" spans="1:7">
      <c r="A8" s="41" t="s">
        <v>140</v>
      </c>
      <c r="B8" s="12" t="s">
        <v>354</v>
      </c>
      <c r="C8" s="42" t="s">
        <v>144</v>
      </c>
      <c r="D8" s="8"/>
      <c r="E8" s="3" t="s">
        <v>570</v>
      </c>
      <c r="F8" s="1" t="s">
        <v>336</v>
      </c>
      <c r="G8" s="2" t="s">
        <v>318</v>
      </c>
    </row>
    <row r="9" spans="1:7">
      <c r="A9" s="41"/>
      <c r="B9" s="12"/>
      <c r="C9" s="42"/>
      <c r="D9" s="8"/>
      <c r="E9" s="3" t="s">
        <v>630</v>
      </c>
      <c r="F9" s="1" t="s">
        <v>401</v>
      </c>
      <c r="G9" s="2" t="s">
        <v>319</v>
      </c>
    </row>
    <row r="10" spans="1:7">
      <c r="A10" s="41" t="s">
        <v>231</v>
      </c>
      <c r="B10" s="12" t="s">
        <v>418</v>
      </c>
      <c r="C10" s="42" t="s">
        <v>144</v>
      </c>
      <c r="D10" s="8"/>
      <c r="E10" s="3" t="s">
        <v>314</v>
      </c>
      <c r="F10" s="1" t="s">
        <v>281</v>
      </c>
      <c r="G10" s="2" t="s">
        <v>202</v>
      </c>
    </row>
    <row r="11" spans="1:7">
      <c r="A11" s="41" t="s">
        <v>307</v>
      </c>
      <c r="B11" s="12" t="s">
        <v>418</v>
      </c>
      <c r="C11" s="42" t="s">
        <v>144</v>
      </c>
      <c r="D11" s="8"/>
      <c r="E11" s="3" t="s">
        <v>403</v>
      </c>
      <c r="F11" s="1" t="s">
        <v>260</v>
      </c>
      <c r="G11" s="2" t="s">
        <v>203</v>
      </c>
    </row>
    <row r="12" spans="1:7">
      <c r="A12" s="41" t="s">
        <v>310</v>
      </c>
      <c r="B12" s="12" t="s">
        <v>235</v>
      </c>
      <c r="C12" s="42" t="s">
        <v>302</v>
      </c>
      <c r="D12" s="8"/>
      <c r="E12" s="3" t="s">
        <v>326</v>
      </c>
      <c r="G12" s="2" t="s">
        <v>204</v>
      </c>
    </row>
    <row r="13" spans="1:7">
      <c r="A13" s="43" t="s">
        <v>341</v>
      </c>
      <c r="B13" s="12" t="s">
        <v>235</v>
      </c>
      <c r="C13" s="42" t="s">
        <v>302</v>
      </c>
      <c r="D13" s="8"/>
      <c r="E13" s="3" t="s">
        <v>337</v>
      </c>
      <c r="G13" s="2" t="s">
        <v>137</v>
      </c>
    </row>
    <row r="14" spans="1:7">
      <c r="A14" s="41" t="s">
        <v>228</v>
      </c>
      <c r="B14" s="12" t="s">
        <v>315</v>
      </c>
      <c r="C14" s="42" t="s">
        <v>144</v>
      </c>
      <c r="D14" s="8"/>
      <c r="E14" s="3" t="s">
        <v>300</v>
      </c>
      <c r="G14" s="2" t="s">
        <v>430</v>
      </c>
    </row>
    <row r="15" spans="1:7">
      <c r="A15" s="41" t="s">
        <v>17</v>
      </c>
      <c r="B15" s="12" t="s">
        <v>235</v>
      </c>
      <c r="C15" s="42" t="s">
        <v>302</v>
      </c>
      <c r="D15" s="8"/>
      <c r="E15" s="3" t="s">
        <v>108</v>
      </c>
      <c r="G15" s="2" t="s">
        <v>79</v>
      </c>
    </row>
    <row r="16" spans="1:7">
      <c r="A16" s="41" t="s">
        <v>317</v>
      </c>
      <c r="B16" s="12" t="s">
        <v>418</v>
      </c>
      <c r="C16" s="42" t="s">
        <v>144</v>
      </c>
      <c r="D16" s="8"/>
      <c r="E16" s="3" t="s">
        <v>424</v>
      </c>
      <c r="G16" s="2" t="s">
        <v>653</v>
      </c>
    </row>
    <row r="17" spans="1:5" ht="15" customHeight="1">
      <c r="A17" s="41" t="s">
        <v>419</v>
      </c>
      <c r="B17" s="12" t="s">
        <v>235</v>
      </c>
      <c r="C17" s="42" t="s">
        <v>302</v>
      </c>
      <c r="D17" s="8"/>
      <c r="E17" s="3" t="s">
        <v>308</v>
      </c>
    </row>
    <row r="18" spans="1:5">
      <c r="A18" s="126"/>
      <c r="B18" s="127"/>
      <c r="C18" s="128"/>
      <c r="D18" s="8"/>
      <c r="E18" s="3" t="s">
        <v>143</v>
      </c>
    </row>
    <row r="19" spans="1:5">
      <c r="A19" s="129"/>
      <c r="B19" s="130"/>
      <c r="C19" s="131"/>
      <c r="D19" s="8"/>
      <c r="E19" s="3" t="s">
        <v>316</v>
      </c>
    </row>
    <row r="20" spans="1:5">
      <c r="D20" s="8"/>
      <c r="E20" s="3" t="s">
        <v>232</v>
      </c>
    </row>
    <row r="21" spans="1:5">
      <c r="D21" s="8"/>
      <c r="E21" s="3" t="s">
        <v>343</v>
      </c>
    </row>
    <row r="22" spans="1:5">
      <c r="A22" s="297" t="s">
        <v>121</v>
      </c>
      <c r="B22" s="298"/>
      <c r="C22" s="299"/>
      <c r="D22" s="8"/>
      <c r="E22" s="3" t="s">
        <v>420</v>
      </c>
    </row>
    <row r="23" spans="1:5">
      <c r="A23" s="300" t="s">
        <v>89</v>
      </c>
      <c r="B23" s="301"/>
      <c r="C23" s="302"/>
      <c r="D23" s="8"/>
      <c r="E23" s="3" t="s">
        <v>333</v>
      </c>
    </row>
    <row r="24" spans="1:5">
      <c r="A24" s="132" t="s">
        <v>122</v>
      </c>
      <c r="B24" s="132" t="s">
        <v>120</v>
      </c>
      <c r="C24" s="132" t="s">
        <v>351</v>
      </c>
      <c r="D24" s="8"/>
      <c r="E24" s="3" t="s">
        <v>78</v>
      </c>
    </row>
    <row r="25" spans="1:5">
      <c r="A25" s="134" t="s">
        <v>140</v>
      </c>
      <c r="B25" s="133" t="s">
        <v>354</v>
      </c>
      <c r="C25" s="135" t="s">
        <v>144</v>
      </c>
      <c r="E25" s="3" t="s">
        <v>91</v>
      </c>
    </row>
    <row r="26" spans="1:5">
      <c r="A26" s="134" t="s">
        <v>334</v>
      </c>
      <c r="B26" s="133" t="s">
        <v>222</v>
      </c>
      <c r="C26" s="135" t="s">
        <v>144</v>
      </c>
      <c r="E26" s="3" t="s">
        <v>313</v>
      </c>
    </row>
    <row r="27" spans="1:5">
      <c r="A27" s="134" t="s">
        <v>85</v>
      </c>
      <c r="B27" s="133" t="s">
        <v>222</v>
      </c>
      <c r="C27" s="135" t="s">
        <v>144</v>
      </c>
      <c r="D27" s="8"/>
      <c r="E27" s="3" t="s">
        <v>531</v>
      </c>
    </row>
    <row r="28" spans="1:5">
      <c r="A28" s="134" t="s">
        <v>228</v>
      </c>
      <c r="B28" s="133" t="s">
        <v>315</v>
      </c>
      <c r="C28" s="135" t="s">
        <v>144</v>
      </c>
      <c r="D28" s="8"/>
      <c r="E28" s="3" t="s">
        <v>219</v>
      </c>
    </row>
    <row r="29" spans="1:5">
      <c r="A29" s="134" t="s">
        <v>321</v>
      </c>
      <c r="B29" s="133" t="s">
        <v>381</v>
      </c>
      <c r="C29" s="135" t="s">
        <v>144</v>
      </c>
      <c r="D29" s="8"/>
      <c r="E29" s="3" t="s">
        <v>392</v>
      </c>
    </row>
    <row r="30" spans="1:5">
      <c r="A30" s="134" t="s">
        <v>381</v>
      </c>
      <c r="B30" s="133" t="s">
        <v>354</v>
      </c>
      <c r="C30" s="135" t="s">
        <v>144</v>
      </c>
      <c r="D30" s="8"/>
      <c r="E30" s="3" t="s">
        <v>142</v>
      </c>
    </row>
    <row r="31" spans="1:5">
      <c r="A31" s="134" t="s">
        <v>231</v>
      </c>
      <c r="B31" s="133" t="s">
        <v>88</v>
      </c>
      <c r="C31" s="135" t="s">
        <v>144</v>
      </c>
      <c r="E31" s="3" t="s">
        <v>40</v>
      </c>
    </row>
    <row r="32" spans="1:5">
      <c r="A32" s="134" t="s">
        <v>307</v>
      </c>
      <c r="B32" s="133" t="s">
        <v>88</v>
      </c>
      <c r="C32" s="135" t="s">
        <v>144</v>
      </c>
      <c r="D32" s="8"/>
      <c r="E32" s="3" t="s">
        <v>234</v>
      </c>
    </row>
    <row r="33" spans="1:5">
      <c r="A33" s="134" t="s">
        <v>226</v>
      </c>
      <c r="B33" s="133" t="s">
        <v>227</v>
      </c>
      <c r="C33" s="135" t="s">
        <v>302</v>
      </c>
      <c r="E33" s="3" t="s">
        <v>328</v>
      </c>
    </row>
    <row r="34" spans="1:5">
      <c r="A34" s="134" t="s">
        <v>350</v>
      </c>
      <c r="B34" s="133" t="s">
        <v>354</v>
      </c>
      <c r="C34" s="136" t="s">
        <v>144</v>
      </c>
      <c r="E34" s="3" t="s">
        <v>587</v>
      </c>
    </row>
    <row r="35" spans="1:5">
      <c r="A35" s="137" t="s">
        <v>341</v>
      </c>
      <c r="B35" s="133" t="s">
        <v>235</v>
      </c>
      <c r="C35" s="135" t="s">
        <v>302</v>
      </c>
      <c r="E35" s="3" t="s">
        <v>236</v>
      </c>
    </row>
    <row r="36" spans="1:5">
      <c r="A36" s="134" t="s">
        <v>419</v>
      </c>
      <c r="B36" s="133" t="s">
        <v>235</v>
      </c>
      <c r="C36" s="135" t="s">
        <v>302</v>
      </c>
      <c r="E36" s="3" t="s">
        <v>402</v>
      </c>
    </row>
    <row r="37" spans="1:5">
      <c r="A37" s="134" t="s">
        <v>86</v>
      </c>
      <c r="B37" s="133" t="s">
        <v>235</v>
      </c>
      <c r="C37" s="135" t="s">
        <v>302</v>
      </c>
      <c r="E37" s="3" t="s">
        <v>404</v>
      </c>
    </row>
    <row r="38" spans="1:5">
      <c r="A38" s="134" t="s">
        <v>310</v>
      </c>
      <c r="B38" s="133" t="s">
        <v>235</v>
      </c>
      <c r="C38" s="135" t="s">
        <v>302</v>
      </c>
      <c r="E38" s="1" t="s">
        <v>433</v>
      </c>
    </row>
    <row r="39" spans="1:5">
      <c r="A39" s="134" t="s">
        <v>317</v>
      </c>
      <c r="B39" s="133" t="s">
        <v>418</v>
      </c>
      <c r="C39" s="135" t="s">
        <v>144</v>
      </c>
      <c r="E39" s="3" t="s">
        <v>331</v>
      </c>
    </row>
    <row r="40" spans="1:5" ht="32">
      <c r="A40" s="134" t="s">
        <v>87</v>
      </c>
      <c r="B40" s="133" t="s">
        <v>123</v>
      </c>
      <c r="C40" s="135" t="s">
        <v>144</v>
      </c>
      <c r="E40" s="3" t="s">
        <v>312</v>
      </c>
    </row>
    <row r="41" spans="1:5">
      <c r="A41" s="141" t="s">
        <v>84</v>
      </c>
      <c r="B41" s="142"/>
      <c r="C41" s="143"/>
      <c r="E41" s="3" t="s">
        <v>327</v>
      </c>
    </row>
    <row r="42" spans="1:5">
      <c r="A42" s="144"/>
      <c r="B42" s="145"/>
      <c r="C42" s="146"/>
      <c r="E42" s="3" t="s">
        <v>614</v>
      </c>
    </row>
    <row r="43" spans="1:5">
      <c r="E43" t="s">
        <v>233</v>
      </c>
    </row>
    <row r="44" spans="1:5">
      <c r="E44" t="s">
        <v>387</v>
      </c>
    </row>
    <row r="45" spans="1:5">
      <c r="E45" s="3" t="s">
        <v>191</v>
      </c>
    </row>
    <row r="46" spans="1:5">
      <c r="A46" s="294" t="s">
        <v>83</v>
      </c>
      <c r="B46" s="295"/>
      <c r="C46" s="296"/>
    </row>
    <row r="47" spans="1:5" ht="26" customHeight="1">
      <c r="A47" s="147" t="s">
        <v>122</v>
      </c>
      <c r="B47" s="132" t="s">
        <v>120</v>
      </c>
      <c r="C47" s="148" t="s">
        <v>351</v>
      </c>
    </row>
    <row r="48" spans="1:5">
      <c r="A48" s="134" t="s">
        <v>140</v>
      </c>
      <c r="B48" s="133" t="s">
        <v>354</v>
      </c>
      <c r="C48" s="135" t="s">
        <v>144</v>
      </c>
    </row>
    <row r="49" spans="1:3">
      <c r="A49" s="134" t="s">
        <v>310</v>
      </c>
      <c r="B49" s="133" t="s">
        <v>222</v>
      </c>
      <c r="C49" s="135" t="s">
        <v>302</v>
      </c>
    </row>
    <row r="50" spans="1:3">
      <c r="A50" s="134" t="s">
        <v>334</v>
      </c>
      <c r="B50" s="133" t="s">
        <v>315</v>
      </c>
      <c r="C50" s="135"/>
    </row>
    <row r="51" spans="1:3">
      <c r="A51" s="134" t="s">
        <v>228</v>
      </c>
      <c r="B51" s="133" t="s">
        <v>381</v>
      </c>
      <c r="C51" s="135"/>
    </row>
    <row r="52" spans="1:3">
      <c r="A52" s="134" t="s">
        <v>321</v>
      </c>
      <c r="B52" s="133" t="s">
        <v>223</v>
      </c>
      <c r="C52" s="135"/>
    </row>
    <row r="53" spans="1:3">
      <c r="A53" s="134" t="s">
        <v>381</v>
      </c>
      <c r="B53" s="133" t="s">
        <v>418</v>
      </c>
      <c r="C53" s="135"/>
    </row>
    <row r="54" spans="1:3">
      <c r="A54" s="134" t="s">
        <v>307</v>
      </c>
      <c r="B54" s="133" t="s">
        <v>411</v>
      </c>
      <c r="C54" s="135"/>
    </row>
    <row r="55" spans="1:3">
      <c r="A55" s="134" t="s">
        <v>231</v>
      </c>
      <c r="B55" s="133" t="s">
        <v>430</v>
      </c>
      <c r="C55" s="135"/>
    </row>
    <row r="56" spans="1:3">
      <c r="A56" s="134" t="s">
        <v>226</v>
      </c>
      <c r="B56" s="133" t="s">
        <v>227</v>
      </c>
      <c r="C56" s="135"/>
    </row>
    <row r="57" spans="1:3">
      <c r="A57" s="134" t="s">
        <v>350</v>
      </c>
      <c r="B57" s="133" t="s">
        <v>235</v>
      </c>
      <c r="C57" s="135"/>
    </row>
    <row r="58" spans="1:3">
      <c r="A58" s="137" t="s">
        <v>341</v>
      </c>
      <c r="B58" s="133" t="s">
        <v>341</v>
      </c>
      <c r="C58" s="135"/>
    </row>
    <row r="59" spans="1:3">
      <c r="A59" s="134" t="s">
        <v>419</v>
      </c>
      <c r="B59" s="133"/>
      <c r="C59" s="135"/>
    </row>
    <row r="60" spans="1:3">
      <c r="A60" s="138" t="s">
        <v>317</v>
      </c>
      <c r="B60" s="139"/>
      <c r="C60" s="140"/>
    </row>
  </sheetData>
  <sheetProtection insertColumns="0" insertRows="0" deleteColumns="0" deleteRows="0"/>
  <mergeCells count="4">
    <mergeCell ref="A1:C1"/>
    <mergeCell ref="A46:C46"/>
    <mergeCell ref="A22:C22"/>
    <mergeCell ref="A23:C23"/>
  </mergeCells>
  <phoneticPr fontId="7" type="noConversion"/>
  <pageMargins left="0.75000000000000011" right="0.75000000000000011" top="1" bottom="1" header="0.5" footer="0.5"/>
  <pageSetup paperSize="9" scale="51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workbookViewId="0">
      <selection activeCell="G12" sqref="G12"/>
    </sheetView>
  </sheetViews>
  <sheetFormatPr baseColWidth="10" defaultColWidth="11.140625" defaultRowHeight="16"/>
  <cols>
    <col min="7" max="7" width="18.85546875" bestFit="1" customWidth="1"/>
    <col min="8" max="8" width="13.5703125" bestFit="1" customWidth="1"/>
    <col min="10" max="10" width="73.140625" customWidth="1"/>
  </cols>
  <sheetData>
    <row r="1" spans="1:11" ht="25">
      <c r="A1" s="303" t="s">
        <v>51</v>
      </c>
      <c r="B1" s="303"/>
      <c r="C1" s="303"/>
      <c r="D1" s="303"/>
      <c r="E1" s="303"/>
      <c r="F1" s="303"/>
      <c r="G1" s="303"/>
      <c r="H1" s="46"/>
      <c r="I1" s="46"/>
      <c r="J1" s="46"/>
      <c r="K1" s="46"/>
    </row>
    <row r="2" spans="1:11" ht="25">
      <c r="A2" s="45"/>
      <c r="B2" s="47"/>
      <c r="C2" s="47"/>
      <c r="D2" s="48"/>
      <c r="E2" s="47"/>
      <c r="F2" s="49" t="s">
        <v>52</v>
      </c>
      <c r="G2" s="50" t="s">
        <v>53</v>
      </c>
      <c r="H2" s="46"/>
      <c r="I2" s="46"/>
      <c r="J2" s="242"/>
      <c r="K2" s="46"/>
    </row>
    <row r="3" spans="1:11">
      <c r="A3" s="51"/>
      <c r="B3" s="47"/>
      <c r="C3" s="47"/>
      <c r="D3" s="52"/>
      <c r="E3" s="47"/>
      <c r="F3" s="53">
        <v>1</v>
      </c>
      <c r="G3" s="222" t="s">
        <v>141</v>
      </c>
      <c r="H3" s="46"/>
      <c r="I3" s="55"/>
      <c r="J3" s="304"/>
      <c r="K3" s="55"/>
    </row>
    <row r="4" spans="1:11">
      <c r="A4" s="51"/>
      <c r="B4" s="47"/>
      <c r="C4" s="47"/>
      <c r="D4" s="47"/>
      <c r="E4" s="47"/>
      <c r="F4" s="53">
        <v>2</v>
      </c>
      <c r="G4" s="222" t="s">
        <v>570</v>
      </c>
      <c r="H4" s="222" t="s">
        <v>616</v>
      </c>
      <c r="I4" s="55"/>
      <c r="J4" s="305"/>
      <c r="K4" s="55"/>
    </row>
    <row r="5" spans="1:11">
      <c r="A5" s="51"/>
      <c r="B5" s="47"/>
      <c r="C5" s="47"/>
      <c r="D5" s="47"/>
      <c r="E5" s="47"/>
      <c r="F5" s="53">
        <v>3</v>
      </c>
      <c r="G5" s="54" t="s">
        <v>142</v>
      </c>
      <c r="H5" s="46"/>
      <c r="I5" s="56"/>
      <c r="J5" s="305"/>
      <c r="K5" s="55"/>
    </row>
    <row r="6" spans="1:11">
      <c r="A6" s="51"/>
      <c r="B6" s="47"/>
      <c r="C6" s="47"/>
      <c r="D6" s="52"/>
      <c r="E6" s="47"/>
      <c r="F6" s="53">
        <v>4</v>
      </c>
      <c r="G6" s="238" t="s">
        <v>570</v>
      </c>
      <c r="H6" s="222" t="s">
        <v>616</v>
      </c>
      <c r="I6" s="55"/>
      <c r="J6" s="305"/>
      <c r="K6" s="55"/>
    </row>
    <row r="7" spans="1:11">
      <c r="A7" s="51"/>
      <c r="B7" s="47"/>
      <c r="C7" s="47"/>
      <c r="D7" s="47"/>
      <c r="E7" s="47"/>
      <c r="F7" s="53">
        <v>5</v>
      </c>
      <c r="G7" s="54" t="s">
        <v>141</v>
      </c>
      <c r="H7" s="46"/>
      <c r="I7" s="55"/>
      <c r="J7" s="305"/>
      <c r="K7" s="55"/>
    </row>
    <row r="8" spans="1:11">
      <c r="A8" s="51"/>
      <c r="B8" s="47"/>
      <c r="C8" s="47"/>
      <c r="D8" s="57"/>
      <c r="E8" s="47"/>
      <c r="F8" s="53">
        <v>6</v>
      </c>
      <c r="G8" s="222" t="s">
        <v>570</v>
      </c>
      <c r="H8" s="222" t="s">
        <v>616</v>
      </c>
      <c r="I8" s="55"/>
      <c r="J8" s="305"/>
      <c r="K8" s="55"/>
    </row>
    <row r="9" spans="1:11">
      <c r="A9" s="51"/>
      <c r="B9" s="47"/>
      <c r="C9" s="47"/>
      <c r="D9" s="57"/>
      <c r="E9" s="47"/>
      <c r="F9" s="53">
        <v>7</v>
      </c>
      <c r="G9" s="54" t="s">
        <v>233</v>
      </c>
      <c r="H9" s="222" t="s">
        <v>688</v>
      </c>
      <c r="I9" s="163" t="s">
        <v>54</v>
      </c>
      <c r="J9" s="305"/>
      <c r="K9" s="55"/>
    </row>
    <row r="10" spans="1:11">
      <c r="A10" s="51"/>
      <c r="B10" s="47"/>
      <c r="C10" s="47"/>
      <c r="D10" s="52"/>
      <c r="E10" s="47"/>
      <c r="F10" s="53">
        <v>8</v>
      </c>
      <c r="G10" s="222" t="s">
        <v>570</v>
      </c>
      <c r="H10" s="222" t="s">
        <v>616</v>
      </c>
      <c r="I10" s="55"/>
      <c r="J10" s="305"/>
      <c r="K10" s="55"/>
    </row>
    <row r="11" spans="1:11">
      <c r="A11" s="51"/>
      <c r="B11" s="47"/>
      <c r="C11" s="51"/>
      <c r="D11" s="47"/>
      <c r="E11" s="58"/>
      <c r="F11" s="58"/>
      <c r="G11" s="47"/>
      <c r="H11" s="46"/>
      <c r="I11" s="46"/>
      <c r="J11" s="46"/>
      <c r="K11" s="46"/>
    </row>
    <row r="12" spans="1:11">
      <c r="F12" s="278"/>
      <c r="G12" s="279"/>
      <c r="J12" s="176"/>
    </row>
    <row r="23" spans="8:8">
      <c r="H23" t="s">
        <v>698</v>
      </c>
    </row>
  </sheetData>
  <mergeCells count="2">
    <mergeCell ref="A1:G1"/>
    <mergeCell ref="J3:J10"/>
  </mergeCells>
  <phoneticPr fontId="13" type="noConversion"/>
  <pageMargins left="0.75" right="0.75" top="1" bottom="1" header="0.5" footer="0.5"/>
  <pageSetup paperSize="9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Modification Proposals Register</vt:lpstr>
      <vt:lpstr>Lookups</vt:lpstr>
      <vt:lpstr>Legal Text Rotation</vt:lpstr>
      <vt:lpstr>'Modification Proposals Register'!Print_Area</vt:lpstr>
      <vt:lpstr>'Modification Proposals Register'!Print_Titles</vt:lpstr>
    </vt:vector>
  </TitlesOfParts>
  <Manager/>
  <Company>Joint Office of Gas Transporters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Cuin</dc:creator>
  <cp:keywords/>
  <dc:description/>
  <cp:lastModifiedBy>Bob Fletcher</cp:lastModifiedBy>
  <cp:lastPrinted>2018-06-25T15:43:56Z</cp:lastPrinted>
  <dcterms:created xsi:type="dcterms:W3CDTF">2006-07-18T13:12:23Z</dcterms:created>
  <dcterms:modified xsi:type="dcterms:W3CDTF">2018-07-16T16:17:34Z</dcterms:modified>
  <cp:category/>
</cp:coreProperties>
</file>