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xr:revisionPtr revIDLastSave="0" documentId="8_{21D7A152-7229-4F32-8EF9-7674802F1F02}" xr6:coauthVersionLast="40" xr6:coauthVersionMax="40" xr10:uidLastSave="{00000000-0000-0000-0000-000000000000}"/>
  <bookViews>
    <workbookView xWindow="390" yWindow="390" windowWidth="20790" windowHeight="8655" xr2:uid="{00000000-000D-0000-FFFF-FFFF00000000}"/>
  </bookViews>
  <sheets>
    <sheet name="EA" sheetId="2" r:id="rId1"/>
    <sheet name="EM" sheetId="3" r:id="rId2"/>
    <sheet name="NE" sheetId="4" r:id="rId3"/>
    <sheet name="NO" sheetId="5" r:id="rId4"/>
    <sheet name="NT" sheetId="6" r:id="rId5"/>
    <sheet name="NW" sheetId="7" r:id="rId6"/>
    <sheet name="SC" sheetId="8" r:id="rId7"/>
    <sheet name="SE" sheetId="9" r:id="rId8"/>
    <sheet name="SO" sheetId="10" r:id="rId9"/>
    <sheet name="SW" sheetId="11" r:id="rId10"/>
    <sheet name="WM" sheetId="12" r:id="rId11"/>
    <sheet name="WN" sheetId="13" r:id="rId12"/>
    <sheet name="WS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24" i="14" l="1"/>
  <c r="Q124" i="14"/>
  <c r="P124" i="14"/>
  <c r="O124" i="14"/>
  <c r="N124" i="14"/>
  <c r="M124" i="14"/>
  <c r="L124" i="14"/>
  <c r="K124" i="14"/>
  <c r="J124" i="14"/>
  <c r="I124" i="14"/>
  <c r="H124" i="14"/>
  <c r="M120" i="14"/>
  <c r="L120" i="14"/>
  <c r="G120" i="14"/>
  <c r="R119" i="14"/>
  <c r="Q118" i="14"/>
  <c r="Q121" i="14" s="1"/>
  <c r="L118" i="14"/>
  <c r="L121" i="14" s="1"/>
  <c r="K118" i="14"/>
  <c r="K121" i="14" s="1"/>
  <c r="I118" i="14"/>
  <c r="I121" i="14" s="1"/>
  <c r="R117" i="14"/>
  <c r="Q117" i="14"/>
  <c r="P117" i="14"/>
  <c r="O117" i="14"/>
  <c r="N117" i="14"/>
  <c r="M117" i="14"/>
  <c r="L117" i="14"/>
  <c r="K117" i="14"/>
  <c r="J117" i="14"/>
  <c r="I117" i="14"/>
  <c r="H117" i="14"/>
  <c r="R116" i="14"/>
  <c r="R118" i="14" s="1"/>
  <c r="R121" i="14" s="1"/>
  <c r="Q116" i="14"/>
  <c r="Q120" i="14" s="1"/>
  <c r="P116" i="14"/>
  <c r="P118" i="14" s="1"/>
  <c r="P121" i="14" s="1"/>
  <c r="O116" i="14"/>
  <c r="N116" i="14"/>
  <c r="N118" i="14" s="1"/>
  <c r="N121" i="14" s="1"/>
  <c r="M116" i="14"/>
  <c r="M118" i="14" s="1"/>
  <c r="M121" i="14" s="1"/>
  <c r="L116" i="14"/>
  <c r="K116" i="14"/>
  <c r="K120" i="14" s="1"/>
  <c r="J116" i="14"/>
  <c r="I116" i="14"/>
  <c r="I120" i="14" s="1"/>
  <c r="H116" i="14"/>
  <c r="H118" i="14" s="1"/>
  <c r="H121" i="14" s="1"/>
  <c r="R106" i="14"/>
  <c r="Q106" i="14"/>
  <c r="P106" i="14"/>
  <c r="O106" i="14"/>
  <c r="N106" i="14"/>
  <c r="M106" i="14"/>
  <c r="L106" i="14"/>
  <c r="K106" i="14"/>
  <c r="J106" i="14"/>
  <c r="I106" i="14"/>
  <c r="H106" i="14"/>
  <c r="G102" i="14"/>
  <c r="R101" i="14"/>
  <c r="R99" i="14"/>
  <c r="Q99" i="14"/>
  <c r="P99" i="14"/>
  <c r="O99" i="14"/>
  <c r="N99" i="14"/>
  <c r="M99" i="14"/>
  <c r="L99" i="14"/>
  <c r="K99" i="14"/>
  <c r="J99" i="14"/>
  <c r="I99" i="14"/>
  <c r="H99" i="14"/>
  <c r="J98" i="14"/>
  <c r="R89" i="14"/>
  <c r="Q89" i="14"/>
  <c r="P89" i="14"/>
  <c r="O89" i="14"/>
  <c r="N89" i="14"/>
  <c r="M89" i="14"/>
  <c r="L89" i="14"/>
  <c r="K89" i="14"/>
  <c r="J89" i="14"/>
  <c r="I89" i="14"/>
  <c r="H89" i="14"/>
  <c r="L86" i="14"/>
  <c r="O85" i="14"/>
  <c r="M85" i="14"/>
  <c r="L85" i="14"/>
  <c r="G85" i="14"/>
  <c r="R84" i="14"/>
  <c r="Q83" i="14"/>
  <c r="Q86" i="14" s="1"/>
  <c r="L83" i="14"/>
  <c r="I83" i="14"/>
  <c r="I86" i="14" s="1"/>
  <c r="R82" i="14"/>
  <c r="Q82" i="14"/>
  <c r="P82" i="14"/>
  <c r="O82" i="14"/>
  <c r="N82" i="14"/>
  <c r="M82" i="14"/>
  <c r="L82" i="14"/>
  <c r="K82" i="14"/>
  <c r="J82" i="14"/>
  <c r="I82" i="14"/>
  <c r="H82" i="14"/>
  <c r="R81" i="14"/>
  <c r="R83" i="14" s="1"/>
  <c r="R86" i="14" s="1"/>
  <c r="Q81" i="14"/>
  <c r="Q85" i="14" s="1"/>
  <c r="P81" i="14"/>
  <c r="P83" i="14" s="1"/>
  <c r="P86" i="14" s="1"/>
  <c r="P90" i="14" s="1"/>
  <c r="P91" i="14" s="1"/>
  <c r="O81" i="14"/>
  <c r="N81" i="14"/>
  <c r="N83" i="14" s="1"/>
  <c r="N86" i="14" s="1"/>
  <c r="N92" i="14" s="1"/>
  <c r="M81" i="14"/>
  <c r="M83" i="14" s="1"/>
  <c r="M86" i="14" s="1"/>
  <c r="L81" i="14"/>
  <c r="K81" i="14"/>
  <c r="K85" i="14" s="1"/>
  <c r="J81" i="14"/>
  <c r="I81" i="14"/>
  <c r="I85" i="14" s="1"/>
  <c r="H81" i="14"/>
  <c r="H83" i="14" s="1"/>
  <c r="H86" i="14" s="1"/>
  <c r="H90" i="14" s="1"/>
  <c r="N73" i="14"/>
  <c r="R72" i="14"/>
  <c r="Q72" i="14"/>
  <c r="P72" i="14"/>
  <c r="O72" i="14"/>
  <c r="N72" i="14"/>
  <c r="M72" i="14"/>
  <c r="L72" i="14"/>
  <c r="K72" i="14"/>
  <c r="J72" i="14"/>
  <c r="I72" i="14"/>
  <c r="H72" i="14"/>
  <c r="M68" i="14"/>
  <c r="L68" i="14"/>
  <c r="G68" i="14"/>
  <c r="R67" i="14"/>
  <c r="Q66" i="14"/>
  <c r="Q69" i="14" s="1"/>
  <c r="I66" i="14"/>
  <c r="I69" i="14" s="1"/>
  <c r="R65" i="14"/>
  <c r="Q65" i="14"/>
  <c r="P65" i="14"/>
  <c r="O65" i="14"/>
  <c r="N65" i="14"/>
  <c r="M65" i="14"/>
  <c r="L65" i="14"/>
  <c r="L66" i="14" s="1"/>
  <c r="L69" i="14" s="1"/>
  <c r="K65" i="14"/>
  <c r="J65" i="14"/>
  <c r="I65" i="14"/>
  <c r="H65" i="14"/>
  <c r="R64" i="14"/>
  <c r="R66" i="14" s="1"/>
  <c r="R69" i="14" s="1"/>
  <c r="Q64" i="14"/>
  <c r="Q68" i="14" s="1"/>
  <c r="P64" i="14"/>
  <c r="O64" i="14"/>
  <c r="O68" i="14" s="1"/>
  <c r="N64" i="14"/>
  <c r="N66" i="14" s="1"/>
  <c r="N69" i="14" s="1"/>
  <c r="N75" i="14" s="1"/>
  <c r="M64" i="14"/>
  <c r="M66" i="14" s="1"/>
  <c r="M69" i="14" s="1"/>
  <c r="L64" i="14"/>
  <c r="K64" i="14"/>
  <c r="K68" i="14" s="1"/>
  <c r="J64" i="14"/>
  <c r="I64" i="14"/>
  <c r="I68" i="14" s="1"/>
  <c r="H64" i="14"/>
  <c r="N58" i="14"/>
  <c r="N56" i="14"/>
  <c r="R55" i="14"/>
  <c r="Q55" i="14"/>
  <c r="P55" i="14"/>
  <c r="O55" i="14"/>
  <c r="N55" i="14"/>
  <c r="M55" i="14"/>
  <c r="L55" i="14"/>
  <c r="K55" i="14"/>
  <c r="J55" i="14"/>
  <c r="I55" i="14"/>
  <c r="H55" i="14"/>
  <c r="L52" i="14"/>
  <c r="M51" i="14"/>
  <c r="L51" i="14"/>
  <c r="G51" i="14"/>
  <c r="R50" i="14"/>
  <c r="R49" i="14"/>
  <c r="R52" i="14" s="1"/>
  <c r="Q49" i="14"/>
  <c r="Q52" i="14" s="1"/>
  <c r="I49" i="14"/>
  <c r="I52" i="14" s="1"/>
  <c r="R48" i="14"/>
  <c r="Q48" i="14"/>
  <c r="P48" i="14"/>
  <c r="O48" i="14"/>
  <c r="N48" i="14"/>
  <c r="M48" i="14"/>
  <c r="L48" i="14"/>
  <c r="L49" i="14" s="1"/>
  <c r="K48" i="14"/>
  <c r="J48" i="14"/>
  <c r="I48" i="14"/>
  <c r="H48" i="14"/>
  <c r="R47" i="14"/>
  <c r="Q47" i="14"/>
  <c r="Q51" i="14" s="1"/>
  <c r="P47" i="14"/>
  <c r="O47" i="14"/>
  <c r="N47" i="14"/>
  <c r="N49" i="14" s="1"/>
  <c r="N52" i="14" s="1"/>
  <c r="M47" i="14"/>
  <c r="M49" i="14" s="1"/>
  <c r="M52" i="14" s="1"/>
  <c r="M56" i="14" s="1"/>
  <c r="L47" i="14"/>
  <c r="K47" i="14"/>
  <c r="K51" i="14" s="1"/>
  <c r="J47" i="14"/>
  <c r="I47" i="14"/>
  <c r="I51" i="14" s="1"/>
  <c r="H47" i="14"/>
  <c r="P31" i="14"/>
  <c r="H31" i="14"/>
  <c r="O24" i="14"/>
  <c r="N24" i="14"/>
  <c r="R22" i="14"/>
  <c r="Q21" i="14" s="1"/>
  <c r="N21" i="14"/>
  <c r="M21" i="14"/>
  <c r="L21" i="14"/>
  <c r="K21" i="14"/>
  <c r="J21" i="14"/>
  <c r="H21" i="14"/>
  <c r="Q20" i="14"/>
  <c r="Q98" i="14" s="1"/>
  <c r="P20" i="14"/>
  <c r="P24" i="14" s="1"/>
  <c r="O20" i="14"/>
  <c r="N20" i="14"/>
  <c r="M20" i="14"/>
  <c r="M24" i="14" s="1"/>
  <c r="L20" i="14"/>
  <c r="L24" i="14" s="1"/>
  <c r="K20" i="14"/>
  <c r="K24" i="14" s="1"/>
  <c r="J20" i="14"/>
  <c r="J24" i="14" s="1"/>
  <c r="I20" i="14"/>
  <c r="I98" i="14" s="1"/>
  <c r="H20" i="14"/>
  <c r="R18" i="14"/>
  <c r="Q17" i="14" s="1"/>
  <c r="N17" i="14"/>
  <c r="M17" i="14"/>
  <c r="L17" i="14"/>
  <c r="K17" i="14"/>
  <c r="J17" i="14"/>
  <c r="H17" i="14"/>
  <c r="R16" i="14"/>
  <c r="L15" i="14" s="1"/>
  <c r="Q15" i="14"/>
  <c r="P15" i="14"/>
  <c r="O15" i="14"/>
  <c r="N15" i="14"/>
  <c r="M15" i="14"/>
  <c r="J15" i="14"/>
  <c r="I15" i="14"/>
  <c r="H15" i="14"/>
  <c r="R14" i="14"/>
  <c r="L13" i="14" s="1"/>
  <c r="Q13" i="14"/>
  <c r="R124" i="13"/>
  <c r="Q124" i="13"/>
  <c r="P124" i="13"/>
  <c r="O124" i="13"/>
  <c r="N124" i="13"/>
  <c r="M124" i="13"/>
  <c r="L124" i="13"/>
  <c r="K124" i="13"/>
  <c r="J124" i="13"/>
  <c r="I124" i="13"/>
  <c r="H124" i="13"/>
  <c r="K121" i="13"/>
  <c r="Q120" i="13"/>
  <c r="P120" i="13"/>
  <c r="L120" i="13"/>
  <c r="I120" i="13"/>
  <c r="H120" i="13"/>
  <c r="G120" i="13"/>
  <c r="R119" i="13"/>
  <c r="Q118" i="13"/>
  <c r="Q121" i="13" s="1"/>
  <c r="N118" i="13"/>
  <c r="N121" i="13" s="1"/>
  <c r="M118" i="13"/>
  <c r="M121" i="13" s="1"/>
  <c r="I118" i="13"/>
  <c r="I121" i="13" s="1"/>
  <c r="R117" i="13"/>
  <c r="Q117" i="13"/>
  <c r="P117" i="13"/>
  <c r="P118" i="13" s="1"/>
  <c r="P121" i="13" s="1"/>
  <c r="O117" i="13"/>
  <c r="N117" i="13"/>
  <c r="M117" i="13"/>
  <c r="L117" i="13"/>
  <c r="K117" i="13"/>
  <c r="J117" i="13"/>
  <c r="I117" i="13"/>
  <c r="H117" i="13"/>
  <c r="H118" i="13" s="1"/>
  <c r="H121" i="13" s="1"/>
  <c r="Q116" i="13"/>
  <c r="P116" i="13"/>
  <c r="O116" i="13"/>
  <c r="N116" i="13"/>
  <c r="N120" i="13" s="1"/>
  <c r="M116" i="13"/>
  <c r="M120" i="13" s="1"/>
  <c r="L116" i="13"/>
  <c r="K116" i="13"/>
  <c r="K118" i="13" s="1"/>
  <c r="J116" i="13"/>
  <c r="J120" i="13" s="1"/>
  <c r="I116" i="13"/>
  <c r="H116" i="13"/>
  <c r="R106" i="13"/>
  <c r="Q106" i="13"/>
  <c r="P106" i="13"/>
  <c r="O106" i="13"/>
  <c r="N106" i="13"/>
  <c r="M106" i="13"/>
  <c r="L106" i="13"/>
  <c r="K106" i="13"/>
  <c r="J106" i="13"/>
  <c r="I106" i="13"/>
  <c r="H106" i="13"/>
  <c r="G102" i="13"/>
  <c r="R101" i="13"/>
  <c r="R99" i="13"/>
  <c r="Q99" i="13"/>
  <c r="P99" i="13"/>
  <c r="O99" i="13"/>
  <c r="N99" i="13"/>
  <c r="M99" i="13"/>
  <c r="L99" i="13"/>
  <c r="K99" i="13"/>
  <c r="J99" i="13"/>
  <c r="I99" i="13"/>
  <c r="H99" i="13"/>
  <c r="K90" i="13"/>
  <c r="R89" i="13"/>
  <c r="Q89" i="13"/>
  <c r="P89" i="13"/>
  <c r="O89" i="13"/>
  <c r="N89" i="13"/>
  <c r="M89" i="13"/>
  <c r="L89" i="13"/>
  <c r="K89" i="13"/>
  <c r="J89" i="13"/>
  <c r="I89" i="13"/>
  <c r="H89" i="13"/>
  <c r="Q85" i="13"/>
  <c r="P85" i="13"/>
  <c r="L85" i="13"/>
  <c r="I85" i="13"/>
  <c r="H85" i="13"/>
  <c r="G85" i="13"/>
  <c r="R84" i="13"/>
  <c r="Q83" i="13"/>
  <c r="Q86" i="13" s="1"/>
  <c r="N83" i="13"/>
  <c r="N86" i="13" s="1"/>
  <c r="M83" i="13"/>
  <c r="M86" i="13" s="1"/>
  <c r="M90" i="13" s="1"/>
  <c r="M91" i="13" s="1"/>
  <c r="I83" i="13"/>
  <c r="I86" i="13" s="1"/>
  <c r="R82" i="13"/>
  <c r="Q82" i="13"/>
  <c r="P82" i="13"/>
  <c r="P83" i="13" s="1"/>
  <c r="P86" i="13" s="1"/>
  <c r="O82" i="13"/>
  <c r="N82" i="13"/>
  <c r="M82" i="13"/>
  <c r="L82" i="13"/>
  <c r="K82" i="13"/>
  <c r="J82" i="13"/>
  <c r="I82" i="13"/>
  <c r="H82" i="13"/>
  <c r="H83" i="13" s="1"/>
  <c r="H86" i="13" s="1"/>
  <c r="Q81" i="13"/>
  <c r="P81" i="13"/>
  <c r="O81" i="13"/>
  <c r="N81" i="13"/>
  <c r="N85" i="13" s="1"/>
  <c r="M81" i="13"/>
  <c r="M85" i="13" s="1"/>
  <c r="L81" i="13"/>
  <c r="L83" i="13" s="1"/>
  <c r="L86" i="13" s="1"/>
  <c r="K81" i="13"/>
  <c r="K83" i="13" s="1"/>
  <c r="K86" i="13" s="1"/>
  <c r="K92" i="13" s="1"/>
  <c r="J81" i="13"/>
  <c r="J85" i="13" s="1"/>
  <c r="I81" i="13"/>
  <c r="H81" i="13"/>
  <c r="R72" i="13"/>
  <c r="Q72" i="13"/>
  <c r="P72" i="13"/>
  <c r="O72" i="13"/>
  <c r="N72" i="13"/>
  <c r="M72" i="13"/>
  <c r="L72" i="13"/>
  <c r="K72" i="13"/>
  <c r="J72" i="13"/>
  <c r="I72" i="13"/>
  <c r="H72" i="13"/>
  <c r="Q68" i="13"/>
  <c r="P68" i="13"/>
  <c r="L68" i="13"/>
  <c r="I68" i="13"/>
  <c r="H68" i="13"/>
  <c r="G68" i="13"/>
  <c r="R67" i="13"/>
  <c r="Q66" i="13"/>
  <c r="Q69" i="13" s="1"/>
  <c r="N66" i="13"/>
  <c r="N69" i="13" s="1"/>
  <c r="M66" i="13"/>
  <c r="M69" i="13" s="1"/>
  <c r="M73" i="13" s="1"/>
  <c r="I66" i="13"/>
  <c r="I69" i="13" s="1"/>
  <c r="R65" i="13"/>
  <c r="Q65" i="13"/>
  <c r="P65" i="13"/>
  <c r="P66" i="13" s="1"/>
  <c r="P69" i="13" s="1"/>
  <c r="O65" i="13"/>
  <c r="N65" i="13"/>
  <c r="M65" i="13"/>
  <c r="L65" i="13"/>
  <c r="K65" i="13"/>
  <c r="J65" i="13"/>
  <c r="I65" i="13"/>
  <c r="H65" i="13"/>
  <c r="H66" i="13" s="1"/>
  <c r="H69" i="13" s="1"/>
  <c r="Q64" i="13"/>
  <c r="P64" i="13"/>
  <c r="O64" i="13"/>
  <c r="N64" i="13"/>
  <c r="N68" i="13" s="1"/>
  <c r="M64" i="13"/>
  <c r="M68" i="13" s="1"/>
  <c r="L64" i="13"/>
  <c r="L66" i="13" s="1"/>
  <c r="L69" i="13" s="1"/>
  <c r="K64" i="13"/>
  <c r="J64" i="13"/>
  <c r="J68" i="13" s="1"/>
  <c r="I64" i="13"/>
  <c r="H64" i="13"/>
  <c r="R55" i="13"/>
  <c r="Q55" i="13"/>
  <c r="P55" i="13"/>
  <c r="O55" i="13"/>
  <c r="N55" i="13"/>
  <c r="M55" i="13"/>
  <c r="L55" i="13"/>
  <c r="K55" i="13"/>
  <c r="J55" i="13"/>
  <c r="I55" i="13"/>
  <c r="H55" i="13"/>
  <c r="N52" i="13"/>
  <c r="M52" i="13"/>
  <c r="M56" i="13" s="1"/>
  <c r="M29" i="13" s="1"/>
  <c r="Q51" i="13"/>
  <c r="P51" i="13"/>
  <c r="I51" i="13"/>
  <c r="H51" i="13"/>
  <c r="G51" i="13"/>
  <c r="R50" i="13"/>
  <c r="N49" i="13"/>
  <c r="M49" i="13"/>
  <c r="R48" i="13"/>
  <c r="Q48" i="13"/>
  <c r="Q49" i="13" s="1"/>
  <c r="Q52" i="13" s="1"/>
  <c r="P48" i="13"/>
  <c r="P49" i="13" s="1"/>
  <c r="P52" i="13" s="1"/>
  <c r="P58" i="13" s="1"/>
  <c r="O48" i="13"/>
  <c r="N48" i="13"/>
  <c r="M48" i="13"/>
  <c r="L48" i="13"/>
  <c r="K48" i="13"/>
  <c r="J48" i="13"/>
  <c r="I48" i="13"/>
  <c r="I49" i="13" s="1"/>
  <c r="I52" i="13" s="1"/>
  <c r="H48" i="13"/>
  <c r="H49" i="13" s="1"/>
  <c r="H52" i="13" s="1"/>
  <c r="Q47" i="13"/>
  <c r="P47" i="13"/>
  <c r="O47" i="13"/>
  <c r="N47" i="13"/>
  <c r="N51" i="13" s="1"/>
  <c r="M47" i="13"/>
  <c r="M51" i="13" s="1"/>
  <c r="L47" i="13"/>
  <c r="K47" i="13"/>
  <c r="J47" i="13"/>
  <c r="J51" i="13" s="1"/>
  <c r="I47" i="13"/>
  <c r="H47" i="13"/>
  <c r="M31" i="13"/>
  <c r="P24" i="13"/>
  <c r="K24" i="13"/>
  <c r="H24" i="13"/>
  <c r="R22" i="13"/>
  <c r="N21" i="13"/>
  <c r="M21" i="13"/>
  <c r="K21" i="13"/>
  <c r="Q20" i="13"/>
  <c r="Q98" i="13" s="1"/>
  <c r="Q102" i="13" s="1"/>
  <c r="P20" i="13"/>
  <c r="P98" i="13" s="1"/>
  <c r="O20" i="13"/>
  <c r="O24" i="13" s="1"/>
  <c r="N20" i="13"/>
  <c r="M20" i="13"/>
  <c r="L20" i="13"/>
  <c r="L24" i="13" s="1"/>
  <c r="K20" i="13"/>
  <c r="K98" i="13" s="1"/>
  <c r="J20" i="13"/>
  <c r="J98" i="13" s="1"/>
  <c r="I20" i="13"/>
  <c r="I98" i="13" s="1"/>
  <c r="I102" i="13" s="1"/>
  <c r="H20" i="13"/>
  <c r="H98" i="13" s="1"/>
  <c r="R18" i="13"/>
  <c r="J17" i="13"/>
  <c r="R16" i="13"/>
  <c r="R64" i="13" s="1"/>
  <c r="R66" i="13" s="1"/>
  <c r="Q15" i="13"/>
  <c r="N15" i="13"/>
  <c r="M15" i="13"/>
  <c r="L15" i="13"/>
  <c r="J15" i="13"/>
  <c r="I15" i="13"/>
  <c r="R14" i="13"/>
  <c r="R47" i="13" s="1"/>
  <c r="R49" i="13" s="1"/>
  <c r="Q13" i="13"/>
  <c r="P13" i="13"/>
  <c r="O13" i="13"/>
  <c r="M13" i="13"/>
  <c r="L13" i="13"/>
  <c r="K13" i="13"/>
  <c r="J13" i="13"/>
  <c r="I13" i="13"/>
  <c r="H13" i="13"/>
  <c r="N127" i="12"/>
  <c r="L125" i="12"/>
  <c r="R124" i="12"/>
  <c r="Q124" i="12"/>
  <c r="P124" i="12"/>
  <c r="O124" i="12"/>
  <c r="N124" i="12"/>
  <c r="M124" i="12"/>
  <c r="L124" i="12"/>
  <c r="K124" i="12"/>
  <c r="J124" i="12"/>
  <c r="I124" i="12"/>
  <c r="H124" i="12"/>
  <c r="J121" i="12"/>
  <c r="N120" i="12"/>
  <c r="M120" i="12"/>
  <c r="G120" i="12"/>
  <c r="R119" i="12"/>
  <c r="K118" i="12"/>
  <c r="K121" i="12" s="1"/>
  <c r="J118" i="12"/>
  <c r="R117" i="12"/>
  <c r="Q117" i="12"/>
  <c r="P117" i="12"/>
  <c r="O117" i="12"/>
  <c r="N117" i="12"/>
  <c r="N118" i="12" s="1"/>
  <c r="N121" i="12" s="1"/>
  <c r="N125" i="12" s="1"/>
  <c r="N126" i="12" s="1"/>
  <c r="M117" i="12"/>
  <c r="L117" i="12"/>
  <c r="K117" i="12"/>
  <c r="J117" i="12"/>
  <c r="I117" i="12"/>
  <c r="H117" i="12"/>
  <c r="Q116" i="12"/>
  <c r="Q120" i="12" s="1"/>
  <c r="P116" i="12"/>
  <c r="O116" i="12"/>
  <c r="O118" i="12" s="1"/>
  <c r="O121" i="12" s="1"/>
  <c r="N116" i="12"/>
  <c r="M116" i="12"/>
  <c r="L116" i="12"/>
  <c r="L118" i="12" s="1"/>
  <c r="L121" i="12" s="1"/>
  <c r="L127" i="12" s="1"/>
  <c r="K116" i="12"/>
  <c r="K120" i="12" s="1"/>
  <c r="J116" i="12"/>
  <c r="J120" i="12" s="1"/>
  <c r="I116" i="12"/>
  <c r="I120" i="12" s="1"/>
  <c r="H116" i="12"/>
  <c r="R106" i="12"/>
  <c r="Q106" i="12"/>
  <c r="P106" i="12"/>
  <c r="O106" i="12"/>
  <c r="N106" i="12"/>
  <c r="M106" i="12"/>
  <c r="L106" i="12"/>
  <c r="K106" i="12"/>
  <c r="J106" i="12"/>
  <c r="I106" i="12"/>
  <c r="H106" i="12"/>
  <c r="G102" i="12"/>
  <c r="R101" i="12"/>
  <c r="R99" i="12"/>
  <c r="Q99" i="12"/>
  <c r="P99" i="12"/>
  <c r="O99" i="12"/>
  <c r="N99" i="12"/>
  <c r="M99" i="12"/>
  <c r="L99" i="12"/>
  <c r="K99" i="12"/>
  <c r="J99" i="12"/>
  <c r="I99" i="12"/>
  <c r="H99" i="12"/>
  <c r="H98" i="12"/>
  <c r="R89" i="12"/>
  <c r="Q89" i="12"/>
  <c r="P89" i="12"/>
  <c r="O89" i="12"/>
  <c r="N89" i="12"/>
  <c r="M89" i="12"/>
  <c r="L89" i="12"/>
  <c r="K89" i="12"/>
  <c r="J89" i="12"/>
  <c r="I89" i="12"/>
  <c r="H89" i="12"/>
  <c r="J86" i="12"/>
  <c r="O85" i="12"/>
  <c r="N85" i="12"/>
  <c r="M85" i="12"/>
  <c r="G85" i="12"/>
  <c r="R84" i="12"/>
  <c r="L83" i="12"/>
  <c r="L86" i="12" s="1"/>
  <c r="L92" i="12" s="1"/>
  <c r="J83" i="12"/>
  <c r="R82" i="12"/>
  <c r="Q82" i="12"/>
  <c r="P82" i="12"/>
  <c r="O82" i="12"/>
  <c r="N82" i="12"/>
  <c r="N83" i="12" s="1"/>
  <c r="N86" i="12" s="1"/>
  <c r="N90" i="12" s="1"/>
  <c r="N91" i="12" s="1"/>
  <c r="M82" i="12"/>
  <c r="M83" i="12" s="1"/>
  <c r="M86" i="12" s="1"/>
  <c r="L82" i="12"/>
  <c r="K82" i="12"/>
  <c r="J82" i="12"/>
  <c r="I82" i="12"/>
  <c r="H82" i="12"/>
  <c r="Q81" i="12"/>
  <c r="Q85" i="12" s="1"/>
  <c r="P81" i="12"/>
  <c r="O81" i="12"/>
  <c r="O83" i="12" s="1"/>
  <c r="O86" i="12" s="1"/>
  <c r="O92" i="12" s="1"/>
  <c r="N81" i="12"/>
  <c r="M81" i="12"/>
  <c r="L81" i="12"/>
  <c r="L85" i="12" s="1"/>
  <c r="K81" i="12"/>
  <c r="J81" i="12"/>
  <c r="J85" i="12" s="1"/>
  <c r="I81" i="12"/>
  <c r="I85" i="12" s="1"/>
  <c r="H81" i="12"/>
  <c r="H83" i="12" s="1"/>
  <c r="H86" i="12" s="1"/>
  <c r="R72" i="12"/>
  <c r="Q72" i="12"/>
  <c r="P72" i="12"/>
  <c r="O72" i="12"/>
  <c r="N72" i="12"/>
  <c r="M72" i="12"/>
  <c r="L72" i="12"/>
  <c r="K72" i="12"/>
  <c r="J72" i="12"/>
  <c r="I72" i="12"/>
  <c r="H72" i="12"/>
  <c r="O68" i="12"/>
  <c r="N68" i="12"/>
  <c r="M68" i="12"/>
  <c r="J68" i="12"/>
  <c r="G68" i="12"/>
  <c r="R67" i="12"/>
  <c r="O66" i="12"/>
  <c r="O69" i="12" s="1"/>
  <c r="L66" i="12"/>
  <c r="L69" i="12" s="1"/>
  <c r="J66" i="12"/>
  <c r="J69" i="12" s="1"/>
  <c r="R65" i="12"/>
  <c r="Q65" i="12"/>
  <c r="P65" i="12"/>
  <c r="O65" i="12"/>
  <c r="N65" i="12"/>
  <c r="N66" i="12" s="1"/>
  <c r="N69" i="12" s="1"/>
  <c r="M65" i="12"/>
  <c r="M66" i="12" s="1"/>
  <c r="M69" i="12" s="1"/>
  <c r="L65" i="12"/>
  <c r="K65" i="12"/>
  <c r="J65" i="12"/>
  <c r="I65" i="12"/>
  <c r="H65" i="12"/>
  <c r="Q64" i="12"/>
  <c r="P64" i="12"/>
  <c r="O64" i="12"/>
  <c r="N64" i="12"/>
  <c r="M64" i="12"/>
  <c r="L64" i="12"/>
  <c r="L68" i="12" s="1"/>
  <c r="K64" i="12"/>
  <c r="J64" i="12"/>
  <c r="I64" i="12"/>
  <c r="H64" i="12"/>
  <c r="R55" i="12"/>
  <c r="Q55" i="12"/>
  <c r="P55" i="12"/>
  <c r="O55" i="12"/>
  <c r="N55" i="12"/>
  <c r="M55" i="12"/>
  <c r="L55" i="12"/>
  <c r="K55" i="12"/>
  <c r="J55" i="12"/>
  <c r="I55" i="12"/>
  <c r="H55" i="12"/>
  <c r="P51" i="12"/>
  <c r="O51" i="12"/>
  <c r="M51" i="12"/>
  <c r="I51" i="12"/>
  <c r="G51" i="12"/>
  <c r="R50" i="12"/>
  <c r="K49" i="12"/>
  <c r="K52" i="12" s="1"/>
  <c r="J49" i="12"/>
  <c r="J52" i="12" s="1"/>
  <c r="H49" i="12"/>
  <c r="H52" i="12" s="1"/>
  <c r="R48" i="12"/>
  <c r="Q48" i="12"/>
  <c r="P48" i="12"/>
  <c r="O48" i="12"/>
  <c r="N48" i="12"/>
  <c r="M48" i="12"/>
  <c r="M49" i="12" s="1"/>
  <c r="M52" i="12" s="1"/>
  <c r="L48" i="12"/>
  <c r="L49" i="12" s="1"/>
  <c r="L52" i="12" s="1"/>
  <c r="K48" i="12"/>
  <c r="J48" i="12"/>
  <c r="I48" i="12"/>
  <c r="H48" i="12"/>
  <c r="Q47" i="12"/>
  <c r="Q51" i="12" s="1"/>
  <c r="P47" i="12"/>
  <c r="P49" i="12" s="1"/>
  <c r="P52" i="12" s="1"/>
  <c r="P58" i="12" s="1"/>
  <c r="O47" i="12"/>
  <c r="O49" i="12" s="1"/>
  <c r="O52" i="12" s="1"/>
  <c r="N47" i="12"/>
  <c r="M47" i="12"/>
  <c r="L47" i="12"/>
  <c r="L51" i="12" s="1"/>
  <c r="K47" i="12"/>
  <c r="K51" i="12" s="1"/>
  <c r="J47" i="12"/>
  <c r="J51" i="12" s="1"/>
  <c r="I47" i="12"/>
  <c r="I49" i="12" s="1"/>
  <c r="I52" i="12" s="1"/>
  <c r="I58" i="12" s="1"/>
  <c r="H47" i="12"/>
  <c r="H51" i="12" s="1"/>
  <c r="N33" i="12"/>
  <c r="N31" i="12"/>
  <c r="P24" i="12"/>
  <c r="O24" i="12"/>
  <c r="R22" i="12"/>
  <c r="O21" i="12"/>
  <c r="M21" i="12"/>
  <c r="L21" i="12"/>
  <c r="J21" i="12"/>
  <c r="Q20" i="12"/>
  <c r="Q98" i="12" s="1"/>
  <c r="P20" i="12"/>
  <c r="O20" i="12"/>
  <c r="O98" i="12" s="1"/>
  <c r="N20" i="12"/>
  <c r="N98" i="12" s="1"/>
  <c r="M20" i="12"/>
  <c r="L20" i="12"/>
  <c r="L98" i="12" s="1"/>
  <c r="K20" i="12"/>
  <c r="K98" i="12" s="1"/>
  <c r="J20" i="12"/>
  <c r="J98" i="12" s="1"/>
  <c r="J102" i="12" s="1"/>
  <c r="I20" i="12"/>
  <c r="I98" i="12" s="1"/>
  <c r="H20" i="12"/>
  <c r="R18" i="12"/>
  <c r="J17" i="12"/>
  <c r="R16" i="12"/>
  <c r="P15" i="12"/>
  <c r="O15" i="12"/>
  <c r="J15" i="12"/>
  <c r="H15" i="12"/>
  <c r="R14" i="12"/>
  <c r="P13" i="12" s="1"/>
  <c r="M13" i="12"/>
  <c r="R124" i="11"/>
  <c r="Q124" i="11"/>
  <c r="P124" i="11"/>
  <c r="O124" i="11"/>
  <c r="N124" i="11"/>
  <c r="M124" i="11"/>
  <c r="L124" i="11"/>
  <c r="K124" i="11"/>
  <c r="J124" i="11"/>
  <c r="I124" i="11"/>
  <c r="H124" i="11"/>
  <c r="L121" i="11"/>
  <c r="L127" i="11" s="1"/>
  <c r="O120" i="11"/>
  <c r="N120" i="11"/>
  <c r="J120" i="11"/>
  <c r="G120" i="11"/>
  <c r="R119" i="11"/>
  <c r="L118" i="11"/>
  <c r="K118" i="11"/>
  <c r="K121" i="11" s="1"/>
  <c r="K125" i="11" s="1"/>
  <c r="K126" i="11" s="1"/>
  <c r="R117" i="11"/>
  <c r="Q117" i="11"/>
  <c r="P117" i="11"/>
  <c r="O117" i="11"/>
  <c r="O118" i="11" s="1"/>
  <c r="O121" i="11" s="1"/>
  <c r="O125" i="11" s="1"/>
  <c r="O126" i="11" s="1"/>
  <c r="N117" i="11"/>
  <c r="N118" i="11" s="1"/>
  <c r="N121" i="11" s="1"/>
  <c r="N125" i="11" s="1"/>
  <c r="N126" i="11" s="1"/>
  <c r="M117" i="11"/>
  <c r="L117" i="11"/>
  <c r="K117" i="11"/>
  <c r="J117" i="11"/>
  <c r="I117" i="11"/>
  <c r="H117" i="11"/>
  <c r="Q116" i="11"/>
  <c r="P116" i="11"/>
  <c r="P118" i="11" s="1"/>
  <c r="P121" i="11" s="1"/>
  <c r="P125" i="11" s="1"/>
  <c r="P126" i="11" s="1"/>
  <c r="O116" i="11"/>
  <c r="N116" i="11"/>
  <c r="M116" i="11"/>
  <c r="L116" i="11"/>
  <c r="L120" i="11" s="1"/>
  <c r="K116" i="11"/>
  <c r="K120" i="11" s="1"/>
  <c r="J116" i="11"/>
  <c r="I116" i="11"/>
  <c r="H116" i="11"/>
  <c r="H118" i="11" s="1"/>
  <c r="H121" i="11" s="1"/>
  <c r="H125" i="11" s="1"/>
  <c r="R106" i="11"/>
  <c r="Q106" i="11"/>
  <c r="P106" i="11"/>
  <c r="O106" i="11"/>
  <c r="N106" i="11"/>
  <c r="M106" i="11"/>
  <c r="L106" i="11"/>
  <c r="K106" i="11"/>
  <c r="J106" i="11"/>
  <c r="I106" i="11"/>
  <c r="H106" i="11"/>
  <c r="G102" i="11"/>
  <c r="R101" i="11"/>
  <c r="L100" i="11"/>
  <c r="L103" i="11" s="1"/>
  <c r="R99" i="11"/>
  <c r="Q99" i="11"/>
  <c r="P99" i="11"/>
  <c r="O99" i="11"/>
  <c r="N99" i="11"/>
  <c r="M99" i="11"/>
  <c r="L99" i="11"/>
  <c r="K99" i="11"/>
  <c r="J99" i="11"/>
  <c r="I99" i="11"/>
  <c r="H99" i="11"/>
  <c r="L98" i="11"/>
  <c r="L102" i="11" s="1"/>
  <c r="K98" i="11"/>
  <c r="P92" i="11"/>
  <c r="N92" i="11"/>
  <c r="P90" i="11"/>
  <c r="P91" i="11" s="1"/>
  <c r="R89" i="11"/>
  <c r="Q89" i="11"/>
  <c r="P89" i="11"/>
  <c r="O89" i="11"/>
  <c r="N89" i="11"/>
  <c r="M89" i="11"/>
  <c r="L89" i="11"/>
  <c r="K89" i="11"/>
  <c r="J89" i="11"/>
  <c r="I89" i="11"/>
  <c r="H89" i="11"/>
  <c r="Q85" i="11"/>
  <c r="P85" i="11"/>
  <c r="O85" i="11"/>
  <c r="N85" i="11"/>
  <c r="I85" i="11"/>
  <c r="G85" i="11"/>
  <c r="R84" i="11"/>
  <c r="N83" i="11"/>
  <c r="N86" i="11" s="1"/>
  <c r="N90" i="11" s="1"/>
  <c r="L83" i="11"/>
  <c r="L86" i="11" s="1"/>
  <c r="R82" i="11"/>
  <c r="Q82" i="11"/>
  <c r="P82" i="11"/>
  <c r="O82" i="11"/>
  <c r="O83" i="11" s="1"/>
  <c r="O86" i="11" s="1"/>
  <c r="N82" i="11"/>
  <c r="M82" i="11"/>
  <c r="L82" i="11"/>
  <c r="K82" i="11"/>
  <c r="J82" i="11"/>
  <c r="J83" i="11" s="1"/>
  <c r="J86" i="11" s="1"/>
  <c r="I82" i="11"/>
  <c r="H82" i="11"/>
  <c r="Q81" i="11"/>
  <c r="Q83" i="11" s="1"/>
  <c r="Q86" i="11" s="1"/>
  <c r="Q92" i="11" s="1"/>
  <c r="P81" i="11"/>
  <c r="P83" i="11" s="1"/>
  <c r="P86" i="11" s="1"/>
  <c r="O81" i="11"/>
  <c r="N81" i="11"/>
  <c r="M81" i="11"/>
  <c r="L81" i="11"/>
  <c r="L85" i="11" s="1"/>
  <c r="K81" i="11"/>
  <c r="K85" i="11" s="1"/>
  <c r="J81" i="11"/>
  <c r="J85" i="11" s="1"/>
  <c r="I81" i="11"/>
  <c r="I83" i="11" s="1"/>
  <c r="I86" i="11" s="1"/>
  <c r="I92" i="11" s="1"/>
  <c r="H81" i="11"/>
  <c r="M73" i="11"/>
  <c r="R72" i="11"/>
  <c r="Q72" i="11"/>
  <c r="P72" i="11"/>
  <c r="O72" i="11"/>
  <c r="N72" i="11"/>
  <c r="M72" i="11"/>
  <c r="L72" i="11"/>
  <c r="K72" i="11"/>
  <c r="J72" i="11"/>
  <c r="I72" i="11"/>
  <c r="H72" i="11"/>
  <c r="K69" i="11"/>
  <c r="P68" i="11"/>
  <c r="M68" i="11"/>
  <c r="L68" i="11"/>
  <c r="K68" i="11"/>
  <c r="H68" i="11"/>
  <c r="G68" i="11"/>
  <c r="R67" i="11"/>
  <c r="Q66" i="11"/>
  <c r="Q69" i="11" s="1"/>
  <c r="M66" i="11"/>
  <c r="M69" i="11" s="1"/>
  <c r="M75" i="11" s="1"/>
  <c r="I66" i="11"/>
  <c r="I69" i="11" s="1"/>
  <c r="H66" i="11"/>
  <c r="H69" i="11" s="1"/>
  <c r="R65" i="11"/>
  <c r="Q65" i="11"/>
  <c r="P65" i="11"/>
  <c r="P66" i="11" s="1"/>
  <c r="P69" i="11" s="1"/>
  <c r="O65" i="11"/>
  <c r="N65" i="11"/>
  <c r="M65" i="11"/>
  <c r="L65" i="11"/>
  <c r="L66" i="11" s="1"/>
  <c r="L69" i="11" s="1"/>
  <c r="K65" i="11"/>
  <c r="K66" i="11" s="1"/>
  <c r="J65" i="11"/>
  <c r="I65" i="11"/>
  <c r="H65" i="11"/>
  <c r="Q64" i="11"/>
  <c r="Q68" i="11" s="1"/>
  <c r="P64" i="11"/>
  <c r="O64" i="11"/>
  <c r="N64" i="11"/>
  <c r="N66" i="11" s="1"/>
  <c r="N69" i="11" s="1"/>
  <c r="M64" i="11"/>
  <c r="L64" i="11"/>
  <c r="K64" i="11"/>
  <c r="J64" i="11"/>
  <c r="J68" i="11" s="1"/>
  <c r="I64" i="11"/>
  <c r="I68" i="11" s="1"/>
  <c r="H64" i="11"/>
  <c r="R55" i="11"/>
  <c r="Q55" i="11"/>
  <c r="P55" i="11"/>
  <c r="O55" i="11"/>
  <c r="N55" i="11"/>
  <c r="M55" i="11"/>
  <c r="L55" i="11"/>
  <c r="K55" i="11"/>
  <c r="J55" i="11"/>
  <c r="I55" i="11"/>
  <c r="H55" i="11"/>
  <c r="P52" i="11"/>
  <c r="P51" i="11"/>
  <c r="L51" i="11"/>
  <c r="K51" i="11"/>
  <c r="H51" i="11"/>
  <c r="G51" i="11"/>
  <c r="R50" i="11"/>
  <c r="P49" i="11"/>
  <c r="M49" i="11"/>
  <c r="M52" i="11" s="1"/>
  <c r="K49" i="11"/>
  <c r="K52" i="11" s="1"/>
  <c r="I49" i="11"/>
  <c r="I52" i="11" s="1"/>
  <c r="I56" i="11" s="1"/>
  <c r="H49" i="11"/>
  <c r="H52" i="11" s="1"/>
  <c r="R48" i="11"/>
  <c r="Q48" i="11"/>
  <c r="P48" i="11"/>
  <c r="O48" i="11"/>
  <c r="N48" i="11"/>
  <c r="M48" i="11"/>
  <c r="L48" i="11"/>
  <c r="L49" i="11" s="1"/>
  <c r="L52" i="11" s="1"/>
  <c r="K48" i="11"/>
  <c r="J48" i="11"/>
  <c r="I48" i="11"/>
  <c r="H48" i="11"/>
  <c r="Q47" i="11"/>
  <c r="Q51" i="11" s="1"/>
  <c r="P47" i="11"/>
  <c r="O47" i="11"/>
  <c r="N47" i="11"/>
  <c r="M47" i="11"/>
  <c r="M51" i="11" s="1"/>
  <c r="L47" i="11"/>
  <c r="K47" i="11"/>
  <c r="J47" i="11"/>
  <c r="J51" i="11" s="1"/>
  <c r="I47" i="11"/>
  <c r="I51" i="11" s="1"/>
  <c r="H47" i="11"/>
  <c r="P33" i="11"/>
  <c r="O33" i="11"/>
  <c r="N33" i="11"/>
  <c r="K33" i="11"/>
  <c r="H33" i="11"/>
  <c r="P31" i="11"/>
  <c r="Q24" i="11"/>
  <c r="N24" i="11"/>
  <c r="I24" i="11"/>
  <c r="R22" i="11"/>
  <c r="O21" i="11" s="1"/>
  <c r="M21" i="11"/>
  <c r="K21" i="11"/>
  <c r="J21" i="11"/>
  <c r="Q20" i="11"/>
  <c r="P20" i="11"/>
  <c r="O20" i="11"/>
  <c r="O98" i="11" s="1"/>
  <c r="O102" i="11" s="1"/>
  <c r="N20" i="11"/>
  <c r="M20" i="11"/>
  <c r="M24" i="11" s="1"/>
  <c r="L20" i="11"/>
  <c r="L24" i="11" s="1"/>
  <c r="K20" i="11"/>
  <c r="K24" i="11" s="1"/>
  <c r="J20" i="11"/>
  <c r="J98" i="11" s="1"/>
  <c r="J102" i="11" s="1"/>
  <c r="I20" i="11"/>
  <c r="H20" i="11"/>
  <c r="H98" i="11" s="1"/>
  <c r="R18" i="11"/>
  <c r="O17" i="11"/>
  <c r="N17" i="11"/>
  <c r="M17" i="11"/>
  <c r="K17" i="11"/>
  <c r="J17" i="11"/>
  <c r="R16" i="11"/>
  <c r="R14" i="11"/>
  <c r="R47" i="11" s="1"/>
  <c r="R49" i="11" s="1"/>
  <c r="Q13" i="11"/>
  <c r="P13" i="11"/>
  <c r="O13" i="11"/>
  <c r="N13" i="11"/>
  <c r="M13" i="11"/>
  <c r="L13" i="11"/>
  <c r="K13" i="11"/>
  <c r="J13" i="11"/>
  <c r="I13" i="11"/>
  <c r="H13" i="11"/>
  <c r="L127" i="10"/>
  <c r="J125" i="10"/>
  <c r="R124" i="10"/>
  <c r="Q124" i="10"/>
  <c r="P124" i="10"/>
  <c r="O124" i="10"/>
  <c r="N124" i="10"/>
  <c r="M124" i="10"/>
  <c r="L124" i="10"/>
  <c r="K124" i="10"/>
  <c r="J124" i="10"/>
  <c r="I124" i="10"/>
  <c r="H124" i="10"/>
  <c r="H121" i="10"/>
  <c r="M120" i="10"/>
  <c r="L120" i="10"/>
  <c r="K120" i="10"/>
  <c r="J120" i="10"/>
  <c r="G120" i="10"/>
  <c r="R119" i="10"/>
  <c r="Q118" i="10"/>
  <c r="Q121" i="10" s="1"/>
  <c r="P118" i="10"/>
  <c r="P121" i="10" s="1"/>
  <c r="J118" i="10"/>
  <c r="J121" i="10" s="1"/>
  <c r="J127" i="10" s="1"/>
  <c r="I118" i="10"/>
  <c r="I121" i="10" s="1"/>
  <c r="H118" i="10"/>
  <c r="R117" i="10"/>
  <c r="Q117" i="10"/>
  <c r="P117" i="10"/>
  <c r="O117" i="10"/>
  <c r="N117" i="10"/>
  <c r="M117" i="10"/>
  <c r="M118" i="10" s="1"/>
  <c r="M121" i="10" s="1"/>
  <c r="L117" i="10"/>
  <c r="K117" i="10"/>
  <c r="J117" i="10"/>
  <c r="I117" i="10"/>
  <c r="H117" i="10"/>
  <c r="Q116" i="10"/>
  <c r="Q120" i="10" s="1"/>
  <c r="P116" i="10"/>
  <c r="P120" i="10" s="1"/>
  <c r="O116" i="10"/>
  <c r="O120" i="10" s="1"/>
  <c r="N116" i="10"/>
  <c r="M116" i="10"/>
  <c r="L116" i="10"/>
  <c r="L118" i="10" s="1"/>
  <c r="L121" i="10" s="1"/>
  <c r="L125" i="10" s="1"/>
  <c r="K116" i="10"/>
  <c r="J116" i="10"/>
  <c r="I116" i="10"/>
  <c r="I120" i="10" s="1"/>
  <c r="H116" i="10"/>
  <c r="H120" i="10" s="1"/>
  <c r="R106" i="10"/>
  <c r="Q106" i="10"/>
  <c r="P106" i="10"/>
  <c r="O106" i="10"/>
  <c r="N106" i="10"/>
  <c r="M106" i="10"/>
  <c r="L106" i="10"/>
  <c r="K106" i="10"/>
  <c r="J106" i="10"/>
  <c r="I106" i="10"/>
  <c r="H106" i="10"/>
  <c r="G102" i="10"/>
  <c r="R101" i="10"/>
  <c r="R99" i="10"/>
  <c r="Q99" i="10"/>
  <c r="P99" i="10"/>
  <c r="O99" i="10"/>
  <c r="N99" i="10"/>
  <c r="M99" i="10"/>
  <c r="L99" i="10"/>
  <c r="K99" i="10"/>
  <c r="J99" i="10"/>
  <c r="I99" i="10"/>
  <c r="H99" i="10"/>
  <c r="R89" i="10"/>
  <c r="Q89" i="10"/>
  <c r="P89" i="10"/>
  <c r="O89" i="10"/>
  <c r="N89" i="10"/>
  <c r="M89" i="10"/>
  <c r="L89" i="10"/>
  <c r="K89" i="10"/>
  <c r="J89" i="10"/>
  <c r="I89" i="10"/>
  <c r="H89" i="10"/>
  <c r="P86" i="10"/>
  <c r="M85" i="10"/>
  <c r="L85" i="10"/>
  <c r="K85" i="10"/>
  <c r="J85" i="10"/>
  <c r="G85" i="10"/>
  <c r="R84" i="10"/>
  <c r="Q83" i="10"/>
  <c r="Q86" i="10" s="1"/>
  <c r="P83" i="10"/>
  <c r="J83" i="10"/>
  <c r="J86" i="10" s="1"/>
  <c r="I83" i="10"/>
  <c r="I86" i="10" s="1"/>
  <c r="H83" i="10"/>
  <c r="H86" i="10" s="1"/>
  <c r="R82" i="10"/>
  <c r="Q82" i="10"/>
  <c r="P82" i="10"/>
  <c r="O82" i="10"/>
  <c r="N82" i="10"/>
  <c r="M82" i="10"/>
  <c r="M83" i="10" s="1"/>
  <c r="M86" i="10" s="1"/>
  <c r="L82" i="10"/>
  <c r="K82" i="10"/>
  <c r="J82" i="10"/>
  <c r="I82" i="10"/>
  <c r="H82" i="10"/>
  <c r="Q81" i="10"/>
  <c r="Q85" i="10" s="1"/>
  <c r="P81" i="10"/>
  <c r="P85" i="10" s="1"/>
  <c r="O81" i="10"/>
  <c r="O85" i="10" s="1"/>
  <c r="N81" i="10"/>
  <c r="M81" i="10"/>
  <c r="L81" i="10"/>
  <c r="L83" i="10" s="1"/>
  <c r="L86" i="10" s="1"/>
  <c r="L90" i="10" s="1"/>
  <c r="L91" i="10" s="1"/>
  <c r="K81" i="10"/>
  <c r="J81" i="10"/>
  <c r="I81" i="10"/>
  <c r="I85" i="10" s="1"/>
  <c r="H81" i="10"/>
  <c r="H85" i="10" s="1"/>
  <c r="R72" i="10"/>
  <c r="Q72" i="10"/>
  <c r="P72" i="10"/>
  <c r="O72" i="10"/>
  <c r="N72" i="10"/>
  <c r="M72" i="10"/>
  <c r="L72" i="10"/>
  <c r="K72" i="10"/>
  <c r="J72" i="10"/>
  <c r="I72" i="10"/>
  <c r="H72" i="10"/>
  <c r="M68" i="10"/>
  <c r="L68" i="10"/>
  <c r="K68" i="10"/>
  <c r="J68" i="10"/>
  <c r="G68" i="10"/>
  <c r="R67" i="10"/>
  <c r="Q66" i="10"/>
  <c r="Q69" i="10" s="1"/>
  <c r="J66" i="10"/>
  <c r="J69" i="10" s="1"/>
  <c r="I66" i="10"/>
  <c r="I69" i="10" s="1"/>
  <c r="H66" i="10"/>
  <c r="H69" i="10" s="1"/>
  <c r="R65" i="10"/>
  <c r="Q65" i="10"/>
  <c r="P65" i="10"/>
  <c r="O65" i="10"/>
  <c r="N65" i="10"/>
  <c r="M65" i="10"/>
  <c r="M66" i="10" s="1"/>
  <c r="M69" i="10" s="1"/>
  <c r="L65" i="10"/>
  <c r="K65" i="10"/>
  <c r="J65" i="10"/>
  <c r="I65" i="10"/>
  <c r="H65" i="10"/>
  <c r="Q64" i="10"/>
  <c r="Q68" i="10" s="1"/>
  <c r="P64" i="10"/>
  <c r="P68" i="10" s="1"/>
  <c r="O64" i="10"/>
  <c r="O68" i="10" s="1"/>
  <c r="N64" i="10"/>
  <c r="M64" i="10"/>
  <c r="L64" i="10"/>
  <c r="L66" i="10" s="1"/>
  <c r="L69" i="10" s="1"/>
  <c r="L75" i="10" s="1"/>
  <c r="K64" i="10"/>
  <c r="J64" i="10"/>
  <c r="I64" i="10"/>
  <c r="I68" i="10" s="1"/>
  <c r="H64" i="10"/>
  <c r="H68" i="10" s="1"/>
  <c r="R55" i="10"/>
  <c r="Q55" i="10"/>
  <c r="P55" i="10"/>
  <c r="O55" i="10"/>
  <c r="N55" i="10"/>
  <c r="M55" i="10"/>
  <c r="L55" i="10"/>
  <c r="K55" i="10"/>
  <c r="J55" i="10"/>
  <c r="I55" i="10"/>
  <c r="H55" i="10"/>
  <c r="J52" i="10"/>
  <c r="P51" i="10"/>
  <c r="M51" i="10"/>
  <c r="L51" i="10"/>
  <c r="J51" i="10"/>
  <c r="G51" i="10"/>
  <c r="R50" i="10"/>
  <c r="R49" i="10"/>
  <c r="R52" i="10" s="1"/>
  <c r="Q49" i="10"/>
  <c r="Q52" i="10" s="1"/>
  <c r="J49" i="10"/>
  <c r="I49" i="10"/>
  <c r="I52" i="10" s="1"/>
  <c r="H49" i="10"/>
  <c r="H52" i="10" s="1"/>
  <c r="R48" i="10"/>
  <c r="Q48" i="10"/>
  <c r="P48" i="10"/>
  <c r="O48" i="10"/>
  <c r="N48" i="10"/>
  <c r="M48" i="10"/>
  <c r="M49" i="10" s="1"/>
  <c r="M52" i="10" s="1"/>
  <c r="L48" i="10"/>
  <c r="K48" i="10"/>
  <c r="J48" i="10"/>
  <c r="I48" i="10"/>
  <c r="H48" i="10"/>
  <c r="Q47" i="10"/>
  <c r="Q51" i="10" s="1"/>
  <c r="P47" i="10"/>
  <c r="P49" i="10" s="1"/>
  <c r="P52" i="10" s="1"/>
  <c r="O47" i="10"/>
  <c r="N47" i="10"/>
  <c r="M47" i="10"/>
  <c r="L47" i="10"/>
  <c r="L49" i="10" s="1"/>
  <c r="L52" i="10" s="1"/>
  <c r="L58" i="10" s="1"/>
  <c r="K47" i="10"/>
  <c r="K51" i="10" s="1"/>
  <c r="J47" i="10"/>
  <c r="I47" i="10"/>
  <c r="I51" i="10" s="1"/>
  <c r="H47" i="10"/>
  <c r="H51" i="10" s="1"/>
  <c r="O24" i="10"/>
  <c r="L24" i="10"/>
  <c r="R22" i="10"/>
  <c r="Q21" i="10"/>
  <c r="O21" i="10"/>
  <c r="K21" i="10"/>
  <c r="I21" i="10"/>
  <c r="Q20" i="10"/>
  <c r="Q24" i="10" s="1"/>
  <c r="P20" i="10"/>
  <c r="O20" i="10"/>
  <c r="O98" i="10" s="1"/>
  <c r="N20" i="10"/>
  <c r="N98" i="10" s="1"/>
  <c r="M20" i="10"/>
  <c r="L20" i="10"/>
  <c r="L98" i="10" s="1"/>
  <c r="K20" i="10"/>
  <c r="K24" i="10" s="1"/>
  <c r="J20" i="10"/>
  <c r="J98" i="10" s="1"/>
  <c r="I20" i="10"/>
  <c r="I24" i="10" s="1"/>
  <c r="H20" i="10"/>
  <c r="R18" i="10"/>
  <c r="Q17" i="10"/>
  <c r="O17" i="10"/>
  <c r="M17" i="10"/>
  <c r="L17" i="10"/>
  <c r="K17" i="10"/>
  <c r="J17" i="10"/>
  <c r="I17" i="10"/>
  <c r="R16" i="10"/>
  <c r="P15" i="10"/>
  <c r="O15" i="10"/>
  <c r="N15" i="10"/>
  <c r="M15" i="10"/>
  <c r="L15" i="10"/>
  <c r="J15" i="10"/>
  <c r="I15" i="10"/>
  <c r="H15" i="10"/>
  <c r="R14" i="10"/>
  <c r="R47" i="10" s="1"/>
  <c r="Q13" i="10"/>
  <c r="O13" i="10"/>
  <c r="N13" i="10"/>
  <c r="M13" i="10"/>
  <c r="L13" i="10"/>
  <c r="J13" i="10"/>
  <c r="I13" i="10"/>
  <c r="H13" i="10"/>
  <c r="P125" i="9"/>
  <c r="P33" i="9" s="1"/>
  <c r="H125" i="9"/>
  <c r="H126" i="9" s="1"/>
  <c r="R124" i="9"/>
  <c r="Q124" i="9"/>
  <c r="P124" i="9"/>
  <c r="O124" i="9"/>
  <c r="N124" i="9"/>
  <c r="M124" i="9"/>
  <c r="L124" i="9"/>
  <c r="K124" i="9"/>
  <c r="J124" i="9"/>
  <c r="I124" i="9"/>
  <c r="H124" i="9"/>
  <c r="N121" i="9"/>
  <c r="Q120" i="9"/>
  <c r="N120" i="9"/>
  <c r="K120" i="9"/>
  <c r="J120" i="9"/>
  <c r="I120" i="9"/>
  <c r="G120" i="9"/>
  <c r="R119" i="9"/>
  <c r="P118" i="9"/>
  <c r="P121" i="9" s="1"/>
  <c r="P127" i="9" s="1"/>
  <c r="N118" i="9"/>
  <c r="K118" i="9"/>
  <c r="K121" i="9" s="1"/>
  <c r="K127" i="9" s="1"/>
  <c r="I118" i="9"/>
  <c r="I121" i="9" s="1"/>
  <c r="H118" i="9"/>
  <c r="H121" i="9" s="1"/>
  <c r="H127" i="9" s="1"/>
  <c r="R117" i="9"/>
  <c r="Q117" i="9"/>
  <c r="Q118" i="9" s="1"/>
  <c r="Q121" i="9" s="1"/>
  <c r="P117" i="9"/>
  <c r="O117" i="9"/>
  <c r="N117" i="9"/>
  <c r="M117" i="9"/>
  <c r="L117" i="9"/>
  <c r="K117" i="9"/>
  <c r="J117" i="9"/>
  <c r="I117" i="9"/>
  <c r="H117" i="9"/>
  <c r="Q116" i="9"/>
  <c r="P116" i="9"/>
  <c r="P120" i="9" s="1"/>
  <c r="O116" i="9"/>
  <c r="O120" i="9" s="1"/>
  <c r="N116" i="9"/>
  <c r="M116" i="9"/>
  <c r="L116" i="9"/>
  <c r="L120" i="9" s="1"/>
  <c r="K116" i="9"/>
  <c r="J116" i="9"/>
  <c r="I116" i="9"/>
  <c r="H116" i="9"/>
  <c r="H120" i="9" s="1"/>
  <c r="R106" i="9"/>
  <c r="Q106" i="9"/>
  <c r="P106" i="9"/>
  <c r="O106" i="9"/>
  <c r="N106" i="9"/>
  <c r="M106" i="9"/>
  <c r="L106" i="9"/>
  <c r="K106" i="9"/>
  <c r="J106" i="9"/>
  <c r="I106" i="9"/>
  <c r="H106" i="9"/>
  <c r="G102" i="9"/>
  <c r="R101" i="9"/>
  <c r="O100" i="9"/>
  <c r="O103" i="9" s="1"/>
  <c r="R99" i="9"/>
  <c r="Q99" i="9"/>
  <c r="P99" i="9"/>
  <c r="O99" i="9"/>
  <c r="N99" i="9"/>
  <c r="M99" i="9"/>
  <c r="L99" i="9"/>
  <c r="K99" i="9"/>
  <c r="J99" i="9"/>
  <c r="I99" i="9"/>
  <c r="H99" i="9"/>
  <c r="O98" i="9"/>
  <c r="O102" i="9" s="1"/>
  <c r="M98" i="9"/>
  <c r="L98" i="9"/>
  <c r="L100" i="9" s="1"/>
  <c r="L103" i="9" s="1"/>
  <c r="P90" i="9"/>
  <c r="P31" i="9" s="1"/>
  <c r="H90" i="9"/>
  <c r="H91" i="9" s="1"/>
  <c r="R89" i="9"/>
  <c r="Q89" i="9"/>
  <c r="P89" i="9"/>
  <c r="O89" i="9"/>
  <c r="N89" i="9"/>
  <c r="M89" i="9"/>
  <c r="L89" i="9"/>
  <c r="K89" i="9"/>
  <c r="J89" i="9"/>
  <c r="I89" i="9"/>
  <c r="H89" i="9"/>
  <c r="N86" i="9"/>
  <c r="Q85" i="9"/>
  <c r="N85" i="9"/>
  <c r="K85" i="9"/>
  <c r="J85" i="9"/>
  <c r="I85" i="9"/>
  <c r="G85" i="9"/>
  <c r="R84" i="9"/>
  <c r="P83" i="9"/>
  <c r="P86" i="9" s="1"/>
  <c r="P92" i="9" s="1"/>
  <c r="N83" i="9"/>
  <c r="K83" i="9"/>
  <c r="K86" i="9" s="1"/>
  <c r="I83" i="9"/>
  <c r="I86" i="9" s="1"/>
  <c r="H83" i="9"/>
  <c r="H86" i="9" s="1"/>
  <c r="H92" i="9" s="1"/>
  <c r="R82" i="9"/>
  <c r="Q82" i="9"/>
  <c r="Q83" i="9" s="1"/>
  <c r="Q86" i="9" s="1"/>
  <c r="P82" i="9"/>
  <c r="O82" i="9"/>
  <c r="N82" i="9"/>
  <c r="M82" i="9"/>
  <c r="L82" i="9"/>
  <c r="K82" i="9"/>
  <c r="J82" i="9"/>
  <c r="I82" i="9"/>
  <c r="H82" i="9"/>
  <c r="Q81" i="9"/>
  <c r="P81" i="9"/>
  <c r="P85" i="9" s="1"/>
  <c r="O81" i="9"/>
  <c r="N81" i="9"/>
  <c r="M81" i="9"/>
  <c r="L81" i="9"/>
  <c r="L85" i="9" s="1"/>
  <c r="K81" i="9"/>
  <c r="J81" i="9"/>
  <c r="I81" i="9"/>
  <c r="H81" i="9"/>
  <c r="H85" i="9" s="1"/>
  <c r="K75" i="9"/>
  <c r="I73" i="9"/>
  <c r="R72" i="9"/>
  <c r="Q72" i="9"/>
  <c r="P72" i="9"/>
  <c r="O72" i="9"/>
  <c r="N72" i="9"/>
  <c r="M72" i="9"/>
  <c r="L72" i="9"/>
  <c r="K72" i="9"/>
  <c r="K73" i="9" s="1"/>
  <c r="J72" i="9"/>
  <c r="I72" i="9"/>
  <c r="H72" i="9"/>
  <c r="N69" i="9"/>
  <c r="I69" i="9"/>
  <c r="I75" i="9" s="1"/>
  <c r="R68" i="9"/>
  <c r="Q68" i="9"/>
  <c r="N68" i="9"/>
  <c r="K68" i="9"/>
  <c r="J68" i="9"/>
  <c r="I68" i="9"/>
  <c r="G68" i="9"/>
  <c r="R67" i="9"/>
  <c r="P66" i="9"/>
  <c r="P69" i="9" s="1"/>
  <c r="P75" i="9" s="1"/>
  <c r="N66" i="9"/>
  <c r="K66" i="9"/>
  <c r="K69" i="9" s="1"/>
  <c r="I66" i="9"/>
  <c r="H66" i="9"/>
  <c r="H69" i="9" s="1"/>
  <c r="H75" i="9" s="1"/>
  <c r="R65" i="9"/>
  <c r="Q65" i="9"/>
  <c r="Q66" i="9" s="1"/>
  <c r="Q69" i="9" s="1"/>
  <c r="P65" i="9"/>
  <c r="O65" i="9"/>
  <c r="N65" i="9"/>
  <c r="M65" i="9"/>
  <c r="L65" i="9"/>
  <c r="K65" i="9"/>
  <c r="J65" i="9"/>
  <c r="I65" i="9"/>
  <c r="H65" i="9"/>
  <c r="Q64" i="9"/>
  <c r="P64" i="9"/>
  <c r="P68" i="9" s="1"/>
  <c r="O64" i="9"/>
  <c r="O68" i="9" s="1"/>
  <c r="N64" i="9"/>
  <c r="M64" i="9"/>
  <c r="L64" i="9"/>
  <c r="K64" i="9"/>
  <c r="J64" i="9"/>
  <c r="I64" i="9"/>
  <c r="H64" i="9"/>
  <c r="H68" i="9" s="1"/>
  <c r="H56" i="9"/>
  <c r="R55" i="9"/>
  <c r="Q55" i="9"/>
  <c r="P55" i="9"/>
  <c r="O55" i="9"/>
  <c r="N55" i="9"/>
  <c r="M55" i="9"/>
  <c r="L55" i="9"/>
  <c r="K55" i="9"/>
  <c r="J55" i="9"/>
  <c r="I55" i="9"/>
  <c r="H55" i="9"/>
  <c r="Q51" i="9"/>
  <c r="N51" i="9"/>
  <c r="K51" i="9"/>
  <c r="J51" i="9"/>
  <c r="I51" i="9"/>
  <c r="G51" i="9"/>
  <c r="R50" i="9"/>
  <c r="Q49" i="9"/>
  <c r="Q52" i="9" s="1"/>
  <c r="P49" i="9"/>
  <c r="P52" i="9" s="1"/>
  <c r="N49" i="9"/>
  <c r="N52" i="9" s="1"/>
  <c r="K49" i="9"/>
  <c r="K52" i="9" s="1"/>
  <c r="K58" i="9" s="1"/>
  <c r="H49" i="9"/>
  <c r="H52" i="9" s="1"/>
  <c r="H58" i="9" s="1"/>
  <c r="R48" i="9"/>
  <c r="Q48" i="9"/>
  <c r="P48" i="9"/>
  <c r="O48" i="9"/>
  <c r="N48" i="9"/>
  <c r="M48" i="9"/>
  <c r="L48" i="9"/>
  <c r="K48" i="9"/>
  <c r="J48" i="9"/>
  <c r="I48" i="9"/>
  <c r="I49" i="9" s="1"/>
  <c r="I52" i="9" s="1"/>
  <c r="H48" i="9"/>
  <c r="Q47" i="9"/>
  <c r="P47" i="9"/>
  <c r="P51" i="9" s="1"/>
  <c r="O47" i="9"/>
  <c r="O51" i="9" s="1"/>
  <c r="N47" i="9"/>
  <c r="M47" i="9"/>
  <c r="L47" i="9"/>
  <c r="L49" i="9" s="1"/>
  <c r="L52" i="9" s="1"/>
  <c r="K47" i="9"/>
  <c r="J47" i="9"/>
  <c r="J49" i="9" s="1"/>
  <c r="J52" i="9" s="1"/>
  <c r="I47" i="9"/>
  <c r="H47" i="9"/>
  <c r="H51" i="9" s="1"/>
  <c r="N24" i="9"/>
  <c r="L24" i="9"/>
  <c r="K24" i="9"/>
  <c r="R22" i="9"/>
  <c r="Q21" i="9"/>
  <c r="P21" i="9"/>
  <c r="N21" i="9"/>
  <c r="M21" i="9"/>
  <c r="K21" i="9"/>
  <c r="J21" i="9"/>
  <c r="I21" i="9"/>
  <c r="H21" i="9"/>
  <c r="Q20" i="9"/>
  <c r="Q24" i="9" s="1"/>
  <c r="P20" i="9"/>
  <c r="P24" i="9" s="1"/>
  <c r="O20" i="9"/>
  <c r="O24" i="9" s="1"/>
  <c r="N20" i="9"/>
  <c r="N98" i="9" s="1"/>
  <c r="N102" i="9" s="1"/>
  <c r="M20" i="9"/>
  <c r="M24" i="9" s="1"/>
  <c r="L20" i="9"/>
  <c r="K20" i="9"/>
  <c r="J20" i="9"/>
  <c r="J24" i="9" s="1"/>
  <c r="I20" i="9"/>
  <c r="I24" i="9" s="1"/>
  <c r="H20" i="9"/>
  <c r="R20" i="9" s="1"/>
  <c r="P19" i="9"/>
  <c r="R18" i="9"/>
  <c r="O17" i="9" s="1"/>
  <c r="Q17" i="9"/>
  <c r="P17" i="9"/>
  <c r="N17" i="9"/>
  <c r="M17" i="9"/>
  <c r="K17" i="9"/>
  <c r="J17" i="9"/>
  <c r="I17" i="9"/>
  <c r="H17" i="9"/>
  <c r="R16" i="9"/>
  <c r="R64" i="9" s="1"/>
  <c r="Q15" i="9"/>
  <c r="P15" i="9"/>
  <c r="N15" i="9"/>
  <c r="M15" i="9"/>
  <c r="L15" i="9"/>
  <c r="K15" i="9"/>
  <c r="J15" i="9"/>
  <c r="I15" i="9"/>
  <c r="H15" i="9"/>
  <c r="R14" i="9"/>
  <c r="R47" i="9" s="1"/>
  <c r="Q13" i="9"/>
  <c r="P13" i="9"/>
  <c r="O13" i="9"/>
  <c r="N13" i="9"/>
  <c r="M13" i="9"/>
  <c r="L13" i="9"/>
  <c r="K13" i="9"/>
  <c r="J13" i="9"/>
  <c r="I13" i="9"/>
  <c r="H13" i="9"/>
  <c r="R124" i="8"/>
  <c r="Q124" i="8"/>
  <c r="P124" i="8"/>
  <c r="O124" i="8"/>
  <c r="N124" i="8"/>
  <c r="M124" i="8"/>
  <c r="L124" i="8"/>
  <c r="K124" i="8"/>
  <c r="J124" i="8"/>
  <c r="I124" i="8"/>
  <c r="H124" i="8"/>
  <c r="P120" i="8"/>
  <c r="N120" i="8"/>
  <c r="L120" i="8"/>
  <c r="H120" i="8"/>
  <c r="G120" i="8"/>
  <c r="R119" i="8"/>
  <c r="P118" i="8"/>
  <c r="P121" i="8" s="1"/>
  <c r="M118" i="8"/>
  <c r="M121" i="8" s="1"/>
  <c r="K118" i="8"/>
  <c r="K121" i="8" s="1"/>
  <c r="R117" i="8"/>
  <c r="Q117" i="8"/>
  <c r="P117" i="8"/>
  <c r="O117" i="8"/>
  <c r="N117" i="8"/>
  <c r="M117" i="8"/>
  <c r="L117" i="8"/>
  <c r="K117" i="8"/>
  <c r="J117" i="8"/>
  <c r="I117" i="8"/>
  <c r="H117" i="8"/>
  <c r="H118" i="8" s="1"/>
  <c r="H121" i="8" s="1"/>
  <c r="Q116" i="8"/>
  <c r="Q120" i="8" s="1"/>
  <c r="P116" i="8"/>
  <c r="O116" i="8"/>
  <c r="N116" i="8"/>
  <c r="M116" i="8"/>
  <c r="M120" i="8" s="1"/>
  <c r="L116" i="8"/>
  <c r="L118" i="8" s="1"/>
  <c r="L121" i="8" s="1"/>
  <c r="L125" i="8" s="1"/>
  <c r="L126" i="8" s="1"/>
  <c r="K116" i="8"/>
  <c r="K120" i="8" s="1"/>
  <c r="J116" i="8"/>
  <c r="J120" i="8" s="1"/>
  <c r="I116" i="8"/>
  <c r="I120" i="8" s="1"/>
  <c r="H116" i="8"/>
  <c r="R106" i="8"/>
  <c r="Q106" i="8"/>
  <c r="P106" i="8"/>
  <c r="O106" i="8"/>
  <c r="N106" i="8"/>
  <c r="M106" i="8"/>
  <c r="L106" i="8"/>
  <c r="K106" i="8"/>
  <c r="J106" i="8"/>
  <c r="I106" i="8"/>
  <c r="H106" i="8"/>
  <c r="N102" i="8"/>
  <c r="G102" i="8"/>
  <c r="R101" i="8"/>
  <c r="R99" i="8"/>
  <c r="Q99" i="8"/>
  <c r="P99" i="8"/>
  <c r="O99" i="8"/>
  <c r="N99" i="8"/>
  <c r="M99" i="8"/>
  <c r="L99" i="8"/>
  <c r="K99" i="8"/>
  <c r="J99" i="8"/>
  <c r="I99" i="8"/>
  <c r="H99" i="8"/>
  <c r="Q98" i="8"/>
  <c r="R89" i="8"/>
  <c r="Q89" i="8"/>
  <c r="P89" i="8"/>
  <c r="O89" i="8"/>
  <c r="N89" i="8"/>
  <c r="M89" i="8"/>
  <c r="L89" i="8"/>
  <c r="K89" i="8"/>
  <c r="J89" i="8"/>
  <c r="I89" i="8"/>
  <c r="H89" i="8"/>
  <c r="L85" i="8"/>
  <c r="K85" i="8"/>
  <c r="G85" i="8"/>
  <c r="R84" i="8"/>
  <c r="L83" i="8"/>
  <c r="L86" i="8" s="1"/>
  <c r="L90" i="8" s="1"/>
  <c r="L91" i="8" s="1"/>
  <c r="K83" i="8"/>
  <c r="K86" i="8" s="1"/>
  <c r="J83" i="8"/>
  <c r="J86" i="8" s="1"/>
  <c r="R82" i="8"/>
  <c r="Q82" i="8"/>
  <c r="P82" i="8"/>
  <c r="O82" i="8"/>
  <c r="N82" i="8"/>
  <c r="M82" i="8"/>
  <c r="L82" i="8"/>
  <c r="K82" i="8"/>
  <c r="J82" i="8"/>
  <c r="I82" i="8"/>
  <c r="H82" i="8"/>
  <c r="Q81" i="8"/>
  <c r="P81" i="8"/>
  <c r="O81" i="8"/>
  <c r="N81" i="8"/>
  <c r="N85" i="8" s="1"/>
  <c r="M81" i="8"/>
  <c r="M85" i="8" s="1"/>
  <c r="L81" i="8"/>
  <c r="K81" i="8"/>
  <c r="J81" i="8"/>
  <c r="J85" i="8" s="1"/>
  <c r="I81" i="8"/>
  <c r="H81" i="8"/>
  <c r="H83" i="8" s="1"/>
  <c r="H86" i="8" s="1"/>
  <c r="R72" i="8"/>
  <c r="Q72" i="8"/>
  <c r="P72" i="8"/>
  <c r="O72" i="8"/>
  <c r="N72" i="8"/>
  <c r="M72" i="8"/>
  <c r="L72" i="8"/>
  <c r="K72" i="8"/>
  <c r="J72" i="8"/>
  <c r="I72" i="8"/>
  <c r="H72" i="8"/>
  <c r="L69" i="8"/>
  <c r="J69" i="8"/>
  <c r="O68" i="8"/>
  <c r="N68" i="8"/>
  <c r="M68" i="8"/>
  <c r="G68" i="8"/>
  <c r="R67" i="8"/>
  <c r="L66" i="8"/>
  <c r="K66" i="8"/>
  <c r="K69" i="8" s="1"/>
  <c r="J66" i="8"/>
  <c r="R65" i="8"/>
  <c r="Q65" i="8"/>
  <c r="P65" i="8"/>
  <c r="O65" i="8"/>
  <c r="O66" i="8" s="1"/>
  <c r="O69" i="8" s="1"/>
  <c r="O73" i="8" s="1"/>
  <c r="N65" i="8"/>
  <c r="M65" i="8"/>
  <c r="L65" i="8"/>
  <c r="K65" i="8"/>
  <c r="J65" i="8"/>
  <c r="I65" i="8"/>
  <c r="H65" i="8"/>
  <c r="Q64" i="8"/>
  <c r="P64" i="8"/>
  <c r="O64" i="8"/>
  <c r="N64" i="8"/>
  <c r="M64" i="8"/>
  <c r="L64" i="8"/>
  <c r="L68" i="8" s="1"/>
  <c r="K64" i="8"/>
  <c r="K68" i="8" s="1"/>
  <c r="J64" i="8"/>
  <c r="J68" i="8" s="1"/>
  <c r="I64" i="8"/>
  <c r="H64" i="8"/>
  <c r="O58" i="8"/>
  <c r="L56" i="8"/>
  <c r="R55" i="8"/>
  <c r="Q55" i="8"/>
  <c r="P55" i="8"/>
  <c r="O55" i="8"/>
  <c r="N55" i="8"/>
  <c r="M55" i="8"/>
  <c r="L55" i="8"/>
  <c r="K55" i="8"/>
  <c r="J55" i="8"/>
  <c r="I55" i="8"/>
  <c r="H55" i="8"/>
  <c r="K52" i="8"/>
  <c r="O51" i="8"/>
  <c r="N51" i="8"/>
  <c r="M51" i="8"/>
  <c r="G51" i="8"/>
  <c r="R50" i="8"/>
  <c r="L49" i="8"/>
  <c r="L52" i="8" s="1"/>
  <c r="L58" i="8" s="1"/>
  <c r="K49" i="8"/>
  <c r="J49" i="8"/>
  <c r="J52" i="8" s="1"/>
  <c r="R48" i="8"/>
  <c r="Q48" i="8"/>
  <c r="P48" i="8"/>
  <c r="O48" i="8"/>
  <c r="O49" i="8" s="1"/>
  <c r="O52" i="8" s="1"/>
  <c r="O56" i="8" s="1"/>
  <c r="N48" i="8"/>
  <c r="M48" i="8"/>
  <c r="L48" i="8"/>
  <c r="K48" i="8"/>
  <c r="J48" i="8"/>
  <c r="I48" i="8"/>
  <c r="H48" i="8"/>
  <c r="Q47" i="8"/>
  <c r="P47" i="8"/>
  <c r="O47" i="8"/>
  <c r="N47" i="8"/>
  <c r="N49" i="8" s="1"/>
  <c r="N52" i="8" s="1"/>
  <c r="M47" i="8"/>
  <c r="L47" i="8"/>
  <c r="L51" i="8" s="1"/>
  <c r="K47" i="8"/>
  <c r="K51" i="8" s="1"/>
  <c r="J47" i="8"/>
  <c r="J51" i="8" s="1"/>
  <c r="I47" i="8"/>
  <c r="H47" i="8"/>
  <c r="L33" i="8"/>
  <c r="L31" i="8"/>
  <c r="Q24" i="8"/>
  <c r="P24" i="8"/>
  <c r="O24" i="8"/>
  <c r="H24" i="8"/>
  <c r="R22" i="8"/>
  <c r="R116" i="8" s="1"/>
  <c r="R118" i="8" s="1"/>
  <c r="Q21" i="8"/>
  <c r="N21" i="8"/>
  <c r="M21" i="8"/>
  <c r="L21" i="8"/>
  <c r="J21" i="8"/>
  <c r="I21" i="8"/>
  <c r="Q20" i="8"/>
  <c r="P20" i="8"/>
  <c r="O20" i="8"/>
  <c r="O98" i="8" s="1"/>
  <c r="N20" i="8"/>
  <c r="N98" i="8" s="1"/>
  <c r="N100" i="8" s="1"/>
  <c r="N103" i="8" s="1"/>
  <c r="M20" i="8"/>
  <c r="L20" i="8"/>
  <c r="K20" i="8"/>
  <c r="K98" i="8" s="1"/>
  <c r="J20" i="8"/>
  <c r="I20" i="8"/>
  <c r="I98" i="8" s="1"/>
  <c r="H20" i="8"/>
  <c r="R18" i="8"/>
  <c r="N17" i="8" s="1"/>
  <c r="Q17" i="8"/>
  <c r="O17" i="8"/>
  <c r="M17" i="8"/>
  <c r="L17" i="8"/>
  <c r="J17" i="8"/>
  <c r="I17" i="8"/>
  <c r="R16" i="8"/>
  <c r="R64" i="8" s="1"/>
  <c r="R66" i="8" s="1"/>
  <c r="Q15" i="8"/>
  <c r="P15" i="8"/>
  <c r="M15" i="8"/>
  <c r="L15" i="8"/>
  <c r="J15" i="8"/>
  <c r="I15" i="8"/>
  <c r="H15" i="8"/>
  <c r="R14" i="8"/>
  <c r="O13" i="8" s="1"/>
  <c r="P13" i="8"/>
  <c r="M13" i="8"/>
  <c r="L13" i="8"/>
  <c r="K13" i="8"/>
  <c r="J13" i="8"/>
  <c r="N127" i="7"/>
  <c r="R124" i="7"/>
  <c r="Q124" i="7"/>
  <c r="P124" i="7"/>
  <c r="O124" i="7"/>
  <c r="N124" i="7"/>
  <c r="M124" i="7"/>
  <c r="L124" i="7"/>
  <c r="K124" i="7"/>
  <c r="J124" i="7"/>
  <c r="I124" i="7"/>
  <c r="H124" i="7"/>
  <c r="I121" i="7"/>
  <c r="Q120" i="7"/>
  <c r="P120" i="7"/>
  <c r="M120" i="7"/>
  <c r="L120" i="7"/>
  <c r="I120" i="7"/>
  <c r="G120" i="7"/>
  <c r="R119" i="7"/>
  <c r="N118" i="7"/>
  <c r="N121" i="7" s="1"/>
  <c r="N125" i="7" s="1"/>
  <c r="N33" i="7" s="1"/>
  <c r="M118" i="7"/>
  <c r="M121" i="7" s="1"/>
  <c r="J118" i="7"/>
  <c r="J121" i="7" s="1"/>
  <c r="I118" i="7"/>
  <c r="R117" i="7"/>
  <c r="Q117" i="7"/>
  <c r="Q118" i="7" s="1"/>
  <c r="Q121" i="7" s="1"/>
  <c r="P117" i="7"/>
  <c r="O117" i="7"/>
  <c r="N117" i="7"/>
  <c r="M117" i="7"/>
  <c r="L117" i="7"/>
  <c r="K117" i="7"/>
  <c r="J117" i="7"/>
  <c r="I117" i="7"/>
  <c r="H117" i="7"/>
  <c r="Q116" i="7"/>
  <c r="P116" i="7"/>
  <c r="O116" i="7"/>
  <c r="N116" i="7"/>
  <c r="N120" i="7" s="1"/>
  <c r="M116" i="7"/>
  <c r="L116" i="7"/>
  <c r="K116" i="7"/>
  <c r="J116" i="7"/>
  <c r="J120" i="7" s="1"/>
  <c r="I116" i="7"/>
  <c r="H116" i="7"/>
  <c r="R106" i="7"/>
  <c r="Q106" i="7"/>
  <c r="P106" i="7"/>
  <c r="O106" i="7"/>
  <c r="N106" i="7"/>
  <c r="M106" i="7"/>
  <c r="L106" i="7"/>
  <c r="K106" i="7"/>
  <c r="J106" i="7"/>
  <c r="I106" i="7"/>
  <c r="H106" i="7"/>
  <c r="L102" i="7"/>
  <c r="G102" i="7"/>
  <c r="R101" i="7"/>
  <c r="R99" i="7"/>
  <c r="Q99" i="7"/>
  <c r="P99" i="7"/>
  <c r="O99" i="7"/>
  <c r="N99" i="7"/>
  <c r="M99" i="7"/>
  <c r="L99" i="7"/>
  <c r="K99" i="7"/>
  <c r="J99" i="7"/>
  <c r="I99" i="7"/>
  <c r="H99" i="7"/>
  <c r="M98" i="7"/>
  <c r="M100" i="7" s="1"/>
  <c r="M103" i="7" s="1"/>
  <c r="K98" i="7"/>
  <c r="J98" i="7"/>
  <c r="Q92" i="7"/>
  <c r="P92" i="7"/>
  <c r="I92" i="7"/>
  <c r="Q90" i="7"/>
  <c r="N90" i="7"/>
  <c r="N31" i="7" s="1"/>
  <c r="I90" i="7"/>
  <c r="I91" i="7" s="1"/>
  <c r="R89" i="7"/>
  <c r="Q89" i="7"/>
  <c r="P89" i="7"/>
  <c r="O89" i="7"/>
  <c r="N89" i="7"/>
  <c r="M89" i="7"/>
  <c r="L89" i="7"/>
  <c r="K89" i="7"/>
  <c r="J89" i="7"/>
  <c r="I89" i="7"/>
  <c r="H89" i="7"/>
  <c r="R85" i="7"/>
  <c r="Q85" i="7"/>
  <c r="P85" i="7"/>
  <c r="O85" i="7"/>
  <c r="L85" i="7"/>
  <c r="I85" i="7"/>
  <c r="H85" i="7"/>
  <c r="G85" i="7"/>
  <c r="R84" i="7"/>
  <c r="Q83" i="7"/>
  <c r="Q86" i="7" s="1"/>
  <c r="N83" i="7"/>
  <c r="N86" i="7" s="1"/>
  <c r="N92" i="7" s="1"/>
  <c r="L83" i="7"/>
  <c r="L86" i="7" s="1"/>
  <c r="I83" i="7"/>
  <c r="I86" i="7" s="1"/>
  <c r="R82" i="7"/>
  <c r="Q82" i="7"/>
  <c r="P82" i="7"/>
  <c r="O82" i="7"/>
  <c r="O83" i="7" s="1"/>
  <c r="O86" i="7" s="1"/>
  <c r="N82" i="7"/>
  <c r="M82" i="7"/>
  <c r="L82" i="7"/>
  <c r="K82" i="7"/>
  <c r="J82" i="7"/>
  <c r="I82" i="7"/>
  <c r="H82" i="7"/>
  <c r="R81" i="7"/>
  <c r="Q81" i="7"/>
  <c r="P81" i="7"/>
  <c r="P83" i="7" s="1"/>
  <c r="P86" i="7" s="1"/>
  <c r="P90" i="7" s="1"/>
  <c r="P91" i="7" s="1"/>
  <c r="O81" i="7"/>
  <c r="N81" i="7"/>
  <c r="N85" i="7" s="1"/>
  <c r="M81" i="7"/>
  <c r="M85" i="7" s="1"/>
  <c r="L81" i="7"/>
  <c r="K81" i="7"/>
  <c r="J81" i="7"/>
  <c r="J85" i="7" s="1"/>
  <c r="I81" i="7"/>
  <c r="H81" i="7"/>
  <c r="H83" i="7" s="1"/>
  <c r="H86" i="7" s="1"/>
  <c r="H90" i="7" s="1"/>
  <c r="R72" i="7"/>
  <c r="Q72" i="7"/>
  <c r="P72" i="7"/>
  <c r="O72" i="7"/>
  <c r="N72" i="7"/>
  <c r="M72" i="7"/>
  <c r="L72" i="7"/>
  <c r="K72" i="7"/>
  <c r="J72" i="7"/>
  <c r="I72" i="7"/>
  <c r="H72" i="7"/>
  <c r="L69" i="7"/>
  <c r="Q68" i="7"/>
  <c r="P68" i="7"/>
  <c r="O68" i="7"/>
  <c r="L68" i="7"/>
  <c r="J68" i="7"/>
  <c r="I68" i="7"/>
  <c r="H68" i="7"/>
  <c r="G68" i="7"/>
  <c r="R67" i="7"/>
  <c r="Q66" i="7"/>
  <c r="Q69" i="7" s="1"/>
  <c r="N66" i="7"/>
  <c r="N69" i="7" s="1"/>
  <c r="N75" i="7" s="1"/>
  <c r="M66" i="7"/>
  <c r="M69" i="7" s="1"/>
  <c r="L66" i="7"/>
  <c r="I66" i="7"/>
  <c r="I69" i="7" s="1"/>
  <c r="I75" i="7" s="1"/>
  <c r="R65" i="7"/>
  <c r="Q65" i="7"/>
  <c r="P65" i="7"/>
  <c r="O65" i="7"/>
  <c r="O66" i="7" s="1"/>
  <c r="O69" i="7" s="1"/>
  <c r="N65" i="7"/>
  <c r="M65" i="7"/>
  <c r="L65" i="7"/>
  <c r="K65" i="7"/>
  <c r="J65" i="7"/>
  <c r="I65" i="7"/>
  <c r="H65" i="7"/>
  <c r="Q64" i="7"/>
  <c r="P64" i="7"/>
  <c r="O64" i="7"/>
  <c r="N64" i="7"/>
  <c r="N68" i="7" s="1"/>
  <c r="M64" i="7"/>
  <c r="M68" i="7" s="1"/>
  <c r="L64" i="7"/>
  <c r="K64" i="7"/>
  <c r="J64" i="7"/>
  <c r="I64" i="7"/>
  <c r="H64" i="7"/>
  <c r="Q58" i="7"/>
  <c r="P58" i="7"/>
  <c r="I58" i="7"/>
  <c r="Q56" i="7"/>
  <c r="N56" i="7"/>
  <c r="N57" i="7" s="1"/>
  <c r="I56" i="7"/>
  <c r="I57" i="7" s="1"/>
  <c r="R55" i="7"/>
  <c r="Q55" i="7"/>
  <c r="P55" i="7"/>
  <c r="O55" i="7"/>
  <c r="N55" i="7"/>
  <c r="M55" i="7"/>
  <c r="L55" i="7"/>
  <c r="K55" i="7"/>
  <c r="J55" i="7"/>
  <c r="I55" i="7"/>
  <c r="H55" i="7"/>
  <c r="R51" i="7"/>
  <c r="Q51" i="7"/>
  <c r="P51" i="7"/>
  <c r="O51" i="7"/>
  <c r="L51" i="7"/>
  <c r="I51" i="7"/>
  <c r="H51" i="7"/>
  <c r="G51" i="7"/>
  <c r="R50" i="7"/>
  <c r="Q49" i="7"/>
  <c r="Q52" i="7" s="1"/>
  <c r="N49" i="7"/>
  <c r="N52" i="7" s="1"/>
  <c r="N58" i="7" s="1"/>
  <c r="L49" i="7"/>
  <c r="L52" i="7" s="1"/>
  <c r="I49" i="7"/>
  <c r="I52" i="7" s="1"/>
  <c r="R48" i="7"/>
  <c r="Q48" i="7"/>
  <c r="P48" i="7"/>
  <c r="O48" i="7"/>
  <c r="O49" i="7" s="1"/>
  <c r="O52" i="7" s="1"/>
  <c r="N48" i="7"/>
  <c r="M48" i="7"/>
  <c r="L48" i="7"/>
  <c r="K48" i="7"/>
  <c r="J48" i="7"/>
  <c r="I48" i="7"/>
  <c r="H48" i="7"/>
  <c r="R47" i="7"/>
  <c r="Q47" i="7"/>
  <c r="P47" i="7"/>
  <c r="P49" i="7" s="1"/>
  <c r="P52" i="7" s="1"/>
  <c r="P56" i="7" s="1"/>
  <c r="O47" i="7"/>
  <c r="N47" i="7"/>
  <c r="N51" i="7" s="1"/>
  <c r="M47" i="7"/>
  <c r="M51" i="7" s="1"/>
  <c r="L47" i="7"/>
  <c r="K47" i="7"/>
  <c r="J47" i="7"/>
  <c r="J51" i="7" s="1"/>
  <c r="I47" i="7"/>
  <c r="H47" i="7"/>
  <c r="H49" i="7" s="1"/>
  <c r="H52" i="7" s="1"/>
  <c r="H56" i="7" s="1"/>
  <c r="P31" i="7"/>
  <c r="I31" i="7"/>
  <c r="H31" i="7"/>
  <c r="I29" i="7"/>
  <c r="Q24" i="7"/>
  <c r="R22" i="7"/>
  <c r="R116" i="7" s="1"/>
  <c r="Q21" i="7"/>
  <c r="P21" i="7"/>
  <c r="O21" i="7"/>
  <c r="N21" i="7"/>
  <c r="M21" i="7"/>
  <c r="L21" i="7"/>
  <c r="K21" i="7"/>
  <c r="J21" i="7"/>
  <c r="I21" i="7"/>
  <c r="H21" i="7"/>
  <c r="Q20" i="7"/>
  <c r="P20" i="7"/>
  <c r="P24" i="7" s="1"/>
  <c r="O20" i="7"/>
  <c r="O24" i="7" s="1"/>
  <c r="N20" i="7"/>
  <c r="N98" i="7" s="1"/>
  <c r="N102" i="7" s="1"/>
  <c r="M20" i="7"/>
  <c r="M24" i="7" s="1"/>
  <c r="L20" i="7"/>
  <c r="L98" i="7" s="1"/>
  <c r="L100" i="7" s="1"/>
  <c r="L103" i="7" s="1"/>
  <c r="K20" i="7"/>
  <c r="K24" i="7" s="1"/>
  <c r="J20" i="7"/>
  <c r="I20" i="7"/>
  <c r="H20" i="7"/>
  <c r="H24" i="7" s="1"/>
  <c r="R18" i="7"/>
  <c r="Q17" i="7"/>
  <c r="P17" i="7"/>
  <c r="O17" i="7"/>
  <c r="N17" i="7"/>
  <c r="M17" i="7"/>
  <c r="L17" i="7"/>
  <c r="K17" i="7"/>
  <c r="J17" i="7"/>
  <c r="I17" i="7"/>
  <c r="H17" i="7"/>
  <c r="R16" i="7"/>
  <c r="Q15" i="7" s="1"/>
  <c r="J15" i="7"/>
  <c r="R14" i="7"/>
  <c r="K13" i="7" s="1"/>
  <c r="Q13" i="7"/>
  <c r="O13" i="7"/>
  <c r="M13" i="7"/>
  <c r="L13" i="7"/>
  <c r="J13" i="7"/>
  <c r="I13" i="7"/>
  <c r="K127" i="6"/>
  <c r="P126" i="6"/>
  <c r="P125" i="6"/>
  <c r="P33" i="6" s="1"/>
  <c r="K125" i="6"/>
  <c r="H125" i="6"/>
  <c r="H126" i="6" s="1"/>
  <c r="R124" i="6"/>
  <c r="Q124" i="6"/>
  <c r="P124" i="6"/>
  <c r="O124" i="6"/>
  <c r="N124" i="6"/>
  <c r="M124" i="6"/>
  <c r="L124" i="6"/>
  <c r="K124" i="6"/>
  <c r="J124" i="6"/>
  <c r="I124" i="6"/>
  <c r="H124" i="6"/>
  <c r="N121" i="6"/>
  <c r="Q120" i="6"/>
  <c r="N120" i="6"/>
  <c r="K120" i="6"/>
  <c r="J120" i="6"/>
  <c r="I120" i="6"/>
  <c r="G120" i="6"/>
  <c r="R119" i="6"/>
  <c r="P118" i="6"/>
  <c r="P121" i="6" s="1"/>
  <c r="P127" i="6" s="1"/>
  <c r="O118" i="6"/>
  <c r="O121" i="6" s="1"/>
  <c r="N118" i="6"/>
  <c r="K118" i="6"/>
  <c r="K121" i="6" s="1"/>
  <c r="I118" i="6"/>
  <c r="I121" i="6" s="1"/>
  <c r="H118" i="6"/>
  <c r="H121" i="6" s="1"/>
  <c r="H127" i="6" s="1"/>
  <c r="R117" i="6"/>
  <c r="Q117" i="6"/>
  <c r="Q118" i="6" s="1"/>
  <c r="Q121" i="6" s="1"/>
  <c r="P117" i="6"/>
  <c r="O117" i="6"/>
  <c r="N117" i="6"/>
  <c r="M117" i="6"/>
  <c r="L117" i="6"/>
  <c r="K117" i="6"/>
  <c r="J117" i="6"/>
  <c r="I117" i="6"/>
  <c r="H117" i="6"/>
  <c r="Q116" i="6"/>
  <c r="P116" i="6"/>
  <c r="P120" i="6" s="1"/>
  <c r="O116" i="6"/>
  <c r="O120" i="6" s="1"/>
  <c r="N116" i="6"/>
  <c r="M116" i="6"/>
  <c r="L116" i="6"/>
  <c r="L120" i="6" s="1"/>
  <c r="K116" i="6"/>
  <c r="J116" i="6"/>
  <c r="I116" i="6"/>
  <c r="H116" i="6"/>
  <c r="H120" i="6" s="1"/>
  <c r="R106" i="6"/>
  <c r="Q106" i="6"/>
  <c r="P106" i="6"/>
  <c r="O106" i="6"/>
  <c r="N106" i="6"/>
  <c r="M106" i="6"/>
  <c r="L106" i="6"/>
  <c r="K106" i="6"/>
  <c r="J106" i="6"/>
  <c r="I106" i="6"/>
  <c r="H106" i="6"/>
  <c r="G102" i="6"/>
  <c r="R101" i="6"/>
  <c r="R99" i="6"/>
  <c r="Q99" i="6"/>
  <c r="P99" i="6"/>
  <c r="O99" i="6"/>
  <c r="N99" i="6"/>
  <c r="M99" i="6"/>
  <c r="L99" i="6"/>
  <c r="K99" i="6"/>
  <c r="J99" i="6"/>
  <c r="I99" i="6"/>
  <c r="H99" i="6"/>
  <c r="O98" i="6"/>
  <c r="O102" i="6" s="1"/>
  <c r="P90" i="6"/>
  <c r="R89" i="6"/>
  <c r="Q89" i="6"/>
  <c r="P89" i="6"/>
  <c r="O89" i="6"/>
  <c r="N89" i="6"/>
  <c r="M89" i="6"/>
  <c r="L89" i="6"/>
  <c r="K89" i="6"/>
  <c r="J89" i="6"/>
  <c r="I89" i="6"/>
  <c r="H89" i="6"/>
  <c r="N85" i="6"/>
  <c r="L85" i="6"/>
  <c r="K85" i="6"/>
  <c r="J85" i="6"/>
  <c r="G85" i="6"/>
  <c r="R84" i="6"/>
  <c r="P83" i="6"/>
  <c r="P86" i="6" s="1"/>
  <c r="P92" i="6" s="1"/>
  <c r="O83" i="6"/>
  <c r="O86" i="6" s="1"/>
  <c r="K83" i="6"/>
  <c r="K86" i="6" s="1"/>
  <c r="H83" i="6"/>
  <c r="H86" i="6" s="1"/>
  <c r="H92" i="6" s="1"/>
  <c r="R82" i="6"/>
  <c r="Q82" i="6"/>
  <c r="P82" i="6"/>
  <c r="O82" i="6"/>
  <c r="N82" i="6"/>
  <c r="N83" i="6" s="1"/>
  <c r="N86" i="6" s="1"/>
  <c r="M82" i="6"/>
  <c r="L82" i="6"/>
  <c r="K82" i="6"/>
  <c r="J82" i="6"/>
  <c r="I82" i="6"/>
  <c r="H82" i="6"/>
  <c r="Q81" i="6"/>
  <c r="P81" i="6"/>
  <c r="P85" i="6" s="1"/>
  <c r="O81" i="6"/>
  <c r="O85" i="6" s="1"/>
  <c r="N81" i="6"/>
  <c r="M81" i="6"/>
  <c r="L81" i="6"/>
  <c r="K81" i="6"/>
  <c r="J81" i="6"/>
  <c r="I81" i="6"/>
  <c r="H81" i="6"/>
  <c r="H85" i="6" s="1"/>
  <c r="R72" i="6"/>
  <c r="Q72" i="6"/>
  <c r="P72" i="6"/>
  <c r="O72" i="6"/>
  <c r="N72" i="6"/>
  <c r="M72" i="6"/>
  <c r="L72" i="6"/>
  <c r="K72" i="6"/>
  <c r="J72" i="6"/>
  <c r="I72" i="6"/>
  <c r="H72" i="6"/>
  <c r="Q68" i="6"/>
  <c r="N68" i="6"/>
  <c r="K68" i="6"/>
  <c r="J68" i="6"/>
  <c r="G68" i="6"/>
  <c r="R67" i="6"/>
  <c r="P66" i="6"/>
  <c r="P69" i="6" s="1"/>
  <c r="P75" i="6" s="1"/>
  <c r="K66" i="6"/>
  <c r="K69" i="6" s="1"/>
  <c r="H66" i="6"/>
  <c r="H69" i="6" s="1"/>
  <c r="R65" i="6"/>
  <c r="Q65" i="6"/>
  <c r="Q66" i="6" s="1"/>
  <c r="Q69" i="6" s="1"/>
  <c r="P65" i="6"/>
  <c r="O65" i="6"/>
  <c r="N65" i="6"/>
  <c r="N66" i="6" s="1"/>
  <c r="N69" i="6" s="1"/>
  <c r="M65" i="6"/>
  <c r="L65" i="6"/>
  <c r="K65" i="6"/>
  <c r="J65" i="6"/>
  <c r="I65" i="6"/>
  <c r="H65" i="6"/>
  <c r="Q64" i="6"/>
  <c r="P64" i="6"/>
  <c r="P68" i="6" s="1"/>
  <c r="O64" i="6"/>
  <c r="O68" i="6" s="1"/>
  <c r="N64" i="6"/>
  <c r="M64" i="6"/>
  <c r="L64" i="6"/>
  <c r="L66" i="6" s="1"/>
  <c r="L69" i="6" s="1"/>
  <c r="K64" i="6"/>
  <c r="J64" i="6"/>
  <c r="I64" i="6"/>
  <c r="I68" i="6" s="1"/>
  <c r="H64" i="6"/>
  <c r="H68" i="6" s="1"/>
  <c r="O58" i="6"/>
  <c r="K58" i="6"/>
  <c r="R55" i="6"/>
  <c r="Q55" i="6"/>
  <c r="P55" i="6"/>
  <c r="O55" i="6"/>
  <c r="N55" i="6"/>
  <c r="M55" i="6"/>
  <c r="L55" i="6"/>
  <c r="K55" i="6"/>
  <c r="J55" i="6"/>
  <c r="I55" i="6"/>
  <c r="H55" i="6"/>
  <c r="O52" i="6"/>
  <c r="O56" i="6" s="1"/>
  <c r="N52" i="6"/>
  <c r="O51" i="6"/>
  <c r="N51" i="6"/>
  <c r="K51" i="6"/>
  <c r="G51" i="6"/>
  <c r="R50" i="6"/>
  <c r="Q49" i="6"/>
  <c r="Q52" i="6" s="1"/>
  <c r="P49" i="6"/>
  <c r="P52" i="6" s="1"/>
  <c r="N49" i="6"/>
  <c r="I49" i="6"/>
  <c r="I52" i="6" s="1"/>
  <c r="I58" i="6" s="1"/>
  <c r="H49" i="6"/>
  <c r="H52" i="6" s="1"/>
  <c r="R48" i="6"/>
  <c r="Q48" i="6"/>
  <c r="P48" i="6"/>
  <c r="O48" i="6"/>
  <c r="N48" i="6"/>
  <c r="M48" i="6"/>
  <c r="L48" i="6"/>
  <c r="K48" i="6"/>
  <c r="K49" i="6" s="1"/>
  <c r="K52" i="6" s="1"/>
  <c r="K56" i="6" s="1"/>
  <c r="K57" i="6" s="1"/>
  <c r="J48" i="6"/>
  <c r="I48" i="6"/>
  <c r="H48" i="6"/>
  <c r="Q47" i="6"/>
  <c r="Q51" i="6" s="1"/>
  <c r="P47" i="6"/>
  <c r="P51" i="6" s="1"/>
  <c r="O47" i="6"/>
  <c r="O49" i="6" s="1"/>
  <c r="N47" i="6"/>
  <c r="M47" i="6"/>
  <c r="L47" i="6"/>
  <c r="K47" i="6"/>
  <c r="J47" i="6"/>
  <c r="J51" i="6" s="1"/>
  <c r="I47" i="6"/>
  <c r="I51" i="6" s="1"/>
  <c r="H47" i="6"/>
  <c r="H51" i="6" s="1"/>
  <c r="K29" i="6"/>
  <c r="L24" i="6"/>
  <c r="I24" i="6"/>
  <c r="H24" i="6"/>
  <c r="R22" i="6"/>
  <c r="Q21" i="6"/>
  <c r="P21" i="6"/>
  <c r="N21" i="6"/>
  <c r="M21" i="6"/>
  <c r="L21" i="6"/>
  <c r="K21" i="6"/>
  <c r="J21" i="6"/>
  <c r="I21" i="6"/>
  <c r="H21" i="6"/>
  <c r="Q20" i="6"/>
  <c r="Q24" i="6" s="1"/>
  <c r="P20" i="6"/>
  <c r="O20" i="6"/>
  <c r="O24" i="6" s="1"/>
  <c r="N20" i="6"/>
  <c r="M20" i="6"/>
  <c r="L20" i="6"/>
  <c r="L98" i="6" s="1"/>
  <c r="K20" i="6"/>
  <c r="K98" i="6" s="1"/>
  <c r="K102" i="6" s="1"/>
  <c r="J20" i="6"/>
  <c r="I20" i="6"/>
  <c r="I98" i="6" s="1"/>
  <c r="H20" i="6"/>
  <c r="R18" i="6"/>
  <c r="M17" i="6" s="1"/>
  <c r="R16" i="6"/>
  <c r="R64" i="6" s="1"/>
  <c r="R66" i="6" s="1"/>
  <c r="P15" i="6"/>
  <c r="N15" i="6"/>
  <c r="M15" i="6"/>
  <c r="K15" i="6"/>
  <c r="J15" i="6"/>
  <c r="H15" i="6"/>
  <c r="R14" i="6"/>
  <c r="O13" i="6" s="1"/>
  <c r="Q13" i="6"/>
  <c r="P13" i="6"/>
  <c r="N13" i="6"/>
  <c r="M13" i="6"/>
  <c r="K13" i="6"/>
  <c r="J13" i="6"/>
  <c r="I13" i="6"/>
  <c r="H13" i="6"/>
  <c r="N127" i="5"/>
  <c r="R124" i="5"/>
  <c r="Q124" i="5"/>
  <c r="P124" i="5"/>
  <c r="O124" i="5"/>
  <c r="N124" i="5"/>
  <c r="M124" i="5"/>
  <c r="L124" i="5"/>
  <c r="K124" i="5"/>
  <c r="J124" i="5"/>
  <c r="I124" i="5"/>
  <c r="H124" i="5"/>
  <c r="K121" i="5"/>
  <c r="J121" i="5"/>
  <c r="O120" i="5"/>
  <c r="N120" i="5"/>
  <c r="M120" i="5"/>
  <c r="H120" i="5"/>
  <c r="G120" i="5"/>
  <c r="R119" i="5"/>
  <c r="L118" i="5"/>
  <c r="L121" i="5" s="1"/>
  <c r="L127" i="5" s="1"/>
  <c r="K118" i="5"/>
  <c r="J118" i="5"/>
  <c r="R117" i="5"/>
  <c r="Q117" i="5"/>
  <c r="P117" i="5"/>
  <c r="O117" i="5"/>
  <c r="O118" i="5" s="1"/>
  <c r="O121" i="5" s="1"/>
  <c r="O127" i="5" s="1"/>
  <c r="N117" i="5"/>
  <c r="M117" i="5"/>
  <c r="M118" i="5" s="1"/>
  <c r="M121" i="5" s="1"/>
  <c r="L117" i="5"/>
  <c r="K117" i="5"/>
  <c r="J117" i="5"/>
  <c r="I117" i="5"/>
  <c r="H117" i="5"/>
  <c r="Q116" i="5"/>
  <c r="P116" i="5"/>
  <c r="O116" i="5"/>
  <c r="N116" i="5"/>
  <c r="N118" i="5" s="1"/>
  <c r="N121" i="5" s="1"/>
  <c r="N125" i="5" s="1"/>
  <c r="M116" i="5"/>
  <c r="L116" i="5"/>
  <c r="L120" i="5" s="1"/>
  <c r="K116" i="5"/>
  <c r="K120" i="5" s="1"/>
  <c r="J116" i="5"/>
  <c r="J120" i="5" s="1"/>
  <c r="I116" i="5"/>
  <c r="H116" i="5"/>
  <c r="R106" i="5"/>
  <c r="Q106" i="5"/>
  <c r="P106" i="5"/>
  <c r="O106" i="5"/>
  <c r="N106" i="5"/>
  <c r="M106" i="5"/>
  <c r="L106" i="5"/>
  <c r="K106" i="5"/>
  <c r="J106" i="5"/>
  <c r="I106" i="5"/>
  <c r="H106" i="5"/>
  <c r="G102" i="5"/>
  <c r="R101" i="5"/>
  <c r="R99" i="5"/>
  <c r="Q99" i="5"/>
  <c r="P99" i="5"/>
  <c r="O99" i="5"/>
  <c r="N99" i="5"/>
  <c r="M99" i="5"/>
  <c r="L99" i="5"/>
  <c r="K99" i="5"/>
  <c r="J99" i="5"/>
  <c r="I99" i="5"/>
  <c r="H99" i="5"/>
  <c r="Q98" i="5"/>
  <c r="K98" i="5"/>
  <c r="K102" i="5" s="1"/>
  <c r="I98" i="5"/>
  <c r="L90" i="5"/>
  <c r="L91" i="5" s="1"/>
  <c r="R89" i="5"/>
  <c r="Q89" i="5"/>
  <c r="P89" i="5"/>
  <c r="O89" i="5"/>
  <c r="N89" i="5"/>
  <c r="M89" i="5"/>
  <c r="L89" i="5"/>
  <c r="K89" i="5"/>
  <c r="J89" i="5"/>
  <c r="I89" i="5"/>
  <c r="H89" i="5"/>
  <c r="M86" i="5"/>
  <c r="J86" i="5"/>
  <c r="O85" i="5"/>
  <c r="N85" i="5"/>
  <c r="M85" i="5"/>
  <c r="G85" i="5"/>
  <c r="R84" i="5"/>
  <c r="M83" i="5"/>
  <c r="L83" i="5"/>
  <c r="L86" i="5" s="1"/>
  <c r="L92" i="5" s="1"/>
  <c r="J83" i="5"/>
  <c r="R82" i="5"/>
  <c r="Q82" i="5"/>
  <c r="P82" i="5"/>
  <c r="O82" i="5"/>
  <c r="O83" i="5" s="1"/>
  <c r="O86" i="5" s="1"/>
  <c r="O92" i="5" s="1"/>
  <c r="N82" i="5"/>
  <c r="M82" i="5"/>
  <c r="L82" i="5"/>
  <c r="K82" i="5"/>
  <c r="J82" i="5"/>
  <c r="I82" i="5"/>
  <c r="H82" i="5"/>
  <c r="Q81" i="5"/>
  <c r="P81" i="5"/>
  <c r="P83" i="5" s="1"/>
  <c r="P86" i="5" s="1"/>
  <c r="O81" i="5"/>
  <c r="N81" i="5"/>
  <c r="M81" i="5"/>
  <c r="L81" i="5"/>
  <c r="L85" i="5" s="1"/>
  <c r="K81" i="5"/>
  <c r="J81" i="5"/>
  <c r="J85" i="5" s="1"/>
  <c r="I81" i="5"/>
  <c r="H81" i="5"/>
  <c r="H83" i="5" s="1"/>
  <c r="H86" i="5" s="1"/>
  <c r="O75" i="5"/>
  <c r="O73" i="5"/>
  <c r="R72" i="5"/>
  <c r="Q72" i="5"/>
  <c r="P72" i="5"/>
  <c r="O72" i="5"/>
  <c r="N72" i="5"/>
  <c r="M72" i="5"/>
  <c r="L72" i="5"/>
  <c r="K72" i="5"/>
  <c r="J72" i="5"/>
  <c r="I72" i="5"/>
  <c r="H72" i="5"/>
  <c r="O68" i="5"/>
  <c r="N68" i="5"/>
  <c r="M68" i="5"/>
  <c r="G68" i="5"/>
  <c r="R67" i="5"/>
  <c r="L66" i="5"/>
  <c r="L69" i="5" s="1"/>
  <c r="L75" i="5" s="1"/>
  <c r="J66" i="5"/>
  <c r="J69" i="5" s="1"/>
  <c r="R65" i="5"/>
  <c r="Q65" i="5"/>
  <c r="P65" i="5"/>
  <c r="O65" i="5"/>
  <c r="O66" i="5" s="1"/>
  <c r="O69" i="5" s="1"/>
  <c r="N65" i="5"/>
  <c r="M65" i="5"/>
  <c r="M66" i="5" s="1"/>
  <c r="M69" i="5" s="1"/>
  <c r="L65" i="5"/>
  <c r="K65" i="5"/>
  <c r="J65" i="5"/>
  <c r="I65" i="5"/>
  <c r="H65" i="5"/>
  <c r="Q64" i="5"/>
  <c r="P64" i="5"/>
  <c r="O64" i="5"/>
  <c r="N64" i="5"/>
  <c r="M64" i="5"/>
  <c r="L64" i="5"/>
  <c r="L68" i="5" s="1"/>
  <c r="K64" i="5"/>
  <c r="K68" i="5" s="1"/>
  <c r="J64" i="5"/>
  <c r="J68" i="5" s="1"/>
  <c r="I64" i="5"/>
  <c r="H64" i="5"/>
  <c r="H68" i="5" s="1"/>
  <c r="N58" i="5"/>
  <c r="M56" i="5"/>
  <c r="R55" i="5"/>
  <c r="Q55" i="5"/>
  <c r="P55" i="5"/>
  <c r="O55" i="5"/>
  <c r="N55" i="5"/>
  <c r="M55" i="5"/>
  <c r="L55" i="5"/>
  <c r="K55" i="5"/>
  <c r="J55" i="5"/>
  <c r="I55" i="5"/>
  <c r="H55" i="5"/>
  <c r="J52" i="5"/>
  <c r="O51" i="5"/>
  <c r="N51" i="5"/>
  <c r="M51" i="5"/>
  <c r="G51" i="5"/>
  <c r="R50" i="5"/>
  <c r="L49" i="5"/>
  <c r="L52" i="5" s="1"/>
  <c r="L58" i="5" s="1"/>
  <c r="K49" i="5"/>
  <c r="K52" i="5" s="1"/>
  <c r="J49" i="5"/>
  <c r="R48" i="5"/>
  <c r="Q48" i="5"/>
  <c r="P48" i="5"/>
  <c r="O48" i="5"/>
  <c r="O49" i="5" s="1"/>
  <c r="O52" i="5" s="1"/>
  <c r="N48" i="5"/>
  <c r="M48" i="5"/>
  <c r="M49" i="5" s="1"/>
  <c r="M52" i="5" s="1"/>
  <c r="M58" i="5" s="1"/>
  <c r="L48" i="5"/>
  <c r="K48" i="5"/>
  <c r="J48" i="5"/>
  <c r="I48" i="5"/>
  <c r="H48" i="5"/>
  <c r="Q47" i="5"/>
  <c r="P47" i="5"/>
  <c r="P49" i="5" s="1"/>
  <c r="P52" i="5" s="1"/>
  <c r="O47" i="5"/>
  <c r="N47" i="5"/>
  <c r="N49" i="5" s="1"/>
  <c r="N52" i="5" s="1"/>
  <c r="N56" i="5" s="1"/>
  <c r="M47" i="5"/>
  <c r="L47" i="5"/>
  <c r="L51" i="5" s="1"/>
  <c r="K47" i="5"/>
  <c r="K51" i="5" s="1"/>
  <c r="J47" i="5"/>
  <c r="J51" i="5" s="1"/>
  <c r="I47" i="5"/>
  <c r="H47" i="5"/>
  <c r="H49" i="5" s="1"/>
  <c r="H52" i="5" s="1"/>
  <c r="L31" i="5"/>
  <c r="P24" i="5"/>
  <c r="M24" i="5"/>
  <c r="J24" i="5"/>
  <c r="R22" i="5"/>
  <c r="O21" i="5" s="1"/>
  <c r="Q20" i="5"/>
  <c r="Q24" i="5" s="1"/>
  <c r="P20" i="5"/>
  <c r="O20" i="5"/>
  <c r="O98" i="5" s="1"/>
  <c r="N20" i="5"/>
  <c r="N24" i="5" s="1"/>
  <c r="M20" i="5"/>
  <c r="L20" i="5"/>
  <c r="L24" i="5" s="1"/>
  <c r="K20" i="5"/>
  <c r="K24" i="5" s="1"/>
  <c r="J20" i="5"/>
  <c r="J98" i="5" s="1"/>
  <c r="J102" i="5" s="1"/>
  <c r="I20" i="5"/>
  <c r="I24" i="5" s="1"/>
  <c r="H20" i="5"/>
  <c r="R18" i="5"/>
  <c r="O17" i="5"/>
  <c r="M17" i="5"/>
  <c r="L17" i="5"/>
  <c r="J17" i="5"/>
  <c r="R16" i="5"/>
  <c r="P15" i="5"/>
  <c r="O15" i="5"/>
  <c r="M15" i="5"/>
  <c r="J15" i="5"/>
  <c r="H15" i="5"/>
  <c r="R14" i="5"/>
  <c r="P13" i="5" s="1"/>
  <c r="Q125" i="4"/>
  <c r="N125" i="4"/>
  <c r="N126" i="4" s="1"/>
  <c r="R124" i="4"/>
  <c r="Q124" i="4"/>
  <c r="P124" i="4"/>
  <c r="O124" i="4"/>
  <c r="N124" i="4"/>
  <c r="M124" i="4"/>
  <c r="L124" i="4"/>
  <c r="K124" i="4"/>
  <c r="J124" i="4"/>
  <c r="I124" i="4"/>
  <c r="H124" i="4"/>
  <c r="Q120" i="4"/>
  <c r="O120" i="4"/>
  <c r="I120" i="4"/>
  <c r="G120" i="4"/>
  <c r="R119" i="4"/>
  <c r="N118" i="4"/>
  <c r="N121" i="4" s="1"/>
  <c r="N127" i="4" s="1"/>
  <c r="L118" i="4"/>
  <c r="L121" i="4" s="1"/>
  <c r="R117" i="4"/>
  <c r="Q117" i="4"/>
  <c r="Q118" i="4" s="1"/>
  <c r="Q121" i="4" s="1"/>
  <c r="Q127" i="4" s="1"/>
  <c r="P117" i="4"/>
  <c r="O117" i="4"/>
  <c r="O118" i="4" s="1"/>
  <c r="O121" i="4" s="1"/>
  <c r="N117" i="4"/>
  <c r="M117" i="4"/>
  <c r="M118" i="4" s="1"/>
  <c r="M121" i="4" s="1"/>
  <c r="L117" i="4"/>
  <c r="K117" i="4"/>
  <c r="J117" i="4"/>
  <c r="I117" i="4"/>
  <c r="I118" i="4" s="1"/>
  <c r="I121" i="4" s="1"/>
  <c r="I125" i="4" s="1"/>
  <c r="H117" i="4"/>
  <c r="R116" i="4"/>
  <c r="Q116" i="4"/>
  <c r="P116" i="4"/>
  <c r="P118" i="4" s="1"/>
  <c r="P121" i="4" s="1"/>
  <c r="P125" i="4" s="1"/>
  <c r="P126" i="4" s="1"/>
  <c r="O116" i="4"/>
  <c r="N116" i="4"/>
  <c r="N120" i="4" s="1"/>
  <c r="M116" i="4"/>
  <c r="M120" i="4" s="1"/>
  <c r="L116" i="4"/>
  <c r="L120" i="4" s="1"/>
  <c r="K116" i="4"/>
  <c r="J116" i="4"/>
  <c r="I116" i="4"/>
  <c r="H116" i="4"/>
  <c r="H118" i="4" s="1"/>
  <c r="H121" i="4" s="1"/>
  <c r="H125" i="4" s="1"/>
  <c r="R106" i="4"/>
  <c r="Q106" i="4"/>
  <c r="P106" i="4"/>
  <c r="O106" i="4"/>
  <c r="N106" i="4"/>
  <c r="M106" i="4"/>
  <c r="L106" i="4"/>
  <c r="K106" i="4"/>
  <c r="J106" i="4"/>
  <c r="I106" i="4"/>
  <c r="H106" i="4"/>
  <c r="G102" i="4"/>
  <c r="R101" i="4"/>
  <c r="M100" i="4"/>
  <c r="M103" i="4" s="1"/>
  <c r="R99" i="4"/>
  <c r="Q99" i="4"/>
  <c r="P99" i="4"/>
  <c r="O99" i="4"/>
  <c r="N99" i="4"/>
  <c r="M99" i="4"/>
  <c r="L99" i="4"/>
  <c r="K99" i="4"/>
  <c r="J99" i="4"/>
  <c r="I99" i="4"/>
  <c r="H99" i="4"/>
  <c r="P98" i="4"/>
  <c r="P102" i="4" s="1"/>
  <c r="M98" i="4"/>
  <c r="M102" i="4" s="1"/>
  <c r="K98" i="4"/>
  <c r="H98" i="4"/>
  <c r="H102" i="4" s="1"/>
  <c r="H92" i="4"/>
  <c r="R89" i="4"/>
  <c r="Q89" i="4"/>
  <c r="P89" i="4"/>
  <c r="O89" i="4"/>
  <c r="N89" i="4"/>
  <c r="M89" i="4"/>
  <c r="L89" i="4"/>
  <c r="K89" i="4"/>
  <c r="J89" i="4"/>
  <c r="I89" i="4"/>
  <c r="H89" i="4"/>
  <c r="L86" i="4"/>
  <c r="Q85" i="4"/>
  <c r="O85" i="4"/>
  <c r="N85" i="4"/>
  <c r="M85" i="4"/>
  <c r="L85" i="4"/>
  <c r="I85" i="4"/>
  <c r="G85" i="4"/>
  <c r="R84" i="4"/>
  <c r="Q83" i="4"/>
  <c r="Q86" i="4" s="1"/>
  <c r="N83" i="4"/>
  <c r="N86" i="4" s="1"/>
  <c r="N92" i="4" s="1"/>
  <c r="L83" i="4"/>
  <c r="K83" i="4"/>
  <c r="K86" i="4" s="1"/>
  <c r="I83" i="4"/>
  <c r="I86" i="4" s="1"/>
  <c r="R82" i="4"/>
  <c r="Q82" i="4"/>
  <c r="P82" i="4"/>
  <c r="O82" i="4"/>
  <c r="N82" i="4"/>
  <c r="M82" i="4"/>
  <c r="L82" i="4"/>
  <c r="K82" i="4"/>
  <c r="J82" i="4"/>
  <c r="I82" i="4"/>
  <c r="H82" i="4"/>
  <c r="R81" i="4"/>
  <c r="Q81" i="4"/>
  <c r="P81" i="4"/>
  <c r="P83" i="4" s="1"/>
  <c r="P86" i="4" s="1"/>
  <c r="P90" i="4" s="1"/>
  <c r="P91" i="4" s="1"/>
  <c r="O81" i="4"/>
  <c r="O83" i="4" s="1"/>
  <c r="O86" i="4" s="1"/>
  <c r="N81" i="4"/>
  <c r="M81" i="4"/>
  <c r="M83" i="4" s="1"/>
  <c r="M86" i="4" s="1"/>
  <c r="L81" i="4"/>
  <c r="K81" i="4"/>
  <c r="K85" i="4" s="1"/>
  <c r="J81" i="4"/>
  <c r="I81" i="4"/>
  <c r="H81" i="4"/>
  <c r="H83" i="4" s="1"/>
  <c r="H86" i="4" s="1"/>
  <c r="H90" i="4" s="1"/>
  <c r="P75" i="4"/>
  <c r="N73" i="4"/>
  <c r="R72" i="4"/>
  <c r="Q72" i="4"/>
  <c r="P72" i="4"/>
  <c r="O72" i="4"/>
  <c r="N72" i="4"/>
  <c r="M72" i="4"/>
  <c r="L72" i="4"/>
  <c r="K72" i="4"/>
  <c r="J72" i="4"/>
  <c r="I72" i="4"/>
  <c r="H72" i="4"/>
  <c r="Q68" i="4"/>
  <c r="O68" i="4"/>
  <c r="N68" i="4"/>
  <c r="M68" i="4"/>
  <c r="L68" i="4"/>
  <c r="I68" i="4"/>
  <c r="G68" i="4"/>
  <c r="R67" i="4"/>
  <c r="Q66" i="4"/>
  <c r="Q69" i="4" s="1"/>
  <c r="N66" i="4"/>
  <c r="N69" i="4" s="1"/>
  <c r="N75" i="4" s="1"/>
  <c r="L66" i="4"/>
  <c r="L69" i="4" s="1"/>
  <c r="K66" i="4"/>
  <c r="K69" i="4" s="1"/>
  <c r="I66" i="4"/>
  <c r="I69" i="4" s="1"/>
  <c r="R65" i="4"/>
  <c r="Q65" i="4"/>
  <c r="P65" i="4"/>
  <c r="O65" i="4"/>
  <c r="N65" i="4"/>
  <c r="M65" i="4"/>
  <c r="L65" i="4"/>
  <c r="K65" i="4"/>
  <c r="J65" i="4"/>
  <c r="I65" i="4"/>
  <c r="H65" i="4"/>
  <c r="R64" i="4"/>
  <c r="R66" i="4" s="1"/>
  <c r="R69" i="4" s="1"/>
  <c r="Q64" i="4"/>
  <c r="P64" i="4"/>
  <c r="P66" i="4" s="1"/>
  <c r="P69" i="4" s="1"/>
  <c r="P73" i="4" s="1"/>
  <c r="O64" i="4"/>
  <c r="N64" i="4"/>
  <c r="M64" i="4"/>
  <c r="M66" i="4" s="1"/>
  <c r="M69" i="4" s="1"/>
  <c r="L64" i="4"/>
  <c r="K64" i="4"/>
  <c r="K68" i="4" s="1"/>
  <c r="J64" i="4"/>
  <c r="I64" i="4"/>
  <c r="H64" i="4"/>
  <c r="H66" i="4" s="1"/>
  <c r="H69" i="4" s="1"/>
  <c r="H73" i="4" s="1"/>
  <c r="H58" i="4"/>
  <c r="R55" i="4"/>
  <c r="Q55" i="4"/>
  <c r="P55" i="4"/>
  <c r="O55" i="4"/>
  <c r="N55" i="4"/>
  <c r="M55" i="4"/>
  <c r="L55" i="4"/>
  <c r="K55" i="4"/>
  <c r="J55" i="4"/>
  <c r="I55" i="4"/>
  <c r="H55" i="4"/>
  <c r="L52" i="4"/>
  <c r="Q51" i="4"/>
  <c r="O51" i="4"/>
  <c r="N51" i="4"/>
  <c r="M51" i="4"/>
  <c r="L51" i="4"/>
  <c r="I51" i="4"/>
  <c r="G51" i="4"/>
  <c r="R50" i="4"/>
  <c r="R51" i="4" s="1"/>
  <c r="Q49" i="4"/>
  <c r="Q52" i="4" s="1"/>
  <c r="N49" i="4"/>
  <c r="N52" i="4" s="1"/>
  <c r="N58" i="4" s="1"/>
  <c r="L49" i="4"/>
  <c r="K49" i="4"/>
  <c r="K52" i="4" s="1"/>
  <c r="I49" i="4"/>
  <c r="I52" i="4" s="1"/>
  <c r="R48" i="4"/>
  <c r="Q48" i="4"/>
  <c r="P48" i="4"/>
  <c r="O48" i="4"/>
  <c r="N48" i="4"/>
  <c r="M48" i="4"/>
  <c r="L48" i="4"/>
  <c r="K48" i="4"/>
  <c r="J48" i="4"/>
  <c r="I48" i="4"/>
  <c r="H48" i="4"/>
  <c r="R47" i="4"/>
  <c r="R49" i="4" s="1"/>
  <c r="R52" i="4" s="1"/>
  <c r="Q47" i="4"/>
  <c r="P47" i="4"/>
  <c r="P49" i="4" s="1"/>
  <c r="P52" i="4" s="1"/>
  <c r="P56" i="4" s="1"/>
  <c r="O47" i="4"/>
  <c r="O49" i="4" s="1"/>
  <c r="O52" i="4" s="1"/>
  <c r="N47" i="4"/>
  <c r="M47" i="4"/>
  <c r="M49" i="4" s="1"/>
  <c r="M52" i="4" s="1"/>
  <c r="L47" i="4"/>
  <c r="K47" i="4"/>
  <c r="K51" i="4" s="1"/>
  <c r="J47" i="4"/>
  <c r="I47" i="4"/>
  <c r="H47" i="4"/>
  <c r="H49" i="4" s="1"/>
  <c r="H52" i="4" s="1"/>
  <c r="H56" i="4" s="1"/>
  <c r="P33" i="4"/>
  <c r="H33" i="4"/>
  <c r="P31" i="4"/>
  <c r="H31" i="4"/>
  <c r="I24" i="4"/>
  <c r="R22" i="4"/>
  <c r="Q21" i="4"/>
  <c r="P21" i="4"/>
  <c r="N21" i="4"/>
  <c r="M21" i="4"/>
  <c r="L21" i="4"/>
  <c r="K21" i="4"/>
  <c r="J21" i="4"/>
  <c r="I21" i="4"/>
  <c r="H21" i="4"/>
  <c r="Q20" i="4"/>
  <c r="Q24" i="4" s="1"/>
  <c r="P20" i="4"/>
  <c r="P24" i="4" s="1"/>
  <c r="O20" i="4"/>
  <c r="O24" i="4" s="1"/>
  <c r="N20" i="4"/>
  <c r="N24" i="4" s="1"/>
  <c r="M20" i="4"/>
  <c r="M24" i="4" s="1"/>
  <c r="L20" i="4"/>
  <c r="L24" i="4" s="1"/>
  <c r="K20" i="4"/>
  <c r="K24" i="4" s="1"/>
  <c r="J20" i="4"/>
  <c r="J24" i="4" s="1"/>
  <c r="I20" i="4"/>
  <c r="H20" i="4"/>
  <c r="R18" i="4"/>
  <c r="O17" i="4" s="1"/>
  <c r="Q17" i="4"/>
  <c r="P17" i="4"/>
  <c r="N17" i="4"/>
  <c r="M17" i="4"/>
  <c r="L17" i="4"/>
  <c r="K17" i="4"/>
  <c r="J17" i="4"/>
  <c r="I17" i="4"/>
  <c r="H17" i="4"/>
  <c r="R16" i="4"/>
  <c r="Q15" i="4"/>
  <c r="P15" i="4"/>
  <c r="O15" i="4"/>
  <c r="N15" i="4"/>
  <c r="M15" i="4"/>
  <c r="L15" i="4"/>
  <c r="K15" i="4"/>
  <c r="J15" i="4"/>
  <c r="I15" i="4"/>
  <c r="H15" i="4"/>
  <c r="R14" i="4"/>
  <c r="P13" i="4" s="1"/>
  <c r="Q13" i="4"/>
  <c r="L13" i="4"/>
  <c r="J13" i="4"/>
  <c r="I13" i="4"/>
  <c r="P127" i="3"/>
  <c r="P125" i="3"/>
  <c r="M125" i="3"/>
  <c r="M33" i="3" s="1"/>
  <c r="R124" i="3"/>
  <c r="Q124" i="3"/>
  <c r="P124" i="3"/>
  <c r="O124" i="3"/>
  <c r="N124" i="3"/>
  <c r="M124" i="3"/>
  <c r="L124" i="3"/>
  <c r="K124" i="3"/>
  <c r="J124" i="3"/>
  <c r="I124" i="3"/>
  <c r="H124" i="3"/>
  <c r="Q120" i="3"/>
  <c r="P120" i="3"/>
  <c r="O120" i="3"/>
  <c r="N120" i="3"/>
  <c r="K120" i="3"/>
  <c r="H120" i="3"/>
  <c r="G120" i="3"/>
  <c r="R119" i="3"/>
  <c r="P118" i="3"/>
  <c r="P121" i="3" s="1"/>
  <c r="M118" i="3"/>
  <c r="M121" i="3" s="1"/>
  <c r="M127" i="3" s="1"/>
  <c r="K118" i="3"/>
  <c r="K121" i="3" s="1"/>
  <c r="H118" i="3"/>
  <c r="H121" i="3" s="1"/>
  <c r="H127" i="3" s="1"/>
  <c r="R117" i="3"/>
  <c r="Q117" i="3"/>
  <c r="P117" i="3"/>
  <c r="O117" i="3"/>
  <c r="N117" i="3"/>
  <c r="N118" i="3" s="1"/>
  <c r="N121" i="3" s="1"/>
  <c r="M117" i="3"/>
  <c r="L117" i="3"/>
  <c r="K117" i="3"/>
  <c r="J117" i="3"/>
  <c r="I117" i="3"/>
  <c r="H117" i="3"/>
  <c r="R116" i="3"/>
  <c r="R118" i="3" s="1"/>
  <c r="Q116" i="3"/>
  <c r="P116" i="3"/>
  <c r="O116" i="3"/>
  <c r="N116" i="3"/>
  <c r="M116" i="3"/>
  <c r="M120" i="3" s="1"/>
  <c r="L116" i="3"/>
  <c r="L120" i="3" s="1"/>
  <c r="K116" i="3"/>
  <c r="J116" i="3"/>
  <c r="I116" i="3"/>
  <c r="I120" i="3" s="1"/>
  <c r="H116" i="3"/>
  <c r="R106" i="3"/>
  <c r="Q106" i="3"/>
  <c r="P106" i="3"/>
  <c r="O106" i="3"/>
  <c r="N106" i="3"/>
  <c r="M106" i="3"/>
  <c r="L106" i="3"/>
  <c r="K106" i="3"/>
  <c r="J106" i="3"/>
  <c r="I106" i="3"/>
  <c r="H106" i="3"/>
  <c r="G102" i="3"/>
  <c r="R101" i="3"/>
  <c r="R99" i="3"/>
  <c r="Q99" i="3"/>
  <c r="P99" i="3"/>
  <c r="O99" i="3"/>
  <c r="N99" i="3"/>
  <c r="M99" i="3"/>
  <c r="L99" i="3"/>
  <c r="K99" i="3"/>
  <c r="J99" i="3"/>
  <c r="I99" i="3"/>
  <c r="H99" i="3"/>
  <c r="L98" i="3"/>
  <c r="L102" i="3" s="1"/>
  <c r="P92" i="3"/>
  <c r="H92" i="3"/>
  <c r="M90" i="3"/>
  <c r="M91" i="3" s="1"/>
  <c r="R89" i="3"/>
  <c r="Q89" i="3"/>
  <c r="P89" i="3"/>
  <c r="O89" i="3"/>
  <c r="N89" i="3"/>
  <c r="M89" i="3"/>
  <c r="L89" i="3"/>
  <c r="K89" i="3"/>
  <c r="J89" i="3"/>
  <c r="I89" i="3"/>
  <c r="H89" i="3"/>
  <c r="P86" i="3"/>
  <c r="P90" i="3" s="1"/>
  <c r="H86" i="3"/>
  <c r="H90" i="3" s="1"/>
  <c r="Q85" i="3"/>
  <c r="P85" i="3"/>
  <c r="O85" i="3"/>
  <c r="N85" i="3"/>
  <c r="K85" i="3"/>
  <c r="I85" i="3"/>
  <c r="H85" i="3"/>
  <c r="G85" i="3"/>
  <c r="R84" i="3"/>
  <c r="P83" i="3"/>
  <c r="N83" i="3"/>
  <c r="N86" i="3" s="1"/>
  <c r="M83" i="3"/>
  <c r="M86" i="3" s="1"/>
  <c r="M92" i="3" s="1"/>
  <c r="L83" i="3"/>
  <c r="L86" i="3" s="1"/>
  <c r="K83" i="3"/>
  <c r="K86" i="3" s="1"/>
  <c r="H83" i="3"/>
  <c r="R82" i="3"/>
  <c r="Q82" i="3"/>
  <c r="P82" i="3"/>
  <c r="O82" i="3"/>
  <c r="N82" i="3"/>
  <c r="M82" i="3"/>
  <c r="L82" i="3"/>
  <c r="K82" i="3"/>
  <c r="J82" i="3"/>
  <c r="I82" i="3"/>
  <c r="H82" i="3"/>
  <c r="R81" i="3"/>
  <c r="R83" i="3" s="1"/>
  <c r="Q81" i="3"/>
  <c r="P81" i="3"/>
  <c r="O81" i="3"/>
  <c r="N81" i="3"/>
  <c r="M81" i="3"/>
  <c r="M85" i="3" s="1"/>
  <c r="L81" i="3"/>
  <c r="L85" i="3" s="1"/>
  <c r="K81" i="3"/>
  <c r="J81" i="3"/>
  <c r="I81" i="3"/>
  <c r="H81" i="3"/>
  <c r="R72" i="3"/>
  <c r="Q72" i="3"/>
  <c r="P72" i="3"/>
  <c r="O72" i="3"/>
  <c r="N72" i="3"/>
  <c r="M72" i="3"/>
  <c r="M73" i="3" s="1"/>
  <c r="L72" i="3"/>
  <c r="K72" i="3"/>
  <c r="J72" i="3"/>
  <c r="I72" i="3"/>
  <c r="H72" i="3"/>
  <c r="H69" i="3"/>
  <c r="H75" i="3" s="1"/>
  <c r="Q68" i="3"/>
  <c r="P68" i="3"/>
  <c r="O68" i="3"/>
  <c r="K68" i="3"/>
  <c r="I68" i="3"/>
  <c r="H68" i="3"/>
  <c r="G68" i="3"/>
  <c r="R67" i="3"/>
  <c r="P66" i="3"/>
  <c r="P69" i="3" s="1"/>
  <c r="N66" i="3"/>
  <c r="N69" i="3" s="1"/>
  <c r="M66" i="3"/>
  <c r="M69" i="3" s="1"/>
  <c r="M75" i="3" s="1"/>
  <c r="L66" i="3"/>
  <c r="L69" i="3" s="1"/>
  <c r="K66" i="3"/>
  <c r="K69" i="3" s="1"/>
  <c r="H66" i="3"/>
  <c r="R65" i="3"/>
  <c r="Q65" i="3"/>
  <c r="P65" i="3"/>
  <c r="O65" i="3"/>
  <c r="N65" i="3"/>
  <c r="M65" i="3"/>
  <c r="L65" i="3"/>
  <c r="K65" i="3"/>
  <c r="J65" i="3"/>
  <c r="I65" i="3"/>
  <c r="H65" i="3"/>
  <c r="Q64" i="3"/>
  <c r="P64" i="3"/>
  <c r="O64" i="3"/>
  <c r="N64" i="3"/>
  <c r="N68" i="3" s="1"/>
  <c r="M64" i="3"/>
  <c r="M68" i="3" s="1"/>
  <c r="L64" i="3"/>
  <c r="L68" i="3" s="1"/>
  <c r="K64" i="3"/>
  <c r="J64" i="3"/>
  <c r="I64" i="3"/>
  <c r="H64" i="3"/>
  <c r="H58" i="3"/>
  <c r="R55" i="3"/>
  <c r="Q55" i="3"/>
  <c r="P55" i="3"/>
  <c r="O55" i="3"/>
  <c r="N55" i="3"/>
  <c r="M55" i="3"/>
  <c r="M56" i="3" s="1"/>
  <c r="L55" i="3"/>
  <c r="K55" i="3"/>
  <c r="J55" i="3"/>
  <c r="I55" i="3"/>
  <c r="H55" i="3"/>
  <c r="H52" i="3"/>
  <c r="H56" i="3" s="1"/>
  <c r="P51" i="3"/>
  <c r="O51" i="3"/>
  <c r="K51" i="3"/>
  <c r="I51" i="3"/>
  <c r="H51" i="3"/>
  <c r="G51" i="3"/>
  <c r="R50" i="3"/>
  <c r="P49" i="3"/>
  <c r="P52" i="3" s="1"/>
  <c r="M49" i="3"/>
  <c r="M52" i="3" s="1"/>
  <c r="M58" i="3" s="1"/>
  <c r="L49" i="3"/>
  <c r="L52" i="3" s="1"/>
  <c r="H49" i="3"/>
  <c r="R48" i="3"/>
  <c r="Q48" i="3"/>
  <c r="P48" i="3"/>
  <c r="O48" i="3"/>
  <c r="N48" i="3"/>
  <c r="M48" i="3"/>
  <c r="L48" i="3"/>
  <c r="K48" i="3"/>
  <c r="K49" i="3" s="1"/>
  <c r="K52" i="3" s="1"/>
  <c r="J48" i="3"/>
  <c r="I48" i="3"/>
  <c r="H48" i="3"/>
  <c r="R47" i="3"/>
  <c r="R49" i="3" s="1"/>
  <c r="Q47" i="3"/>
  <c r="P47" i="3"/>
  <c r="O47" i="3"/>
  <c r="N47" i="3"/>
  <c r="N49" i="3" s="1"/>
  <c r="N52" i="3" s="1"/>
  <c r="M47" i="3"/>
  <c r="M51" i="3" s="1"/>
  <c r="L47" i="3"/>
  <c r="L51" i="3" s="1"/>
  <c r="K47" i="3"/>
  <c r="J47" i="3"/>
  <c r="I47" i="3"/>
  <c r="H47" i="3"/>
  <c r="M24" i="3"/>
  <c r="I24" i="3"/>
  <c r="R22" i="3"/>
  <c r="P21" i="3"/>
  <c r="O21" i="3"/>
  <c r="M21" i="3"/>
  <c r="K21" i="3"/>
  <c r="H21" i="3"/>
  <c r="Q20" i="3"/>
  <c r="Q98" i="3" s="1"/>
  <c r="P20" i="3"/>
  <c r="P98" i="3" s="1"/>
  <c r="P102" i="3" s="1"/>
  <c r="O20" i="3"/>
  <c r="O24" i="3" s="1"/>
  <c r="N20" i="3"/>
  <c r="M20" i="3"/>
  <c r="M98" i="3" s="1"/>
  <c r="L20" i="3"/>
  <c r="L24" i="3" s="1"/>
  <c r="K20" i="3"/>
  <c r="K98" i="3" s="1"/>
  <c r="K100" i="3" s="1"/>
  <c r="K103" i="3" s="1"/>
  <c r="J20" i="3"/>
  <c r="J98" i="3" s="1"/>
  <c r="I20" i="3"/>
  <c r="I98" i="3" s="1"/>
  <c r="H20" i="3"/>
  <c r="H98" i="3" s="1"/>
  <c r="H102" i="3" s="1"/>
  <c r="R18" i="3"/>
  <c r="P17" i="3" s="1"/>
  <c r="K17" i="3"/>
  <c r="R16" i="3"/>
  <c r="Q15" i="3" s="1"/>
  <c r="K15" i="3"/>
  <c r="H15" i="3"/>
  <c r="R14" i="3"/>
  <c r="O13" i="3" s="1"/>
  <c r="Q13" i="3"/>
  <c r="P13" i="3"/>
  <c r="N13" i="3"/>
  <c r="M13" i="3"/>
  <c r="L13" i="3"/>
  <c r="K13" i="3"/>
  <c r="J13" i="3"/>
  <c r="I13" i="3"/>
  <c r="H13" i="3"/>
  <c r="R124" i="2"/>
  <c r="Q124" i="2"/>
  <c r="P124" i="2"/>
  <c r="O124" i="2"/>
  <c r="N124" i="2"/>
  <c r="M124" i="2"/>
  <c r="L124" i="2"/>
  <c r="K124" i="2"/>
  <c r="J124" i="2"/>
  <c r="I124" i="2"/>
  <c r="H124" i="2"/>
  <c r="J121" i="2"/>
  <c r="J127" i="2" s="1"/>
  <c r="R120" i="2"/>
  <c r="M120" i="2"/>
  <c r="J120" i="2"/>
  <c r="H120" i="2"/>
  <c r="G120" i="2"/>
  <c r="R119" i="2"/>
  <c r="O118" i="2"/>
  <c r="O121" i="2" s="1"/>
  <c r="N118" i="2"/>
  <c r="N121" i="2" s="1"/>
  <c r="K118" i="2"/>
  <c r="K121" i="2" s="1"/>
  <c r="J118" i="2"/>
  <c r="R117" i="2"/>
  <c r="R118" i="2" s="1"/>
  <c r="R121" i="2" s="1"/>
  <c r="Q117" i="2"/>
  <c r="P117" i="2"/>
  <c r="O117" i="2"/>
  <c r="N117" i="2"/>
  <c r="M117" i="2"/>
  <c r="M118" i="2" s="1"/>
  <c r="M121" i="2" s="1"/>
  <c r="L117" i="2"/>
  <c r="K117" i="2"/>
  <c r="J117" i="2"/>
  <c r="I117" i="2"/>
  <c r="H117" i="2"/>
  <c r="Q116" i="2"/>
  <c r="Q118" i="2" s="1"/>
  <c r="Q121" i="2" s="1"/>
  <c r="Q127" i="2" s="1"/>
  <c r="P116" i="2"/>
  <c r="P120" i="2" s="1"/>
  <c r="O116" i="2"/>
  <c r="O120" i="2" s="1"/>
  <c r="N116" i="2"/>
  <c r="N120" i="2" s="1"/>
  <c r="M116" i="2"/>
  <c r="L116" i="2"/>
  <c r="K116" i="2"/>
  <c r="K120" i="2" s="1"/>
  <c r="J116" i="2"/>
  <c r="I116" i="2"/>
  <c r="I118" i="2" s="1"/>
  <c r="I121" i="2" s="1"/>
  <c r="I127" i="2" s="1"/>
  <c r="H116" i="2"/>
  <c r="H118" i="2" s="1"/>
  <c r="H121" i="2" s="1"/>
  <c r="R106" i="2"/>
  <c r="Q106" i="2"/>
  <c r="P106" i="2"/>
  <c r="O106" i="2"/>
  <c r="N106" i="2"/>
  <c r="M106" i="2"/>
  <c r="L106" i="2"/>
  <c r="K106" i="2"/>
  <c r="J106" i="2"/>
  <c r="I106" i="2"/>
  <c r="H106" i="2"/>
  <c r="P102" i="2"/>
  <c r="H102" i="2"/>
  <c r="G102" i="2"/>
  <c r="R101" i="2"/>
  <c r="R99" i="2"/>
  <c r="Q99" i="2"/>
  <c r="P99" i="2"/>
  <c r="O99" i="2"/>
  <c r="N99" i="2"/>
  <c r="M99" i="2"/>
  <c r="L99" i="2"/>
  <c r="K99" i="2"/>
  <c r="J99" i="2"/>
  <c r="I99" i="2"/>
  <c r="H99" i="2"/>
  <c r="P98" i="2"/>
  <c r="P100" i="2" s="1"/>
  <c r="P103" i="2" s="1"/>
  <c r="M98" i="2"/>
  <c r="M100" i="2" s="1"/>
  <c r="M103" i="2" s="1"/>
  <c r="K98" i="2"/>
  <c r="K100" i="2" s="1"/>
  <c r="K103" i="2" s="1"/>
  <c r="H98" i="2"/>
  <c r="H100" i="2" s="1"/>
  <c r="H103" i="2" s="1"/>
  <c r="R89" i="2"/>
  <c r="Q89" i="2"/>
  <c r="P89" i="2"/>
  <c r="O89" i="2"/>
  <c r="N89" i="2"/>
  <c r="M89" i="2"/>
  <c r="L89" i="2"/>
  <c r="K89" i="2"/>
  <c r="J89" i="2"/>
  <c r="I89" i="2"/>
  <c r="H89" i="2"/>
  <c r="R85" i="2"/>
  <c r="Q85" i="2"/>
  <c r="P85" i="2"/>
  <c r="O85" i="2"/>
  <c r="J85" i="2"/>
  <c r="I85" i="2"/>
  <c r="H85" i="2"/>
  <c r="G85" i="2"/>
  <c r="R84" i="2"/>
  <c r="O83" i="2"/>
  <c r="O86" i="2" s="1"/>
  <c r="N83" i="2"/>
  <c r="N86" i="2" s="1"/>
  <c r="L83" i="2"/>
  <c r="L86" i="2" s="1"/>
  <c r="R82" i="2"/>
  <c r="Q82" i="2"/>
  <c r="Q83" i="2" s="1"/>
  <c r="Q86" i="2" s="1"/>
  <c r="P82" i="2"/>
  <c r="O82" i="2"/>
  <c r="N82" i="2"/>
  <c r="M82" i="2"/>
  <c r="L82" i="2"/>
  <c r="K82" i="2"/>
  <c r="J82" i="2"/>
  <c r="I82" i="2"/>
  <c r="I83" i="2" s="1"/>
  <c r="I86" i="2" s="1"/>
  <c r="H82" i="2"/>
  <c r="R81" i="2"/>
  <c r="R83" i="2" s="1"/>
  <c r="R86" i="2" s="1"/>
  <c r="Q81" i="2"/>
  <c r="P81" i="2"/>
  <c r="P83" i="2" s="1"/>
  <c r="P86" i="2" s="1"/>
  <c r="O81" i="2"/>
  <c r="N81" i="2"/>
  <c r="N85" i="2" s="1"/>
  <c r="M81" i="2"/>
  <c r="M83" i="2" s="1"/>
  <c r="M86" i="2" s="1"/>
  <c r="L81" i="2"/>
  <c r="L85" i="2" s="1"/>
  <c r="K81" i="2"/>
  <c r="K83" i="2" s="1"/>
  <c r="K86" i="2" s="1"/>
  <c r="J81" i="2"/>
  <c r="J83" i="2" s="1"/>
  <c r="J86" i="2" s="1"/>
  <c r="I81" i="2"/>
  <c r="H81" i="2"/>
  <c r="H83" i="2" s="1"/>
  <c r="H86" i="2" s="1"/>
  <c r="R72" i="2"/>
  <c r="Q72" i="2"/>
  <c r="P72" i="2"/>
  <c r="O72" i="2"/>
  <c r="N72" i="2"/>
  <c r="M72" i="2"/>
  <c r="L72" i="2"/>
  <c r="K72" i="2"/>
  <c r="J72" i="2"/>
  <c r="I72" i="2"/>
  <c r="H72" i="2"/>
  <c r="Q68" i="2"/>
  <c r="P68" i="2"/>
  <c r="O68" i="2"/>
  <c r="J68" i="2"/>
  <c r="I68" i="2"/>
  <c r="H68" i="2"/>
  <c r="G68" i="2"/>
  <c r="R67" i="2"/>
  <c r="O66" i="2"/>
  <c r="O69" i="2" s="1"/>
  <c r="N66" i="2"/>
  <c r="N69" i="2" s="1"/>
  <c r="L66" i="2"/>
  <c r="L69" i="2" s="1"/>
  <c r="R65" i="2"/>
  <c r="Q65" i="2"/>
  <c r="Q66" i="2" s="1"/>
  <c r="Q69" i="2" s="1"/>
  <c r="P65" i="2"/>
  <c r="O65" i="2"/>
  <c r="N65" i="2"/>
  <c r="M65" i="2"/>
  <c r="L65" i="2"/>
  <c r="K65" i="2"/>
  <c r="J65" i="2"/>
  <c r="I65" i="2"/>
  <c r="I66" i="2" s="1"/>
  <c r="I69" i="2" s="1"/>
  <c r="H65" i="2"/>
  <c r="Q64" i="2"/>
  <c r="P64" i="2"/>
  <c r="P66" i="2" s="1"/>
  <c r="P69" i="2" s="1"/>
  <c r="O64" i="2"/>
  <c r="N64" i="2"/>
  <c r="N68" i="2" s="1"/>
  <c r="M64" i="2"/>
  <c r="M68" i="2" s="1"/>
  <c r="L64" i="2"/>
  <c r="L68" i="2" s="1"/>
  <c r="K64" i="2"/>
  <c r="K66" i="2" s="1"/>
  <c r="K69" i="2" s="1"/>
  <c r="J64" i="2"/>
  <c r="J66" i="2" s="1"/>
  <c r="J69" i="2" s="1"/>
  <c r="I64" i="2"/>
  <c r="H64" i="2"/>
  <c r="H66" i="2" s="1"/>
  <c r="H69" i="2" s="1"/>
  <c r="R55" i="2"/>
  <c r="Q55" i="2"/>
  <c r="P55" i="2"/>
  <c r="O55" i="2"/>
  <c r="N55" i="2"/>
  <c r="M55" i="2"/>
  <c r="L55" i="2"/>
  <c r="K55" i="2"/>
  <c r="J55" i="2"/>
  <c r="I55" i="2"/>
  <c r="H55" i="2"/>
  <c r="R51" i="2"/>
  <c r="Q51" i="2"/>
  <c r="P51" i="2"/>
  <c r="O51" i="2"/>
  <c r="J51" i="2"/>
  <c r="I51" i="2"/>
  <c r="H51" i="2"/>
  <c r="G51" i="2"/>
  <c r="R50" i="2"/>
  <c r="O49" i="2"/>
  <c r="O52" i="2" s="1"/>
  <c r="N49" i="2"/>
  <c r="N52" i="2" s="1"/>
  <c r="L49" i="2"/>
  <c r="L52" i="2" s="1"/>
  <c r="R48" i="2"/>
  <c r="Q48" i="2"/>
  <c r="Q49" i="2" s="1"/>
  <c r="Q52" i="2" s="1"/>
  <c r="P48" i="2"/>
  <c r="O48" i="2"/>
  <c r="N48" i="2"/>
  <c r="M48" i="2"/>
  <c r="L48" i="2"/>
  <c r="K48" i="2"/>
  <c r="J48" i="2"/>
  <c r="I48" i="2"/>
  <c r="I49" i="2" s="1"/>
  <c r="I52" i="2" s="1"/>
  <c r="H48" i="2"/>
  <c r="R47" i="2"/>
  <c r="R49" i="2" s="1"/>
  <c r="R52" i="2" s="1"/>
  <c r="Q47" i="2"/>
  <c r="P47" i="2"/>
  <c r="P49" i="2" s="1"/>
  <c r="P52" i="2" s="1"/>
  <c r="O47" i="2"/>
  <c r="N47" i="2"/>
  <c r="N51" i="2" s="1"/>
  <c r="M47" i="2"/>
  <c r="M51" i="2" s="1"/>
  <c r="L47" i="2"/>
  <c r="L51" i="2" s="1"/>
  <c r="K47" i="2"/>
  <c r="K49" i="2" s="1"/>
  <c r="K52" i="2" s="1"/>
  <c r="J47" i="2"/>
  <c r="J49" i="2" s="1"/>
  <c r="J52" i="2" s="1"/>
  <c r="I47" i="2"/>
  <c r="H47" i="2"/>
  <c r="H49" i="2" s="1"/>
  <c r="H52" i="2" s="1"/>
  <c r="R22" i="2"/>
  <c r="R116" i="2" s="1"/>
  <c r="Q21" i="2"/>
  <c r="P21" i="2"/>
  <c r="O21" i="2"/>
  <c r="N21" i="2"/>
  <c r="L21" i="2"/>
  <c r="K21" i="2"/>
  <c r="J21" i="2"/>
  <c r="I21" i="2"/>
  <c r="H21" i="2"/>
  <c r="Q20" i="2"/>
  <c r="Q98" i="2" s="1"/>
  <c r="P20" i="2"/>
  <c r="P24" i="2" s="1"/>
  <c r="O20" i="2"/>
  <c r="O24" i="2" s="1"/>
  <c r="N20" i="2"/>
  <c r="N24" i="2" s="1"/>
  <c r="M20" i="2"/>
  <c r="M24" i="2" s="1"/>
  <c r="L20" i="2"/>
  <c r="K20" i="2"/>
  <c r="K24" i="2" s="1"/>
  <c r="J20" i="2"/>
  <c r="J24" i="2" s="1"/>
  <c r="I20" i="2"/>
  <c r="R20" i="2" s="1"/>
  <c r="H20" i="2"/>
  <c r="H24" i="2" s="1"/>
  <c r="R18" i="2"/>
  <c r="M17" i="2" s="1"/>
  <c r="Q17" i="2"/>
  <c r="P17" i="2"/>
  <c r="O17" i="2"/>
  <c r="N17" i="2"/>
  <c r="L17" i="2"/>
  <c r="K17" i="2"/>
  <c r="J17" i="2"/>
  <c r="I17" i="2"/>
  <c r="H17" i="2"/>
  <c r="R16" i="2"/>
  <c r="R64" i="2" s="1"/>
  <c r="Q15" i="2"/>
  <c r="L15" i="2"/>
  <c r="J15" i="2"/>
  <c r="I15" i="2"/>
  <c r="R14" i="2"/>
  <c r="K13" i="2" s="1"/>
  <c r="O13" i="2"/>
  <c r="M13" i="2"/>
  <c r="L13" i="2"/>
  <c r="I56" i="2" l="1"/>
  <c r="I58" i="2"/>
  <c r="Q100" i="2"/>
  <c r="Q103" i="2" s="1"/>
  <c r="Q102" i="2"/>
  <c r="P75" i="2"/>
  <c r="P73" i="2"/>
  <c r="N58" i="3"/>
  <c r="N56" i="3"/>
  <c r="L56" i="2"/>
  <c r="L58" i="2"/>
  <c r="L90" i="2"/>
  <c r="L92" i="2"/>
  <c r="K107" i="2"/>
  <c r="K109" i="2"/>
  <c r="I100" i="3"/>
  <c r="I103" i="3" s="1"/>
  <c r="I102" i="3"/>
  <c r="Q100" i="3"/>
  <c r="Q103" i="3" s="1"/>
  <c r="Q102" i="3"/>
  <c r="L56" i="3"/>
  <c r="L58" i="3"/>
  <c r="M57" i="3"/>
  <c r="M29" i="3"/>
  <c r="N75" i="3"/>
  <c r="N73" i="3"/>
  <c r="M74" i="3"/>
  <c r="M30" i="3"/>
  <c r="N92" i="3"/>
  <c r="N90" i="3"/>
  <c r="J73" i="2"/>
  <c r="J75" i="2"/>
  <c r="L19" i="2"/>
  <c r="H58" i="2"/>
  <c r="H56" i="2"/>
  <c r="P58" i="2"/>
  <c r="P56" i="2"/>
  <c r="O58" i="2"/>
  <c r="O56" i="2"/>
  <c r="K73" i="2"/>
  <c r="K75" i="2"/>
  <c r="I73" i="2"/>
  <c r="I75" i="2"/>
  <c r="Q75" i="2"/>
  <c r="Q73" i="2"/>
  <c r="H92" i="2"/>
  <c r="H90" i="2"/>
  <c r="P92" i="2"/>
  <c r="P90" i="2"/>
  <c r="O92" i="2"/>
  <c r="O90" i="2"/>
  <c r="P109" i="2"/>
  <c r="P107" i="2"/>
  <c r="K107" i="3"/>
  <c r="K109" i="3"/>
  <c r="P58" i="3"/>
  <c r="P56" i="3"/>
  <c r="H57" i="3"/>
  <c r="H29" i="3"/>
  <c r="R66" i="2"/>
  <c r="R69" i="2" s="1"/>
  <c r="R68" i="2"/>
  <c r="K125" i="2"/>
  <c r="K127" i="2"/>
  <c r="H91" i="3"/>
  <c r="H31" i="3"/>
  <c r="K125" i="3"/>
  <c r="K127" i="3"/>
  <c r="J56" i="2"/>
  <c r="J58" i="2"/>
  <c r="L73" i="2"/>
  <c r="L75" i="2"/>
  <c r="P91" i="3"/>
  <c r="P31" i="3"/>
  <c r="N56" i="2"/>
  <c r="N58" i="2"/>
  <c r="N90" i="2"/>
  <c r="N92" i="2"/>
  <c r="P73" i="3"/>
  <c r="P75" i="3"/>
  <c r="J90" i="2"/>
  <c r="J92" i="2"/>
  <c r="M127" i="2"/>
  <c r="M125" i="2"/>
  <c r="N125" i="2"/>
  <c r="N127" i="2"/>
  <c r="K56" i="2"/>
  <c r="K58" i="2"/>
  <c r="N73" i="2"/>
  <c r="N75" i="2"/>
  <c r="K90" i="2"/>
  <c r="K92" i="2"/>
  <c r="H127" i="2"/>
  <c r="H125" i="2"/>
  <c r="O127" i="2"/>
  <c r="O125" i="2"/>
  <c r="K73" i="3"/>
  <c r="K75" i="3"/>
  <c r="K90" i="3"/>
  <c r="K92" i="3"/>
  <c r="N127" i="3"/>
  <c r="N125" i="3"/>
  <c r="M109" i="2"/>
  <c r="M107" i="2"/>
  <c r="J100" i="3"/>
  <c r="J103" i="3" s="1"/>
  <c r="J102" i="3"/>
  <c r="P23" i="2"/>
  <c r="Q58" i="2"/>
  <c r="Q56" i="2"/>
  <c r="O73" i="2"/>
  <c r="O75" i="2"/>
  <c r="I92" i="2"/>
  <c r="I90" i="2"/>
  <c r="Q92" i="2"/>
  <c r="Q90" i="2"/>
  <c r="L73" i="3"/>
  <c r="L75" i="3"/>
  <c r="L90" i="3"/>
  <c r="L92" i="3"/>
  <c r="O127" i="4"/>
  <c r="O125" i="4"/>
  <c r="R98" i="2"/>
  <c r="K19" i="2"/>
  <c r="P19" i="2"/>
  <c r="H19" i="2"/>
  <c r="N19" i="2"/>
  <c r="M19" i="2"/>
  <c r="H75" i="2"/>
  <c r="H73" i="2"/>
  <c r="M90" i="2"/>
  <c r="M92" i="2"/>
  <c r="H109" i="2"/>
  <c r="H107" i="2"/>
  <c r="K56" i="3"/>
  <c r="K58" i="3"/>
  <c r="L73" i="4"/>
  <c r="L75" i="4"/>
  <c r="Q24" i="2"/>
  <c r="R24" i="2"/>
  <c r="H23" i="2" s="1"/>
  <c r="M49" i="2"/>
  <c r="M52" i="2" s="1"/>
  <c r="M66" i="2"/>
  <c r="M69" i="2" s="1"/>
  <c r="N13" i="2"/>
  <c r="K15" i="2"/>
  <c r="L98" i="2"/>
  <c r="I120" i="2"/>
  <c r="J15" i="3"/>
  <c r="J17" i="3"/>
  <c r="R20" i="3"/>
  <c r="L21" i="3"/>
  <c r="Q21" i="3"/>
  <c r="I21" i="3"/>
  <c r="H24" i="3"/>
  <c r="H23" i="3" s="1"/>
  <c r="R24" i="3"/>
  <c r="O49" i="3"/>
  <c r="O52" i="3" s="1"/>
  <c r="I83" i="3"/>
  <c r="I86" i="3" s="1"/>
  <c r="Q83" i="3"/>
  <c r="Q86" i="3" s="1"/>
  <c r="H125" i="3"/>
  <c r="M58" i="4"/>
  <c r="M56" i="4"/>
  <c r="H75" i="4"/>
  <c r="M92" i="4"/>
  <c r="M90" i="4"/>
  <c r="K100" i="4"/>
  <c r="K103" i="4" s="1"/>
  <c r="K102" i="4"/>
  <c r="I126" i="4"/>
  <c r="I33" i="4"/>
  <c r="O74" i="5"/>
  <c r="O30" i="5"/>
  <c r="M92" i="5"/>
  <c r="M90" i="5"/>
  <c r="L51" i="6"/>
  <c r="L49" i="6"/>
  <c r="L52" i="6" s="1"/>
  <c r="J66" i="4"/>
  <c r="J69" i="4" s="1"/>
  <c r="J68" i="4"/>
  <c r="I90" i="4"/>
  <c r="I92" i="4"/>
  <c r="Q100" i="5"/>
  <c r="Q103" i="5" s="1"/>
  <c r="Q102" i="5"/>
  <c r="H13" i="2"/>
  <c r="P13" i="2"/>
  <c r="M15" i="2"/>
  <c r="O19" i="2"/>
  <c r="K51" i="2"/>
  <c r="K68" i="2"/>
  <c r="K85" i="2"/>
  <c r="N98" i="2"/>
  <c r="K102" i="2"/>
  <c r="Q125" i="2"/>
  <c r="M15" i="3"/>
  <c r="M17" i="3"/>
  <c r="J21" i="3"/>
  <c r="J24" i="3"/>
  <c r="I49" i="3"/>
  <c r="I52" i="3" s="1"/>
  <c r="Q49" i="3"/>
  <c r="Q52" i="3" s="1"/>
  <c r="N51" i="3"/>
  <c r="R20" i="4"/>
  <c r="O56" i="4"/>
  <c r="O58" i="4"/>
  <c r="K56" i="4"/>
  <c r="K58" i="4"/>
  <c r="N56" i="4"/>
  <c r="R68" i="4"/>
  <c r="O90" i="4"/>
  <c r="O92" i="4"/>
  <c r="K90" i="4"/>
  <c r="K92" i="4"/>
  <c r="N90" i="4"/>
  <c r="L127" i="4"/>
  <c r="L125" i="4"/>
  <c r="K56" i="5"/>
  <c r="K58" i="5"/>
  <c r="J56" i="5"/>
  <c r="J58" i="5"/>
  <c r="H73" i="3"/>
  <c r="R121" i="3"/>
  <c r="R120" i="3"/>
  <c r="I13" i="2"/>
  <c r="Q13" i="2"/>
  <c r="N15" i="2"/>
  <c r="O98" i="2"/>
  <c r="P118" i="2"/>
  <c r="P121" i="2" s="1"/>
  <c r="N15" i="3"/>
  <c r="N17" i="3"/>
  <c r="M102" i="3"/>
  <c r="M100" i="3"/>
  <c r="M103" i="3" s="1"/>
  <c r="K24" i="3"/>
  <c r="K23" i="3" s="1"/>
  <c r="J49" i="3"/>
  <c r="J52" i="3" s="1"/>
  <c r="J51" i="3"/>
  <c r="O66" i="3"/>
  <c r="O69" i="3" s="1"/>
  <c r="R86" i="3"/>
  <c r="R85" i="3"/>
  <c r="H100" i="3"/>
  <c r="H103" i="3" s="1"/>
  <c r="K102" i="3"/>
  <c r="P33" i="3"/>
  <c r="P126" i="3"/>
  <c r="I98" i="4"/>
  <c r="I19" i="4"/>
  <c r="Q98" i="4"/>
  <c r="Q19" i="4"/>
  <c r="H57" i="4"/>
  <c r="H29" i="4"/>
  <c r="P57" i="4"/>
  <c r="P29" i="4"/>
  <c r="H91" i="4"/>
  <c r="M98" i="6"/>
  <c r="M24" i="6"/>
  <c r="N90" i="6"/>
  <c r="N92" i="6"/>
  <c r="J83" i="3"/>
  <c r="J86" i="3" s="1"/>
  <c r="J85" i="3"/>
  <c r="I56" i="4"/>
  <c r="I58" i="4"/>
  <c r="J13" i="2"/>
  <c r="O15" i="2"/>
  <c r="Q19" i="2"/>
  <c r="M85" i="2"/>
  <c r="M102" i="2"/>
  <c r="I125" i="2"/>
  <c r="P15" i="3"/>
  <c r="O17" i="3"/>
  <c r="N19" i="3"/>
  <c r="M31" i="3"/>
  <c r="O118" i="3"/>
  <c r="O121" i="3" s="1"/>
  <c r="M75" i="4"/>
  <c r="M73" i="4"/>
  <c r="M125" i="4"/>
  <c r="M127" i="4"/>
  <c r="M127" i="5"/>
  <c r="M125" i="5"/>
  <c r="I19" i="2"/>
  <c r="L118" i="2"/>
  <c r="L121" i="2" s="1"/>
  <c r="L120" i="2"/>
  <c r="H15" i="2"/>
  <c r="P15" i="2"/>
  <c r="J19" i="2"/>
  <c r="M21" i="2"/>
  <c r="I98" i="2"/>
  <c r="J125" i="2"/>
  <c r="P19" i="3"/>
  <c r="N21" i="3"/>
  <c r="N24" i="3"/>
  <c r="N23" i="3" s="1"/>
  <c r="R52" i="3"/>
  <c r="R51" i="3"/>
  <c r="Q51" i="3"/>
  <c r="I66" i="3"/>
  <c r="I69" i="3" s="1"/>
  <c r="Q66" i="3"/>
  <c r="Q69" i="3" s="1"/>
  <c r="N98" i="3"/>
  <c r="L100" i="3"/>
  <c r="L103" i="3" s="1"/>
  <c r="L118" i="3"/>
  <c r="L121" i="3" s="1"/>
  <c r="R24" i="4"/>
  <c r="K23" i="4" s="1"/>
  <c r="J49" i="4"/>
  <c r="J52" i="4" s="1"/>
  <c r="J51" i="4"/>
  <c r="Q56" i="4"/>
  <c r="Q58" i="4"/>
  <c r="P58" i="4"/>
  <c r="I73" i="4"/>
  <c r="I75" i="4"/>
  <c r="J83" i="4"/>
  <c r="J86" i="4" s="1"/>
  <c r="J85" i="4"/>
  <c r="R83" i="4"/>
  <c r="R86" i="4" s="1"/>
  <c r="R85" i="4"/>
  <c r="Q90" i="4"/>
  <c r="Q92" i="4"/>
  <c r="P92" i="4"/>
  <c r="I49" i="5"/>
  <c r="I52" i="5" s="1"/>
  <c r="I51" i="5"/>
  <c r="Q49" i="5"/>
  <c r="Q52" i="5" s="1"/>
  <c r="Q51" i="5"/>
  <c r="O58" i="5"/>
  <c r="O56" i="5"/>
  <c r="J73" i="5"/>
  <c r="J75" i="5"/>
  <c r="K85" i="5"/>
  <c r="K83" i="5"/>
  <c r="K86" i="5" s="1"/>
  <c r="Q58" i="6"/>
  <c r="Q56" i="6"/>
  <c r="M107" i="7"/>
  <c r="M109" i="7"/>
  <c r="I23" i="3"/>
  <c r="I24" i="2"/>
  <c r="I23" i="2" s="1"/>
  <c r="J98" i="2"/>
  <c r="Q120" i="2"/>
  <c r="O15" i="3"/>
  <c r="L15" i="3"/>
  <c r="L17" i="3"/>
  <c r="Q17" i="3"/>
  <c r="I17" i="3"/>
  <c r="P24" i="3"/>
  <c r="P23" i="3" s="1"/>
  <c r="J66" i="3"/>
  <c r="J69" i="3" s="1"/>
  <c r="J68" i="3"/>
  <c r="R64" i="3"/>
  <c r="R66" i="3" s="1"/>
  <c r="R69" i="3" s="1"/>
  <c r="O83" i="3"/>
  <c r="O86" i="3" s="1"/>
  <c r="I118" i="3"/>
  <c r="I121" i="3" s="1"/>
  <c r="Q118" i="3"/>
  <c r="Q121" i="3" s="1"/>
  <c r="M126" i="3"/>
  <c r="L23" i="4"/>
  <c r="L56" i="4"/>
  <c r="L58" i="4"/>
  <c r="O66" i="4"/>
  <c r="O69" i="4" s="1"/>
  <c r="K73" i="4"/>
  <c r="K75" i="4"/>
  <c r="N74" i="4"/>
  <c r="N30" i="4"/>
  <c r="L90" i="4"/>
  <c r="L92" i="4"/>
  <c r="M107" i="4"/>
  <c r="M109" i="4"/>
  <c r="J120" i="4"/>
  <c r="J118" i="4"/>
  <c r="J121" i="4" s="1"/>
  <c r="R120" i="4"/>
  <c r="R118" i="4"/>
  <c r="R121" i="4" s="1"/>
  <c r="M57" i="5"/>
  <c r="M29" i="5"/>
  <c r="L90" i="7"/>
  <c r="L92" i="7"/>
  <c r="L24" i="2"/>
  <c r="L23" i="2" s="1"/>
  <c r="Q73" i="4"/>
  <c r="Q75" i="4"/>
  <c r="I15" i="3"/>
  <c r="H17" i="3"/>
  <c r="H19" i="3"/>
  <c r="I19" i="3"/>
  <c r="Q19" i="3"/>
  <c r="Q24" i="3"/>
  <c r="Q23" i="3" s="1"/>
  <c r="P100" i="3"/>
  <c r="P103" i="3" s="1"/>
  <c r="J118" i="3"/>
  <c r="J121" i="3" s="1"/>
  <c r="J120" i="3"/>
  <c r="H74" i="4"/>
  <c r="H30" i="4"/>
  <c r="P74" i="4"/>
  <c r="P30" i="4"/>
  <c r="Q126" i="4"/>
  <c r="Q33" i="4"/>
  <c r="M75" i="5"/>
  <c r="M73" i="5"/>
  <c r="H75" i="6"/>
  <c r="H73" i="6"/>
  <c r="K13" i="4"/>
  <c r="H24" i="4"/>
  <c r="J98" i="4"/>
  <c r="I127" i="4"/>
  <c r="O24" i="5"/>
  <c r="H56" i="5"/>
  <c r="H58" i="5"/>
  <c r="P56" i="5"/>
  <c r="P58" i="5"/>
  <c r="P51" i="5"/>
  <c r="L56" i="5"/>
  <c r="I66" i="5"/>
  <c r="I69" i="5" s="1"/>
  <c r="I68" i="5"/>
  <c r="Q66" i="5"/>
  <c r="Q69" i="5" s="1"/>
  <c r="Q68" i="5"/>
  <c r="O90" i="5"/>
  <c r="P98" i="5"/>
  <c r="L100" i="6"/>
  <c r="L103" i="6" s="1"/>
  <c r="L102" i="6"/>
  <c r="O90" i="6"/>
  <c r="O92" i="6"/>
  <c r="L109" i="7"/>
  <c r="L107" i="7"/>
  <c r="M73" i="7"/>
  <c r="M75" i="7"/>
  <c r="M13" i="4"/>
  <c r="L19" i="4"/>
  <c r="O21" i="4"/>
  <c r="H51" i="4"/>
  <c r="P51" i="4"/>
  <c r="H68" i="4"/>
  <c r="P68" i="4"/>
  <c r="H85" i="4"/>
  <c r="P85" i="4"/>
  <c r="L98" i="4"/>
  <c r="P100" i="4"/>
  <c r="P103" i="4" s="1"/>
  <c r="K118" i="4"/>
  <c r="K121" i="4" s="1"/>
  <c r="K120" i="4"/>
  <c r="P120" i="4"/>
  <c r="H13" i="5"/>
  <c r="K17" i="5"/>
  <c r="Q17" i="5"/>
  <c r="I17" i="5"/>
  <c r="P17" i="5"/>
  <c r="H17" i="5"/>
  <c r="R81" i="5"/>
  <c r="R83" i="5" s="1"/>
  <c r="N17" i="5"/>
  <c r="R20" i="5"/>
  <c r="R24" i="5" s="1"/>
  <c r="H85" i="5"/>
  <c r="R86" i="5"/>
  <c r="N98" i="6"/>
  <c r="N24" i="6"/>
  <c r="M49" i="6"/>
  <c r="M52" i="6" s="1"/>
  <c r="M51" i="6"/>
  <c r="H58" i="6"/>
  <c r="H56" i="6"/>
  <c r="K75" i="6"/>
  <c r="K73" i="6"/>
  <c r="I85" i="6"/>
  <c r="I83" i="6"/>
  <c r="I86" i="6" s="1"/>
  <c r="Q85" i="6"/>
  <c r="Q83" i="6"/>
  <c r="Q86" i="6" s="1"/>
  <c r="I127" i="6"/>
  <c r="I125" i="6"/>
  <c r="O75" i="7"/>
  <c r="O73" i="7"/>
  <c r="Q75" i="7"/>
  <c r="Q73" i="7"/>
  <c r="J125" i="7"/>
  <c r="J127" i="7"/>
  <c r="N13" i="4"/>
  <c r="H100" i="4"/>
  <c r="H103" i="4" s="1"/>
  <c r="P127" i="4"/>
  <c r="J13" i="5"/>
  <c r="J21" i="5"/>
  <c r="N33" i="5"/>
  <c r="N126" i="5"/>
  <c r="I56" i="6"/>
  <c r="K33" i="6"/>
  <c r="K126" i="6"/>
  <c r="L56" i="7"/>
  <c r="L58" i="7"/>
  <c r="Q91" i="7"/>
  <c r="Q31" i="7"/>
  <c r="O98" i="3"/>
  <c r="O13" i="4"/>
  <c r="N19" i="4"/>
  <c r="N98" i="4"/>
  <c r="K13" i="5"/>
  <c r="L21" i="5"/>
  <c r="H51" i="5"/>
  <c r="N83" i="5"/>
  <c r="N86" i="5" s="1"/>
  <c r="J17" i="6"/>
  <c r="H98" i="6"/>
  <c r="R20" i="6"/>
  <c r="P98" i="6"/>
  <c r="P24" i="6"/>
  <c r="N73" i="6"/>
  <c r="N75" i="6"/>
  <c r="P91" i="6"/>
  <c r="P31" i="6"/>
  <c r="K66" i="7"/>
  <c r="K69" i="7" s="1"/>
  <c r="K68" i="7"/>
  <c r="O92" i="7"/>
  <c r="O90" i="7"/>
  <c r="I85" i="8"/>
  <c r="I83" i="8"/>
  <c r="I86" i="8" s="1"/>
  <c r="Q85" i="8"/>
  <c r="Q83" i="8"/>
  <c r="Q86" i="8" s="1"/>
  <c r="H13" i="4"/>
  <c r="O19" i="4"/>
  <c r="N33" i="4"/>
  <c r="O98" i="4"/>
  <c r="H120" i="4"/>
  <c r="M13" i="5"/>
  <c r="N15" i="5"/>
  <c r="L15" i="5"/>
  <c r="K15" i="5"/>
  <c r="R64" i="5"/>
  <c r="R66" i="5" s="1"/>
  <c r="R69" i="5" s="1"/>
  <c r="Q15" i="5"/>
  <c r="I15" i="5"/>
  <c r="M98" i="5"/>
  <c r="M21" i="5"/>
  <c r="H24" i="5"/>
  <c r="N66" i="5"/>
  <c r="N69" i="5" s="1"/>
  <c r="K66" i="5"/>
  <c r="K69" i="5" s="1"/>
  <c r="H98" i="5"/>
  <c r="J100" i="5"/>
  <c r="J103" i="5" s="1"/>
  <c r="H118" i="5"/>
  <c r="H121" i="5" s="1"/>
  <c r="P118" i="5"/>
  <c r="P121" i="5" s="1"/>
  <c r="P120" i="5"/>
  <c r="L125" i="5"/>
  <c r="K17" i="6"/>
  <c r="I100" i="6"/>
  <c r="I103" i="6" s="1"/>
  <c r="I102" i="6"/>
  <c r="P56" i="6"/>
  <c r="P58" i="6"/>
  <c r="N58" i="6"/>
  <c r="N56" i="6"/>
  <c r="O125" i="6"/>
  <c r="O127" i="6"/>
  <c r="Q57" i="7"/>
  <c r="Q29" i="7"/>
  <c r="N57" i="5"/>
  <c r="N29" i="5"/>
  <c r="H90" i="5"/>
  <c r="H92" i="5"/>
  <c r="P90" i="5"/>
  <c r="P92" i="5"/>
  <c r="P85" i="5"/>
  <c r="I100" i="5"/>
  <c r="I103" i="5" s="1"/>
  <c r="I102" i="5"/>
  <c r="K100" i="5"/>
  <c r="K103" i="5" s="1"/>
  <c r="I118" i="5"/>
  <c r="I121" i="5" s="1"/>
  <c r="I120" i="5"/>
  <c r="Q118" i="5"/>
  <c r="Q121" i="5" s="1"/>
  <c r="Q120" i="5"/>
  <c r="J125" i="5"/>
  <c r="J127" i="5"/>
  <c r="O29" i="6"/>
  <c r="O57" i="6"/>
  <c r="N125" i="6"/>
  <c r="N127" i="6"/>
  <c r="O58" i="7"/>
  <c r="O56" i="7"/>
  <c r="H126" i="4"/>
  <c r="H127" i="4"/>
  <c r="Q13" i="5"/>
  <c r="I13" i="5"/>
  <c r="O13" i="5"/>
  <c r="N13" i="5"/>
  <c r="R47" i="5"/>
  <c r="R49" i="5" s="1"/>
  <c r="R52" i="5" s="1"/>
  <c r="L13" i="5"/>
  <c r="O100" i="5"/>
  <c r="O103" i="5" s="1"/>
  <c r="O102" i="5"/>
  <c r="K21" i="5"/>
  <c r="Q21" i="5"/>
  <c r="I21" i="5"/>
  <c r="P21" i="5"/>
  <c r="H21" i="5"/>
  <c r="R116" i="5"/>
  <c r="R118" i="5" s="1"/>
  <c r="R121" i="5" s="1"/>
  <c r="N21" i="5"/>
  <c r="H66" i="5"/>
  <c r="H69" i="5" s="1"/>
  <c r="P66" i="5"/>
  <c r="P69" i="5" s="1"/>
  <c r="P68" i="5"/>
  <c r="L73" i="5"/>
  <c r="I83" i="5"/>
  <c r="I86" i="5" s="1"/>
  <c r="I85" i="5"/>
  <c r="Q83" i="5"/>
  <c r="Q86" i="5" s="1"/>
  <c r="Q85" i="5"/>
  <c r="J90" i="5"/>
  <c r="J92" i="5"/>
  <c r="K125" i="5"/>
  <c r="K127" i="5"/>
  <c r="O125" i="5"/>
  <c r="R81" i="6"/>
  <c r="R83" i="6" s="1"/>
  <c r="R86" i="6" s="1"/>
  <c r="Q17" i="6"/>
  <c r="I17" i="6"/>
  <c r="P17" i="6"/>
  <c r="H17" i="6"/>
  <c r="O17" i="6"/>
  <c r="N17" i="6"/>
  <c r="L17" i="6"/>
  <c r="Q75" i="6"/>
  <c r="Q73" i="6"/>
  <c r="K90" i="6"/>
  <c r="K92" i="6"/>
  <c r="Q127" i="6"/>
  <c r="Q125" i="6"/>
  <c r="L57" i="8"/>
  <c r="L29" i="8"/>
  <c r="O15" i="6"/>
  <c r="K24" i="6"/>
  <c r="M66" i="6"/>
  <c r="M69" i="6" s="1"/>
  <c r="M68" i="6"/>
  <c r="R69" i="6"/>
  <c r="R68" i="6"/>
  <c r="Q98" i="6"/>
  <c r="M118" i="6"/>
  <c r="M121" i="6" s="1"/>
  <c r="M120" i="6"/>
  <c r="I15" i="7"/>
  <c r="R118" i="7"/>
  <c r="R121" i="7" s="1"/>
  <c r="R120" i="7"/>
  <c r="R24" i="7"/>
  <c r="K23" i="7" s="1"/>
  <c r="J66" i="7"/>
  <c r="J69" i="7" s="1"/>
  <c r="R64" i="7"/>
  <c r="N126" i="7"/>
  <c r="O100" i="8"/>
  <c r="O103" i="8" s="1"/>
  <c r="O102" i="8"/>
  <c r="M125" i="8"/>
  <c r="M127" i="8"/>
  <c r="L98" i="5"/>
  <c r="L13" i="6"/>
  <c r="I15" i="6"/>
  <c r="Q15" i="6"/>
  <c r="K19" i="6"/>
  <c r="I66" i="6"/>
  <c r="I69" i="6" s="1"/>
  <c r="J83" i="6"/>
  <c r="J86" i="6" s="1"/>
  <c r="L15" i="7"/>
  <c r="N29" i="7"/>
  <c r="H57" i="7"/>
  <c r="H29" i="7"/>
  <c r="P57" i="7"/>
  <c r="P29" i="7"/>
  <c r="M49" i="7"/>
  <c r="M52" i="7" s="1"/>
  <c r="I73" i="7"/>
  <c r="H91" i="7"/>
  <c r="M83" i="7"/>
  <c r="M86" i="7" s="1"/>
  <c r="M102" i="7"/>
  <c r="O120" i="7"/>
  <c r="O118" i="7"/>
  <c r="O121" i="7" s="1"/>
  <c r="M125" i="7"/>
  <c r="M127" i="7"/>
  <c r="K73" i="8"/>
  <c r="K75" i="8"/>
  <c r="N56" i="9"/>
  <c r="N58" i="9"/>
  <c r="J24" i="6"/>
  <c r="J98" i="6"/>
  <c r="N73" i="7"/>
  <c r="I127" i="7"/>
  <c r="I125" i="7"/>
  <c r="L75" i="8"/>
  <c r="L73" i="8"/>
  <c r="N98" i="5"/>
  <c r="J49" i="6"/>
  <c r="J52" i="6" s="1"/>
  <c r="R47" i="6"/>
  <c r="L83" i="6"/>
  <c r="L86" i="6" s="1"/>
  <c r="P15" i="7"/>
  <c r="H15" i="7"/>
  <c r="O15" i="7"/>
  <c r="N15" i="7"/>
  <c r="M15" i="7"/>
  <c r="K15" i="7"/>
  <c r="I98" i="7"/>
  <c r="Q98" i="7"/>
  <c r="I24" i="7"/>
  <c r="J49" i="7"/>
  <c r="J52" i="7" s="1"/>
  <c r="R49" i="7"/>
  <c r="R52" i="7" s="1"/>
  <c r="L73" i="7"/>
  <c r="L75" i="7"/>
  <c r="J83" i="7"/>
  <c r="J86" i="7" s="1"/>
  <c r="R83" i="7"/>
  <c r="R86" i="7" s="1"/>
  <c r="N91" i="7"/>
  <c r="L15" i="6"/>
  <c r="R24" i="6"/>
  <c r="O21" i="6"/>
  <c r="R116" i="6"/>
  <c r="J66" i="6"/>
  <c r="J69" i="6" s="1"/>
  <c r="O66" i="6"/>
  <c r="O69" i="6" s="1"/>
  <c r="L68" i="6"/>
  <c r="P73" i="6"/>
  <c r="M83" i="6"/>
  <c r="M86" i="6" s="1"/>
  <c r="M85" i="6"/>
  <c r="H90" i="6"/>
  <c r="K100" i="6"/>
  <c r="K103" i="6" s="1"/>
  <c r="J118" i="6"/>
  <c r="J121" i="6" s="1"/>
  <c r="R20" i="7"/>
  <c r="Q19" i="7" s="1"/>
  <c r="J24" i="7"/>
  <c r="K49" i="7"/>
  <c r="K52" i="7" s="1"/>
  <c r="K51" i="7"/>
  <c r="H58" i="7"/>
  <c r="K83" i="7"/>
  <c r="K86" i="7" s="1"/>
  <c r="K85" i="7"/>
  <c r="H92" i="7"/>
  <c r="L98" i="8"/>
  <c r="L24" i="8"/>
  <c r="J56" i="8"/>
  <c r="J58" i="8"/>
  <c r="I66" i="8"/>
  <c r="I69" i="8" s="1"/>
  <c r="I68" i="8"/>
  <c r="Q66" i="8"/>
  <c r="Q69" i="8" s="1"/>
  <c r="Q68" i="8"/>
  <c r="L24" i="7"/>
  <c r="H66" i="7"/>
  <c r="H69" i="7" s="1"/>
  <c r="P66" i="7"/>
  <c r="P69" i="7" s="1"/>
  <c r="J102" i="7"/>
  <c r="J100" i="7"/>
  <c r="J103" i="7" s="1"/>
  <c r="Q127" i="7"/>
  <c r="Q125" i="7"/>
  <c r="N56" i="8"/>
  <c r="N58" i="8"/>
  <c r="K92" i="8"/>
  <c r="K90" i="8"/>
  <c r="L73" i="6"/>
  <c r="L75" i="6"/>
  <c r="O100" i="6"/>
  <c r="O103" i="6" s="1"/>
  <c r="L118" i="6"/>
  <c r="L121" i="6" s="1"/>
  <c r="H33" i="6"/>
  <c r="K100" i="7"/>
  <c r="K103" i="7" s="1"/>
  <c r="K102" i="7"/>
  <c r="L118" i="7"/>
  <c r="L121" i="7" s="1"/>
  <c r="Q102" i="8"/>
  <c r="Q100" i="8"/>
  <c r="Q103" i="8" s="1"/>
  <c r="N13" i="7"/>
  <c r="H118" i="7"/>
  <c r="H121" i="7" s="1"/>
  <c r="P118" i="7"/>
  <c r="P121" i="7" s="1"/>
  <c r="H120" i="7"/>
  <c r="K100" i="8"/>
  <c r="K103" i="8" s="1"/>
  <c r="K102" i="8"/>
  <c r="M49" i="8"/>
  <c r="M52" i="8" s="1"/>
  <c r="H66" i="8"/>
  <c r="H69" i="8" s="1"/>
  <c r="H68" i="8"/>
  <c r="P66" i="8"/>
  <c r="P69" i="8" s="1"/>
  <c r="P68" i="8"/>
  <c r="H90" i="8"/>
  <c r="H92" i="8"/>
  <c r="P85" i="8"/>
  <c r="P83" i="8"/>
  <c r="P86" i="8" s="1"/>
  <c r="K127" i="8"/>
  <c r="K125" i="8"/>
  <c r="R98" i="9"/>
  <c r="J19" i="9"/>
  <c r="O19" i="9"/>
  <c r="N19" i="9"/>
  <c r="M19" i="9"/>
  <c r="H19" i="9"/>
  <c r="M66" i="9"/>
  <c r="M69" i="9" s="1"/>
  <c r="M68" i="9"/>
  <c r="O85" i="9"/>
  <c r="O83" i="9"/>
  <c r="O86" i="9" s="1"/>
  <c r="K92" i="9"/>
  <c r="K90" i="9"/>
  <c r="Q127" i="9"/>
  <c r="Q125" i="9"/>
  <c r="H13" i="7"/>
  <c r="P13" i="7"/>
  <c r="O98" i="7"/>
  <c r="O15" i="8"/>
  <c r="M98" i="8"/>
  <c r="M24" i="8"/>
  <c r="O74" i="8"/>
  <c r="O30" i="8"/>
  <c r="R68" i="8"/>
  <c r="R69" i="8"/>
  <c r="H85" i="8"/>
  <c r="O118" i="8"/>
  <c r="O121" i="8" s="1"/>
  <c r="O120" i="8"/>
  <c r="P125" i="8"/>
  <c r="P127" i="8"/>
  <c r="P58" i="9"/>
  <c r="P56" i="9"/>
  <c r="K74" i="9"/>
  <c r="K30" i="9"/>
  <c r="H73" i="9"/>
  <c r="N90" i="9"/>
  <c r="N92" i="9"/>
  <c r="N24" i="7"/>
  <c r="P98" i="7"/>
  <c r="K118" i="7"/>
  <c r="K121" i="7" s="1"/>
  <c r="K120" i="7"/>
  <c r="N107" i="8"/>
  <c r="N109" i="8"/>
  <c r="H49" i="8"/>
  <c r="H52" i="8" s="1"/>
  <c r="H51" i="8"/>
  <c r="P49" i="8"/>
  <c r="P52" i="8" s="1"/>
  <c r="P51" i="8"/>
  <c r="K56" i="8"/>
  <c r="K58" i="8"/>
  <c r="R49" i="9"/>
  <c r="R51" i="9"/>
  <c r="Q58" i="9"/>
  <c r="Q56" i="9"/>
  <c r="I74" i="9"/>
  <c r="I30" i="9"/>
  <c r="I127" i="9"/>
  <c r="I125" i="9"/>
  <c r="H98" i="7"/>
  <c r="Q13" i="8"/>
  <c r="I13" i="8"/>
  <c r="N13" i="8"/>
  <c r="I49" i="8"/>
  <c r="I52" i="8" s="1"/>
  <c r="I51" i="8"/>
  <c r="Q49" i="8"/>
  <c r="Q52" i="8" s="1"/>
  <c r="Q51" i="8"/>
  <c r="J56" i="9"/>
  <c r="J58" i="9"/>
  <c r="Q92" i="9"/>
  <c r="Q90" i="9"/>
  <c r="N100" i="7"/>
  <c r="N103" i="7" s="1"/>
  <c r="H13" i="8"/>
  <c r="N15" i="8"/>
  <c r="K15" i="8"/>
  <c r="K17" i="8"/>
  <c r="P17" i="8"/>
  <c r="H17" i="8"/>
  <c r="R81" i="8"/>
  <c r="R83" i="8" s="1"/>
  <c r="R86" i="8" s="1"/>
  <c r="H98" i="8"/>
  <c r="P98" i="8"/>
  <c r="P19" i="8"/>
  <c r="I24" i="8"/>
  <c r="R47" i="8"/>
  <c r="R49" i="8" s="1"/>
  <c r="R52" i="8" s="1"/>
  <c r="O57" i="8"/>
  <c r="O29" i="8"/>
  <c r="M66" i="8"/>
  <c r="M69" i="8" s="1"/>
  <c r="O75" i="8"/>
  <c r="J92" i="8"/>
  <c r="J90" i="8"/>
  <c r="H125" i="8"/>
  <c r="H127" i="8"/>
  <c r="I58" i="9"/>
  <c r="I56" i="9"/>
  <c r="I102" i="8"/>
  <c r="I100" i="8"/>
  <c r="I103" i="8" s="1"/>
  <c r="N66" i="8"/>
  <c r="N69" i="8" s="1"/>
  <c r="Q75" i="9"/>
  <c r="Q73" i="9"/>
  <c r="J98" i="8"/>
  <c r="J24" i="8"/>
  <c r="R20" i="8"/>
  <c r="Q19" i="8" s="1"/>
  <c r="J73" i="8"/>
  <c r="J75" i="8"/>
  <c r="L66" i="9"/>
  <c r="L69" i="9" s="1"/>
  <c r="L68" i="9"/>
  <c r="I92" i="9"/>
  <c r="I90" i="9"/>
  <c r="O107" i="9"/>
  <c r="O109" i="9"/>
  <c r="L56" i="9"/>
  <c r="L58" i="9"/>
  <c r="R52" i="9"/>
  <c r="N73" i="9"/>
  <c r="N75" i="9"/>
  <c r="N100" i="10"/>
  <c r="N103" i="10" s="1"/>
  <c r="N102" i="10"/>
  <c r="P56" i="10"/>
  <c r="P58" i="10"/>
  <c r="J58" i="10"/>
  <c r="J56" i="10"/>
  <c r="M90" i="10"/>
  <c r="M92" i="10"/>
  <c r="J92" i="10"/>
  <c r="J90" i="10"/>
  <c r="O21" i="8"/>
  <c r="R24" i="8"/>
  <c r="Q23" i="8" s="1"/>
  <c r="M83" i="8"/>
  <c r="M86" i="8" s="1"/>
  <c r="L92" i="8"/>
  <c r="Q118" i="8"/>
  <c r="Q121" i="8" s="1"/>
  <c r="R66" i="9"/>
  <c r="R69" i="9" s="1"/>
  <c r="R24" i="9"/>
  <c r="M23" i="9" s="1"/>
  <c r="H29" i="9"/>
  <c r="M49" i="9"/>
  <c r="M52" i="9" s="1"/>
  <c r="M51" i="9"/>
  <c r="P73" i="9"/>
  <c r="O118" i="9"/>
  <c r="O121" i="9" s="1"/>
  <c r="J120" i="14"/>
  <c r="J118" i="14"/>
  <c r="J121" i="14" s="1"/>
  <c r="R120" i="14"/>
  <c r="H21" i="8"/>
  <c r="P21" i="8"/>
  <c r="K24" i="8"/>
  <c r="N83" i="8"/>
  <c r="N86" i="8" s="1"/>
  <c r="R120" i="8"/>
  <c r="R121" i="8"/>
  <c r="K98" i="9"/>
  <c r="K19" i="9"/>
  <c r="K56" i="9"/>
  <c r="J83" i="9"/>
  <c r="J86" i="9" s="1"/>
  <c r="J118" i="9"/>
  <c r="J121" i="9" s="1"/>
  <c r="H98" i="10"/>
  <c r="R20" i="10"/>
  <c r="M19" i="10" s="1"/>
  <c r="P98" i="10"/>
  <c r="P24" i="10"/>
  <c r="P19" i="10"/>
  <c r="H24" i="10"/>
  <c r="L19" i="9"/>
  <c r="O66" i="9"/>
  <c r="O69" i="9" s="1"/>
  <c r="H73" i="10"/>
  <c r="H75" i="10"/>
  <c r="J66" i="9"/>
  <c r="J69" i="9" s="1"/>
  <c r="L83" i="9"/>
  <c r="L86" i="9" s="1"/>
  <c r="H31" i="9"/>
  <c r="P91" i="9"/>
  <c r="L102" i="9"/>
  <c r="L118" i="9"/>
  <c r="L121" i="9" s="1"/>
  <c r="H33" i="9"/>
  <c r="P126" i="9"/>
  <c r="J90" i="11"/>
  <c r="J92" i="11"/>
  <c r="M73" i="12"/>
  <c r="M75" i="12"/>
  <c r="K21" i="8"/>
  <c r="N24" i="8"/>
  <c r="O83" i="8"/>
  <c r="O86" i="8" s="1"/>
  <c r="O85" i="8"/>
  <c r="N118" i="8"/>
  <c r="N121" i="8" s="1"/>
  <c r="I118" i="8"/>
  <c r="I121" i="8" s="1"/>
  <c r="L127" i="8"/>
  <c r="O49" i="9"/>
  <c r="O52" i="9" s="1"/>
  <c r="L51" i="9"/>
  <c r="H57" i="9"/>
  <c r="M83" i="9"/>
  <c r="M86" i="9" s="1"/>
  <c r="M85" i="9"/>
  <c r="N100" i="9"/>
  <c r="N103" i="9" s="1"/>
  <c r="M118" i="9"/>
  <c r="M121" i="9" s="1"/>
  <c r="M120" i="9"/>
  <c r="H56" i="10"/>
  <c r="H58" i="10"/>
  <c r="M73" i="10"/>
  <c r="M75" i="10"/>
  <c r="J75" i="10"/>
  <c r="J73" i="10"/>
  <c r="P73" i="11"/>
  <c r="P75" i="11"/>
  <c r="L107" i="9"/>
  <c r="L109" i="9"/>
  <c r="N125" i="9"/>
  <c r="N127" i="9"/>
  <c r="K125" i="9"/>
  <c r="H90" i="10"/>
  <c r="H92" i="10"/>
  <c r="M100" i="9"/>
  <c r="M103" i="9" s="1"/>
  <c r="M102" i="9"/>
  <c r="M56" i="10"/>
  <c r="M58" i="10"/>
  <c r="P125" i="10"/>
  <c r="P127" i="10"/>
  <c r="H125" i="10"/>
  <c r="H127" i="10"/>
  <c r="J118" i="8"/>
  <c r="J121" i="8" s="1"/>
  <c r="J100" i="10"/>
  <c r="J103" i="10" s="1"/>
  <c r="J102" i="10"/>
  <c r="P21" i="10"/>
  <c r="H21" i="10"/>
  <c r="R116" i="10"/>
  <c r="R118" i="10" s="1"/>
  <c r="R121" i="10" s="1"/>
  <c r="N21" i="10"/>
  <c r="R51" i="10"/>
  <c r="L56" i="10"/>
  <c r="N66" i="10"/>
  <c r="N69" i="10" s="1"/>
  <c r="N68" i="10"/>
  <c r="I75" i="10"/>
  <c r="I73" i="10"/>
  <c r="N83" i="10"/>
  <c r="N86" i="10" s="1"/>
  <c r="N85" i="10"/>
  <c r="I92" i="10"/>
  <c r="I90" i="10"/>
  <c r="M125" i="10"/>
  <c r="M127" i="10"/>
  <c r="M58" i="11"/>
  <c r="M56" i="11"/>
  <c r="P56" i="11"/>
  <c r="P58" i="11"/>
  <c r="O58" i="12"/>
  <c r="O56" i="12"/>
  <c r="M58" i="12"/>
  <c r="M56" i="12"/>
  <c r="K56" i="12"/>
  <c r="K58" i="12"/>
  <c r="O15" i="9"/>
  <c r="L17" i="9"/>
  <c r="I19" i="9"/>
  <c r="Q19" i="9"/>
  <c r="L21" i="9"/>
  <c r="H98" i="9"/>
  <c r="P98" i="9"/>
  <c r="P13" i="10"/>
  <c r="L100" i="10"/>
  <c r="L103" i="10" s="1"/>
  <c r="L102" i="10"/>
  <c r="J21" i="10"/>
  <c r="J24" i="10"/>
  <c r="N49" i="10"/>
  <c r="N52" i="10" s="1"/>
  <c r="N51" i="10"/>
  <c r="I58" i="10"/>
  <c r="I56" i="10"/>
  <c r="P66" i="10"/>
  <c r="P69" i="10" s="1"/>
  <c r="L92" i="10"/>
  <c r="Q127" i="10"/>
  <c r="Q125" i="10"/>
  <c r="H24" i="9"/>
  <c r="I98" i="9"/>
  <c r="Q98" i="9"/>
  <c r="M98" i="10"/>
  <c r="O51" i="10"/>
  <c r="O49" i="10"/>
  <c r="O52" i="10" s="1"/>
  <c r="Q75" i="10"/>
  <c r="Q73" i="10"/>
  <c r="L73" i="10"/>
  <c r="Q92" i="10"/>
  <c r="Q90" i="10"/>
  <c r="P90" i="10"/>
  <c r="P92" i="10"/>
  <c r="M74" i="11"/>
  <c r="M30" i="11"/>
  <c r="N91" i="11"/>
  <c r="N31" i="11"/>
  <c r="R81" i="9"/>
  <c r="J98" i="9"/>
  <c r="R116" i="9"/>
  <c r="L21" i="10"/>
  <c r="M24" i="10"/>
  <c r="L31" i="10"/>
  <c r="R85" i="10"/>
  <c r="K118" i="10"/>
  <c r="K121" i="10" s="1"/>
  <c r="H73" i="11"/>
  <c r="H75" i="11"/>
  <c r="O21" i="9"/>
  <c r="K13" i="10"/>
  <c r="K15" i="10"/>
  <c r="R64" i="10"/>
  <c r="R66" i="10" s="1"/>
  <c r="R69" i="10" s="1"/>
  <c r="Q15" i="10"/>
  <c r="P17" i="10"/>
  <c r="H17" i="10"/>
  <c r="R81" i="10"/>
  <c r="R83" i="10" s="1"/>
  <c r="R86" i="10" s="1"/>
  <c r="N17" i="10"/>
  <c r="O102" i="10"/>
  <c r="O100" i="10"/>
  <c r="O103" i="10" s="1"/>
  <c r="M21" i="10"/>
  <c r="N24" i="10"/>
  <c r="K66" i="10"/>
  <c r="K69" i="10" s="1"/>
  <c r="R68" i="10"/>
  <c r="K83" i="10"/>
  <c r="K86" i="10" s="1"/>
  <c r="L33" i="10"/>
  <c r="L126" i="10"/>
  <c r="H56" i="11"/>
  <c r="H58" i="11"/>
  <c r="I58" i="11"/>
  <c r="I73" i="11"/>
  <c r="I75" i="11"/>
  <c r="Q58" i="10"/>
  <c r="Q56" i="10"/>
  <c r="J33" i="10"/>
  <c r="J126" i="10"/>
  <c r="L15" i="11"/>
  <c r="K15" i="11"/>
  <c r="R64" i="11"/>
  <c r="R66" i="11" s="1"/>
  <c r="R69" i="11" s="1"/>
  <c r="O15" i="11"/>
  <c r="P15" i="11"/>
  <c r="N15" i="11"/>
  <c r="M15" i="11"/>
  <c r="J15" i="11"/>
  <c r="I15" i="11"/>
  <c r="H15" i="11"/>
  <c r="Q15" i="11"/>
  <c r="N49" i="11"/>
  <c r="N52" i="11" s="1"/>
  <c r="N51" i="11"/>
  <c r="L56" i="11"/>
  <c r="L58" i="11"/>
  <c r="I29" i="11"/>
  <c r="I57" i="11"/>
  <c r="O92" i="11"/>
  <c r="O90" i="11"/>
  <c r="H100" i="12"/>
  <c r="H103" i="12" s="1"/>
  <c r="H102" i="12"/>
  <c r="K49" i="10"/>
  <c r="K52" i="10" s="1"/>
  <c r="N118" i="10"/>
  <c r="N121" i="10" s="1"/>
  <c r="N120" i="10"/>
  <c r="I127" i="10"/>
  <c r="I125" i="10"/>
  <c r="K58" i="11"/>
  <c r="K56" i="11"/>
  <c r="Q73" i="11"/>
  <c r="Q75" i="11"/>
  <c r="K75" i="11"/>
  <c r="K73" i="11"/>
  <c r="O66" i="10"/>
  <c r="O69" i="10" s="1"/>
  <c r="O83" i="10"/>
  <c r="O86" i="10" s="1"/>
  <c r="O118" i="10"/>
  <c r="O121" i="10" s="1"/>
  <c r="H19" i="11"/>
  <c r="R20" i="11"/>
  <c r="M19" i="11" s="1"/>
  <c r="P98" i="11"/>
  <c r="P23" i="12"/>
  <c r="I56" i="13"/>
  <c r="I58" i="13"/>
  <c r="Q56" i="13"/>
  <c r="Q58" i="13"/>
  <c r="P24" i="11"/>
  <c r="P23" i="11" s="1"/>
  <c r="O49" i="11"/>
  <c r="O52" i="11" s="1"/>
  <c r="O51" i="11"/>
  <c r="N75" i="11"/>
  <c r="N73" i="11"/>
  <c r="L75" i="11"/>
  <c r="L73" i="11"/>
  <c r="M85" i="11"/>
  <c r="M83" i="11"/>
  <c r="M86" i="11" s="1"/>
  <c r="M118" i="11"/>
  <c r="M121" i="11" s="1"/>
  <c r="M120" i="11"/>
  <c r="R81" i="12"/>
  <c r="R83" i="12" s="1"/>
  <c r="R86" i="12" s="1"/>
  <c r="Q17" i="12"/>
  <c r="I17" i="12"/>
  <c r="P17" i="12"/>
  <c r="H17" i="12"/>
  <c r="N17" i="12"/>
  <c r="O17" i="12"/>
  <c r="M17" i="12"/>
  <c r="L17" i="12"/>
  <c r="K17" i="12"/>
  <c r="K85" i="12"/>
  <c r="K83" i="12"/>
  <c r="K86" i="12" s="1"/>
  <c r="M98" i="11"/>
  <c r="O66" i="11"/>
  <c r="O69" i="11" s="1"/>
  <c r="O68" i="11"/>
  <c r="L92" i="11"/>
  <c r="L90" i="11"/>
  <c r="O13" i="12"/>
  <c r="N13" i="12"/>
  <c r="R47" i="12"/>
  <c r="L13" i="12"/>
  <c r="K13" i="12"/>
  <c r="J13" i="12"/>
  <c r="I13" i="12"/>
  <c r="H13" i="12"/>
  <c r="Q13" i="12"/>
  <c r="J90" i="12"/>
  <c r="J92" i="12"/>
  <c r="N56" i="13"/>
  <c r="N58" i="13"/>
  <c r="I98" i="10"/>
  <c r="Q98" i="10"/>
  <c r="N98" i="11"/>
  <c r="N21" i="11"/>
  <c r="R24" i="11"/>
  <c r="L23" i="11" s="1"/>
  <c r="J100" i="11"/>
  <c r="J103" i="11" s="1"/>
  <c r="K127" i="11"/>
  <c r="O125" i="12"/>
  <c r="O127" i="12"/>
  <c r="H24" i="11"/>
  <c r="H23" i="11" s="1"/>
  <c r="Q49" i="11"/>
  <c r="Q52" i="11" s="1"/>
  <c r="N68" i="11"/>
  <c r="H83" i="11"/>
  <c r="H86" i="11" s="1"/>
  <c r="H85" i="11"/>
  <c r="L109" i="11"/>
  <c r="L107" i="11"/>
  <c r="O127" i="11"/>
  <c r="H24" i="12"/>
  <c r="R20" i="12"/>
  <c r="P19" i="12" s="1"/>
  <c r="P98" i="12"/>
  <c r="L126" i="12"/>
  <c r="L33" i="12"/>
  <c r="K98" i="10"/>
  <c r="H100" i="11"/>
  <c r="H103" i="11" s="1"/>
  <c r="H102" i="11"/>
  <c r="Q21" i="11"/>
  <c r="I21" i="11"/>
  <c r="R116" i="11"/>
  <c r="P21" i="11"/>
  <c r="H21" i="11"/>
  <c r="L21" i="11"/>
  <c r="I23" i="11"/>
  <c r="R51" i="11"/>
  <c r="R52" i="11"/>
  <c r="K102" i="11"/>
  <c r="K100" i="11"/>
  <c r="K103" i="11" s="1"/>
  <c r="Q17" i="11"/>
  <c r="I17" i="11"/>
  <c r="P17" i="11"/>
  <c r="H17" i="11"/>
  <c r="R81" i="11"/>
  <c r="R83" i="11" s="1"/>
  <c r="R86" i="11" s="1"/>
  <c r="L17" i="11"/>
  <c r="I98" i="11"/>
  <c r="I19" i="11"/>
  <c r="Q98" i="11"/>
  <c r="J24" i="11"/>
  <c r="J118" i="11"/>
  <c r="J121" i="11" s="1"/>
  <c r="L125" i="11"/>
  <c r="H58" i="12"/>
  <c r="H56" i="12"/>
  <c r="J73" i="12"/>
  <c r="J75" i="12"/>
  <c r="Q73" i="13"/>
  <c r="Q75" i="13"/>
  <c r="O24" i="11"/>
  <c r="O23" i="11" s="1"/>
  <c r="J49" i="11"/>
  <c r="J52" i="11" s="1"/>
  <c r="J66" i="11"/>
  <c r="J69" i="11" s="1"/>
  <c r="K83" i="11"/>
  <c r="K86" i="11" s="1"/>
  <c r="H120" i="11"/>
  <c r="N127" i="11"/>
  <c r="L15" i="12"/>
  <c r="K15" i="12"/>
  <c r="R64" i="12"/>
  <c r="Q15" i="12"/>
  <c r="I15" i="12"/>
  <c r="R24" i="12"/>
  <c r="O23" i="12" s="1"/>
  <c r="N49" i="12"/>
  <c r="N52" i="12" s="1"/>
  <c r="N51" i="12"/>
  <c r="L58" i="12"/>
  <c r="L56" i="12"/>
  <c r="J56" i="12"/>
  <c r="J58" i="12"/>
  <c r="L75" i="12"/>
  <c r="L73" i="12"/>
  <c r="N92" i="12"/>
  <c r="Q90" i="11"/>
  <c r="H126" i="11"/>
  <c r="P127" i="11"/>
  <c r="H66" i="12"/>
  <c r="H69" i="12" s="1"/>
  <c r="H68" i="12"/>
  <c r="P66" i="12"/>
  <c r="P69" i="12" s="1"/>
  <c r="P68" i="12"/>
  <c r="N73" i="12"/>
  <c r="N75" i="12"/>
  <c r="O75" i="12"/>
  <c r="O73" i="12"/>
  <c r="M90" i="12"/>
  <c r="M92" i="12"/>
  <c r="N57" i="14"/>
  <c r="N29" i="14"/>
  <c r="I118" i="11"/>
  <c r="I121" i="11" s="1"/>
  <c r="I120" i="11"/>
  <c r="Q118" i="11"/>
  <c r="Q121" i="11" s="1"/>
  <c r="Q120" i="11"/>
  <c r="M98" i="12"/>
  <c r="M19" i="12"/>
  <c r="Q49" i="12"/>
  <c r="Q52" i="12" s="1"/>
  <c r="I56" i="12"/>
  <c r="I68" i="12"/>
  <c r="I66" i="12"/>
  <c r="I69" i="12" s="1"/>
  <c r="Q68" i="12"/>
  <c r="Q66" i="12"/>
  <c r="Q69" i="12" s="1"/>
  <c r="H90" i="12"/>
  <c r="H92" i="12"/>
  <c r="P83" i="12"/>
  <c r="P86" i="12" s="1"/>
  <c r="P85" i="12"/>
  <c r="J125" i="12"/>
  <c r="J127" i="12"/>
  <c r="I73" i="13"/>
  <c r="I75" i="13"/>
  <c r="I90" i="11"/>
  <c r="O100" i="11"/>
  <c r="O103" i="11" s="1"/>
  <c r="M15" i="12"/>
  <c r="J24" i="12"/>
  <c r="K31" i="13"/>
  <c r="K91" i="13"/>
  <c r="M127" i="13"/>
  <c r="M125" i="13"/>
  <c r="P120" i="11"/>
  <c r="H127" i="11"/>
  <c r="N15" i="12"/>
  <c r="O100" i="12"/>
  <c r="O103" i="12" s="1"/>
  <c r="O102" i="12"/>
  <c r="R116" i="12"/>
  <c r="R118" i="12" s="1"/>
  <c r="R121" i="12" s="1"/>
  <c r="Q21" i="12"/>
  <c r="I21" i="12"/>
  <c r="P21" i="12"/>
  <c r="H21" i="12"/>
  <c r="N21" i="12"/>
  <c r="K21" i="12"/>
  <c r="M24" i="12"/>
  <c r="P56" i="12"/>
  <c r="K68" i="12"/>
  <c r="K66" i="12"/>
  <c r="K69" i="12" s="1"/>
  <c r="H85" i="12"/>
  <c r="J100" i="12"/>
  <c r="J103" i="12" s="1"/>
  <c r="N100" i="12"/>
  <c r="N103" i="12" s="1"/>
  <c r="N102" i="12"/>
  <c r="N24" i="12"/>
  <c r="N23" i="12" s="1"/>
  <c r="R85" i="12"/>
  <c r="H118" i="12"/>
  <c r="H121" i="12" s="1"/>
  <c r="H120" i="12"/>
  <c r="P118" i="12"/>
  <c r="P121" i="12" s="1"/>
  <c r="P120" i="12"/>
  <c r="R81" i="13"/>
  <c r="R83" i="13" s="1"/>
  <c r="P17" i="13"/>
  <c r="H17" i="13"/>
  <c r="O17" i="13"/>
  <c r="N17" i="13"/>
  <c r="M17" i="13"/>
  <c r="L17" i="13"/>
  <c r="K17" i="13"/>
  <c r="Q17" i="13"/>
  <c r="I17" i="13"/>
  <c r="N98" i="13"/>
  <c r="H58" i="13"/>
  <c r="H56" i="13"/>
  <c r="P56" i="13"/>
  <c r="M74" i="13"/>
  <c r="M30" i="13"/>
  <c r="I102" i="12"/>
  <c r="I100" i="12"/>
  <c r="I103" i="12" s="1"/>
  <c r="Q102" i="12"/>
  <c r="Q100" i="12"/>
  <c r="Q103" i="12" s="1"/>
  <c r="I24" i="12"/>
  <c r="I23" i="12" s="1"/>
  <c r="Q24" i="12"/>
  <c r="Q23" i="12" s="1"/>
  <c r="N24" i="13"/>
  <c r="I90" i="13"/>
  <c r="I92" i="13"/>
  <c r="K102" i="12"/>
  <c r="K100" i="12"/>
  <c r="K103" i="12" s="1"/>
  <c r="K24" i="12"/>
  <c r="K23" i="12" s="1"/>
  <c r="L90" i="12"/>
  <c r="M118" i="12"/>
  <c r="M121" i="12" s="1"/>
  <c r="M75" i="13"/>
  <c r="N19" i="12"/>
  <c r="L100" i="12"/>
  <c r="L103" i="12" s="1"/>
  <c r="L102" i="12"/>
  <c r="L24" i="12"/>
  <c r="L23" i="12" s="1"/>
  <c r="O90" i="12"/>
  <c r="K127" i="12"/>
  <c r="K125" i="12"/>
  <c r="L73" i="13"/>
  <c r="L75" i="13"/>
  <c r="Q90" i="13"/>
  <c r="Q92" i="13"/>
  <c r="I83" i="12"/>
  <c r="I86" i="12" s="1"/>
  <c r="Q83" i="12"/>
  <c r="Q86" i="12" s="1"/>
  <c r="I118" i="12"/>
  <c r="I121" i="12" s="1"/>
  <c r="Q118" i="12"/>
  <c r="Q121" i="12" s="1"/>
  <c r="L120" i="12"/>
  <c r="M98" i="13"/>
  <c r="M24" i="13"/>
  <c r="R51" i="13"/>
  <c r="M58" i="13"/>
  <c r="K66" i="13"/>
  <c r="K69" i="13" s="1"/>
  <c r="K68" i="13"/>
  <c r="L90" i="13"/>
  <c r="L92" i="13"/>
  <c r="I125" i="13"/>
  <c r="I127" i="13"/>
  <c r="K49" i="13"/>
  <c r="K52" i="13" s="1"/>
  <c r="K51" i="13"/>
  <c r="O118" i="13"/>
  <c r="O121" i="13" s="1"/>
  <c r="O120" i="13"/>
  <c r="N127" i="13"/>
  <c r="N125" i="13"/>
  <c r="J51" i="14"/>
  <c r="J49" i="14"/>
  <c r="J52" i="14" s="1"/>
  <c r="L75" i="14"/>
  <c r="L73" i="14"/>
  <c r="N74" i="14"/>
  <c r="N30" i="14"/>
  <c r="O120" i="12"/>
  <c r="O15" i="13"/>
  <c r="H102" i="13"/>
  <c r="H100" i="13"/>
  <c r="H103" i="13" s="1"/>
  <c r="P102" i="13"/>
  <c r="P100" i="13"/>
  <c r="P103" i="13" s="1"/>
  <c r="O21" i="13"/>
  <c r="Q24" i="13"/>
  <c r="L49" i="13"/>
  <c r="L52" i="13" s="1"/>
  <c r="O83" i="13"/>
  <c r="O86" i="13" s="1"/>
  <c r="O85" i="13"/>
  <c r="N90" i="13"/>
  <c r="N92" i="13"/>
  <c r="I100" i="13"/>
  <c r="I103" i="13" s="1"/>
  <c r="Q125" i="13"/>
  <c r="Q127" i="13"/>
  <c r="K125" i="13"/>
  <c r="K127" i="13"/>
  <c r="H15" i="13"/>
  <c r="P15" i="13"/>
  <c r="P21" i="13"/>
  <c r="L51" i="13"/>
  <c r="M57" i="13"/>
  <c r="O66" i="13"/>
  <c r="O69" i="13" s="1"/>
  <c r="O68" i="13"/>
  <c r="N73" i="13"/>
  <c r="N75" i="13"/>
  <c r="M92" i="13"/>
  <c r="Q100" i="13"/>
  <c r="Q103" i="13" s="1"/>
  <c r="J102" i="13"/>
  <c r="J100" i="13"/>
  <c r="J103" i="13" s="1"/>
  <c r="R20" i="13"/>
  <c r="N19" i="13" s="1"/>
  <c r="Q21" i="13"/>
  <c r="I21" i="13"/>
  <c r="R116" i="13"/>
  <c r="R118" i="13" s="1"/>
  <c r="R121" i="13" s="1"/>
  <c r="L21" i="13"/>
  <c r="R85" i="13"/>
  <c r="H127" i="13"/>
  <c r="H125" i="13"/>
  <c r="P127" i="13"/>
  <c r="P125" i="13"/>
  <c r="L58" i="14"/>
  <c r="L56" i="14"/>
  <c r="J68" i="14"/>
  <c r="J66" i="14"/>
  <c r="J69" i="14" s="1"/>
  <c r="K100" i="13"/>
  <c r="K103" i="13" s="1"/>
  <c r="K102" i="13"/>
  <c r="H21" i="13"/>
  <c r="I24" i="13"/>
  <c r="O49" i="13"/>
  <c r="O52" i="13" s="1"/>
  <c r="O51" i="13"/>
  <c r="R68" i="13"/>
  <c r="H90" i="13"/>
  <c r="H92" i="13"/>
  <c r="P90" i="13"/>
  <c r="P92" i="13"/>
  <c r="I56" i="14"/>
  <c r="I58" i="14"/>
  <c r="N13" i="13"/>
  <c r="K15" i="13"/>
  <c r="M19" i="13"/>
  <c r="J21" i="13"/>
  <c r="J24" i="13"/>
  <c r="H73" i="13"/>
  <c r="H75" i="13"/>
  <c r="P73" i="13"/>
  <c r="P75" i="13"/>
  <c r="O98" i="13"/>
  <c r="L118" i="13"/>
  <c r="L121" i="13" s="1"/>
  <c r="Q56" i="14"/>
  <c r="Q58" i="14"/>
  <c r="K85" i="13"/>
  <c r="K120" i="13"/>
  <c r="I19" i="14"/>
  <c r="M58" i="14"/>
  <c r="R68" i="14"/>
  <c r="J85" i="14"/>
  <c r="J83" i="14"/>
  <c r="J86" i="14" s="1"/>
  <c r="N90" i="14"/>
  <c r="Q125" i="14"/>
  <c r="Q127" i="14"/>
  <c r="J49" i="13"/>
  <c r="J52" i="13" s="1"/>
  <c r="R52" i="13"/>
  <c r="J66" i="13"/>
  <c r="J69" i="13" s="1"/>
  <c r="R69" i="13"/>
  <c r="J83" i="13"/>
  <c r="J86" i="13" s="1"/>
  <c r="R86" i="13"/>
  <c r="J118" i="13"/>
  <c r="J121" i="13" s="1"/>
  <c r="I13" i="14"/>
  <c r="N98" i="14"/>
  <c r="N19" i="14"/>
  <c r="I24" i="14"/>
  <c r="R51" i="14"/>
  <c r="H92" i="14"/>
  <c r="J13" i="14"/>
  <c r="O98" i="14"/>
  <c r="O19" i="14"/>
  <c r="M92" i="14"/>
  <c r="M90" i="14"/>
  <c r="P92" i="14"/>
  <c r="R20" i="14"/>
  <c r="M57" i="14"/>
  <c r="M29" i="14"/>
  <c r="M75" i="14"/>
  <c r="M73" i="14"/>
  <c r="I90" i="14"/>
  <c r="I92" i="14"/>
  <c r="L92" i="14"/>
  <c r="L90" i="14"/>
  <c r="M127" i="14"/>
  <c r="M125" i="14"/>
  <c r="I100" i="14"/>
  <c r="I103" i="14" s="1"/>
  <c r="I102" i="14"/>
  <c r="Q100" i="14"/>
  <c r="Q103" i="14" s="1"/>
  <c r="Q102" i="14"/>
  <c r="Q24" i="14"/>
  <c r="I73" i="14"/>
  <c r="I75" i="14"/>
  <c r="O83" i="14"/>
  <c r="O86" i="14" s="1"/>
  <c r="J102" i="14"/>
  <c r="J100" i="14"/>
  <c r="J103" i="14" s="1"/>
  <c r="N125" i="14"/>
  <c r="N127" i="14"/>
  <c r="I125" i="14"/>
  <c r="I127" i="14"/>
  <c r="L98" i="13"/>
  <c r="P13" i="14"/>
  <c r="H13" i="14"/>
  <c r="O13" i="14"/>
  <c r="N13" i="14"/>
  <c r="M13" i="14"/>
  <c r="K13" i="14"/>
  <c r="O49" i="14"/>
  <c r="O52" i="14" s="1"/>
  <c r="O51" i="14"/>
  <c r="O66" i="14"/>
  <c r="O69" i="14" s="1"/>
  <c r="H91" i="14"/>
  <c r="Q90" i="14"/>
  <c r="Q92" i="14"/>
  <c r="O118" i="14"/>
  <c r="O121" i="14" s="1"/>
  <c r="K125" i="14"/>
  <c r="K127" i="14"/>
  <c r="H49" i="14"/>
  <c r="H52" i="14" s="1"/>
  <c r="H51" i="14"/>
  <c r="P49" i="14"/>
  <c r="P52" i="14" s="1"/>
  <c r="P51" i="14"/>
  <c r="H66" i="14"/>
  <c r="H69" i="14" s="1"/>
  <c r="H68" i="14"/>
  <c r="P66" i="14"/>
  <c r="P69" i="14" s="1"/>
  <c r="P68" i="14"/>
  <c r="Q73" i="14"/>
  <c r="Q75" i="14"/>
  <c r="R85" i="14"/>
  <c r="H125" i="14"/>
  <c r="H127" i="14"/>
  <c r="P125" i="14"/>
  <c r="P127" i="14"/>
  <c r="L127" i="14"/>
  <c r="L125" i="14"/>
  <c r="H98" i="14"/>
  <c r="P98" i="14"/>
  <c r="H24" i="14"/>
  <c r="K49" i="14"/>
  <c r="K52" i="14" s="1"/>
  <c r="N51" i="14"/>
  <c r="K66" i="14"/>
  <c r="K69" i="14" s="1"/>
  <c r="N68" i="14"/>
  <c r="K83" i="14"/>
  <c r="K86" i="14" s="1"/>
  <c r="N85" i="14"/>
  <c r="N120" i="14"/>
  <c r="O120" i="14"/>
  <c r="O17" i="14"/>
  <c r="O21" i="14"/>
  <c r="R24" i="14"/>
  <c r="M23" i="14" s="1"/>
  <c r="H85" i="14"/>
  <c r="P85" i="14"/>
  <c r="K98" i="14"/>
  <c r="H120" i="14"/>
  <c r="P120" i="14"/>
  <c r="K15" i="14"/>
  <c r="P17" i="14"/>
  <c r="P21" i="14"/>
  <c r="L98" i="14"/>
  <c r="I17" i="14"/>
  <c r="I21" i="14"/>
  <c r="M98" i="14"/>
  <c r="J23" i="5" l="1"/>
  <c r="M23" i="5"/>
  <c r="I23" i="5"/>
  <c r="K23" i="5"/>
  <c r="L23" i="5"/>
  <c r="P23" i="5"/>
  <c r="Q23" i="5"/>
  <c r="N23" i="5"/>
  <c r="P126" i="13"/>
  <c r="P33" i="13"/>
  <c r="H109" i="11"/>
  <c r="H107" i="11"/>
  <c r="M102" i="11"/>
  <c r="M100" i="11"/>
  <c r="M103" i="11" s="1"/>
  <c r="M107" i="9"/>
  <c r="M109" i="9"/>
  <c r="O23" i="8"/>
  <c r="M58" i="8"/>
  <c r="M56" i="8"/>
  <c r="O23" i="6"/>
  <c r="I23" i="6"/>
  <c r="I74" i="7"/>
  <c r="I30" i="7"/>
  <c r="O33" i="5"/>
  <c r="O126" i="5"/>
  <c r="P109" i="3"/>
  <c r="P107" i="3"/>
  <c r="K73" i="14"/>
  <c r="K75" i="14"/>
  <c r="P73" i="14"/>
  <c r="P75" i="14"/>
  <c r="O90" i="14"/>
  <c r="O92" i="14"/>
  <c r="I107" i="14"/>
  <c r="I109" i="14"/>
  <c r="M74" i="14"/>
  <c r="M30" i="14"/>
  <c r="M91" i="14"/>
  <c r="M31" i="14"/>
  <c r="N91" i="14"/>
  <c r="N31" i="14"/>
  <c r="I29" i="14"/>
  <c r="I57" i="14"/>
  <c r="P23" i="14"/>
  <c r="N91" i="13"/>
  <c r="N31" i="13"/>
  <c r="O127" i="13"/>
  <c r="O125" i="13"/>
  <c r="I125" i="12"/>
  <c r="I127" i="12"/>
  <c r="M125" i="12"/>
  <c r="M127" i="12"/>
  <c r="I91" i="11"/>
  <c r="I31" i="11"/>
  <c r="P90" i="12"/>
  <c r="P92" i="12"/>
  <c r="Q58" i="12"/>
  <c r="Q56" i="12"/>
  <c r="P73" i="12"/>
  <c r="P75" i="12"/>
  <c r="L74" i="12"/>
  <c r="L30" i="12"/>
  <c r="K90" i="11"/>
  <c r="K92" i="11"/>
  <c r="H57" i="12"/>
  <c r="H29" i="12"/>
  <c r="Q100" i="11"/>
  <c r="Q103" i="11" s="1"/>
  <c r="Q102" i="11"/>
  <c r="H23" i="12"/>
  <c r="Q56" i="11"/>
  <c r="Q58" i="11"/>
  <c r="Q23" i="11"/>
  <c r="N74" i="11"/>
  <c r="N30" i="11"/>
  <c r="I29" i="13"/>
  <c r="I57" i="13"/>
  <c r="I126" i="10"/>
  <c r="I33" i="10"/>
  <c r="P19" i="11"/>
  <c r="J100" i="9"/>
  <c r="J103" i="9" s="1"/>
  <c r="J102" i="9"/>
  <c r="O56" i="10"/>
  <c r="O58" i="10"/>
  <c r="Q126" i="10"/>
  <c r="Q33" i="10"/>
  <c r="O57" i="12"/>
  <c r="O29" i="12"/>
  <c r="I91" i="10"/>
  <c r="I31" i="10"/>
  <c r="L57" i="10"/>
  <c r="L29" i="10"/>
  <c r="J109" i="10"/>
  <c r="J107" i="10"/>
  <c r="H74" i="10"/>
  <c r="H30" i="10"/>
  <c r="K57" i="9"/>
  <c r="K29" i="9"/>
  <c r="M92" i="8"/>
  <c r="M90" i="8"/>
  <c r="N74" i="9"/>
  <c r="N30" i="9"/>
  <c r="O108" i="9"/>
  <c r="O32" i="9"/>
  <c r="J30" i="8"/>
  <c r="J74" i="8"/>
  <c r="I107" i="8"/>
  <c r="I109" i="8"/>
  <c r="N108" i="8"/>
  <c r="N32" i="8"/>
  <c r="P23" i="9"/>
  <c r="H73" i="8"/>
  <c r="H75" i="8"/>
  <c r="I73" i="8"/>
  <c r="I75" i="8"/>
  <c r="H91" i="6"/>
  <c r="H31" i="6"/>
  <c r="R49" i="6"/>
  <c r="R52" i="6" s="1"/>
  <c r="R51" i="6"/>
  <c r="P23" i="7"/>
  <c r="J73" i="7"/>
  <c r="J75" i="7"/>
  <c r="Q102" i="6"/>
  <c r="Q100" i="6"/>
  <c r="Q103" i="6" s="1"/>
  <c r="Q90" i="5"/>
  <c r="Q92" i="5"/>
  <c r="O109" i="5"/>
  <c r="O107" i="5"/>
  <c r="N126" i="6"/>
  <c r="N33" i="6"/>
  <c r="H100" i="5"/>
  <c r="H103" i="5" s="1"/>
  <c r="H102" i="5"/>
  <c r="P23" i="6"/>
  <c r="L29" i="7"/>
  <c r="L57" i="7"/>
  <c r="I57" i="6"/>
  <c r="I29" i="6"/>
  <c r="H109" i="4"/>
  <c r="H107" i="4"/>
  <c r="P109" i="4"/>
  <c r="P107" i="4"/>
  <c r="P100" i="5"/>
  <c r="P103" i="5" s="1"/>
  <c r="P102" i="5"/>
  <c r="R68" i="5"/>
  <c r="J125" i="3"/>
  <c r="J127" i="3"/>
  <c r="L29" i="4"/>
  <c r="L57" i="4"/>
  <c r="Q57" i="6"/>
  <c r="Q29" i="6"/>
  <c r="O57" i="5"/>
  <c r="O29" i="5"/>
  <c r="Q91" i="4"/>
  <c r="Q31" i="4"/>
  <c r="Q73" i="3"/>
  <c r="Q75" i="3"/>
  <c r="J33" i="2"/>
  <c r="J126" i="2"/>
  <c r="O125" i="3"/>
  <c r="O127" i="3"/>
  <c r="M31" i="5"/>
  <c r="M91" i="5"/>
  <c r="K109" i="4"/>
  <c r="K107" i="4"/>
  <c r="H33" i="3"/>
  <c r="H126" i="3"/>
  <c r="O23" i="3"/>
  <c r="L23" i="3"/>
  <c r="M31" i="2"/>
  <c r="M91" i="2"/>
  <c r="R100" i="2"/>
  <c r="R103" i="2" s="1"/>
  <c r="R102" i="2"/>
  <c r="P74" i="3"/>
  <c r="P30" i="3"/>
  <c r="L74" i="2"/>
  <c r="L30" i="2"/>
  <c r="K32" i="3"/>
  <c r="K108" i="3"/>
  <c r="R92" i="2"/>
  <c r="J74" i="2"/>
  <c r="J30" i="2"/>
  <c r="L100" i="13"/>
  <c r="L103" i="13" s="1"/>
  <c r="L102" i="13"/>
  <c r="H107" i="13"/>
  <c r="H109" i="13"/>
  <c r="L91" i="12"/>
  <c r="L31" i="12"/>
  <c r="P57" i="12"/>
  <c r="P29" i="12"/>
  <c r="J91" i="12"/>
  <c r="J31" i="12"/>
  <c r="Q31" i="9"/>
  <c r="Q91" i="9"/>
  <c r="O126" i="6"/>
  <c r="O33" i="6"/>
  <c r="N102" i="4"/>
  <c r="N100" i="4"/>
  <c r="N103" i="4" s="1"/>
  <c r="H57" i="6"/>
  <c r="H29" i="6"/>
  <c r="O91" i="5"/>
  <c r="O31" i="5"/>
  <c r="Q57" i="4"/>
  <c r="Q29" i="4"/>
  <c r="I100" i="2"/>
  <c r="I103" i="2" s="1"/>
  <c r="I102" i="2"/>
  <c r="H107" i="3"/>
  <c r="H109" i="3"/>
  <c r="K31" i="4"/>
  <c r="K91" i="4"/>
  <c r="M31" i="4"/>
  <c r="M91" i="4"/>
  <c r="L100" i="2"/>
  <c r="L103" i="2" s="1"/>
  <c r="L102" i="2"/>
  <c r="L74" i="4"/>
  <c r="L30" i="4"/>
  <c r="H74" i="2"/>
  <c r="H30" i="2"/>
  <c r="O126" i="4"/>
  <c r="O33" i="4"/>
  <c r="Q91" i="2"/>
  <c r="Q31" i="2"/>
  <c r="K31" i="3"/>
  <c r="K91" i="3"/>
  <c r="K91" i="2"/>
  <c r="K31" i="2"/>
  <c r="N33" i="2"/>
  <c r="N126" i="2"/>
  <c r="P108" i="2"/>
  <c r="P32" i="2"/>
  <c r="P74" i="2"/>
  <c r="P30" i="2"/>
  <c r="K58" i="14"/>
  <c r="K56" i="14"/>
  <c r="H73" i="14"/>
  <c r="H75" i="14"/>
  <c r="O125" i="14"/>
  <c r="O127" i="14"/>
  <c r="J23" i="14"/>
  <c r="I74" i="14"/>
  <c r="I30" i="14"/>
  <c r="N23" i="14"/>
  <c r="I23" i="14"/>
  <c r="Q29" i="14"/>
  <c r="Q57" i="14"/>
  <c r="P91" i="13"/>
  <c r="P31" i="13"/>
  <c r="O90" i="13"/>
  <c r="O92" i="13"/>
  <c r="J56" i="14"/>
  <c r="J58" i="14"/>
  <c r="K58" i="13"/>
  <c r="K56" i="13"/>
  <c r="I90" i="12"/>
  <c r="I92" i="12"/>
  <c r="M23" i="12"/>
  <c r="I74" i="13"/>
  <c r="I30" i="13"/>
  <c r="H91" i="12"/>
  <c r="H31" i="12"/>
  <c r="M100" i="12"/>
  <c r="M103" i="12" s="1"/>
  <c r="M102" i="12"/>
  <c r="M91" i="12"/>
  <c r="M31" i="12"/>
  <c r="H73" i="12"/>
  <c r="H75" i="12"/>
  <c r="J58" i="11"/>
  <c r="J56" i="11"/>
  <c r="L33" i="11"/>
  <c r="L126" i="11"/>
  <c r="I100" i="11"/>
  <c r="I103" i="11" s="1"/>
  <c r="I102" i="11"/>
  <c r="K100" i="10"/>
  <c r="K103" i="10" s="1"/>
  <c r="K102" i="10"/>
  <c r="L108" i="11"/>
  <c r="L32" i="11"/>
  <c r="N19" i="11"/>
  <c r="M127" i="11"/>
  <c r="M125" i="11"/>
  <c r="P100" i="11"/>
  <c r="P103" i="11" s="1"/>
  <c r="P102" i="11"/>
  <c r="K74" i="11"/>
  <c r="K30" i="11"/>
  <c r="K125" i="10"/>
  <c r="K127" i="10"/>
  <c r="P31" i="10"/>
  <c r="P91" i="10"/>
  <c r="M100" i="10"/>
  <c r="M103" i="10" s="1"/>
  <c r="M102" i="10"/>
  <c r="R24" i="10"/>
  <c r="H23" i="10" s="1"/>
  <c r="O56" i="9"/>
  <c r="O58" i="9"/>
  <c r="N23" i="8"/>
  <c r="P23" i="10"/>
  <c r="K100" i="9"/>
  <c r="K103" i="9" s="1"/>
  <c r="K102" i="9"/>
  <c r="J125" i="14"/>
  <c r="J127" i="14"/>
  <c r="J23" i="9"/>
  <c r="P29" i="10"/>
  <c r="P57" i="10"/>
  <c r="R98" i="8"/>
  <c r="J19" i="8"/>
  <c r="I19" i="8"/>
  <c r="O19" i="8"/>
  <c r="N19" i="8"/>
  <c r="K19" i="8"/>
  <c r="L19" i="8"/>
  <c r="J91" i="8"/>
  <c r="J31" i="8"/>
  <c r="H23" i="8"/>
  <c r="K29" i="8"/>
  <c r="K57" i="8"/>
  <c r="K127" i="7"/>
  <c r="K125" i="7"/>
  <c r="P29" i="9"/>
  <c r="P57" i="9"/>
  <c r="O19" i="7"/>
  <c r="P23" i="8"/>
  <c r="N57" i="8"/>
  <c r="N29" i="8"/>
  <c r="H73" i="7"/>
  <c r="H75" i="7"/>
  <c r="J29" i="8"/>
  <c r="J57" i="8"/>
  <c r="K56" i="7"/>
  <c r="K58" i="7"/>
  <c r="M92" i="6"/>
  <c r="M90" i="6"/>
  <c r="I23" i="7"/>
  <c r="N100" i="5"/>
  <c r="N103" i="5" s="1"/>
  <c r="N102" i="5"/>
  <c r="J100" i="6"/>
  <c r="J103" i="6" s="1"/>
  <c r="J102" i="6"/>
  <c r="M126" i="7"/>
  <c r="M33" i="7"/>
  <c r="M56" i="7"/>
  <c r="M58" i="7"/>
  <c r="I90" i="5"/>
  <c r="I92" i="5"/>
  <c r="K107" i="5"/>
  <c r="K109" i="5"/>
  <c r="N29" i="6"/>
  <c r="N57" i="6"/>
  <c r="N73" i="5"/>
  <c r="N75" i="5"/>
  <c r="K73" i="7"/>
  <c r="K75" i="7"/>
  <c r="R98" i="6"/>
  <c r="L19" i="6"/>
  <c r="Q19" i="6"/>
  <c r="I19" i="6"/>
  <c r="P19" i="6"/>
  <c r="O19" i="6"/>
  <c r="H19" i="6"/>
  <c r="J19" i="6"/>
  <c r="R51" i="5"/>
  <c r="O91" i="6"/>
  <c r="O31" i="6"/>
  <c r="R85" i="5"/>
  <c r="P57" i="5"/>
  <c r="P29" i="5"/>
  <c r="H23" i="4"/>
  <c r="Q74" i="4"/>
  <c r="Q30" i="4"/>
  <c r="J100" i="2"/>
  <c r="J103" i="2" s="1"/>
  <c r="J102" i="2"/>
  <c r="M33" i="5"/>
  <c r="M126" i="5"/>
  <c r="M74" i="4"/>
  <c r="M30" i="4"/>
  <c r="H23" i="6"/>
  <c r="Q102" i="4"/>
  <c r="Q100" i="4"/>
  <c r="Q103" i="4" s="1"/>
  <c r="P23" i="4"/>
  <c r="I91" i="4"/>
  <c r="I31" i="4"/>
  <c r="Q23" i="4"/>
  <c r="M126" i="2"/>
  <c r="M33" i="2"/>
  <c r="N31" i="2"/>
  <c r="N91" i="2"/>
  <c r="J57" i="2"/>
  <c r="J29" i="2"/>
  <c r="K126" i="2"/>
  <c r="K33" i="2"/>
  <c r="L29" i="3"/>
  <c r="L57" i="3"/>
  <c r="P126" i="14"/>
  <c r="P33" i="14"/>
  <c r="M33" i="14"/>
  <c r="M126" i="14"/>
  <c r="O91" i="12"/>
  <c r="O31" i="12"/>
  <c r="R49" i="12"/>
  <c r="R52" i="12" s="1"/>
  <c r="R51" i="12"/>
  <c r="I56" i="8"/>
  <c r="I58" i="8"/>
  <c r="I125" i="5"/>
  <c r="I127" i="5"/>
  <c r="I126" i="6"/>
  <c r="I33" i="6"/>
  <c r="J75" i="3"/>
  <c r="J73" i="3"/>
  <c r="P57" i="2"/>
  <c r="P29" i="2"/>
  <c r="L31" i="14"/>
  <c r="L91" i="14"/>
  <c r="J75" i="13"/>
  <c r="J73" i="13"/>
  <c r="L125" i="13"/>
  <c r="L127" i="13"/>
  <c r="K109" i="13"/>
  <c r="K107" i="13"/>
  <c r="H126" i="13"/>
  <c r="H33" i="13"/>
  <c r="R98" i="13"/>
  <c r="L19" i="13"/>
  <c r="K19" i="13"/>
  <c r="I19" i="13"/>
  <c r="Q19" i="13"/>
  <c r="H19" i="13"/>
  <c r="O19" i="13"/>
  <c r="P19" i="13"/>
  <c r="O75" i="13"/>
  <c r="O73" i="13"/>
  <c r="K126" i="13"/>
  <c r="K33" i="13"/>
  <c r="L56" i="13"/>
  <c r="L58" i="13"/>
  <c r="K23" i="14"/>
  <c r="P57" i="13"/>
  <c r="P29" i="13"/>
  <c r="R120" i="12"/>
  <c r="N107" i="12"/>
  <c r="N109" i="12"/>
  <c r="O107" i="12"/>
  <c r="O109" i="12"/>
  <c r="R24" i="13"/>
  <c r="J23" i="13" s="1"/>
  <c r="Q73" i="12"/>
  <c r="Q75" i="12"/>
  <c r="O74" i="12"/>
  <c r="O30" i="12"/>
  <c r="J57" i="12"/>
  <c r="J29" i="12"/>
  <c r="R66" i="12"/>
  <c r="R69" i="12" s="1"/>
  <c r="R68" i="12"/>
  <c r="J125" i="11"/>
  <c r="J127" i="11"/>
  <c r="K107" i="11"/>
  <c r="K109" i="11"/>
  <c r="O126" i="12"/>
  <c r="O33" i="12"/>
  <c r="N102" i="11"/>
  <c r="N100" i="11"/>
  <c r="N103" i="11" s="1"/>
  <c r="O58" i="11"/>
  <c r="O56" i="11"/>
  <c r="R98" i="11"/>
  <c r="O19" i="11"/>
  <c r="L19" i="11"/>
  <c r="K19" i="11"/>
  <c r="J19" i="11"/>
  <c r="N125" i="10"/>
  <c r="N127" i="10"/>
  <c r="Q91" i="10"/>
  <c r="Q31" i="10"/>
  <c r="P73" i="10"/>
  <c r="P75" i="10"/>
  <c r="L107" i="10"/>
  <c r="L109" i="10"/>
  <c r="P29" i="11"/>
  <c r="P57" i="11"/>
  <c r="N90" i="10"/>
  <c r="N92" i="10"/>
  <c r="H126" i="10"/>
  <c r="H33" i="10"/>
  <c r="P74" i="11"/>
  <c r="P30" i="11"/>
  <c r="P102" i="10"/>
  <c r="P100" i="10"/>
  <c r="P103" i="10" s="1"/>
  <c r="J31" i="10"/>
  <c r="J91" i="10"/>
  <c r="J23" i="8"/>
  <c r="I23" i="8"/>
  <c r="Q57" i="9"/>
  <c r="Q29" i="9"/>
  <c r="P100" i="7"/>
  <c r="P103" i="7" s="1"/>
  <c r="P102" i="7"/>
  <c r="L125" i="6"/>
  <c r="L127" i="6"/>
  <c r="L23" i="8"/>
  <c r="J23" i="7"/>
  <c r="P30" i="6"/>
  <c r="P74" i="6"/>
  <c r="L74" i="8"/>
  <c r="L30" i="8"/>
  <c r="J23" i="6"/>
  <c r="O127" i="7"/>
  <c r="O125" i="7"/>
  <c r="J90" i="6"/>
  <c r="J92" i="6"/>
  <c r="M126" i="8"/>
  <c r="M33" i="8"/>
  <c r="Q126" i="6"/>
  <c r="Q33" i="6"/>
  <c r="K126" i="5"/>
  <c r="K33" i="5"/>
  <c r="L74" i="5"/>
  <c r="L30" i="5"/>
  <c r="L33" i="5"/>
  <c r="L126" i="5"/>
  <c r="H23" i="5"/>
  <c r="Q90" i="8"/>
  <c r="Q92" i="8"/>
  <c r="H102" i="6"/>
  <c r="H100" i="6"/>
  <c r="H103" i="6" s="1"/>
  <c r="J126" i="7"/>
  <c r="J33" i="7"/>
  <c r="Q92" i="6"/>
  <c r="Q90" i="6"/>
  <c r="Q56" i="5"/>
  <c r="Q58" i="5"/>
  <c r="J56" i="4"/>
  <c r="J58" i="4"/>
  <c r="M23" i="6"/>
  <c r="K29" i="5"/>
  <c r="K57" i="5"/>
  <c r="O91" i="4"/>
  <c r="O31" i="4"/>
  <c r="R98" i="4"/>
  <c r="P19" i="4"/>
  <c r="H19" i="4"/>
  <c r="M19" i="4"/>
  <c r="J19" i="4"/>
  <c r="K19" i="4"/>
  <c r="Q33" i="2"/>
  <c r="Q126" i="2"/>
  <c r="Q90" i="3"/>
  <c r="Q92" i="3"/>
  <c r="I31" i="2"/>
  <c r="I91" i="2"/>
  <c r="J109" i="3"/>
  <c r="J107" i="3"/>
  <c r="K30" i="3"/>
  <c r="K74" i="3"/>
  <c r="N30" i="2"/>
  <c r="N74" i="2"/>
  <c r="K23" i="2"/>
  <c r="M23" i="2"/>
  <c r="O31" i="2"/>
  <c r="O91" i="2"/>
  <c r="H57" i="2"/>
  <c r="H29" i="2"/>
  <c r="M23" i="3"/>
  <c r="L91" i="2"/>
  <c r="L31" i="2"/>
  <c r="N23" i="13"/>
  <c r="J127" i="8"/>
  <c r="J125" i="8"/>
  <c r="I31" i="9"/>
  <c r="I91" i="9"/>
  <c r="P90" i="8"/>
  <c r="P92" i="8"/>
  <c r="K73" i="5"/>
  <c r="K75" i="5"/>
  <c r="L100" i="4"/>
  <c r="L103" i="4" s="1"/>
  <c r="L102" i="4"/>
  <c r="N31" i="3"/>
  <c r="N91" i="3"/>
  <c r="O100" i="13"/>
  <c r="O103" i="13" s="1"/>
  <c r="O102" i="13"/>
  <c r="K109" i="12"/>
  <c r="K107" i="12"/>
  <c r="R85" i="11"/>
  <c r="Q102" i="10"/>
  <c r="Q100" i="10"/>
  <c r="Q103" i="10" s="1"/>
  <c r="L91" i="11"/>
  <c r="L31" i="11"/>
  <c r="K92" i="12"/>
  <c r="K90" i="12"/>
  <c r="M92" i="11"/>
  <c r="M90" i="11"/>
  <c r="K56" i="10"/>
  <c r="K58" i="10"/>
  <c r="L29" i="11"/>
  <c r="L57" i="11"/>
  <c r="H29" i="11"/>
  <c r="H57" i="11"/>
  <c r="O107" i="10"/>
  <c r="O109" i="10"/>
  <c r="Q100" i="9"/>
  <c r="Q103" i="9" s="1"/>
  <c r="Q102" i="9"/>
  <c r="I57" i="10"/>
  <c r="I29" i="10"/>
  <c r="M57" i="11"/>
  <c r="M29" i="11"/>
  <c r="I74" i="10"/>
  <c r="I30" i="10"/>
  <c r="H31" i="10"/>
  <c r="H91" i="10"/>
  <c r="J74" i="10"/>
  <c r="J30" i="10"/>
  <c r="M125" i="9"/>
  <c r="M127" i="9"/>
  <c r="I125" i="8"/>
  <c r="I127" i="8"/>
  <c r="R127" i="8" s="1"/>
  <c r="L90" i="9"/>
  <c r="L92" i="9"/>
  <c r="O73" i="9"/>
  <c r="O75" i="9"/>
  <c r="R98" i="10"/>
  <c r="K19" i="10"/>
  <c r="I19" i="10"/>
  <c r="Q19" i="10"/>
  <c r="O19" i="10"/>
  <c r="N19" i="10"/>
  <c r="J19" i="10"/>
  <c r="L19" i="10"/>
  <c r="H19" i="10"/>
  <c r="O125" i="9"/>
  <c r="O127" i="9"/>
  <c r="Q125" i="8"/>
  <c r="Q127" i="8"/>
  <c r="N107" i="10"/>
  <c r="N109" i="10"/>
  <c r="L57" i="9"/>
  <c r="L29" i="9"/>
  <c r="L73" i="9"/>
  <c r="L75" i="9"/>
  <c r="J102" i="8"/>
  <c r="J100" i="8"/>
  <c r="J103" i="8" s="1"/>
  <c r="I57" i="9"/>
  <c r="I29" i="9"/>
  <c r="J57" i="9"/>
  <c r="J29" i="9"/>
  <c r="P56" i="8"/>
  <c r="P58" i="8"/>
  <c r="N23" i="7"/>
  <c r="H91" i="8"/>
  <c r="H31" i="8"/>
  <c r="K109" i="8"/>
  <c r="K107" i="8"/>
  <c r="L127" i="7"/>
  <c r="L125" i="7"/>
  <c r="O107" i="6"/>
  <c r="O109" i="6"/>
  <c r="Q33" i="7"/>
  <c r="Q126" i="7"/>
  <c r="L23" i="7"/>
  <c r="L100" i="8"/>
  <c r="L103" i="8" s="1"/>
  <c r="L102" i="8"/>
  <c r="R98" i="7"/>
  <c r="P19" i="7"/>
  <c r="H19" i="7"/>
  <c r="M19" i="7"/>
  <c r="N19" i="7"/>
  <c r="K19" i="7"/>
  <c r="L19" i="7"/>
  <c r="Q102" i="7"/>
  <c r="Q100" i="7"/>
  <c r="Q103" i="7" s="1"/>
  <c r="I75" i="6"/>
  <c r="I73" i="6"/>
  <c r="M23" i="7"/>
  <c r="M75" i="6"/>
  <c r="M73" i="6"/>
  <c r="R120" i="5"/>
  <c r="O57" i="7"/>
  <c r="O29" i="7"/>
  <c r="I107" i="5"/>
  <c r="I109" i="5"/>
  <c r="O100" i="3"/>
  <c r="O103" i="3" s="1"/>
  <c r="O102" i="3"/>
  <c r="M58" i="6"/>
  <c r="M56" i="6"/>
  <c r="N19" i="5"/>
  <c r="R98" i="5"/>
  <c r="K19" i="5"/>
  <c r="Q19" i="5"/>
  <c r="O19" i="5"/>
  <c r="L19" i="5"/>
  <c r="J19" i="5"/>
  <c r="I19" i="5"/>
  <c r="Q73" i="5"/>
  <c r="Q75" i="5"/>
  <c r="H57" i="5"/>
  <c r="H29" i="5"/>
  <c r="J125" i="4"/>
  <c r="J127" i="4"/>
  <c r="Q125" i="3"/>
  <c r="Q127" i="3"/>
  <c r="K90" i="5"/>
  <c r="K92" i="5"/>
  <c r="J90" i="4"/>
  <c r="J92" i="4"/>
  <c r="R58" i="4"/>
  <c r="O59" i="4" s="1"/>
  <c r="O35" i="4" s="1"/>
  <c r="I57" i="4"/>
  <c r="I29" i="4"/>
  <c r="M19" i="6"/>
  <c r="I100" i="4"/>
  <c r="I103" i="4" s="1"/>
  <c r="I102" i="4"/>
  <c r="J73" i="4"/>
  <c r="J75" i="4"/>
  <c r="R75" i="4" s="1"/>
  <c r="I90" i="3"/>
  <c r="I92" i="3"/>
  <c r="M73" i="2"/>
  <c r="R73" i="2" s="1"/>
  <c r="M75" i="2"/>
  <c r="R75" i="2" s="1"/>
  <c r="K57" i="3"/>
  <c r="K29" i="3"/>
  <c r="L91" i="3"/>
  <c r="L31" i="3"/>
  <c r="M32" i="2"/>
  <c r="M108" i="2"/>
  <c r="O33" i="2"/>
  <c r="O126" i="2"/>
  <c r="N29" i="2"/>
  <c r="N57" i="2"/>
  <c r="I74" i="2"/>
  <c r="I30" i="2"/>
  <c r="Q109" i="2"/>
  <c r="Q107" i="2"/>
  <c r="J92" i="13"/>
  <c r="J90" i="13"/>
  <c r="J75" i="11"/>
  <c r="R75" i="11" s="1"/>
  <c r="J73" i="11"/>
  <c r="K73" i="10"/>
  <c r="K75" i="10"/>
  <c r="O92" i="8"/>
  <c r="O90" i="8"/>
  <c r="H126" i="8"/>
  <c r="H33" i="8"/>
  <c r="Q107" i="8"/>
  <c r="Q109" i="8"/>
  <c r="H23" i="7"/>
  <c r="L102" i="5"/>
  <c r="L100" i="5"/>
  <c r="L103" i="5" s="1"/>
  <c r="I109" i="6"/>
  <c r="I107" i="6"/>
  <c r="M74" i="5"/>
  <c r="M30" i="5"/>
  <c r="L31" i="4"/>
  <c r="L91" i="4"/>
  <c r="K108" i="2"/>
  <c r="K32" i="2"/>
  <c r="H126" i="14"/>
  <c r="R125" i="14"/>
  <c r="H33" i="14"/>
  <c r="I33" i="14"/>
  <c r="I126" i="14"/>
  <c r="M100" i="14"/>
  <c r="M103" i="14" s="1"/>
  <c r="M102" i="14"/>
  <c r="P56" i="14"/>
  <c r="P58" i="14"/>
  <c r="Q23" i="14"/>
  <c r="O23" i="14"/>
  <c r="R90" i="13"/>
  <c r="H31" i="13"/>
  <c r="H91" i="13"/>
  <c r="J109" i="13"/>
  <c r="J107" i="13"/>
  <c r="M23" i="13"/>
  <c r="K102" i="14"/>
  <c r="K100" i="14"/>
  <c r="K103" i="14" s="1"/>
  <c r="H100" i="14"/>
  <c r="H103" i="14" s="1"/>
  <c r="H102" i="14"/>
  <c r="N33" i="14"/>
  <c r="N126" i="14"/>
  <c r="M19" i="14"/>
  <c r="L19" i="14"/>
  <c r="J19" i="14"/>
  <c r="H19" i="14"/>
  <c r="R98" i="14"/>
  <c r="P19" i="14"/>
  <c r="K19" i="14"/>
  <c r="Q19" i="14"/>
  <c r="J56" i="13"/>
  <c r="J58" i="13"/>
  <c r="L23" i="14"/>
  <c r="Q126" i="13"/>
  <c r="Q33" i="13"/>
  <c r="Q23" i="13"/>
  <c r="N126" i="13"/>
  <c r="N33" i="13"/>
  <c r="I126" i="13"/>
  <c r="I33" i="13"/>
  <c r="M100" i="13"/>
  <c r="M103" i="13" s="1"/>
  <c r="M102" i="13"/>
  <c r="L109" i="12"/>
  <c r="L107" i="12"/>
  <c r="Q107" i="12"/>
  <c r="Q109" i="12"/>
  <c r="H29" i="13"/>
  <c r="H57" i="13"/>
  <c r="P125" i="12"/>
  <c r="P127" i="12"/>
  <c r="J107" i="12"/>
  <c r="J109" i="12"/>
  <c r="J23" i="12"/>
  <c r="J126" i="12"/>
  <c r="J33" i="12"/>
  <c r="I73" i="12"/>
  <c r="I75" i="12"/>
  <c r="Q74" i="13"/>
  <c r="Q30" i="13"/>
  <c r="R68" i="11"/>
  <c r="R118" i="11"/>
  <c r="R121" i="11" s="1"/>
  <c r="R120" i="11"/>
  <c r="I102" i="10"/>
  <c r="I100" i="10"/>
  <c r="I103" i="10" s="1"/>
  <c r="O125" i="10"/>
  <c r="O127" i="10"/>
  <c r="R127" i="10" s="1"/>
  <c r="Q30" i="11"/>
  <c r="Q74" i="11"/>
  <c r="M23" i="10"/>
  <c r="L74" i="10"/>
  <c r="L30" i="10"/>
  <c r="I100" i="9"/>
  <c r="I103" i="9" s="1"/>
  <c r="I102" i="9"/>
  <c r="P102" i="9"/>
  <c r="P100" i="9"/>
  <c r="P103" i="9" s="1"/>
  <c r="K57" i="12"/>
  <c r="K29" i="12"/>
  <c r="P126" i="10"/>
  <c r="P33" i="10"/>
  <c r="K33" i="9"/>
  <c r="K126" i="9"/>
  <c r="N107" i="9"/>
  <c r="N109" i="9"/>
  <c r="N125" i="8"/>
  <c r="N127" i="8"/>
  <c r="M74" i="12"/>
  <c r="M30" i="12"/>
  <c r="J73" i="9"/>
  <c r="J75" i="9"/>
  <c r="H102" i="10"/>
  <c r="H100" i="10"/>
  <c r="H103" i="10" s="1"/>
  <c r="N90" i="8"/>
  <c r="N92" i="8"/>
  <c r="P30" i="9"/>
  <c r="P74" i="9"/>
  <c r="Q23" i="9"/>
  <c r="Q74" i="9"/>
  <c r="Q30" i="9"/>
  <c r="M75" i="8"/>
  <c r="M73" i="8"/>
  <c r="P100" i="8"/>
  <c r="P103" i="8" s="1"/>
  <c r="P102" i="8"/>
  <c r="L23" i="9"/>
  <c r="K23" i="9"/>
  <c r="P126" i="8"/>
  <c r="P33" i="8"/>
  <c r="M19" i="8"/>
  <c r="Q33" i="9"/>
  <c r="Q126" i="9"/>
  <c r="J19" i="7"/>
  <c r="O73" i="6"/>
  <c r="O75" i="6"/>
  <c r="J90" i="7"/>
  <c r="J92" i="7"/>
  <c r="I19" i="7"/>
  <c r="R85" i="6"/>
  <c r="I126" i="7"/>
  <c r="I33" i="7"/>
  <c r="N29" i="9"/>
  <c r="N57" i="9"/>
  <c r="O107" i="8"/>
  <c r="O109" i="8"/>
  <c r="P73" i="5"/>
  <c r="P75" i="5"/>
  <c r="J33" i="5"/>
  <c r="J126" i="5"/>
  <c r="P29" i="6"/>
  <c r="P57" i="6"/>
  <c r="P125" i="5"/>
  <c r="P127" i="5"/>
  <c r="M19" i="5"/>
  <c r="I90" i="8"/>
  <c r="R90" i="8" s="1"/>
  <c r="I92" i="8"/>
  <c r="N90" i="5"/>
  <c r="N92" i="5"/>
  <c r="Q74" i="7"/>
  <c r="Q30" i="7"/>
  <c r="I92" i="6"/>
  <c r="I90" i="6"/>
  <c r="R90" i="6" s="1"/>
  <c r="N23" i="6"/>
  <c r="M74" i="7"/>
  <c r="M30" i="7"/>
  <c r="O23" i="5"/>
  <c r="H74" i="6"/>
  <c r="H30" i="6"/>
  <c r="I23" i="4"/>
  <c r="L31" i="7"/>
  <c r="L91" i="7"/>
  <c r="K74" i="4"/>
  <c r="K30" i="4"/>
  <c r="I125" i="3"/>
  <c r="I127" i="3"/>
  <c r="I56" i="5"/>
  <c r="R56" i="5" s="1"/>
  <c r="I58" i="5"/>
  <c r="L125" i="3"/>
  <c r="L127" i="3"/>
  <c r="I33" i="2"/>
  <c r="I126" i="2"/>
  <c r="M100" i="6"/>
  <c r="M103" i="6" s="1"/>
  <c r="M102" i="6"/>
  <c r="O73" i="3"/>
  <c r="O75" i="3"/>
  <c r="P127" i="2"/>
  <c r="P125" i="2"/>
  <c r="H74" i="3"/>
  <c r="H30" i="3"/>
  <c r="L126" i="4"/>
  <c r="L33" i="4"/>
  <c r="N57" i="4"/>
  <c r="N29" i="4"/>
  <c r="Q56" i="3"/>
  <c r="Q58" i="3"/>
  <c r="N102" i="2"/>
  <c r="N100" i="2"/>
  <c r="N103" i="2" s="1"/>
  <c r="O23" i="4"/>
  <c r="M57" i="4"/>
  <c r="M29" i="4"/>
  <c r="R68" i="3"/>
  <c r="R98" i="3"/>
  <c r="O19" i="3"/>
  <c r="M19" i="3"/>
  <c r="L19" i="3"/>
  <c r="K19" i="3"/>
  <c r="J19" i="3"/>
  <c r="M56" i="2"/>
  <c r="R56" i="2" s="1"/>
  <c r="M58" i="2"/>
  <c r="H108" i="2"/>
  <c r="H32" i="2"/>
  <c r="K57" i="2"/>
  <c r="K29" i="2"/>
  <c r="J91" i="2"/>
  <c r="J31" i="2"/>
  <c r="K33" i="3"/>
  <c r="K126" i="3"/>
  <c r="P57" i="3"/>
  <c r="P29" i="3"/>
  <c r="P31" i="2"/>
  <c r="P91" i="2"/>
  <c r="N74" i="3"/>
  <c r="N30" i="3"/>
  <c r="Q107" i="3"/>
  <c r="Q109" i="3"/>
  <c r="L57" i="2"/>
  <c r="L29" i="2"/>
  <c r="O56" i="14"/>
  <c r="O58" i="14"/>
  <c r="J90" i="14"/>
  <c r="J92" i="14"/>
  <c r="Q90" i="12"/>
  <c r="Q92" i="12"/>
  <c r="I74" i="11"/>
  <c r="I30" i="11"/>
  <c r="R83" i="9"/>
  <c r="R86" i="9" s="1"/>
  <c r="R85" i="9"/>
  <c r="L108" i="9"/>
  <c r="L32" i="9"/>
  <c r="O102" i="7"/>
  <c r="O100" i="7"/>
  <c r="O103" i="7" s="1"/>
  <c r="J56" i="7"/>
  <c r="J58" i="7"/>
  <c r="R58" i="7" s="1"/>
  <c r="O23" i="7"/>
  <c r="H91" i="5"/>
  <c r="H31" i="5"/>
  <c r="P102" i="6"/>
  <c r="P100" i="6"/>
  <c r="P103" i="6" s="1"/>
  <c r="J100" i="4"/>
  <c r="J103" i="4" s="1"/>
  <c r="J102" i="4"/>
  <c r="I73" i="3"/>
  <c r="I75" i="3"/>
  <c r="M109" i="3"/>
  <c r="M107" i="3"/>
  <c r="J57" i="5"/>
  <c r="J29" i="5"/>
  <c r="O57" i="4"/>
  <c r="O29" i="4"/>
  <c r="P100" i="14"/>
  <c r="P103" i="14" s="1"/>
  <c r="P102" i="14"/>
  <c r="N100" i="14"/>
  <c r="N103" i="14" s="1"/>
  <c r="N102" i="14"/>
  <c r="J73" i="14"/>
  <c r="J75" i="14"/>
  <c r="Q91" i="13"/>
  <c r="Q31" i="13"/>
  <c r="L29" i="12"/>
  <c r="L57" i="12"/>
  <c r="L33" i="14"/>
  <c r="L126" i="14"/>
  <c r="H56" i="14"/>
  <c r="H58" i="14"/>
  <c r="Q107" i="14"/>
  <c r="Q109" i="14"/>
  <c r="L57" i="14"/>
  <c r="L29" i="14"/>
  <c r="Q107" i="13"/>
  <c r="Q109" i="13"/>
  <c r="I107" i="13"/>
  <c r="I109" i="13"/>
  <c r="L74" i="13"/>
  <c r="L30" i="13"/>
  <c r="I125" i="11"/>
  <c r="I127" i="11"/>
  <c r="N74" i="12"/>
  <c r="N30" i="12"/>
  <c r="Q91" i="11"/>
  <c r="Q31" i="11"/>
  <c r="J23" i="11"/>
  <c r="P100" i="12"/>
  <c r="P103" i="12" s="1"/>
  <c r="P102" i="12"/>
  <c r="H92" i="11"/>
  <c r="H90" i="11"/>
  <c r="J107" i="11"/>
  <c r="J109" i="11"/>
  <c r="L74" i="11"/>
  <c r="L30" i="11"/>
  <c r="Q29" i="13"/>
  <c r="Q57" i="13"/>
  <c r="O90" i="10"/>
  <c r="O92" i="10"/>
  <c r="K57" i="11"/>
  <c r="K29" i="11"/>
  <c r="H107" i="12"/>
  <c r="H109" i="12"/>
  <c r="N56" i="11"/>
  <c r="R56" i="11" s="1"/>
  <c r="N58" i="11"/>
  <c r="Q29" i="10"/>
  <c r="Q57" i="10"/>
  <c r="M23" i="11"/>
  <c r="Q74" i="10"/>
  <c r="Q30" i="10"/>
  <c r="H23" i="9"/>
  <c r="H102" i="9"/>
  <c r="H100" i="9"/>
  <c r="H103" i="9" s="1"/>
  <c r="M57" i="12"/>
  <c r="M29" i="12"/>
  <c r="L125" i="9"/>
  <c r="L127" i="9"/>
  <c r="K23" i="11"/>
  <c r="J125" i="9"/>
  <c r="J127" i="9"/>
  <c r="K23" i="8"/>
  <c r="M91" i="10"/>
  <c r="M31" i="10"/>
  <c r="I23" i="9"/>
  <c r="O23" i="9"/>
  <c r="N23" i="9"/>
  <c r="H19" i="8"/>
  <c r="H100" i="7"/>
  <c r="H103" i="7" s="1"/>
  <c r="H102" i="7"/>
  <c r="H56" i="8"/>
  <c r="H58" i="8"/>
  <c r="N31" i="9"/>
  <c r="N91" i="9"/>
  <c r="M23" i="8"/>
  <c r="M73" i="9"/>
  <c r="M75" i="9"/>
  <c r="R100" i="9"/>
  <c r="R103" i="9" s="1"/>
  <c r="R102" i="9"/>
  <c r="P73" i="8"/>
  <c r="P75" i="8"/>
  <c r="P127" i="7"/>
  <c r="P125" i="7"/>
  <c r="K109" i="7"/>
  <c r="K107" i="7"/>
  <c r="L74" i="6"/>
  <c r="L30" i="6"/>
  <c r="J107" i="7"/>
  <c r="J109" i="7"/>
  <c r="Q73" i="8"/>
  <c r="Q75" i="8"/>
  <c r="J125" i="6"/>
  <c r="J127" i="6"/>
  <c r="J73" i="6"/>
  <c r="R73" i="6" s="1"/>
  <c r="J75" i="6"/>
  <c r="I102" i="7"/>
  <c r="I100" i="7"/>
  <c r="I103" i="7" s="1"/>
  <c r="M90" i="7"/>
  <c r="M92" i="7"/>
  <c r="K23" i="6"/>
  <c r="K91" i="6"/>
  <c r="K31" i="6"/>
  <c r="J31" i="5"/>
  <c r="J91" i="5"/>
  <c r="H73" i="5"/>
  <c r="H75" i="5"/>
  <c r="L23" i="6"/>
  <c r="H125" i="5"/>
  <c r="H127" i="5"/>
  <c r="M100" i="5"/>
  <c r="M103" i="5" s="1"/>
  <c r="M102" i="5"/>
  <c r="N19" i="6"/>
  <c r="I73" i="5"/>
  <c r="I75" i="5"/>
  <c r="P19" i="5"/>
  <c r="M23" i="4"/>
  <c r="O73" i="4"/>
  <c r="O75" i="4"/>
  <c r="O76" i="4" s="1"/>
  <c r="O36" i="4" s="1"/>
  <c r="O90" i="3"/>
  <c r="O92" i="3"/>
  <c r="M108" i="7"/>
  <c r="M32" i="7"/>
  <c r="I74" i="4"/>
  <c r="I30" i="4"/>
  <c r="L107" i="3"/>
  <c r="L109" i="3"/>
  <c r="M126" i="4"/>
  <c r="M33" i="4"/>
  <c r="J90" i="3"/>
  <c r="J92" i="3"/>
  <c r="O102" i="2"/>
  <c r="O100" i="2"/>
  <c r="O103" i="2" s="1"/>
  <c r="I56" i="3"/>
  <c r="I58" i="3"/>
  <c r="L56" i="6"/>
  <c r="L58" i="6"/>
  <c r="L74" i="3"/>
  <c r="L30" i="3"/>
  <c r="O74" i="2"/>
  <c r="O30" i="2"/>
  <c r="N126" i="3"/>
  <c r="N33" i="3"/>
  <c r="H126" i="2"/>
  <c r="H33" i="2"/>
  <c r="O23" i="2"/>
  <c r="N23" i="2"/>
  <c r="P93" i="2"/>
  <c r="P37" i="2" s="1"/>
  <c r="K74" i="2"/>
  <c r="K30" i="2"/>
  <c r="J23" i="2"/>
  <c r="I57" i="2"/>
  <c r="I29" i="2"/>
  <c r="K33" i="14"/>
  <c r="K126" i="14"/>
  <c r="H74" i="13"/>
  <c r="H30" i="13"/>
  <c r="N74" i="13"/>
  <c r="N30" i="13"/>
  <c r="K75" i="13"/>
  <c r="K73" i="13"/>
  <c r="R73" i="13" s="1"/>
  <c r="H74" i="11"/>
  <c r="H30" i="11"/>
  <c r="H29" i="10"/>
  <c r="H57" i="10"/>
  <c r="O90" i="9"/>
  <c r="O92" i="9"/>
  <c r="P73" i="7"/>
  <c r="P75" i="7"/>
  <c r="J58" i="6"/>
  <c r="J56" i="6"/>
  <c r="R56" i="6" s="1"/>
  <c r="N31" i="6"/>
  <c r="N91" i="6"/>
  <c r="Q30" i="2"/>
  <c r="Q74" i="2"/>
  <c r="H23" i="14"/>
  <c r="Q31" i="14"/>
  <c r="Q91" i="14"/>
  <c r="O100" i="14"/>
  <c r="O103" i="14" s="1"/>
  <c r="O102" i="14"/>
  <c r="Q125" i="11"/>
  <c r="Q127" i="11"/>
  <c r="K90" i="14"/>
  <c r="K92" i="14"/>
  <c r="Q74" i="14"/>
  <c r="Q30" i="14"/>
  <c r="J107" i="14"/>
  <c r="J109" i="14"/>
  <c r="I31" i="14"/>
  <c r="I91" i="14"/>
  <c r="J125" i="13"/>
  <c r="J127" i="13"/>
  <c r="L102" i="14"/>
  <c r="L100" i="14"/>
  <c r="L103" i="14" s="1"/>
  <c r="R120" i="13"/>
  <c r="O73" i="14"/>
  <c r="O75" i="14"/>
  <c r="Q33" i="14"/>
  <c r="Q126" i="14"/>
  <c r="P74" i="13"/>
  <c r="P30" i="13"/>
  <c r="O58" i="13"/>
  <c r="O56" i="13"/>
  <c r="J19" i="13"/>
  <c r="P107" i="13"/>
  <c r="P109" i="13"/>
  <c r="L74" i="14"/>
  <c r="L30" i="14"/>
  <c r="L91" i="13"/>
  <c r="L31" i="13"/>
  <c r="Q125" i="12"/>
  <c r="Q127" i="12"/>
  <c r="K126" i="12"/>
  <c r="K33" i="12"/>
  <c r="I91" i="13"/>
  <c r="I31" i="13"/>
  <c r="I107" i="12"/>
  <c r="I109" i="12"/>
  <c r="N100" i="13"/>
  <c r="N103" i="13" s="1"/>
  <c r="N102" i="13"/>
  <c r="H125" i="12"/>
  <c r="H127" i="12"/>
  <c r="K75" i="12"/>
  <c r="K73" i="12"/>
  <c r="M33" i="13"/>
  <c r="M126" i="13"/>
  <c r="O109" i="11"/>
  <c r="O107" i="11"/>
  <c r="I29" i="12"/>
  <c r="I57" i="12"/>
  <c r="N58" i="12"/>
  <c r="R58" i="12" s="1"/>
  <c r="N56" i="12"/>
  <c r="J74" i="12"/>
  <c r="J30" i="12"/>
  <c r="Q19" i="11"/>
  <c r="R98" i="12"/>
  <c r="K19" i="12"/>
  <c r="Q19" i="12"/>
  <c r="O19" i="12"/>
  <c r="L19" i="12"/>
  <c r="I19" i="12"/>
  <c r="J19" i="12"/>
  <c r="H19" i="12"/>
  <c r="N57" i="13"/>
  <c r="N29" i="13"/>
  <c r="O73" i="11"/>
  <c r="R73" i="11" s="1"/>
  <c r="O75" i="11"/>
  <c r="O73" i="10"/>
  <c r="O75" i="10"/>
  <c r="O91" i="11"/>
  <c r="O31" i="11"/>
  <c r="N23" i="11"/>
  <c r="K90" i="10"/>
  <c r="K92" i="10"/>
  <c r="R92" i="10" s="1"/>
  <c r="R118" i="9"/>
  <c r="R121" i="9" s="1"/>
  <c r="R120" i="9"/>
  <c r="R120" i="10"/>
  <c r="N56" i="10"/>
  <c r="N58" i="10"/>
  <c r="M126" i="10"/>
  <c r="M33" i="10"/>
  <c r="N73" i="10"/>
  <c r="N75" i="10"/>
  <c r="M57" i="10"/>
  <c r="M29" i="10"/>
  <c r="N33" i="9"/>
  <c r="N126" i="9"/>
  <c r="M74" i="10"/>
  <c r="M30" i="10"/>
  <c r="M90" i="9"/>
  <c r="M92" i="9"/>
  <c r="R85" i="8"/>
  <c r="J91" i="11"/>
  <c r="J31" i="11"/>
  <c r="R75" i="10"/>
  <c r="J90" i="9"/>
  <c r="J92" i="9"/>
  <c r="M56" i="9"/>
  <c r="M58" i="9"/>
  <c r="R58" i="9" s="1"/>
  <c r="J57" i="10"/>
  <c r="J29" i="10"/>
  <c r="N73" i="8"/>
  <c r="N75" i="8"/>
  <c r="R51" i="8"/>
  <c r="H102" i="8"/>
  <c r="H100" i="8"/>
  <c r="H103" i="8" s="1"/>
  <c r="N109" i="7"/>
  <c r="N107" i="7"/>
  <c r="Q56" i="8"/>
  <c r="Q58" i="8"/>
  <c r="I33" i="9"/>
  <c r="I126" i="9"/>
  <c r="R73" i="9"/>
  <c r="H74" i="9"/>
  <c r="H30" i="9"/>
  <c r="O125" i="8"/>
  <c r="O127" i="8"/>
  <c r="M102" i="8"/>
  <c r="M100" i="8"/>
  <c r="M103" i="8" s="1"/>
  <c r="K91" i="9"/>
  <c r="K31" i="9"/>
  <c r="K126" i="8"/>
  <c r="K33" i="8"/>
  <c r="H127" i="7"/>
  <c r="H125" i="7"/>
  <c r="Q23" i="7"/>
  <c r="K91" i="8"/>
  <c r="K31" i="8"/>
  <c r="K90" i="7"/>
  <c r="K92" i="7"/>
  <c r="K109" i="6"/>
  <c r="K107" i="6"/>
  <c r="R118" i="6"/>
  <c r="R121" i="6" s="1"/>
  <c r="R120" i="6"/>
  <c r="L74" i="7"/>
  <c r="L30" i="7"/>
  <c r="L90" i="6"/>
  <c r="L92" i="6"/>
  <c r="N30" i="7"/>
  <c r="N74" i="7"/>
  <c r="K74" i="8"/>
  <c r="K30" i="8"/>
  <c r="R66" i="7"/>
  <c r="R69" i="7" s="1"/>
  <c r="R68" i="7"/>
  <c r="M125" i="6"/>
  <c r="M127" i="6"/>
  <c r="Q74" i="6"/>
  <c r="Q30" i="6"/>
  <c r="Q125" i="5"/>
  <c r="Q127" i="5"/>
  <c r="P91" i="5"/>
  <c r="P31" i="5"/>
  <c r="Q23" i="6"/>
  <c r="J107" i="5"/>
  <c r="J109" i="5"/>
  <c r="O102" i="4"/>
  <c r="O100" i="4"/>
  <c r="O103" i="4" s="1"/>
  <c r="O31" i="7"/>
  <c r="O91" i="7"/>
  <c r="N30" i="6"/>
  <c r="N74" i="6"/>
  <c r="O74" i="7"/>
  <c r="O30" i="7"/>
  <c r="K74" i="6"/>
  <c r="K30" i="6"/>
  <c r="N102" i="6"/>
  <c r="N100" i="6"/>
  <c r="N103" i="6" s="1"/>
  <c r="K125" i="4"/>
  <c r="K127" i="4"/>
  <c r="L32" i="7"/>
  <c r="L108" i="7"/>
  <c r="L107" i="6"/>
  <c r="L109" i="6"/>
  <c r="L57" i="5"/>
  <c r="L29" i="5"/>
  <c r="H19" i="5"/>
  <c r="M108" i="4"/>
  <c r="M32" i="4"/>
  <c r="R127" i="6"/>
  <c r="J74" i="5"/>
  <c r="J30" i="5"/>
  <c r="N100" i="3"/>
  <c r="N103" i="3" s="1"/>
  <c r="N102" i="3"/>
  <c r="L127" i="2"/>
  <c r="L125" i="2"/>
  <c r="R92" i="4"/>
  <c r="J23" i="4"/>
  <c r="R56" i="4"/>
  <c r="J56" i="3"/>
  <c r="J58" i="3"/>
  <c r="N31" i="4"/>
  <c r="N91" i="4"/>
  <c r="K29" i="4"/>
  <c r="K57" i="4"/>
  <c r="J23" i="3"/>
  <c r="Q107" i="5"/>
  <c r="Q109" i="5"/>
  <c r="N23" i="4"/>
  <c r="O56" i="3"/>
  <c r="O58" i="3"/>
  <c r="Q23" i="2"/>
  <c r="M93" i="2"/>
  <c r="M37" i="2" s="1"/>
  <c r="Q57" i="2"/>
  <c r="Q29" i="2"/>
  <c r="R127" i="2"/>
  <c r="H31" i="2"/>
  <c r="H91" i="2"/>
  <c r="R90" i="2"/>
  <c r="Q93" i="2" s="1"/>
  <c r="Q37" i="2" s="1"/>
  <c r="O29" i="2"/>
  <c r="O57" i="2"/>
  <c r="I107" i="3"/>
  <c r="I109" i="3"/>
  <c r="N57" i="3"/>
  <c r="N29" i="3"/>
  <c r="M76" i="7" l="1"/>
  <c r="M36" i="7" s="1"/>
  <c r="R74" i="11"/>
  <c r="R30" i="11"/>
  <c r="R29" i="11"/>
  <c r="R57" i="11"/>
  <c r="R91" i="6"/>
  <c r="R31" i="6"/>
  <c r="Q128" i="10"/>
  <c r="Q39" i="10" s="1"/>
  <c r="L76" i="12"/>
  <c r="L36" i="12" s="1"/>
  <c r="J76" i="12"/>
  <c r="J36" i="12" s="1"/>
  <c r="R57" i="2"/>
  <c r="R29" i="2"/>
  <c r="R57" i="6"/>
  <c r="R29" i="6"/>
  <c r="N41" i="7"/>
  <c r="R74" i="2"/>
  <c r="R30" i="2"/>
  <c r="R74" i="13"/>
  <c r="R30" i="13"/>
  <c r="M128" i="8"/>
  <c r="M39" i="8" s="1"/>
  <c r="R57" i="5"/>
  <c r="R29" i="5"/>
  <c r="P76" i="9"/>
  <c r="P36" i="9" s="1"/>
  <c r="J59" i="9"/>
  <c r="J35" i="9" s="1"/>
  <c r="R74" i="6"/>
  <c r="R30" i="6"/>
  <c r="R31" i="8"/>
  <c r="R91" i="8"/>
  <c r="I108" i="12"/>
  <c r="I32" i="12"/>
  <c r="Q32" i="5"/>
  <c r="Q108" i="5"/>
  <c r="R29" i="4"/>
  <c r="R57" i="4"/>
  <c r="N107" i="6"/>
  <c r="N109" i="6"/>
  <c r="N110" i="6" s="1"/>
  <c r="N38" i="6" s="1"/>
  <c r="K108" i="6"/>
  <c r="K32" i="6"/>
  <c r="K41" i="6" s="1"/>
  <c r="R127" i="7"/>
  <c r="O33" i="8"/>
  <c r="O126" i="8"/>
  <c r="Q57" i="8"/>
  <c r="Q29" i="8"/>
  <c r="M31" i="9"/>
  <c r="M91" i="9"/>
  <c r="N74" i="10"/>
  <c r="N30" i="10"/>
  <c r="R100" i="12"/>
  <c r="R103" i="12" s="1"/>
  <c r="R102" i="12"/>
  <c r="K76" i="12"/>
  <c r="K36" i="12" s="1"/>
  <c r="O57" i="13"/>
  <c r="O29" i="13"/>
  <c r="M109" i="5"/>
  <c r="M107" i="5"/>
  <c r="H74" i="5"/>
  <c r="H30" i="5"/>
  <c r="R73" i="5"/>
  <c r="J126" i="6"/>
  <c r="J33" i="6"/>
  <c r="M74" i="9"/>
  <c r="M30" i="9"/>
  <c r="H109" i="7"/>
  <c r="H107" i="7"/>
  <c r="P107" i="12"/>
  <c r="P109" i="12"/>
  <c r="J57" i="7"/>
  <c r="J29" i="7"/>
  <c r="R56" i="7"/>
  <c r="N59" i="7" s="1"/>
  <c r="N35" i="7" s="1"/>
  <c r="O57" i="14"/>
  <c r="O29" i="14"/>
  <c r="R127" i="3"/>
  <c r="P126" i="5"/>
  <c r="P33" i="5"/>
  <c r="O33" i="10"/>
  <c r="O126" i="10"/>
  <c r="M107" i="13"/>
  <c r="M109" i="13"/>
  <c r="H107" i="14"/>
  <c r="H109" i="14"/>
  <c r="P29" i="14"/>
  <c r="P57" i="14"/>
  <c r="L109" i="5"/>
  <c r="L107" i="5"/>
  <c r="O91" i="8"/>
  <c r="O31" i="8"/>
  <c r="K41" i="3"/>
  <c r="J126" i="4"/>
  <c r="J33" i="4"/>
  <c r="R125" i="4"/>
  <c r="M29" i="6"/>
  <c r="M57" i="6"/>
  <c r="O126" i="9"/>
  <c r="O33" i="9"/>
  <c r="I126" i="8"/>
  <c r="I33" i="8"/>
  <c r="K76" i="5"/>
  <c r="K36" i="5" s="1"/>
  <c r="H41" i="2"/>
  <c r="J32" i="3"/>
  <c r="J108" i="3"/>
  <c r="M76" i="4"/>
  <c r="M36" i="4" s="1"/>
  <c r="Q31" i="6"/>
  <c r="Q91" i="6"/>
  <c r="O108" i="12"/>
  <c r="O32" i="12"/>
  <c r="M93" i="6"/>
  <c r="M37" i="6" s="1"/>
  <c r="O29" i="9"/>
  <c r="O57" i="9"/>
  <c r="M107" i="10"/>
  <c r="M109" i="10"/>
  <c r="I93" i="12"/>
  <c r="I37" i="12" s="1"/>
  <c r="O31" i="13"/>
  <c r="O91" i="13"/>
  <c r="L107" i="2"/>
  <c r="L109" i="2"/>
  <c r="L110" i="2" s="1"/>
  <c r="L38" i="2" s="1"/>
  <c r="K110" i="2"/>
  <c r="K38" i="2" s="1"/>
  <c r="Q59" i="4"/>
  <c r="Q35" i="4" s="1"/>
  <c r="H107" i="5"/>
  <c r="H109" i="5"/>
  <c r="Q93" i="5"/>
  <c r="Q37" i="5" s="1"/>
  <c r="J74" i="7"/>
  <c r="J30" i="7"/>
  <c r="O126" i="13"/>
  <c r="O33" i="13"/>
  <c r="L126" i="2"/>
  <c r="L33" i="2"/>
  <c r="I108" i="3"/>
  <c r="I32" i="3"/>
  <c r="N108" i="7"/>
  <c r="N32" i="7"/>
  <c r="J91" i="9"/>
  <c r="J31" i="9"/>
  <c r="R127" i="12"/>
  <c r="O74" i="14"/>
  <c r="O30" i="14"/>
  <c r="Q126" i="11"/>
  <c r="Q33" i="11"/>
  <c r="H110" i="2"/>
  <c r="H38" i="2" s="1"/>
  <c r="O109" i="2"/>
  <c r="O110" i="2" s="1"/>
  <c r="O38" i="2" s="1"/>
  <c r="O107" i="2"/>
  <c r="L110" i="3"/>
  <c r="L38" i="3" s="1"/>
  <c r="R127" i="5"/>
  <c r="I128" i="5" s="1"/>
  <c r="I39" i="5" s="1"/>
  <c r="P33" i="7"/>
  <c r="P126" i="7"/>
  <c r="R107" i="12"/>
  <c r="H108" i="12"/>
  <c r="H32" i="12"/>
  <c r="I126" i="11"/>
  <c r="I33" i="11"/>
  <c r="R125" i="11"/>
  <c r="P107" i="14"/>
  <c r="P109" i="14"/>
  <c r="M108" i="3"/>
  <c r="M32" i="3"/>
  <c r="P109" i="6"/>
  <c r="P107" i="6"/>
  <c r="K41" i="2"/>
  <c r="R100" i="3"/>
  <c r="R103" i="3" s="1"/>
  <c r="R102" i="3"/>
  <c r="Q57" i="3"/>
  <c r="Q29" i="3"/>
  <c r="P126" i="2"/>
  <c r="P33" i="2"/>
  <c r="I126" i="3"/>
  <c r="I33" i="3"/>
  <c r="N91" i="8"/>
  <c r="N31" i="8"/>
  <c r="N126" i="8"/>
  <c r="N33" i="8"/>
  <c r="I109" i="9"/>
  <c r="I107" i="9"/>
  <c r="R56" i="13"/>
  <c r="K107" i="14"/>
  <c r="K109" i="14"/>
  <c r="J91" i="13"/>
  <c r="J31" i="13"/>
  <c r="I107" i="4"/>
  <c r="I109" i="4"/>
  <c r="I110" i="4" s="1"/>
  <c r="I38" i="4" s="1"/>
  <c r="J31" i="4"/>
  <c r="J91" i="4"/>
  <c r="R90" i="4"/>
  <c r="M59" i="6"/>
  <c r="M35" i="6" s="1"/>
  <c r="R100" i="10"/>
  <c r="R103" i="10" s="1"/>
  <c r="R102" i="10"/>
  <c r="Q109" i="9"/>
  <c r="Q107" i="9"/>
  <c r="L41" i="11"/>
  <c r="K74" i="5"/>
  <c r="K30" i="5"/>
  <c r="H76" i="4"/>
  <c r="R100" i="4"/>
  <c r="R103" i="4" s="1"/>
  <c r="R102" i="4"/>
  <c r="P109" i="7"/>
  <c r="P107" i="7"/>
  <c r="R100" i="11"/>
  <c r="R103" i="11" s="1"/>
  <c r="R102" i="11"/>
  <c r="N110" i="12"/>
  <c r="N38" i="12" s="1"/>
  <c r="L29" i="13"/>
  <c r="L57" i="13"/>
  <c r="K108" i="13"/>
  <c r="K32" i="13"/>
  <c r="Q109" i="4"/>
  <c r="Q110" i="4" s="1"/>
  <c r="Q38" i="4" s="1"/>
  <c r="Q107" i="4"/>
  <c r="J109" i="2"/>
  <c r="J110" i="2" s="1"/>
  <c r="J38" i="2" s="1"/>
  <c r="J107" i="2"/>
  <c r="K74" i="7"/>
  <c r="K30" i="7"/>
  <c r="K108" i="5"/>
  <c r="K32" i="5"/>
  <c r="J29" i="11"/>
  <c r="J57" i="11"/>
  <c r="M107" i="12"/>
  <c r="M109" i="12"/>
  <c r="M110" i="12" s="1"/>
  <c r="M38" i="12" s="1"/>
  <c r="I31" i="12"/>
  <c r="I91" i="12"/>
  <c r="I109" i="2"/>
  <c r="I107" i="2"/>
  <c r="P107" i="5"/>
  <c r="P109" i="5"/>
  <c r="Q91" i="5"/>
  <c r="Q31" i="5"/>
  <c r="J108" i="10"/>
  <c r="J32" i="10"/>
  <c r="J41" i="10" s="1"/>
  <c r="J23" i="10"/>
  <c r="Q109" i="11"/>
  <c r="Q107" i="11"/>
  <c r="P76" i="14"/>
  <c r="P36" i="14" s="1"/>
  <c r="R93" i="4"/>
  <c r="R37" i="4" s="1"/>
  <c r="N93" i="4"/>
  <c r="N37" i="4" s="1"/>
  <c r="H93" i="4"/>
  <c r="H37" i="4" s="1"/>
  <c r="N110" i="7"/>
  <c r="N38" i="7" s="1"/>
  <c r="O74" i="10"/>
  <c r="O30" i="10"/>
  <c r="R125" i="12"/>
  <c r="H126" i="12"/>
  <c r="H33" i="12"/>
  <c r="P74" i="7"/>
  <c r="P30" i="7"/>
  <c r="M59" i="4"/>
  <c r="M35" i="4" s="1"/>
  <c r="L108" i="3"/>
  <c r="L32" i="3"/>
  <c r="O91" i="3"/>
  <c r="O31" i="3"/>
  <c r="H126" i="5"/>
  <c r="R125" i="5"/>
  <c r="H33" i="5"/>
  <c r="I109" i="7"/>
  <c r="I107" i="7"/>
  <c r="Q30" i="8"/>
  <c r="Q74" i="8"/>
  <c r="J33" i="9"/>
  <c r="J126" i="9"/>
  <c r="R125" i="9"/>
  <c r="R58" i="13"/>
  <c r="O59" i="13" s="1"/>
  <c r="O35" i="13" s="1"/>
  <c r="I108" i="13"/>
  <c r="I32" i="13"/>
  <c r="Q32" i="14"/>
  <c r="Q108" i="14"/>
  <c r="O109" i="7"/>
  <c r="O107" i="7"/>
  <c r="O110" i="8"/>
  <c r="O38" i="8" s="1"/>
  <c r="R92" i="7"/>
  <c r="K110" i="7" s="1"/>
  <c r="K38" i="7" s="1"/>
  <c r="H107" i="10"/>
  <c r="H109" i="10"/>
  <c r="R127" i="11"/>
  <c r="Q110" i="12"/>
  <c r="Q38" i="12" s="1"/>
  <c r="J57" i="13"/>
  <c r="J29" i="13"/>
  <c r="M109" i="14"/>
  <c r="M107" i="14"/>
  <c r="O108" i="6"/>
  <c r="O32" i="6"/>
  <c r="M33" i="9"/>
  <c r="M126" i="9"/>
  <c r="O107" i="13"/>
  <c r="O109" i="13"/>
  <c r="J59" i="4"/>
  <c r="J35" i="4" s="1"/>
  <c r="O126" i="7"/>
  <c r="O33" i="7"/>
  <c r="L108" i="10"/>
  <c r="L32" i="10"/>
  <c r="O57" i="11"/>
  <c r="O29" i="11"/>
  <c r="K108" i="11"/>
  <c r="K32" i="11"/>
  <c r="N108" i="12"/>
  <c r="N32" i="12"/>
  <c r="K29" i="7"/>
  <c r="K57" i="7"/>
  <c r="J126" i="14"/>
  <c r="J33" i="14"/>
  <c r="O126" i="14"/>
  <c r="O33" i="14"/>
  <c r="K32" i="4"/>
  <c r="K41" i="4" s="1"/>
  <c r="K108" i="4"/>
  <c r="R92" i="5"/>
  <c r="P74" i="12"/>
  <c r="P30" i="12"/>
  <c r="R75" i="13"/>
  <c r="P74" i="14"/>
  <c r="P30" i="14"/>
  <c r="K91" i="7"/>
  <c r="K31" i="7"/>
  <c r="O108" i="11"/>
  <c r="O32" i="11"/>
  <c r="P32" i="13"/>
  <c r="P41" i="13" s="1"/>
  <c r="P108" i="13"/>
  <c r="J108" i="14"/>
  <c r="J32" i="14"/>
  <c r="R127" i="13"/>
  <c r="K74" i="13"/>
  <c r="K30" i="13"/>
  <c r="L59" i="6"/>
  <c r="L35" i="6" s="1"/>
  <c r="I74" i="5"/>
  <c r="I30" i="5"/>
  <c r="H59" i="14"/>
  <c r="R58" i="14"/>
  <c r="R75" i="3"/>
  <c r="M29" i="2"/>
  <c r="M57" i="2"/>
  <c r="M41" i="4"/>
  <c r="L126" i="3"/>
  <c r="L33" i="3"/>
  <c r="N91" i="5"/>
  <c r="N31" i="5"/>
  <c r="O32" i="8"/>
  <c r="O108" i="8"/>
  <c r="N32" i="9"/>
  <c r="N108" i="9"/>
  <c r="I109" i="10"/>
  <c r="I107" i="10"/>
  <c r="Q108" i="12"/>
  <c r="Q32" i="12"/>
  <c r="R91" i="13"/>
  <c r="R31" i="13"/>
  <c r="O93" i="2"/>
  <c r="O37" i="2" s="1"/>
  <c r="M74" i="2"/>
  <c r="M30" i="2"/>
  <c r="K31" i="5"/>
  <c r="K91" i="5"/>
  <c r="O107" i="3"/>
  <c r="O109" i="3"/>
  <c r="Q109" i="7"/>
  <c r="Q110" i="7" s="1"/>
  <c r="Q38" i="7" s="1"/>
  <c r="Q107" i="7"/>
  <c r="R102" i="7"/>
  <c r="R100" i="7"/>
  <c r="R103" i="7" s="1"/>
  <c r="L126" i="7"/>
  <c r="L33" i="7"/>
  <c r="N108" i="10"/>
  <c r="N32" i="10"/>
  <c r="O74" i="9"/>
  <c r="O30" i="9"/>
  <c r="K57" i="10"/>
  <c r="K29" i="10"/>
  <c r="Q109" i="10"/>
  <c r="Q107" i="10"/>
  <c r="P91" i="8"/>
  <c r="P31" i="8"/>
  <c r="J29" i="4"/>
  <c r="J57" i="4"/>
  <c r="P107" i="10"/>
  <c r="P109" i="10"/>
  <c r="R125" i="10"/>
  <c r="I128" i="10" s="1"/>
  <c r="I39" i="10" s="1"/>
  <c r="N126" i="10"/>
  <c r="N33" i="10"/>
  <c r="J128" i="11"/>
  <c r="J39" i="11" s="1"/>
  <c r="R92" i="13"/>
  <c r="P110" i="13" s="1"/>
  <c r="P38" i="13" s="1"/>
  <c r="P41" i="2"/>
  <c r="I126" i="5"/>
  <c r="I33" i="5"/>
  <c r="R92" i="12"/>
  <c r="K93" i="12" s="1"/>
  <c r="K37" i="12" s="1"/>
  <c r="P110" i="2"/>
  <c r="P38" i="2" s="1"/>
  <c r="M93" i="4"/>
  <c r="M37" i="4" s="1"/>
  <c r="N74" i="5"/>
  <c r="N30" i="5"/>
  <c r="I31" i="5"/>
  <c r="I91" i="5"/>
  <c r="J107" i="6"/>
  <c r="J109" i="6"/>
  <c r="R100" i="8"/>
  <c r="R103" i="8" s="1"/>
  <c r="R102" i="8"/>
  <c r="K128" i="10"/>
  <c r="K39" i="10" s="1"/>
  <c r="K57" i="13"/>
  <c r="K29" i="13"/>
  <c r="H76" i="14"/>
  <c r="R75" i="14"/>
  <c r="N109" i="4"/>
  <c r="N110" i="4" s="1"/>
  <c r="N38" i="4" s="1"/>
  <c r="N107" i="4"/>
  <c r="H32" i="13"/>
  <c r="H41" i="13" s="1"/>
  <c r="R107" i="13"/>
  <c r="H108" i="13"/>
  <c r="K110" i="4"/>
  <c r="K38" i="4" s="1"/>
  <c r="O33" i="3"/>
  <c r="O126" i="3"/>
  <c r="P108" i="4"/>
  <c r="P32" i="4"/>
  <c r="I110" i="8"/>
  <c r="I38" i="8" s="1"/>
  <c r="L41" i="10"/>
  <c r="Q29" i="12"/>
  <c r="Q57" i="12"/>
  <c r="M128" i="12"/>
  <c r="M39" i="12" s="1"/>
  <c r="M32" i="9"/>
  <c r="M108" i="9"/>
  <c r="M126" i="6"/>
  <c r="M33" i="6"/>
  <c r="R74" i="9"/>
  <c r="R30" i="9"/>
  <c r="L59" i="4"/>
  <c r="L35" i="4" s="1"/>
  <c r="O109" i="4"/>
  <c r="O110" i="4" s="1"/>
  <c r="O38" i="4" s="1"/>
  <c r="O107" i="4"/>
  <c r="Q126" i="5"/>
  <c r="Q33" i="5"/>
  <c r="N57" i="12"/>
  <c r="N29" i="12"/>
  <c r="N107" i="13"/>
  <c r="N109" i="13"/>
  <c r="Q128" i="12"/>
  <c r="Q39" i="12" s="1"/>
  <c r="L109" i="14"/>
  <c r="L107" i="14"/>
  <c r="O31" i="9"/>
  <c r="O91" i="9"/>
  <c r="L57" i="6"/>
  <c r="L29" i="6"/>
  <c r="O74" i="4"/>
  <c r="O30" i="4"/>
  <c r="J108" i="7"/>
  <c r="J32" i="7"/>
  <c r="P74" i="8"/>
  <c r="P30" i="8"/>
  <c r="J108" i="11"/>
  <c r="J32" i="11"/>
  <c r="Q108" i="13"/>
  <c r="Q32" i="13"/>
  <c r="R56" i="14"/>
  <c r="H29" i="14"/>
  <c r="H57" i="14"/>
  <c r="J76" i="14"/>
  <c r="J36" i="14" s="1"/>
  <c r="I93" i="4"/>
  <c r="I37" i="4" s="1"/>
  <c r="I74" i="3"/>
  <c r="I30" i="3"/>
  <c r="R90" i="5"/>
  <c r="Q31" i="12"/>
  <c r="Q91" i="12"/>
  <c r="M110" i="2"/>
  <c r="M38" i="2" s="1"/>
  <c r="O30" i="3"/>
  <c r="O74" i="3"/>
  <c r="I76" i="4"/>
  <c r="I36" i="4" s="1"/>
  <c r="R75" i="9"/>
  <c r="I76" i="12"/>
  <c r="I36" i="12" s="1"/>
  <c r="J108" i="12"/>
  <c r="J32" i="12"/>
  <c r="L108" i="12"/>
  <c r="L32" i="12"/>
  <c r="L41" i="12" s="1"/>
  <c r="Q108" i="8"/>
  <c r="Q32" i="8"/>
  <c r="K74" i="10"/>
  <c r="K30" i="10"/>
  <c r="Q108" i="2"/>
  <c r="Q32" i="2"/>
  <c r="Q41" i="2" s="1"/>
  <c r="I93" i="3"/>
  <c r="I37" i="3" s="1"/>
  <c r="R92" i="3"/>
  <c r="I110" i="3" s="1"/>
  <c r="I38" i="3" s="1"/>
  <c r="M30" i="6"/>
  <c r="M74" i="6"/>
  <c r="L128" i="7"/>
  <c r="L39" i="7" s="1"/>
  <c r="J109" i="8"/>
  <c r="J110" i="8" s="1"/>
  <c r="J38" i="8" s="1"/>
  <c r="J107" i="8"/>
  <c r="O32" i="10"/>
  <c r="O108" i="10"/>
  <c r="H109" i="6"/>
  <c r="H107" i="6"/>
  <c r="L126" i="6"/>
  <c r="L33" i="6"/>
  <c r="P74" i="10"/>
  <c r="P30" i="10"/>
  <c r="N107" i="11"/>
  <c r="N109" i="11"/>
  <c r="J33" i="11"/>
  <c r="J126" i="11"/>
  <c r="Q76" i="12"/>
  <c r="Q36" i="12" s="1"/>
  <c r="O74" i="13"/>
  <c r="O30" i="13"/>
  <c r="R58" i="6"/>
  <c r="R92" i="9"/>
  <c r="N110" i="9" s="1"/>
  <c r="N38" i="9" s="1"/>
  <c r="K109" i="9"/>
  <c r="K107" i="9"/>
  <c r="O23" i="10"/>
  <c r="L23" i="10"/>
  <c r="I23" i="10"/>
  <c r="Q23" i="10"/>
  <c r="K23" i="10"/>
  <c r="K126" i="10"/>
  <c r="K33" i="10"/>
  <c r="P107" i="11"/>
  <c r="P109" i="11"/>
  <c r="K107" i="10"/>
  <c r="K109" i="10"/>
  <c r="H76" i="12"/>
  <c r="R75" i="12"/>
  <c r="R90" i="12"/>
  <c r="H74" i="14"/>
  <c r="R73" i="14"/>
  <c r="H30" i="14"/>
  <c r="R93" i="2"/>
  <c r="R37" i="2" s="1"/>
  <c r="L76" i="4"/>
  <c r="L36" i="4" s="1"/>
  <c r="P110" i="4"/>
  <c r="P38" i="4" s="1"/>
  <c r="L41" i="7"/>
  <c r="I30" i="8"/>
  <c r="I74" i="8"/>
  <c r="I108" i="8"/>
  <c r="I32" i="8"/>
  <c r="M91" i="8"/>
  <c r="M31" i="8"/>
  <c r="R73" i="10"/>
  <c r="R56" i="12"/>
  <c r="K59" i="12" s="1"/>
  <c r="K35" i="12" s="1"/>
  <c r="Q59" i="12"/>
  <c r="Q35" i="12" s="1"/>
  <c r="M126" i="12"/>
  <c r="M33" i="12"/>
  <c r="R125" i="6"/>
  <c r="O128" i="6" s="1"/>
  <c r="O39" i="6" s="1"/>
  <c r="L108" i="6"/>
  <c r="L32" i="6"/>
  <c r="L91" i="6"/>
  <c r="L31" i="6"/>
  <c r="H107" i="8"/>
  <c r="H109" i="8"/>
  <c r="K91" i="10"/>
  <c r="K31" i="10"/>
  <c r="J128" i="2"/>
  <c r="J39" i="2" s="1"/>
  <c r="I128" i="2"/>
  <c r="I39" i="2" s="1"/>
  <c r="O57" i="3"/>
  <c r="O29" i="3"/>
  <c r="N128" i="6"/>
  <c r="N39" i="6" s="1"/>
  <c r="M107" i="8"/>
  <c r="M109" i="8"/>
  <c r="N29" i="10"/>
  <c r="N57" i="10"/>
  <c r="N59" i="12"/>
  <c r="N35" i="12" s="1"/>
  <c r="I110" i="12"/>
  <c r="I38" i="12" s="1"/>
  <c r="Q126" i="12"/>
  <c r="Q33" i="12"/>
  <c r="R56" i="10"/>
  <c r="R58" i="3"/>
  <c r="Q59" i="3" s="1"/>
  <c r="Q35" i="3" s="1"/>
  <c r="J93" i="3"/>
  <c r="J37" i="3" s="1"/>
  <c r="P93" i="4"/>
  <c r="P37" i="4" s="1"/>
  <c r="M110" i="4"/>
  <c r="M38" i="4" s="1"/>
  <c r="J76" i="6"/>
  <c r="J36" i="6" s="1"/>
  <c r="R58" i="8"/>
  <c r="Q76" i="8" s="1"/>
  <c r="Q36" i="8" s="1"/>
  <c r="O31" i="10"/>
  <c r="O91" i="10"/>
  <c r="H91" i="11"/>
  <c r="R90" i="11"/>
  <c r="H31" i="11"/>
  <c r="J74" i="14"/>
  <c r="J30" i="14"/>
  <c r="Q108" i="3"/>
  <c r="Q32" i="3"/>
  <c r="I59" i="5"/>
  <c r="I35" i="5" s="1"/>
  <c r="I91" i="8"/>
  <c r="I31" i="8"/>
  <c r="J91" i="7"/>
  <c r="J31" i="7"/>
  <c r="R90" i="7"/>
  <c r="M93" i="7" s="1"/>
  <c r="M37" i="7" s="1"/>
  <c r="J74" i="9"/>
  <c r="J30" i="9"/>
  <c r="P109" i="9"/>
  <c r="P107" i="9"/>
  <c r="I74" i="12"/>
  <c r="I30" i="12"/>
  <c r="P128" i="12"/>
  <c r="P39" i="12" s="1"/>
  <c r="L110" i="12"/>
  <c r="L38" i="12" s="1"/>
  <c r="Q110" i="2"/>
  <c r="Q38" i="2" s="1"/>
  <c r="I93" i="2"/>
  <c r="I37" i="2" s="1"/>
  <c r="I91" i="3"/>
  <c r="I31" i="3"/>
  <c r="R90" i="3"/>
  <c r="Q126" i="3"/>
  <c r="Q33" i="3"/>
  <c r="I110" i="5"/>
  <c r="I38" i="5" s="1"/>
  <c r="M76" i="6"/>
  <c r="M36" i="6" s="1"/>
  <c r="L107" i="8"/>
  <c r="L109" i="8"/>
  <c r="L110" i="8" s="1"/>
  <c r="L38" i="8" s="1"/>
  <c r="K108" i="8"/>
  <c r="K32" i="8"/>
  <c r="P57" i="8"/>
  <c r="P29" i="8"/>
  <c r="Q128" i="8"/>
  <c r="Q39" i="8" s="1"/>
  <c r="L91" i="9"/>
  <c r="L31" i="9"/>
  <c r="R90" i="10"/>
  <c r="H93" i="10" s="1"/>
  <c r="H37" i="10" s="1"/>
  <c r="M91" i="11"/>
  <c r="M31" i="11"/>
  <c r="K41" i="5"/>
  <c r="Q29" i="5"/>
  <c r="Q57" i="5"/>
  <c r="R92" i="8"/>
  <c r="Q30" i="12"/>
  <c r="Q74" i="12"/>
  <c r="R100" i="13"/>
  <c r="R103" i="13" s="1"/>
  <c r="R102" i="13"/>
  <c r="J74" i="3"/>
  <c r="J30" i="3"/>
  <c r="L93" i="2"/>
  <c r="L37" i="2" s="1"/>
  <c r="N107" i="5"/>
  <c r="N109" i="5"/>
  <c r="N110" i="5" s="1"/>
  <c r="N38" i="5" s="1"/>
  <c r="R75" i="7"/>
  <c r="H76" i="7"/>
  <c r="K126" i="7"/>
  <c r="K33" i="7"/>
  <c r="N23" i="10"/>
  <c r="M126" i="11"/>
  <c r="M33" i="11"/>
  <c r="R73" i="12"/>
  <c r="H74" i="12"/>
  <c r="H30" i="12"/>
  <c r="H41" i="12" s="1"/>
  <c r="J59" i="14"/>
  <c r="J35" i="14" s="1"/>
  <c r="R127" i="14"/>
  <c r="O128" i="14" s="1"/>
  <c r="O39" i="14" s="1"/>
  <c r="K128" i="2"/>
  <c r="K39" i="2" s="1"/>
  <c r="Q76" i="4"/>
  <c r="Q36" i="4" s="1"/>
  <c r="H93" i="2"/>
  <c r="H37" i="2" s="1"/>
  <c r="K93" i="2"/>
  <c r="K37" i="2" s="1"/>
  <c r="J33" i="3"/>
  <c r="J126" i="3"/>
  <c r="Q109" i="6"/>
  <c r="Q107" i="6"/>
  <c r="R127" i="9"/>
  <c r="M128" i="9" s="1"/>
  <c r="M39" i="9" s="1"/>
  <c r="M93" i="8"/>
  <c r="M37" i="8" s="1"/>
  <c r="O29" i="10"/>
  <c r="O57" i="10"/>
  <c r="P93" i="12"/>
  <c r="P37" i="12" s="1"/>
  <c r="I32" i="14"/>
  <c r="I108" i="14"/>
  <c r="K30" i="14"/>
  <c r="K74" i="14"/>
  <c r="M109" i="11"/>
  <c r="M107" i="11"/>
  <c r="R90" i="9"/>
  <c r="N109" i="3"/>
  <c r="N110" i="3" s="1"/>
  <c r="N38" i="3" s="1"/>
  <c r="N107" i="3"/>
  <c r="O107" i="14"/>
  <c r="O109" i="14"/>
  <c r="I57" i="3"/>
  <c r="I29" i="3"/>
  <c r="R56" i="3"/>
  <c r="J91" i="3"/>
  <c r="J31" i="3"/>
  <c r="J74" i="6"/>
  <c r="J30" i="6"/>
  <c r="H57" i="8"/>
  <c r="R56" i="8"/>
  <c r="Q59" i="8" s="1"/>
  <c r="Q35" i="8" s="1"/>
  <c r="H29" i="8"/>
  <c r="L126" i="9"/>
  <c r="L33" i="9"/>
  <c r="H109" i="9"/>
  <c r="H107" i="9"/>
  <c r="R92" i="11"/>
  <c r="H110" i="11" s="1"/>
  <c r="H38" i="11" s="1"/>
  <c r="J31" i="14"/>
  <c r="J91" i="14"/>
  <c r="N107" i="2"/>
  <c r="N109" i="2"/>
  <c r="N110" i="2" s="1"/>
  <c r="N38" i="2" s="1"/>
  <c r="M107" i="6"/>
  <c r="M109" i="6"/>
  <c r="I29" i="5"/>
  <c r="I57" i="5"/>
  <c r="I31" i="6"/>
  <c r="I91" i="6"/>
  <c r="P76" i="5"/>
  <c r="P36" i="5" s="1"/>
  <c r="O76" i="6"/>
  <c r="O36" i="6" s="1"/>
  <c r="P107" i="8"/>
  <c r="P109" i="8"/>
  <c r="P110" i="8" s="1"/>
  <c r="P38" i="8" s="1"/>
  <c r="P126" i="12"/>
  <c r="P33" i="12"/>
  <c r="R100" i="14"/>
  <c r="R103" i="14" s="1"/>
  <c r="R102" i="14"/>
  <c r="R126" i="14"/>
  <c r="R33" i="14"/>
  <c r="I108" i="6"/>
  <c r="I32" i="6"/>
  <c r="R125" i="8"/>
  <c r="L128" i="8" s="1"/>
  <c r="L39" i="8" s="1"/>
  <c r="J74" i="11"/>
  <c r="J30" i="11"/>
  <c r="J76" i="4"/>
  <c r="J36" i="4" s="1"/>
  <c r="K76" i="4"/>
  <c r="K36" i="4" s="1"/>
  <c r="Q74" i="5"/>
  <c r="Q30" i="5"/>
  <c r="R100" i="5"/>
  <c r="R103" i="5" s="1"/>
  <c r="R102" i="5"/>
  <c r="I32" i="5"/>
  <c r="I108" i="5"/>
  <c r="K110" i="8"/>
  <c r="K38" i="8" s="1"/>
  <c r="Q126" i="8"/>
  <c r="Q33" i="8"/>
  <c r="J126" i="8"/>
  <c r="J33" i="8"/>
  <c r="Q93" i="3"/>
  <c r="Q37" i="3" s="1"/>
  <c r="R58" i="5"/>
  <c r="Q93" i="8"/>
  <c r="Q37" i="8" s="1"/>
  <c r="N91" i="10"/>
  <c r="N31" i="10"/>
  <c r="K23" i="13"/>
  <c r="L23" i="13"/>
  <c r="O23" i="13"/>
  <c r="P23" i="13"/>
  <c r="H23" i="13"/>
  <c r="L126" i="13"/>
  <c r="L33" i="13"/>
  <c r="J76" i="3"/>
  <c r="J36" i="3" s="1"/>
  <c r="I57" i="8"/>
  <c r="I29" i="8"/>
  <c r="I128" i="6"/>
  <c r="I39" i="6" s="1"/>
  <c r="M59" i="7"/>
  <c r="M35" i="7" s="1"/>
  <c r="H74" i="7"/>
  <c r="H30" i="7"/>
  <c r="R73" i="7"/>
  <c r="M128" i="11"/>
  <c r="M39" i="11" s="1"/>
  <c r="I109" i="11"/>
  <c r="I107" i="11"/>
  <c r="J29" i="14"/>
  <c r="J57" i="14"/>
  <c r="H110" i="3"/>
  <c r="H38" i="3" s="1"/>
  <c r="L107" i="13"/>
  <c r="L109" i="13"/>
  <c r="Q76" i="3"/>
  <c r="Q36" i="3" s="1"/>
  <c r="O108" i="5"/>
  <c r="O32" i="5"/>
  <c r="R75" i="8"/>
  <c r="Q29" i="11"/>
  <c r="Q57" i="11"/>
  <c r="K91" i="11"/>
  <c r="K31" i="11"/>
  <c r="K41" i="11" s="1"/>
  <c r="P91" i="12"/>
  <c r="P31" i="12"/>
  <c r="I128" i="12"/>
  <c r="I39" i="12" s="1"/>
  <c r="R92" i="14"/>
  <c r="Q110" i="14" s="1"/>
  <c r="Q38" i="14" s="1"/>
  <c r="P108" i="3"/>
  <c r="P32" i="3"/>
  <c r="M57" i="8"/>
  <c r="M29" i="8"/>
  <c r="R90" i="14"/>
  <c r="O30" i="11"/>
  <c r="O74" i="11"/>
  <c r="R91" i="2"/>
  <c r="R31" i="2"/>
  <c r="Q110" i="5"/>
  <c r="Q38" i="5" s="1"/>
  <c r="J57" i="3"/>
  <c r="J29" i="3"/>
  <c r="P59" i="4"/>
  <c r="P35" i="4" s="1"/>
  <c r="K126" i="4"/>
  <c r="K33" i="4"/>
  <c r="J32" i="5"/>
  <c r="J108" i="5"/>
  <c r="R127" i="4"/>
  <c r="K128" i="4" s="1"/>
  <c r="K39" i="4" s="1"/>
  <c r="R125" i="7"/>
  <c r="H126" i="7"/>
  <c r="H33" i="7"/>
  <c r="O128" i="8"/>
  <c r="O39" i="8" s="1"/>
  <c r="N74" i="8"/>
  <c r="N30" i="8"/>
  <c r="M29" i="9"/>
  <c r="M57" i="9"/>
  <c r="R56" i="9"/>
  <c r="H59" i="9" s="1"/>
  <c r="M93" i="9"/>
  <c r="M37" i="9" s="1"/>
  <c r="K74" i="12"/>
  <c r="K30" i="12"/>
  <c r="K41" i="12" s="1"/>
  <c r="J126" i="13"/>
  <c r="J33" i="13"/>
  <c r="K31" i="14"/>
  <c r="K91" i="14"/>
  <c r="J29" i="6"/>
  <c r="J57" i="6"/>
  <c r="R125" i="2"/>
  <c r="K59" i="4"/>
  <c r="K35" i="4" s="1"/>
  <c r="R75" i="6"/>
  <c r="H76" i="5"/>
  <c r="R75" i="5"/>
  <c r="M31" i="7"/>
  <c r="M91" i="7"/>
  <c r="J128" i="6"/>
  <c r="J39" i="6" s="1"/>
  <c r="K32" i="7"/>
  <c r="K108" i="7"/>
  <c r="M76" i="9"/>
  <c r="M36" i="9" s="1"/>
  <c r="N57" i="11"/>
  <c r="N29" i="11"/>
  <c r="Q41" i="13"/>
  <c r="N109" i="14"/>
  <c r="N110" i="14" s="1"/>
  <c r="N38" i="14" s="1"/>
  <c r="N107" i="14"/>
  <c r="J41" i="5"/>
  <c r="J107" i="4"/>
  <c r="J109" i="4"/>
  <c r="J110" i="4" s="1"/>
  <c r="J38" i="4" s="1"/>
  <c r="J59" i="7"/>
  <c r="J35" i="7" s="1"/>
  <c r="O59" i="14"/>
  <c r="O35" i="14" s="1"/>
  <c r="R73" i="3"/>
  <c r="R92" i="6"/>
  <c r="P128" i="5"/>
  <c r="P39" i="5" s="1"/>
  <c r="P74" i="5"/>
  <c r="P30" i="5"/>
  <c r="N41" i="9"/>
  <c r="O74" i="6"/>
  <c r="O30" i="6"/>
  <c r="M74" i="8"/>
  <c r="M30" i="8"/>
  <c r="O128" i="10"/>
  <c r="O39" i="10" s="1"/>
  <c r="J108" i="13"/>
  <c r="J32" i="13"/>
  <c r="P59" i="14"/>
  <c r="P35" i="14" s="1"/>
  <c r="I110" i="6"/>
  <c r="I38" i="6" s="1"/>
  <c r="R58" i="2"/>
  <c r="J93" i="2"/>
  <c r="J37" i="2" s="1"/>
  <c r="J74" i="4"/>
  <c r="J30" i="4"/>
  <c r="R73" i="4"/>
  <c r="N59" i="4"/>
  <c r="N35" i="4" s="1"/>
  <c r="H59" i="4"/>
  <c r="N76" i="4"/>
  <c r="N36" i="4" s="1"/>
  <c r="P76" i="4"/>
  <c r="P36" i="4" s="1"/>
  <c r="I74" i="6"/>
  <c r="I30" i="6"/>
  <c r="I41" i="6" s="1"/>
  <c r="L74" i="9"/>
  <c r="L30" i="9"/>
  <c r="L41" i="9" s="1"/>
  <c r="O128" i="9"/>
  <c r="O39" i="9" s="1"/>
  <c r="I128" i="8"/>
  <c r="I39" i="8" s="1"/>
  <c r="H41" i="11"/>
  <c r="K91" i="12"/>
  <c r="K31" i="12"/>
  <c r="K108" i="12"/>
  <c r="K32" i="12"/>
  <c r="L109" i="4"/>
  <c r="L110" i="4" s="1"/>
  <c r="L38" i="4" s="1"/>
  <c r="L107" i="4"/>
  <c r="R107" i="4" s="1"/>
  <c r="J128" i="8"/>
  <c r="J39" i="8" s="1"/>
  <c r="Q91" i="3"/>
  <c r="Q31" i="3"/>
  <c r="I59" i="4"/>
  <c r="I35" i="4" s="1"/>
  <c r="Q91" i="8"/>
  <c r="Q31" i="8"/>
  <c r="J91" i="6"/>
  <c r="J31" i="6"/>
  <c r="R58" i="11"/>
  <c r="O59" i="11" s="1"/>
  <c r="O35" i="11" s="1"/>
  <c r="J41" i="12"/>
  <c r="O110" i="12"/>
  <c r="O38" i="12" s="1"/>
  <c r="R125" i="13"/>
  <c r="L128" i="13" s="1"/>
  <c r="L39" i="13" s="1"/>
  <c r="J74" i="13"/>
  <c r="J30" i="13"/>
  <c r="L41" i="3"/>
  <c r="O93" i="4"/>
  <c r="O37" i="4" s="1"/>
  <c r="R100" i="6"/>
  <c r="R103" i="6" s="1"/>
  <c r="R102" i="6"/>
  <c r="M29" i="7"/>
  <c r="M57" i="7"/>
  <c r="M91" i="6"/>
  <c r="M31" i="6"/>
  <c r="N41" i="8"/>
  <c r="O59" i="9"/>
  <c r="O35" i="9" s="1"/>
  <c r="Q41" i="14"/>
  <c r="K29" i="14"/>
  <c r="K57" i="14"/>
  <c r="N93" i="2"/>
  <c r="N37" i="2" s="1"/>
  <c r="H108" i="3"/>
  <c r="H32" i="3"/>
  <c r="H41" i="3" s="1"/>
  <c r="R107" i="3"/>
  <c r="R125" i="3"/>
  <c r="K93" i="4"/>
  <c r="K37" i="4" s="1"/>
  <c r="Q74" i="3"/>
  <c r="Q30" i="3"/>
  <c r="H108" i="4"/>
  <c r="H32" i="4"/>
  <c r="O110" i="5"/>
  <c r="O38" i="5" s="1"/>
  <c r="J76" i="7"/>
  <c r="J36" i="7" s="1"/>
  <c r="H74" i="8"/>
  <c r="H30" i="8"/>
  <c r="R73" i="8"/>
  <c r="R58" i="10"/>
  <c r="K76" i="10" s="1"/>
  <c r="K36" i="10" s="1"/>
  <c r="O41" i="12"/>
  <c r="J107" i="9"/>
  <c r="J109" i="9"/>
  <c r="J110" i="9" s="1"/>
  <c r="J38" i="9" s="1"/>
  <c r="I126" i="12"/>
  <c r="I33" i="12"/>
  <c r="I23" i="13"/>
  <c r="O91" i="14"/>
  <c r="O31" i="14"/>
  <c r="P110" i="3"/>
  <c r="P38" i="3" s="1"/>
  <c r="H108" i="11"/>
  <c r="R107" i="11"/>
  <c r="H32" i="11"/>
  <c r="R108" i="4" l="1"/>
  <c r="R32" i="4"/>
  <c r="H35" i="9"/>
  <c r="K42" i="4"/>
  <c r="R126" i="3"/>
  <c r="R33" i="3"/>
  <c r="Q59" i="2"/>
  <c r="Q35" i="2" s="1"/>
  <c r="Q42" i="2" s="1"/>
  <c r="J59" i="2"/>
  <c r="J35" i="2" s="1"/>
  <c r="L59" i="2"/>
  <c r="L35" i="2" s="1"/>
  <c r="O76" i="2"/>
  <c r="O36" i="2" s="1"/>
  <c r="L76" i="2"/>
  <c r="L36" i="2" s="1"/>
  <c r="N76" i="2"/>
  <c r="N36" i="2" s="1"/>
  <c r="P76" i="2"/>
  <c r="P36" i="2" s="1"/>
  <c r="J76" i="2"/>
  <c r="J36" i="2" s="1"/>
  <c r="O59" i="2"/>
  <c r="O35" i="2" s="1"/>
  <c r="I76" i="2"/>
  <c r="I36" i="2" s="1"/>
  <c r="Q76" i="2"/>
  <c r="Q36" i="2" s="1"/>
  <c r="N59" i="2"/>
  <c r="N35" i="2" s="1"/>
  <c r="P59" i="2"/>
  <c r="P35" i="2" s="1"/>
  <c r="I59" i="2"/>
  <c r="I35" i="2" s="1"/>
  <c r="H76" i="2"/>
  <c r="K59" i="2"/>
  <c r="K35" i="2" s="1"/>
  <c r="H59" i="2"/>
  <c r="K76" i="2"/>
  <c r="K36" i="2" s="1"/>
  <c r="H93" i="6"/>
  <c r="H37" i="6" s="1"/>
  <c r="R93" i="6"/>
  <c r="R37" i="6" s="1"/>
  <c r="P93" i="6"/>
  <c r="P37" i="6" s="1"/>
  <c r="N93" i="6"/>
  <c r="N37" i="6" s="1"/>
  <c r="K93" i="6"/>
  <c r="K37" i="6" s="1"/>
  <c r="O93" i="6"/>
  <c r="O37" i="6" s="1"/>
  <c r="M59" i="9"/>
  <c r="M35" i="9" s="1"/>
  <c r="R91" i="9"/>
  <c r="R31" i="9"/>
  <c r="J93" i="14"/>
  <c r="J37" i="14" s="1"/>
  <c r="M59" i="8"/>
  <c r="M35" i="8" s="1"/>
  <c r="M42" i="8" s="1"/>
  <c r="J108" i="9"/>
  <c r="J32" i="9"/>
  <c r="R32" i="3"/>
  <c r="R108" i="3"/>
  <c r="O93" i="13"/>
  <c r="O37" i="13" s="1"/>
  <c r="J76" i="11"/>
  <c r="J36" i="11" s="1"/>
  <c r="O41" i="6"/>
  <c r="I93" i="6"/>
  <c r="I37" i="6" s="1"/>
  <c r="N108" i="14"/>
  <c r="N32" i="14"/>
  <c r="R33" i="2"/>
  <c r="R126" i="2"/>
  <c r="H128" i="2"/>
  <c r="R126" i="7"/>
  <c r="R33" i="7"/>
  <c r="O93" i="14"/>
  <c r="O37" i="14" s="1"/>
  <c r="L108" i="13"/>
  <c r="L32" i="13"/>
  <c r="L41" i="13" s="1"/>
  <c r="I110" i="11"/>
  <c r="I38" i="11" s="1"/>
  <c r="J93" i="6"/>
  <c r="J37" i="6" s="1"/>
  <c r="R57" i="3"/>
  <c r="R29" i="3"/>
  <c r="M108" i="11"/>
  <c r="M32" i="11"/>
  <c r="M42" i="11" s="1"/>
  <c r="Q59" i="11"/>
  <c r="Q35" i="11" s="1"/>
  <c r="I59" i="8"/>
  <c r="I35" i="8" s="1"/>
  <c r="R57" i="10"/>
  <c r="R29" i="10"/>
  <c r="Q128" i="2"/>
  <c r="Q39" i="2" s="1"/>
  <c r="K110" i="10"/>
  <c r="K38" i="10" s="1"/>
  <c r="R107" i="6"/>
  <c r="H108" i="6"/>
  <c r="H32" i="6"/>
  <c r="P59" i="8"/>
  <c r="P35" i="8" s="1"/>
  <c r="L110" i="14"/>
  <c r="L38" i="14" s="1"/>
  <c r="O93" i="9"/>
  <c r="O37" i="9" s="1"/>
  <c r="P110" i="10"/>
  <c r="P38" i="10" s="1"/>
  <c r="Q108" i="7"/>
  <c r="Q32" i="7"/>
  <c r="J110" i="12"/>
  <c r="J38" i="12" s="1"/>
  <c r="N76" i="14"/>
  <c r="N36" i="14" s="1"/>
  <c r="N59" i="14"/>
  <c r="N35" i="14" s="1"/>
  <c r="L59" i="14"/>
  <c r="L35" i="14" s="1"/>
  <c r="Q76" i="14"/>
  <c r="Q36" i="14" s="1"/>
  <c r="Q59" i="14"/>
  <c r="Q35" i="14" s="1"/>
  <c r="M76" i="14"/>
  <c r="M36" i="14" s="1"/>
  <c r="M59" i="14"/>
  <c r="M35" i="14" s="1"/>
  <c r="I76" i="14"/>
  <c r="I36" i="14" s="1"/>
  <c r="L76" i="14"/>
  <c r="L36" i="14" s="1"/>
  <c r="I59" i="14"/>
  <c r="I35" i="14" s="1"/>
  <c r="I42" i="14" s="1"/>
  <c r="H110" i="13"/>
  <c r="H38" i="13" s="1"/>
  <c r="K93" i="10"/>
  <c r="K37" i="10" s="1"/>
  <c r="P110" i="5"/>
  <c r="P38" i="5" s="1"/>
  <c r="M108" i="12"/>
  <c r="M32" i="12"/>
  <c r="Q93" i="6"/>
  <c r="Q37" i="6" s="1"/>
  <c r="R31" i="4"/>
  <c r="R91" i="4"/>
  <c r="K110" i="14"/>
  <c r="K38" i="14" s="1"/>
  <c r="P110" i="14"/>
  <c r="P38" i="14" s="1"/>
  <c r="O93" i="3"/>
  <c r="O37" i="3" s="1"/>
  <c r="K41" i="8"/>
  <c r="L110" i="5"/>
  <c r="L38" i="5" s="1"/>
  <c r="R107" i="7"/>
  <c r="H32" i="7"/>
  <c r="H108" i="7"/>
  <c r="J93" i="9"/>
  <c r="J37" i="9" s="1"/>
  <c r="Q76" i="9"/>
  <c r="Q36" i="9" s="1"/>
  <c r="K59" i="9"/>
  <c r="K35" i="9" s="1"/>
  <c r="L93" i="4"/>
  <c r="L37" i="4" s="1"/>
  <c r="H59" i="12"/>
  <c r="M128" i="10"/>
  <c r="M39" i="10" s="1"/>
  <c r="L93" i="10"/>
  <c r="L37" i="10" s="1"/>
  <c r="L59" i="7"/>
  <c r="L35" i="7" s="1"/>
  <c r="R93" i="11"/>
  <c r="R37" i="11" s="1"/>
  <c r="I93" i="11"/>
  <c r="I37" i="11" s="1"/>
  <c r="N93" i="11"/>
  <c r="N37" i="11" s="1"/>
  <c r="Q93" i="11"/>
  <c r="Q37" i="11" s="1"/>
  <c r="P93" i="11"/>
  <c r="P37" i="11" s="1"/>
  <c r="J93" i="11"/>
  <c r="J37" i="11" s="1"/>
  <c r="O93" i="11"/>
  <c r="O37" i="11" s="1"/>
  <c r="L93" i="11"/>
  <c r="L37" i="11" s="1"/>
  <c r="L110" i="11"/>
  <c r="L38" i="11" s="1"/>
  <c r="R93" i="13"/>
  <c r="R37" i="13" s="1"/>
  <c r="K93" i="13"/>
  <c r="K37" i="13" s="1"/>
  <c r="P93" i="13"/>
  <c r="P37" i="13" s="1"/>
  <c r="L93" i="13"/>
  <c r="L37" i="13" s="1"/>
  <c r="Q93" i="13"/>
  <c r="Q37" i="13" s="1"/>
  <c r="H93" i="13"/>
  <c r="H37" i="13" s="1"/>
  <c r="I93" i="13"/>
  <c r="I37" i="13" s="1"/>
  <c r="N93" i="13"/>
  <c r="N37" i="13" s="1"/>
  <c r="M93" i="13"/>
  <c r="M37" i="13" s="1"/>
  <c r="H35" i="14"/>
  <c r="Q108" i="9"/>
  <c r="Q32" i="9"/>
  <c r="P108" i="14"/>
  <c r="P32" i="14"/>
  <c r="H128" i="3"/>
  <c r="P128" i="3"/>
  <c r="P39" i="3" s="1"/>
  <c r="M128" i="3"/>
  <c r="M39" i="3" s="1"/>
  <c r="N128" i="3"/>
  <c r="N39" i="3" s="1"/>
  <c r="K128" i="3"/>
  <c r="K39" i="3" s="1"/>
  <c r="H110" i="7"/>
  <c r="H38" i="7" s="1"/>
  <c r="R109" i="7"/>
  <c r="R110" i="7" s="1"/>
  <c r="R38" i="7" s="1"/>
  <c r="Q41" i="8"/>
  <c r="K128" i="7"/>
  <c r="K39" i="7" s="1"/>
  <c r="L59" i="5"/>
  <c r="L35" i="5" s="1"/>
  <c r="L76" i="5"/>
  <c r="L36" i="5" s="1"/>
  <c r="N59" i="5"/>
  <c r="N35" i="5" s="1"/>
  <c r="O76" i="5"/>
  <c r="O36" i="5" s="1"/>
  <c r="O42" i="5" s="1"/>
  <c r="M59" i="5"/>
  <c r="M35" i="5" s="1"/>
  <c r="P59" i="5"/>
  <c r="P35" i="5" s="1"/>
  <c r="H59" i="5"/>
  <c r="J76" i="5"/>
  <c r="J36" i="5" s="1"/>
  <c r="O59" i="5"/>
  <c r="O35" i="5" s="1"/>
  <c r="M76" i="5"/>
  <c r="M36" i="5" s="1"/>
  <c r="J59" i="5"/>
  <c r="J35" i="5" s="1"/>
  <c r="K59" i="5"/>
  <c r="K35" i="5" s="1"/>
  <c r="K42" i="5" s="1"/>
  <c r="R126" i="8"/>
  <c r="R33" i="8"/>
  <c r="I41" i="5"/>
  <c r="H93" i="11"/>
  <c r="H37" i="11" s="1"/>
  <c r="O41" i="10"/>
  <c r="R93" i="8"/>
  <c r="R37" i="8" s="1"/>
  <c r="J93" i="8"/>
  <c r="J37" i="8" s="1"/>
  <c r="H93" i="8"/>
  <c r="H37" i="8" s="1"/>
  <c r="K93" i="8"/>
  <c r="K37" i="8" s="1"/>
  <c r="L93" i="8"/>
  <c r="L37" i="8" s="1"/>
  <c r="N110" i="8"/>
  <c r="N38" i="8" s="1"/>
  <c r="L108" i="8"/>
  <c r="L32" i="8"/>
  <c r="R31" i="3"/>
  <c r="R91" i="3"/>
  <c r="M110" i="8"/>
  <c r="M38" i="8" s="1"/>
  <c r="R57" i="12"/>
  <c r="R29" i="12"/>
  <c r="R74" i="14"/>
  <c r="R30" i="14"/>
  <c r="P110" i="11"/>
  <c r="P38" i="11" s="1"/>
  <c r="P76" i="6"/>
  <c r="P36" i="6" s="1"/>
  <c r="I59" i="6"/>
  <c r="I35" i="6" s="1"/>
  <c r="O59" i="6"/>
  <c r="O35" i="6" s="1"/>
  <c r="K59" i="6"/>
  <c r="K35" i="6" s="1"/>
  <c r="N76" i="6"/>
  <c r="N36" i="6" s="1"/>
  <c r="K76" i="6"/>
  <c r="K36" i="6" s="1"/>
  <c r="H59" i="6"/>
  <c r="Q59" i="6"/>
  <c r="Q35" i="6" s="1"/>
  <c r="P59" i="6"/>
  <c r="P35" i="6" s="1"/>
  <c r="L76" i="6"/>
  <c r="L36" i="6" s="1"/>
  <c r="N59" i="6"/>
  <c r="N35" i="6" s="1"/>
  <c r="Q76" i="6"/>
  <c r="Q36" i="6" s="1"/>
  <c r="H76" i="6"/>
  <c r="N110" i="11"/>
  <c r="N38" i="11" s="1"/>
  <c r="Q59" i="5"/>
  <c r="Q35" i="5" s="1"/>
  <c r="Q110" i="3"/>
  <c r="Q38" i="3" s="1"/>
  <c r="L41" i="6"/>
  <c r="N110" i="13"/>
  <c r="N38" i="13" s="1"/>
  <c r="O108" i="4"/>
  <c r="O32" i="4"/>
  <c r="L128" i="6"/>
  <c r="L39" i="6" s="1"/>
  <c r="Q110" i="10"/>
  <c r="Q38" i="10" s="1"/>
  <c r="Q128" i="6"/>
  <c r="Q39" i="6" s="1"/>
  <c r="I110" i="10"/>
  <c r="I38" i="10" s="1"/>
  <c r="O128" i="2"/>
  <c r="O39" i="2" s="1"/>
  <c r="Q110" i="13"/>
  <c r="Q38" i="13" s="1"/>
  <c r="H128" i="13"/>
  <c r="Q128" i="13"/>
  <c r="Q39" i="13" s="1"/>
  <c r="P128" i="13"/>
  <c r="P39" i="13" s="1"/>
  <c r="I128" i="13"/>
  <c r="I39" i="13" s="1"/>
  <c r="M128" i="13"/>
  <c r="M39" i="13" s="1"/>
  <c r="K128" i="13"/>
  <c r="K39" i="13" s="1"/>
  <c r="N128" i="13"/>
  <c r="N39" i="13" s="1"/>
  <c r="R93" i="5"/>
  <c r="R37" i="5" s="1"/>
  <c r="L93" i="5"/>
  <c r="L37" i="5" s="1"/>
  <c r="O93" i="5"/>
  <c r="O37" i="5" s="1"/>
  <c r="H93" i="5"/>
  <c r="H37" i="5" s="1"/>
  <c r="M93" i="5"/>
  <c r="M37" i="5" s="1"/>
  <c r="J93" i="5"/>
  <c r="J37" i="5" s="1"/>
  <c r="P93" i="5"/>
  <c r="P37" i="5" s="1"/>
  <c r="I93" i="5"/>
  <c r="I37" i="5" s="1"/>
  <c r="O41" i="11"/>
  <c r="O76" i="9"/>
  <c r="O36" i="9" s="1"/>
  <c r="K93" i="5"/>
  <c r="K37" i="5" s="1"/>
  <c r="L128" i="11"/>
  <c r="L39" i="11" s="1"/>
  <c r="O128" i="11"/>
  <c r="O39" i="11" s="1"/>
  <c r="K128" i="11"/>
  <c r="K39" i="11" s="1"/>
  <c r="N128" i="11"/>
  <c r="N39" i="11" s="1"/>
  <c r="P128" i="11"/>
  <c r="P39" i="11" s="1"/>
  <c r="H128" i="11"/>
  <c r="N93" i="5"/>
  <c r="N37" i="5" s="1"/>
  <c r="O108" i="7"/>
  <c r="O32" i="7"/>
  <c r="I32" i="7"/>
  <c r="I108" i="7"/>
  <c r="K93" i="7"/>
  <c r="K37" i="7" s="1"/>
  <c r="I41" i="14"/>
  <c r="I108" i="2"/>
  <c r="I32" i="2"/>
  <c r="R107" i="2"/>
  <c r="J41" i="11"/>
  <c r="K110" i="11"/>
  <c r="K38" i="11" s="1"/>
  <c r="Q110" i="9"/>
  <c r="Q38" i="9" s="1"/>
  <c r="J59" i="13"/>
  <c r="J35" i="13" s="1"/>
  <c r="J128" i="9"/>
  <c r="J39" i="9" s="1"/>
  <c r="O108" i="2"/>
  <c r="O32" i="2"/>
  <c r="K110" i="6"/>
  <c r="K38" i="6" s="1"/>
  <c r="H110" i="5"/>
  <c r="H38" i="5" s="1"/>
  <c r="R109" i="5"/>
  <c r="R110" i="5" s="1"/>
  <c r="R38" i="5" s="1"/>
  <c r="K110" i="5"/>
  <c r="K38" i="5" s="1"/>
  <c r="K110" i="12"/>
  <c r="K38" i="12" s="1"/>
  <c r="I76" i="6"/>
  <c r="I36" i="6" s="1"/>
  <c r="J93" i="4"/>
  <c r="J37" i="4" s="1"/>
  <c r="P41" i="14"/>
  <c r="I128" i="3"/>
  <c r="I39" i="3" s="1"/>
  <c r="M108" i="5"/>
  <c r="M32" i="5"/>
  <c r="N32" i="6"/>
  <c r="N108" i="6"/>
  <c r="Q59" i="9"/>
  <c r="Q35" i="9" s="1"/>
  <c r="L59" i="12"/>
  <c r="L35" i="12" s="1"/>
  <c r="M76" i="12"/>
  <c r="M36" i="12" s="1"/>
  <c r="L128" i="10"/>
  <c r="L39" i="10" s="1"/>
  <c r="R93" i="10"/>
  <c r="R37" i="10" s="1"/>
  <c r="P59" i="7"/>
  <c r="P35" i="7" s="1"/>
  <c r="M41" i="7"/>
  <c r="R59" i="4"/>
  <c r="R35" i="4" s="1"/>
  <c r="H35" i="4"/>
  <c r="Q128" i="4"/>
  <c r="Q39" i="4" s="1"/>
  <c r="N128" i="4"/>
  <c r="N39" i="4" s="1"/>
  <c r="I128" i="4"/>
  <c r="I39" i="4" s="1"/>
  <c r="O128" i="4"/>
  <c r="O39" i="4" s="1"/>
  <c r="H128" i="4"/>
  <c r="M128" i="4"/>
  <c r="M39" i="4" s="1"/>
  <c r="M42" i="4" s="1"/>
  <c r="L128" i="4"/>
  <c r="L39" i="4" s="1"/>
  <c r="P128" i="4"/>
  <c r="P39" i="4" s="1"/>
  <c r="I41" i="3"/>
  <c r="K108" i="10"/>
  <c r="K32" i="10"/>
  <c r="R108" i="13"/>
  <c r="R32" i="13"/>
  <c r="M41" i="2"/>
  <c r="J110" i="10"/>
  <c r="J38" i="10" s="1"/>
  <c r="K41" i="7"/>
  <c r="P59" i="13"/>
  <c r="P35" i="13" s="1"/>
  <c r="P42" i="13" s="1"/>
  <c r="P76" i="13"/>
  <c r="P36" i="13" s="1"/>
  <c r="L76" i="13"/>
  <c r="L36" i="13" s="1"/>
  <c r="N76" i="13"/>
  <c r="N36" i="13" s="1"/>
  <c r="Q76" i="13"/>
  <c r="Q36" i="13" s="1"/>
  <c r="H76" i="13"/>
  <c r="H59" i="13"/>
  <c r="I59" i="13"/>
  <c r="I35" i="13" s="1"/>
  <c r="I42" i="13" s="1"/>
  <c r="M59" i="13"/>
  <c r="M35" i="13" s="1"/>
  <c r="N59" i="13"/>
  <c r="N35" i="13" s="1"/>
  <c r="Q59" i="13"/>
  <c r="Q35" i="13" s="1"/>
  <c r="Q42" i="13" s="1"/>
  <c r="M76" i="13"/>
  <c r="M36" i="13" s="1"/>
  <c r="I76" i="13"/>
  <c r="I36" i="13" s="1"/>
  <c r="R108" i="12"/>
  <c r="R32" i="12"/>
  <c r="I93" i="10"/>
  <c r="I37" i="10" s="1"/>
  <c r="L76" i="10"/>
  <c r="L36" i="10" s="1"/>
  <c r="L59" i="10"/>
  <c r="L35" i="10" s="1"/>
  <c r="I59" i="10"/>
  <c r="I35" i="10" s="1"/>
  <c r="H59" i="10"/>
  <c r="Q76" i="10"/>
  <c r="Q36" i="10" s="1"/>
  <c r="J76" i="10"/>
  <c r="J36" i="10" s="1"/>
  <c r="P59" i="10"/>
  <c r="P35" i="10" s="1"/>
  <c r="Q59" i="10"/>
  <c r="Q35" i="10" s="1"/>
  <c r="J59" i="10"/>
  <c r="J35" i="10" s="1"/>
  <c r="M59" i="10"/>
  <c r="M35" i="10" s="1"/>
  <c r="H76" i="10"/>
  <c r="I76" i="10"/>
  <c r="I36" i="10" s="1"/>
  <c r="M76" i="10"/>
  <c r="M36" i="10" s="1"/>
  <c r="R74" i="4"/>
  <c r="R30" i="4"/>
  <c r="R31" i="14"/>
  <c r="R91" i="14"/>
  <c r="H76" i="8"/>
  <c r="R109" i="3"/>
  <c r="R110" i="3" s="1"/>
  <c r="R38" i="3" s="1"/>
  <c r="R74" i="7"/>
  <c r="R30" i="7"/>
  <c r="M110" i="6"/>
  <c r="M38" i="6" s="1"/>
  <c r="N59" i="11"/>
  <c r="N35" i="11" s="1"/>
  <c r="O110" i="14"/>
  <c r="O38" i="14" s="1"/>
  <c r="R74" i="12"/>
  <c r="R30" i="12"/>
  <c r="P108" i="9"/>
  <c r="P32" i="9"/>
  <c r="M108" i="8"/>
  <c r="M32" i="8"/>
  <c r="O59" i="10"/>
  <c r="O35" i="10" s="1"/>
  <c r="O42" i="10" s="1"/>
  <c r="P108" i="11"/>
  <c r="P32" i="11"/>
  <c r="K108" i="9"/>
  <c r="K32" i="9"/>
  <c r="N108" i="11"/>
  <c r="N32" i="11"/>
  <c r="N42" i="11" s="1"/>
  <c r="J76" i="9"/>
  <c r="J36" i="9" s="1"/>
  <c r="N108" i="13"/>
  <c r="N32" i="13"/>
  <c r="Q41" i="12"/>
  <c r="O41" i="5"/>
  <c r="N108" i="4"/>
  <c r="N32" i="4"/>
  <c r="O128" i="7"/>
  <c r="O39" i="7" s="1"/>
  <c r="K41" i="10"/>
  <c r="O110" i="3"/>
  <c r="O38" i="3" s="1"/>
  <c r="Q110" i="8"/>
  <c r="Q38" i="8" s="1"/>
  <c r="Q42" i="8" s="1"/>
  <c r="K42" i="12"/>
  <c r="P41" i="3"/>
  <c r="J110" i="11"/>
  <c r="J38" i="11" s="1"/>
  <c r="J42" i="11" s="1"/>
  <c r="Q128" i="5"/>
  <c r="Q39" i="5" s="1"/>
  <c r="N76" i="5"/>
  <c r="N36" i="5" s="1"/>
  <c r="N110" i="10"/>
  <c r="N38" i="10" s="1"/>
  <c r="M76" i="2"/>
  <c r="M36" i="2" s="1"/>
  <c r="L128" i="3"/>
  <c r="L39" i="3" s="1"/>
  <c r="O110" i="7"/>
  <c r="O38" i="7" s="1"/>
  <c r="I110" i="7"/>
  <c r="I38" i="7" s="1"/>
  <c r="R126" i="12"/>
  <c r="R33" i="12"/>
  <c r="L93" i="6"/>
  <c r="L37" i="6" s="1"/>
  <c r="J128" i="13"/>
  <c r="J39" i="13" s="1"/>
  <c r="I110" i="2"/>
  <c r="I38" i="2" s="1"/>
  <c r="R109" i="2"/>
  <c r="R110" i="2" s="1"/>
  <c r="R38" i="2" s="1"/>
  <c r="J128" i="14"/>
  <c r="J39" i="14" s="1"/>
  <c r="Q108" i="4"/>
  <c r="Q32" i="4"/>
  <c r="R76" i="4"/>
  <c r="R36" i="4" s="1"/>
  <c r="H36" i="4"/>
  <c r="R57" i="13"/>
  <c r="R29" i="13"/>
  <c r="I110" i="13"/>
  <c r="I38" i="13" s="1"/>
  <c r="L128" i="12"/>
  <c r="L39" i="12" s="1"/>
  <c r="N128" i="12"/>
  <c r="N39" i="12" s="1"/>
  <c r="J128" i="12"/>
  <c r="J39" i="12" s="1"/>
  <c r="K128" i="12"/>
  <c r="K39" i="12" s="1"/>
  <c r="O128" i="12"/>
  <c r="O39" i="12" s="1"/>
  <c r="I41" i="13"/>
  <c r="H108" i="5"/>
  <c r="R107" i="5"/>
  <c r="H32" i="5"/>
  <c r="M110" i="10"/>
  <c r="M38" i="10" s="1"/>
  <c r="K76" i="7"/>
  <c r="K36" i="7" s="1"/>
  <c r="K42" i="7" s="1"/>
  <c r="J110" i="13"/>
  <c r="J38" i="13" s="1"/>
  <c r="I128" i="11"/>
  <c r="I39" i="11" s="1"/>
  <c r="M110" i="5"/>
  <c r="M38" i="5" s="1"/>
  <c r="P59" i="9"/>
  <c r="P35" i="9" s="1"/>
  <c r="O59" i="12"/>
  <c r="O35" i="12" s="1"/>
  <c r="I59" i="12"/>
  <c r="I35" i="12" s="1"/>
  <c r="I42" i="12" s="1"/>
  <c r="J128" i="10"/>
  <c r="J39" i="10" s="1"/>
  <c r="H59" i="7"/>
  <c r="I59" i="7"/>
  <c r="I35" i="7" s="1"/>
  <c r="R74" i="3"/>
  <c r="R30" i="3"/>
  <c r="R31" i="10"/>
  <c r="R91" i="10"/>
  <c r="P42" i="4"/>
  <c r="P41" i="4"/>
  <c r="N41" i="11"/>
  <c r="M41" i="8"/>
  <c r="P108" i="8"/>
  <c r="P32" i="8"/>
  <c r="M108" i="6"/>
  <c r="M32" i="6"/>
  <c r="R107" i="9"/>
  <c r="H108" i="9"/>
  <c r="H32" i="9"/>
  <c r="O108" i="14"/>
  <c r="O32" i="14"/>
  <c r="O42" i="14" s="1"/>
  <c r="P128" i="9"/>
  <c r="P39" i="9" s="1"/>
  <c r="H128" i="9"/>
  <c r="K128" i="9"/>
  <c r="K39" i="9" s="1"/>
  <c r="I128" i="9"/>
  <c r="I39" i="9" s="1"/>
  <c r="N128" i="9"/>
  <c r="N39" i="9" s="1"/>
  <c r="Q128" i="9"/>
  <c r="Q39" i="9" s="1"/>
  <c r="N108" i="5"/>
  <c r="N32" i="5"/>
  <c r="N42" i="5" s="1"/>
  <c r="Q41" i="5"/>
  <c r="P110" i="9"/>
  <c r="P38" i="9" s="1"/>
  <c r="M59" i="3"/>
  <c r="M35" i="3" s="1"/>
  <c r="M42" i="3" s="1"/>
  <c r="M76" i="3"/>
  <c r="M36" i="3" s="1"/>
  <c r="H59" i="3"/>
  <c r="H76" i="3"/>
  <c r="N59" i="3"/>
  <c r="N35" i="3" s="1"/>
  <c r="L76" i="3"/>
  <c r="L36" i="3" s="1"/>
  <c r="K76" i="3"/>
  <c r="K36" i="3" s="1"/>
  <c r="K59" i="3"/>
  <c r="K35" i="3" s="1"/>
  <c r="P59" i="3"/>
  <c r="P35" i="3" s="1"/>
  <c r="P42" i="3" s="1"/>
  <c r="P76" i="3"/>
  <c r="P36" i="3" s="1"/>
  <c r="L59" i="3"/>
  <c r="L35" i="3" s="1"/>
  <c r="N76" i="3"/>
  <c r="N36" i="3" s="1"/>
  <c r="J42" i="10"/>
  <c r="R126" i="6"/>
  <c r="R33" i="6"/>
  <c r="R74" i="10"/>
  <c r="R30" i="10"/>
  <c r="K59" i="13"/>
  <c r="K35" i="13" s="1"/>
  <c r="K110" i="9"/>
  <c r="K38" i="9" s="1"/>
  <c r="Q128" i="3"/>
  <c r="Q39" i="3" s="1"/>
  <c r="J93" i="7"/>
  <c r="J37" i="7" s="1"/>
  <c r="J42" i="7" s="1"/>
  <c r="R29" i="14"/>
  <c r="R57" i="14"/>
  <c r="K76" i="13"/>
  <c r="K36" i="13" s="1"/>
  <c r="O110" i="11"/>
  <c r="O38" i="11" s="1"/>
  <c r="J110" i="6"/>
  <c r="J38" i="6" s="1"/>
  <c r="R93" i="12"/>
  <c r="R37" i="12" s="1"/>
  <c r="L93" i="12"/>
  <c r="L37" i="12" s="1"/>
  <c r="O93" i="12"/>
  <c r="O37" i="12" s="1"/>
  <c r="N93" i="12"/>
  <c r="N37" i="12" s="1"/>
  <c r="J93" i="12"/>
  <c r="J37" i="12" s="1"/>
  <c r="H93" i="12"/>
  <c r="H37" i="12" s="1"/>
  <c r="M93" i="12"/>
  <c r="M37" i="12" s="1"/>
  <c r="O32" i="3"/>
  <c r="O108" i="3"/>
  <c r="J110" i="7"/>
  <c r="J38" i="7" s="1"/>
  <c r="K128" i="6"/>
  <c r="K39" i="6" s="1"/>
  <c r="O128" i="3"/>
  <c r="O39" i="3" s="1"/>
  <c r="N128" i="10"/>
  <c r="N39" i="10" s="1"/>
  <c r="P93" i="8"/>
  <c r="P37" i="8" s="1"/>
  <c r="J93" i="13"/>
  <c r="J37" i="13" s="1"/>
  <c r="J42" i="13" s="1"/>
  <c r="R109" i="10"/>
  <c r="R110" i="10" s="1"/>
  <c r="R38" i="10" s="1"/>
  <c r="H110" i="10"/>
  <c r="H38" i="10" s="1"/>
  <c r="P128" i="2"/>
  <c r="P39" i="2" s="1"/>
  <c r="M110" i="3"/>
  <c r="M38" i="3" s="1"/>
  <c r="R33" i="9"/>
  <c r="R126" i="9"/>
  <c r="I41" i="12"/>
  <c r="M128" i="6"/>
  <c r="M39" i="6" s="1"/>
  <c r="N76" i="8"/>
  <c r="N36" i="8" s="1"/>
  <c r="O128" i="13"/>
  <c r="O39" i="13" s="1"/>
  <c r="K59" i="7"/>
  <c r="K35" i="7" s="1"/>
  <c r="J110" i="3"/>
  <c r="J38" i="3" s="1"/>
  <c r="I32" i="4"/>
  <c r="I108" i="4"/>
  <c r="I108" i="9"/>
  <c r="I32" i="9"/>
  <c r="P32" i="6"/>
  <c r="P108" i="6"/>
  <c r="R126" i="11"/>
  <c r="R33" i="11"/>
  <c r="H128" i="12"/>
  <c r="H110" i="4"/>
  <c r="H38" i="4" s="1"/>
  <c r="M108" i="10"/>
  <c r="M32" i="10"/>
  <c r="J76" i="13"/>
  <c r="J36" i="13" s="1"/>
  <c r="H110" i="14"/>
  <c r="H38" i="14" s="1"/>
  <c r="R109" i="14"/>
  <c r="R110" i="14" s="1"/>
  <c r="R38" i="14" s="1"/>
  <c r="N128" i="8"/>
  <c r="N39" i="8" s="1"/>
  <c r="P110" i="12"/>
  <c r="P38" i="12" s="1"/>
  <c r="J59" i="6"/>
  <c r="J35" i="6" s="1"/>
  <c r="L59" i="9"/>
  <c r="L35" i="9" s="1"/>
  <c r="I76" i="9"/>
  <c r="I36" i="9" s="1"/>
  <c r="N76" i="12"/>
  <c r="N36" i="12" s="1"/>
  <c r="P59" i="12"/>
  <c r="P35" i="12" s="1"/>
  <c r="P93" i="10"/>
  <c r="P37" i="10" s="1"/>
  <c r="L76" i="7"/>
  <c r="L36" i="7" s="1"/>
  <c r="I76" i="7"/>
  <c r="I36" i="7" s="1"/>
  <c r="H41" i="4"/>
  <c r="R93" i="14"/>
  <c r="R37" i="14" s="1"/>
  <c r="N93" i="14"/>
  <c r="N37" i="14" s="1"/>
  <c r="H93" i="14"/>
  <c r="H37" i="14" s="1"/>
  <c r="P93" i="14"/>
  <c r="P37" i="14" s="1"/>
  <c r="P42" i="14" s="1"/>
  <c r="L93" i="14"/>
  <c r="L37" i="14" s="1"/>
  <c r="I93" i="14"/>
  <c r="I37" i="14" s="1"/>
  <c r="Q93" i="14"/>
  <c r="Q37" i="14" s="1"/>
  <c r="M93" i="14"/>
  <c r="M37" i="14" s="1"/>
  <c r="N93" i="10"/>
  <c r="N37" i="10" s="1"/>
  <c r="H110" i="6"/>
  <c r="H38" i="6" s="1"/>
  <c r="R109" i="6"/>
  <c r="R110" i="6" s="1"/>
  <c r="R38" i="6" s="1"/>
  <c r="P108" i="10"/>
  <c r="P32" i="10"/>
  <c r="Q108" i="10"/>
  <c r="Q32" i="10"/>
  <c r="P108" i="5"/>
  <c r="P32" i="5"/>
  <c r="P42" i="5" s="1"/>
  <c r="J108" i="2"/>
  <c r="J32" i="2"/>
  <c r="K108" i="14"/>
  <c r="K32" i="14"/>
  <c r="K41" i="14" s="1"/>
  <c r="R30" i="8"/>
  <c r="R74" i="8"/>
  <c r="J41" i="6"/>
  <c r="K93" i="14"/>
  <c r="K37" i="14" s="1"/>
  <c r="H41" i="7"/>
  <c r="I42" i="8"/>
  <c r="I41" i="8"/>
  <c r="L76" i="9"/>
  <c r="L36" i="9" s="1"/>
  <c r="K42" i="14"/>
  <c r="M76" i="11"/>
  <c r="M36" i="11" s="1"/>
  <c r="I59" i="11"/>
  <c r="I35" i="11" s="1"/>
  <c r="P59" i="11"/>
  <c r="P35" i="11" s="1"/>
  <c r="K76" i="11"/>
  <c r="K36" i="11" s="1"/>
  <c r="Q76" i="11"/>
  <c r="Q36" i="11" s="1"/>
  <c r="L76" i="11"/>
  <c r="L36" i="11" s="1"/>
  <c r="I76" i="11"/>
  <c r="I36" i="11" s="1"/>
  <c r="N76" i="11"/>
  <c r="N36" i="11" s="1"/>
  <c r="M59" i="11"/>
  <c r="M35" i="11" s="1"/>
  <c r="H76" i="11"/>
  <c r="P76" i="11"/>
  <c r="P36" i="11" s="1"/>
  <c r="L59" i="11"/>
  <c r="L35" i="11" s="1"/>
  <c r="L42" i="11" s="1"/>
  <c r="H59" i="11"/>
  <c r="K59" i="11"/>
  <c r="K35" i="11" s="1"/>
  <c r="K42" i="11" s="1"/>
  <c r="J108" i="4"/>
  <c r="J32" i="4"/>
  <c r="J42" i="4" s="1"/>
  <c r="H36" i="5"/>
  <c r="N76" i="10"/>
  <c r="N36" i="10" s="1"/>
  <c r="H110" i="9"/>
  <c r="H38" i="9" s="1"/>
  <c r="R109" i="9"/>
  <c r="R110" i="9" s="1"/>
  <c r="R38" i="9" s="1"/>
  <c r="N108" i="3"/>
  <c r="N32" i="3"/>
  <c r="Q108" i="6"/>
  <c r="Q32" i="6"/>
  <c r="P41" i="8"/>
  <c r="Q76" i="5"/>
  <c r="Q36" i="5" s="1"/>
  <c r="Q42" i="5" s="1"/>
  <c r="L128" i="9"/>
  <c r="L39" i="9" s="1"/>
  <c r="I59" i="3"/>
  <c r="I35" i="3" s="1"/>
  <c r="O76" i="11"/>
  <c r="O36" i="11" s="1"/>
  <c r="O42" i="11" s="1"/>
  <c r="O41" i="3"/>
  <c r="K76" i="14"/>
  <c r="K36" i="14" s="1"/>
  <c r="R91" i="12"/>
  <c r="R31" i="12"/>
  <c r="R93" i="9"/>
  <c r="R37" i="9" s="1"/>
  <c r="P93" i="9"/>
  <c r="P37" i="9" s="1"/>
  <c r="H93" i="9"/>
  <c r="H37" i="9" s="1"/>
  <c r="I93" i="9"/>
  <c r="I37" i="9" s="1"/>
  <c r="K93" i="9"/>
  <c r="K37" i="9" s="1"/>
  <c r="Q93" i="9"/>
  <c r="Q37" i="9" s="1"/>
  <c r="N93" i="9"/>
  <c r="N37" i="9" s="1"/>
  <c r="O110" i="9"/>
  <c r="O38" i="9" s="1"/>
  <c r="O42" i="9" s="1"/>
  <c r="L110" i="9"/>
  <c r="L38" i="9" s="1"/>
  <c r="L93" i="9"/>
  <c r="L37" i="9" s="1"/>
  <c r="R93" i="3"/>
  <c r="R37" i="3" s="1"/>
  <c r="M93" i="3"/>
  <c r="M37" i="3" s="1"/>
  <c r="P93" i="3"/>
  <c r="P37" i="3" s="1"/>
  <c r="H93" i="3"/>
  <c r="H37" i="3" s="1"/>
  <c r="K93" i="3"/>
  <c r="K37" i="3" s="1"/>
  <c r="L93" i="3"/>
  <c r="L37" i="3" s="1"/>
  <c r="K110" i="3"/>
  <c r="K38" i="3" s="1"/>
  <c r="N93" i="3"/>
  <c r="N37" i="3" s="1"/>
  <c r="I93" i="8"/>
  <c r="I37" i="8" s="1"/>
  <c r="R31" i="5"/>
  <c r="R91" i="5"/>
  <c r="N41" i="12"/>
  <c r="N42" i="12"/>
  <c r="L128" i="2"/>
  <c r="L39" i="2" s="1"/>
  <c r="J108" i="6"/>
  <c r="J32" i="6"/>
  <c r="J42" i="6" s="1"/>
  <c r="J41" i="4"/>
  <c r="O110" i="10"/>
  <c r="O38" i="10" s="1"/>
  <c r="O76" i="3"/>
  <c r="O36" i="3" s="1"/>
  <c r="Q93" i="12"/>
  <c r="Q37" i="12" s="1"/>
  <c r="Q42" i="12" s="1"/>
  <c r="H128" i="6"/>
  <c r="J59" i="11"/>
  <c r="J35" i="11" s="1"/>
  <c r="K110" i="13"/>
  <c r="K38" i="13" s="1"/>
  <c r="O110" i="13"/>
  <c r="O38" i="13" s="1"/>
  <c r="M108" i="14"/>
  <c r="M32" i="14"/>
  <c r="H108" i="10"/>
  <c r="R107" i="10"/>
  <c r="H32" i="10"/>
  <c r="R33" i="5"/>
  <c r="R126" i="5"/>
  <c r="J110" i="5"/>
  <c r="J38" i="5" s="1"/>
  <c r="P76" i="12"/>
  <c r="P36" i="12" s="1"/>
  <c r="L110" i="10"/>
  <c r="L38" i="10" s="1"/>
  <c r="I110" i="9"/>
  <c r="I38" i="9" s="1"/>
  <c r="P110" i="6"/>
  <c r="P38" i="6" s="1"/>
  <c r="P76" i="7"/>
  <c r="P36" i="7" s="1"/>
  <c r="O76" i="10"/>
  <c r="O36" i="10" s="1"/>
  <c r="R109" i="4"/>
  <c r="R110" i="4" s="1"/>
  <c r="R38" i="4" s="1"/>
  <c r="L108" i="2"/>
  <c r="L32" i="2"/>
  <c r="L59" i="13"/>
  <c r="L35" i="13" s="1"/>
  <c r="L42" i="13" s="1"/>
  <c r="O41" i="8"/>
  <c r="H108" i="14"/>
  <c r="R107" i="14"/>
  <c r="H32" i="14"/>
  <c r="N93" i="8"/>
  <c r="N37" i="8" s="1"/>
  <c r="P108" i="12"/>
  <c r="P32" i="12"/>
  <c r="P41" i="12" s="1"/>
  <c r="Q128" i="11"/>
  <c r="Q39" i="11" s="1"/>
  <c r="N128" i="7"/>
  <c r="N39" i="7" s="1"/>
  <c r="M128" i="7"/>
  <c r="M39" i="7" s="1"/>
  <c r="J128" i="7"/>
  <c r="J39" i="7" s="1"/>
  <c r="Q128" i="7"/>
  <c r="Q39" i="7" s="1"/>
  <c r="I128" i="7"/>
  <c r="I39" i="7" s="1"/>
  <c r="Q93" i="4"/>
  <c r="Q37" i="4" s="1"/>
  <c r="I59" i="9"/>
  <c r="I35" i="9" s="1"/>
  <c r="H76" i="9"/>
  <c r="K128" i="8"/>
  <c r="K39" i="8" s="1"/>
  <c r="N128" i="2"/>
  <c r="N39" i="2" s="1"/>
  <c r="J59" i="12"/>
  <c r="J35" i="12" s="1"/>
  <c r="P128" i="10"/>
  <c r="P39" i="10" s="1"/>
  <c r="Q93" i="10"/>
  <c r="Q37" i="10" s="1"/>
  <c r="Q76" i="7"/>
  <c r="Q36" i="7" s="1"/>
  <c r="R29" i="8"/>
  <c r="R57" i="8"/>
  <c r="H36" i="7"/>
  <c r="O93" i="10"/>
  <c r="O37" i="10" s="1"/>
  <c r="I108" i="10"/>
  <c r="I32" i="10"/>
  <c r="R108" i="11"/>
  <c r="R32" i="11"/>
  <c r="L108" i="4"/>
  <c r="L32" i="4"/>
  <c r="J128" i="4"/>
  <c r="J39" i="4" s="1"/>
  <c r="J41" i="14"/>
  <c r="J42" i="14"/>
  <c r="N32" i="2"/>
  <c r="N108" i="2"/>
  <c r="Q110" i="6"/>
  <c r="Q38" i="6" s="1"/>
  <c r="O76" i="13"/>
  <c r="O36" i="13" s="1"/>
  <c r="L59" i="8"/>
  <c r="L35" i="8" s="1"/>
  <c r="O59" i="8"/>
  <c r="O35" i="8" s="1"/>
  <c r="O42" i="8" s="1"/>
  <c r="J59" i="8"/>
  <c r="J35" i="8" s="1"/>
  <c r="L76" i="8"/>
  <c r="L36" i="8" s="1"/>
  <c r="O76" i="8"/>
  <c r="O36" i="8" s="1"/>
  <c r="N59" i="8"/>
  <c r="N35" i="8" s="1"/>
  <c r="K59" i="8"/>
  <c r="K35" i="8" s="1"/>
  <c r="K42" i="8" s="1"/>
  <c r="K76" i="8"/>
  <c r="K36" i="8" s="1"/>
  <c r="J76" i="8"/>
  <c r="J36" i="8" s="1"/>
  <c r="H110" i="8"/>
  <c r="H38" i="8" s="1"/>
  <c r="R109" i="8"/>
  <c r="R110" i="8" s="1"/>
  <c r="R38" i="8" s="1"/>
  <c r="I110" i="14"/>
  <c r="I38" i="14" s="1"/>
  <c r="J128" i="3"/>
  <c r="J39" i="3" s="1"/>
  <c r="J32" i="8"/>
  <c r="J108" i="8"/>
  <c r="O59" i="3"/>
  <c r="O35" i="3" s="1"/>
  <c r="O42" i="3" s="1"/>
  <c r="H36" i="14"/>
  <c r="P76" i="10"/>
  <c r="P36" i="10" s="1"/>
  <c r="M128" i="2"/>
  <c r="M39" i="2" s="1"/>
  <c r="M41" i="11"/>
  <c r="P128" i="6"/>
  <c r="P39" i="6" s="1"/>
  <c r="O108" i="13"/>
  <c r="O32" i="13"/>
  <c r="O41" i="13" s="1"/>
  <c r="M110" i="14"/>
  <c r="M38" i="14" s="1"/>
  <c r="R93" i="7"/>
  <c r="R37" i="7" s="1"/>
  <c r="P93" i="7"/>
  <c r="P37" i="7" s="1"/>
  <c r="N93" i="7"/>
  <c r="N37" i="7" s="1"/>
  <c r="Q93" i="7"/>
  <c r="Q37" i="7" s="1"/>
  <c r="I93" i="7"/>
  <c r="I37" i="7" s="1"/>
  <c r="M110" i="7"/>
  <c r="M38" i="7" s="1"/>
  <c r="M42" i="7" s="1"/>
  <c r="O93" i="7"/>
  <c r="O37" i="7" s="1"/>
  <c r="L110" i="7"/>
  <c r="L38" i="7" s="1"/>
  <c r="L93" i="7"/>
  <c r="L37" i="7" s="1"/>
  <c r="H93" i="7"/>
  <c r="H37" i="7" s="1"/>
  <c r="J59" i="3"/>
  <c r="J35" i="3" s="1"/>
  <c r="Q108" i="11"/>
  <c r="Q32" i="11"/>
  <c r="Q41" i="11" s="1"/>
  <c r="I42" i="6"/>
  <c r="P108" i="7"/>
  <c r="P32" i="7"/>
  <c r="P41" i="7" s="1"/>
  <c r="O110" i="6"/>
  <c r="O38" i="6" s="1"/>
  <c r="O42" i="6" s="1"/>
  <c r="Q41" i="3"/>
  <c r="Q42" i="3"/>
  <c r="M41" i="3"/>
  <c r="N128" i="5"/>
  <c r="N39" i="5" s="1"/>
  <c r="O128" i="5"/>
  <c r="O39" i="5" s="1"/>
  <c r="L128" i="5"/>
  <c r="L39" i="5" s="1"/>
  <c r="J128" i="5"/>
  <c r="J39" i="5" s="1"/>
  <c r="K128" i="5"/>
  <c r="K39" i="5" s="1"/>
  <c r="M128" i="5"/>
  <c r="M39" i="5" s="1"/>
  <c r="K59" i="14"/>
  <c r="K35" i="14" s="1"/>
  <c r="O41" i="9"/>
  <c r="M42" i="6"/>
  <c r="M41" i="6"/>
  <c r="M110" i="13"/>
  <c r="M38" i="13" s="1"/>
  <c r="M76" i="8"/>
  <c r="M36" i="8" s="1"/>
  <c r="R57" i="7"/>
  <c r="R29" i="7"/>
  <c r="R109" i="12"/>
  <c r="R110" i="12" s="1"/>
  <c r="R38" i="12" s="1"/>
  <c r="O76" i="14"/>
  <c r="O36" i="14" s="1"/>
  <c r="H128" i="7"/>
  <c r="N59" i="9"/>
  <c r="N35" i="9" s="1"/>
  <c r="P128" i="8"/>
  <c r="P39" i="8" s="1"/>
  <c r="M59" i="12"/>
  <c r="M35" i="12" s="1"/>
  <c r="J93" i="10"/>
  <c r="J37" i="10" s="1"/>
  <c r="O59" i="7"/>
  <c r="O35" i="7" s="1"/>
  <c r="N76" i="7"/>
  <c r="N36" i="7" s="1"/>
  <c r="N42" i="7" s="1"/>
  <c r="R33" i="13"/>
  <c r="R126" i="13"/>
  <c r="M41" i="9"/>
  <c r="M110" i="11"/>
  <c r="M38" i="11" s="1"/>
  <c r="R57" i="9"/>
  <c r="R29" i="9"/>
  <c r="J42" i="3"/>
  <c r="J41" i="3"/>
  <c r="L110" i="13"/>
  <c r="L38" i="13" s="1"/>
  <c r="I108" i="11"/>
  <c r="I32" i="11"/>
  <c r="M93" i="11"/>
  <c r="M37" i="11" s="1"/>
  <c r="K93" i="11"/>
  <c r="K37" i="11" s="1"/>
  <c r="I128" i="14"/>
  <c r="I39" i="14" s="1"/>
  <c r="N128" i="14"/>
  <c r="N39" i="14" s="1"/>
  <c r="H128" i="14"/>
  <c r="L128" i="14"/>
  <c r="L39" i="14" s="1"/>
  <c r="M128" i="14"/>
  <c r="M39" i="14" s="1"/>
  <c r="P128" i="14"/>
  <c r="P39" i="14" s="1"/>
  <c r="K128" i="14"/>
  <c r="K39" i="14" s="1"/>
  <c r="Q128" i="14"/>
  <c r="Q39" i="14" s="1"/>
  <c r="R91" i="7"/>
  <c r="R31" i="7"/>
  <c r="R31" i="11"/>
  <c r="R41" i="11" s="1"/>
  <c r="R91" i="11"/>
  <c r="H59" i="8"/>
  <c r="N41" i="10"/>
  <c r="R107" i="8"/>
  <c r="H108" i="8"/>
  <c r="H32" i="8"/>
  <c r="H36" i="12"/>
  <c r="L108" i="14"/>
  <c r="L32" i="14"/>
  <c r="N59" i="10"/>
  <c r="N35" i="10" s="1"/>
  <c r="N42" i="10" s="1"/>
  <c r="P76" i="8"/>
  <c r="P36" i="8" s="1"/>
  <c r="P42" i="8" s="1"/>
  <c r="I76" i="8"/>
  <c r="I36" i="8" s="1"/>
  <c r="K41" i="13"/>
  <c r="K42" i="13"/>
  <c r="R33" i="10"/>
  <c r="R126" i="10"/>
  <c r="I76" i="3"/>
  <c r="I36" i="3" s="1"/>
  <c r="I42" i="3" s="1"/>
  <c r="M110" i="9"/>
  <c r="M38" i="9" s="1"/>
  <c r="M42" i="9" s="1"/>
  <c r="R109" i="13"/>
  <c r="R110" i="13" s="1"/>
  <c r="R38" i="13" s="1"/>
  <c r="K59" i="10"/>
  <c r="K35" i="10" s="1"/>
  <c r="K42" i="10" s="1"/>
  <c r="J41" i="13"/>
  <c r="M59" i="2"/>
  <c r="M35" i="2" s="1"/>
  <c r="M42" i="2" s="1"/>
  <c r="P128" i="7"/>
  <c r="P39" i="7" s="1"/>
  <c r="I76" i="5"/>
  <c r="I36" i="5" s="1"/>
  <c r="I42" i="5" s="1"/>
  <c r="J110" i="14"/>
  <c r="J38" i="14" s="1"/>
  <c r="L110" i="6"/>
  <c r="L38" i="6" s="1"/>
  <c r="L42" i="6" s="1"/>
  <c r="Q110" i="11"/>
  <c r="Q38" i="11" s="1"/>
  <c r="P110" i="7"/>
  <c r="P38" i="7" s="1"/>
  <c r="P42" i="7" s="1"/>
  <c r="O93" i="8"/>
  <c r="O37" i="8" s="1"/>
  <c r="H128" i="5"/>
  <c r="R109" i="11"/>
  <c r="R110" i="11" s="1"/>
  <c r="R38" i="11" s="1"/>
  <c r="R126" i="4"/>
  <c r="R33" i="4"/>
  <c r="L32" i="5"/>
  <c r="L108" i="5"/>
  <c r="M108" i="13"/>
  <c r="M32" i="13"/>
  <c r="J41" i="7"/>
  <c r="H110" i="12"/>
  <c r="H38" i="12" s="1"/>
  <c r="R74" i="5"/>
  <c r="R30" i="5"/>
  <c r="O42" i="13"/>
  <c r="N76" i="9"/>
  <c r="N36" i="9" s="1"/>
  <c r="K76" i="9"/>
  <c r="K36" i="9" s="1"/>
  <c r="H128" i="8"/>
  <c r="O76" i="12"/>
  <c r="O36" i="12" s="1"/>
  <c r="H128" i="10"/>
  <c r="M93" i="10"/>
  <c r="M37" i="10" s="1"/>
  <c r="O76" i="7"/>
  <c r="O36" i="7" s="1"/>
  <c r="Q59" i="7"/>
  <c r="Q35" i="7" s="1"/>
  <c r="R128" i="7" l="1"/>
  <c r="R39" i="7" s="1"/>
  <c r="H39" i="7"/>
  <c r="H41" i="10"/>
  <c r="M42" i="10"/>
  <c r="M41" i="10"/>
  <c r="R128" i="10"/>
  <c r="R39" i="10" s="1"/>
  <c r="H39" i="10"/>
  <c r="R41" i="8"/>
  <c r="R108" i="10"/>
  <c r="R32" i="10"/>
  <c r="K42" i="3"/>
  <c r="H36" i="13"/>
  <c r="R76" i="13"/>
  <c r="R36" i="13" s="1"/>
  <c r="N42" i="6"/>
  <c r="N41" i="6"/>
  <c r="R128" i="11"/>
  <c r="R39" i="11" s="1"/>
  <c r="H39" i="11"/>
  <c r="R128" i="13"/>
  <c r="R39" i="13" s="1"/>
  <c r="H39" i="13"/>
  <c r="K42" i="6"/>
  <c r="R59" i="5"/>
  <c r="R35" i="5" s="1"/>
  <c r="H35" i="5"/>
  <c r="R128" i="3"/>
  <c r="R39" i="3" s="1"/>
  <c r="H39" i="3"/>
  <c r="M42" i="12"/>
  <c r="M41" i="12"/>
  <c r="R59" i="9"/>
  <c r="R35" i="9" s="1"/>
  <c r="H36" i="9"/>
  <c r="R76" i="9"/>
  <c r="R36" i="9" s="1"/>
  <c r="R128" i="6"/>
  <c r="R39" i="6" s="1"/>
  <c r="H39" i="6"/>
  <c r="L41" i="5"/>
  <c r="L42" i="5"/>
  <c r="R32" i="8"/>
  <c r="R108" i="8"/>
  <c r="J42" i="8"/>
  <c r="J41" i="8"/>
  <c r="N42" i="8"/>
  <c r="L42" i="2"/>
  <c r="L41" i="2"/>
  <c r="R76" i="11"/>
  <c r="R36" i="11" s="1"/>
  <c r="H36" i="11"/>
  <c r="J42" i="2"/>
  <c r="J41" i="2"/>
  <c r="O41" i="14"/>
  <c r="R128" i="9"/>
  <c r="R39" i="9" s="1"/>
  <c r="H39" i="9"/>
  <c r="H41" i="5"/>
  <c r="L42" i="12"/>
  <c r="M41" i="5"/>
  <c r="M42" i="5"/>
  <c r="L42" i="7"/>
  <c r="Q42" i="7"/>
  <c r="Q41" i="7"/>
  <c r="H41" i="6"/>
  <c r="R128" i="2"/>
  <c r="R39" i="2" s="1"/>
  <c r="H39" i="2"/>
  <c r="P41" i="10"/>
  <c r="P42" i="10"/>
  <c r="I41" i="9"/>
  <c r="I42" i="9"/>
  <c r="H39" i="8"/>
  <c r="R128" i="8"/>
  <c r="R39" i="8" s="1"/>
  <c r="N42" i="2"/>
  <c r="N41" i="2"/>
  <c r="I42" i="10"/>
  <c r="I41" i="10"/>
  <c r="M42" i="14"/>
  <c r="M41" i="14"/>
  <c r="Q41" i="6"/>
  <c r="Q42" i="6"/>
  <c r="R76" i="5"/>
  <c r="R36" i="5" s="1"/>
  <c r="R128" i="12"/>
  <c r="R39" i="12" s="1"/>
  <c r="H39" i="12"/>
  <c r="I42" i="4"/>
  <c r="I41" i="4"/>
  <c r="O42" i="12"/>
  <c r="R32" i="5"/>
  <c r="R41" i="5" s="1"/>
  <c r="R108" i="5"/>
  <c r="P41" i="9"/>
  <c r="P42" i="9"/>
  <c r="R59" i="10"/>
  <c r="R35" i="10" s="1"/>
  <c r="H35" i="10"/>
  <c r="H42" i="10" s="1"/>
  <c r="L41" i="14"/>
  <c r="L42" i="14"/>
  <c r="R41" i="13"/>
  <c r="K42" i="9"/>
  <c r="K41" i="9"/>
  <c r="R76" i="10"/>
  <c r="R36" i="10" s="1"/>
  <c r="H36" i="10"/>
  <c r="I41" i="7"/>
  <c r="I42" i="7"/>
  <c r="Q42" i="9"/>
  <c r="Q41" i="9"/>
  <c r="Q42" i="14"/>
  <c r="R108" i="6"/>
  <c r="R32" i="6"/>
  <c r="H35" i="2"/>
  <c r="R59" i="2"/>
  <c r="R35" i="2" s="1"/>
  <c r="R59" i="8"/>
  <c r="R35" i="8" s="1"/>
  <c r="R42" i="8" s="1"/>
  <c r="H35" i="8"/>
  <c r="J42" i="12"/>
  <c r="R108" i="14"/>
  <c r="R32" i="14"/>
  <c r="R42" i="14" s="1"/>
  <c r="N42" i="3"/>
  <c r="N41" i="3"/>
  <c r="R76" i="3"/>
  <c r="R36" i="3" s="1"/>
  <c r="H36" i="3"/>
  <c r="N41" i="13"/>
  <c r="N42" i="13"/>
  <c r="R76" i="8"/>
  <c r="R36" i="8" s="1"/>
  <c r="H36" i="8"/>
  <c r="H42" i="8" s="1"/>
  <c r="L42" i="10"/>
  <c r="R128" i="4"/>
  <c r="R39" i="4" s="1"/>
  <c r="R42" i="4" s="1"/>
  <c r="H39" i="4"/>
  <c r="H42" i="4" s="1"/>
  <c r="L41" i="8"/>
  <c r="L42" i="8"/>
  <c r="J42" i="5"/>
  <c r="N41" i="5"/>
  <c r="R41" i="3"/>
  <c r="Q42" i="11"/>
  <c r="N41" i="14"/>
  <c r="N42" i="14"/>
  <c r="K42" i="2"/>
  <c r="R41" i="4"/>
  <c r="R128" i="5"/>
  <c r="R39" i="5" s="1"/>
  <c r="H39" i="5"/>
  <c r="H42" i="5" s="1"/>
  <c r="Q41" i="10"/>
  <c r="Q42" i="10"/>
  <c r="L42" i="3"/>
  <c r="R59" i="3"/>
  <c r="R35" i="3" s="1"/>
  <c r="R42" i="3" s="1"/>
  <c r="H35" i="3"/>
  <c r="H42" i="9"/>
  <c r="H41" i="9"/>
  <c r="P42" i="11"/>
  <c r="P41" i="11"/>
  <c r="O41" i="2"/>
  <c r="O42" i="2"/>
  <c r="R108" i="2"/>
  <c r="R32" i="2"/>
  <c r="O41" i="7"/>
  <c r="O42" i="7"/>
  <c r="H35" i="6"/>
  <c r="H42" i="6" s="1"/>
  <c r="R59" i="6"/>
  <c r="R35" i="6" s="1"/>
  <c r="R59" i="14"/>
  <c r="R35" i="14" s="1"/>
  <c r="R108" i="7"/>
  <c r="R32" i="7"/>
  <c r="R42" i="7" s="1"/>
  <c r="J41" i="9"/>
  <c r="J42" i="9"/>
  <c r="R76" i="2"/>
  <c r="R36" i="2" s="1"/>
  <c r="H36" i="2"/>
  <c r="I41" i="11"/>
  <c r="I42" i="11"/>
  <c r="M42" i="13"/>
  <c r="M41" i="13"/>
  <c r="R76" i="12"/>
  <c r="R36" i="12" s="1"/>
  <c r="R128" i="14"/>
  <c r="R39" i="14" s="1"/>
  <c r="H39" i="14"/>
  <c r="H42" i="14" s="1"/>
  <c r="N42" i="9"/>
  <c r="R76" i="14"/>
  <c r="R36" i="14" s="1"/>
  <c r="L41" i="4"/>
  <c r="L42" i="4"/>
  <c r="R76" i="7"/>
  <c r="R36" i="7" s="1"/>
  <c r="R59" i="11"/>
  <c r="R35" i="11" s="1"/>
  <c r="R42" i="11" s="1"/>
  <c r="H35" i="11"/>
  <c r="L42" i="9"/>
  <c r="P42" i="6"/>
  <c r="P41" i="6"/>
  <c r="H41" i="14"/>
  <c r="I42" i="2"/>
  <c r="I41" i="2"/>
  <c r="R59" i="12"/>
  <c r="R35" i="12" s="1"/>
  <c r="R42" i="12" s="1"/>
  <c r="H35" i="12"/>
  <c r="H42" i="12" s="1"/>
  <c r="R41" i="10"/>
  <c r="R42" i="10"/>
  <c r="H41" i="8"/>
  <c r="P42" i="12"/>
  <c r="R108" i="9"/>
  <c r="R32" i="9"/>
  <c r="R42" i="9" s="1"/>
  <c r="R59" i="7"/>
  <c r="R35" i="7" s="1"/>
  <c r="H35" i="7"/>
  <c r="H42" i="7" s="1"/>
  <c r="Q42" i="4"/>
  <c r="Q41" i="4"/>
  <c r="N41" i="4"/>
  <c r="N42" i="4"/>
  <c r="R59" i="13"/>
  <c r="R35" i="13" s="1"/>
  <c r="R42" i="13" s="1"/>
  <c r="H35" i="13"/>
  <c r="H42" i="13" s="1"/>
  <c r="O42" i="4"/>
  <c r="O41" i="4"/>
  <c r="R76" i="6"/>
  <c r="R36" i="6" s="1"/>
  <c r="H36" i="6"/>
  <c r="R41" i="12"/>
  <c r="P42" i="2"/>
  <c r="P41" i="5"/>
  <c r="H42" i="11" l="1"/>
  <c r="R41" i="14"/>
  <c r="R42" i="2"/>
  <c r="R41" i="2"/>
  <c r="H42" i="3"/>
  <c r="R41" i="9"/>
  <c r="H42" i="2"/>
  <c r="R41" i="7"/>
  <c r="R42" i="5"/>
  <c r="R41" i="6"/>
  <c r="R42" i="6"/>
</calcChain>
</file>

<file path=xl/sharedStrings.xml><?xml version="1.0" encoding="utf-8"?>
<sst xmlns="http://schemas.openxmlformats.org/spreadsheetml/2006/main" count="3367" uniqueCount="74">
  <si>
    <t>GWh</t>
  </si>
  <si>
    <t>p/kWh</t>
  </si>
  <si>
    <t>% actual at 12M</t>
  </si>
  <si>
    <t>Recovered amount as % of total energy cost</t>
  </si>
  <si>
    <t>Product Class 4 Volumes</t>
  </si>
  <si>
    <t>System Average Price</t>
  </si>
  <si>
    <t>% of SAP</t>
  </si>
  <si>
    <t>Shipper 1</t>
  </si>
  <si>
    <t>Shipper 2</t>
  </si>
  <si>
    <t>Shipper 3</t>
  </si>
  <si>
    <t>Shipper 4</t>
  </si>
  <si>
    <t>Total</t>
  </si>
  <si>
    <t>Target %</t>
  </si>
  <si>
    <t>Target Vol</t>
  </si>
  <si>
    <t>Actual Vol</t>
  </si>
  <si>
    <t>Actual %</t>
  </si>
  <si>
    <t>Incentive price%</t>
  </si>
  <si>
    <t>Incentive price</t>
  </si>
  <si>
    <t>Incentive Volume</t>
  </si>
  <si>
    <t>Shipper 5</t>
  </si>
  <si>
    <t>Shipper 6</t>
  </si>
  <si>
    <t>Shipper 7</t>
  </si>
  <si>
    <t>Shipper 8</t>
  </si>
  <si>
    <t>Shipper 9</t>
  </si>
  <si>
    <t>Shipper 10</t>
  </si>
  <si>
    <t>AQ (kwh)</t>
  </si>
  <si>
    <t>Meter Type</t>
  </si>
  <si>
    <t>Non-AMR / Smart</t>
  </si>
  <si>
    <t>All</t>
  </si>
  <si>
    <t>AMR / Smart</t>
  </si>
  <si>
    <t>&gt;293,000</t>
  </si>
  <si>
    <t>Incentive Period</t>
  </si>
  <si>
    <t>12 Months</t>
  </si>
  <si>
    <t>4 Months</t>
  </si>
  <si>
    <t>% Share</t>
  </si>
  <si>
    <t>Full Poduct Class 4 Portfolio</t>
  </si>
  <si>
    <t>Detail</t>
  </si>
  <si>
    <t>Volume (Gwh)</t>
  </si>
  <si>
    <t>£</t>
  </si>
  <si>
    <t>Charges</t>
  </si>
  <si>
    <t>Credits (if Redistributed)</t>
  </si>
  <si>
    <t>Report 1</t>
  </si>
  <si>
    <t>Report 2</t>
  </si>
  <si>
    <t>Report 3</t>
  </si>
  <si>
    <t>Total Charges</t>
  </si>
  <si>
    <t>Total Charge / Credit (if Redistributed)</t>
  </si>
  <si>
    <t>Incentive Charges</t>
  </si>
  <si>
    <t>Incentive Credits</t>
  </si>
  <si>
    <t>Incentive Totals</t>
  </si>
  <si>
    <t xml:space="preserve">Report </t>
  </si>
  <si>
    <t>% actual at 4M</t>
  </si>
  <si>
    <t>Totals</t>
  </si>
  <si>
    <t>KEY:</t>
  </si>
  <si>
    <t>Cell Colour =</t>
  </si>
  <si>
    <t>Formula</t>
  </si>
  <si>
    <t>Data Input</t>
  </si>
  <si>
    <t>Red</t>
  </si>
  <si>
    <t xml:space="preserve">Text Colour = </t>
  </si>
  <si>
    <t>Black</t>
  </si>
  <si>
    <t>Charge (target missed)</t>
  </si>
  <si>
    <t>Credit (Target Met / Exceeded)</t>
  </si>
  <si>
    <t>1 - 73200</t>
  </si>
  <si>
    <t>Report 4</t>
  </si>
  <si>
    <t>&gt;73200</t>
  </si>
  <si>
    <t>1 – 73,200</t>
  </si>
  <si>
    <t>Report 5</t>
  </si>
  <si>
    <r>
      <rPr>
        <b/>
        <u/>
        <sz val="10"/>
        <color theme="1"/>
        <rFont val="Calibri"/>
        <family val="2"/>
      </rPr>
      <t>Report 1</t>
    </r>
    <r>
      <rPr>
        <sz val="10"/>
        <color theme="1"/>
        <rFont val="Calibri"/>
        <family val="2"/>
      </rPr>
      <t xml:space="preserve">
AQ 1 - 73,200 kwh
Meter type is non-AMR/ Smart
Incentive Period = 12 Months
Reporting Period = 13 Months</t>
    </r>
  </si>
  <si>
    <r>
      <rPr>
        <b/>
        <u/>
        <sz val="10"/>
        <color theme="1"/>
        <rFont val="Calibri"/>
        <family val="2"/>
      </rPr>
      <t>Report 2</t>
    </r>
    <r>
      <rPr>
        <sz val="10"/>
        <color theme="1"/>
        <rFont val="Calibri"/>
        <family val="2"/>
      </rPr>
      <t xml:space="preserve">
AQ &gt;73,200 kwh
Meter type is non-AMR/ Smart
Incentive Period = 12 Months
Reporting Period = 13 Months</t>
    </r>
  </si>
  <si>
    <r>
      <rPr>
        <b/>
        <u/>
        <sz val="10"/>
        <color theme="1"/>
        <rFont val="Calibri"/>
        <family val="2"/>
      </rPr>
      <t>Report 3</t>
    </r>
    <r>
      <rPr>
        <sz val="10"/>
        <color theme="1"/>
        <rFont val="Calibri"/>
        <family val="2"/>
      </rPr>
      <t xml:space="preserve">
AQ - 1 - 73,200 kwh
Meter type is AMR/ Smart
Incentive Period = 4 Months
Reporting Period = 5 Months</t>
    </r>
  </si>
  <si>
    <r>
      <rPr>
        <b/>
        <u/>
        <sz val="10"/>
        <color theme="1"/>
        <rFont val="Calibri"/>
        <family val="2"/>
      </rPr>
      <t>Report 4</t>
    </r>
    <r>
      <rPr>
        <sz val="10"/>
        <color theme="1"/>
        <rFont val="Calibri"/>
        <family val="2"/>
      </rPr>
      <t xml:space="preserve">
AQ &gt;73200 kwh
Meter type is AMR/ Smart
Incentive Period = 4 Months
Reporting Period = 5 Months</t>
    </r>
  </si>
  <si>
    <r>
      <rPr>
        <b/>
        <u/>
        <sz val="10"/>
        <color theme="1"/>
        <rFont val="Calibri"/>
        <family val="2"/>
      </rPr>
      <t>Report 5</t>
    </r>
    <r>
      <rPr>
        <sz val="10"/>
        <color theme="1"/>
        <rFont val="Calibri"/>
        <family val="2"/>
      </rPr>
      <t xml:space="preserve">
AQ  &gt; 293,000 kwh
All Meter Types
Incentive Period = 4 Months
Reporting Period = 5 Months</t>
    </r>
  </si>
  <si>
    <t>Allocation Totals</t>
  </si>
  <si>
    <t>Target</t>
  </si>
  <si>
    <t>Credit volume (if Redistributed)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</si>
</sst>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_-* #,##0.0_-;\-* #,##0.0_-;_-* &quot;-&quot;??_-;_-@_-"/>
    <numFmt numFmtId="167" formatCode="_-&quot;£&quot;* #,##0_-;\-&quot;£&quot;* #,##0_-;_-&quot;£&quot;* &quot;-&quot;??_-;_-@_-"/>
  </numFmts>
  <fonts count="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Dashed">
        <color auto="1"/>
      </left>
      <right style="thin">
        <color theme="0"/>
      </right>
      <top style="mediumDashed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Dashed">
        <color auto="1"/>
      </top>
      <bottom style="thin">
        <color theme="0"/>
      </bottom>
      <diagonal/>
    </border>
    <border>
      <left style="thin">
        <color theme="0"/>
      </left>
      <right style="mediumDashed">
        <color auto="1"/>
      </right>
      <top style="mediumDashed">
        <color auto="1"/>
      </top>
      <bottom style="thin">
        <color theme="0"/>
      </bottom>
      <diagonal/>
    </border>
    <border>
      <left style="mediumDashed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Dashed">
        <color auto="1"/>
      </right>
      <top style="thin">
        <color theme="0"/>
      </top>
      <bottom style="thin">
        <color theme="0"/>
      </bottom>
      <diagonal/>
    </border>
    <border>
      <left style="mediumDashed">
        <color auto="1"/>
      </left>
      <right style="thin">
        <color theme="0"/>
      </right>
      <top style="thin">
        <color theme="0"/>
      </top>
      <bottom style="mediumDashed">
        <color auto="1"/>
      </bottom>
      <diagonal/>
    </border>
    <border>
      <left style="thin">
        <color theme="0"/>
      </left>
      <right style="mediumDashed">
        <color auto="1"/>
      </right>
      <top style="thin">
        <color theme="0"/>
      </top>
      <bottom style="mediumDashed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Dashed">
        <color auto="1"/>
      </left>
      <right/>
      <top style="thin">
        <color theme="0"/>
      </top>
      <bottom style="thin">
        <color theme="0"/>
      </bottom>
      <diagonal/>
    </border>
    <border>
      <left/>
      <right style="mediumDashed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Dash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5" xfId="0" applyFont="1" applyBorder="1"/>
    <xf numFmtId="0" fontId="0" fillId="0" borderId="2" xfId="0" applyBorder="1"/>
    <xf numFmtId="0" fontId="0" fillId="0" borderId="2" xfId="0" applyBorder="1" applyAlignment="1">
      <alignment horizontal="left" vertical="center"/>
    </xf>
    <xf numFmtId="9" fontId="4" fillId="3" borderId="2" xfId="0" applyNumberFormat="1" applyFont="1" applyFill="1" applyBorder="1"/>
    <xf numFmtId="0" fontId="4" fillId="0" borderId="2" xfId="0" applyFont="1" applyBorder="1"/>
    <xf numFmtId="164" fontId="4" fillId="2" borderId="2" xfId="1" applyNumberFormat="1" applyFont="1" applyFill="1" applyBorder="1"/>
    <xf numFmtId="164" fontId="4" fillId="3" borderId="2" xfId="1" applyNumberFormat="1" applyFont="1" applyFill="1" applyBorder="1"/>
    <xf numFmtId="9" fontId="4" fillId="0" borderId="2" xfId="2" applyFont="1" applyBorder="1"/>
    <xf numFmtId="164" fontId="4" fillId="3" borderId="2" xfId="0" applyNumberFormat="1" applyFont="1" applyFill="1" applyBorder="1"/>
    <xf numFmtId="0" fontId="0" fillId="3" borderId="1" xfId="0" applyFill="1" applyBorder="1"/>
    <xf numFmtId="0" fontId="0" fillId="2" borderId="1" xfId="0" applyFill="1" applyBorder="1"/>
    <xf numFmtId="0" fontId="3" fillId="0" borderId="1" xfId="0" applyFont="1" applyBorder="1"/>
    <xf numFmtId="0" fontId="0" fillId="0" borderId="6" xfId="0" applyBorder="1"/>
    <xf numFmtId="0" fontId="0" fillId="0" borderId="4" xfId="0" applyBorder="1" applyAlignment="1">
      <alignment vertical="center"/>
    </xf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6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164" fontId="0" fillId="0" borderId="16" xfId="0" applyNumberFormat="1" applyBorder="1"/>
    <xf numFmtId="0" fontId="0" fillId="0" borderId="17" xfId="0" applyFill="1" applyBorder="1"/>
    <xf numFmtId="0" fontId="4" fillId="0" borderId="17" xfId="0" applyFont="1" applyBorder="1"/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2" xfId="0" applyFill="1" applyBorder="1"/>
    <xf numFmtId="167" fontId="4" fillId="3" borderId="2" xfId="3" applyNumberFormat="1" applyFont="1" applyFill="1" applyBorder="1"/>
    <xf numFmtId="167" fontId="4" fillId="3" borderId="2" xfId="0" applyNumberFormat="1" applyFont="1" applyFill="1" applyBorder="1"/>
    <xf numFmtId="9" fontId="4" fillId="2" borderId="2" xfId="0" applyNumberFormat="1" applyFont="1" applyFill="1" applyBorder="1"/>
    <xf numFmtId="9" fontId="4" fillId="3" borderId="2" xfId="2" applyFont="1" applyFill="1" applyBorder="1"/>
    <xf numFmtId="165" fontId="4" fillId="2" borderId="2" xfId="0" applyNumberFormat="1" applyFont="1" applyFill="1" applyBorder="1"/>
    <xf numFmtId="2" fontId="4" fillId="3" borderId="2" xfId="0" applyNumberFormat="1" applyFont="1" applyFill="1" applyBorder="1"/>
    <xf numFmtId="10" fontId="4" fillId="3" borderId="2" xfId="2" applyNumberFormat="1" applyFont="1" applyFill="1" applyBorder="1"/>
    <xf numFmtId="166" fontId="4" fillId="3" borderId="2" xfId="1" applyNumberFormat="1" applyFont="1" applyFill="1" applyBorder="1"/>
    <xf numFmtId="166" fontId="4" fillId="2" borderId="2" xfId="1" applyNumberFormat="1" applyFont="1" applyFill="1" applyBorder="1"/>
    <xf numFmtId="166" fontId="4" fillId="3" borderId="2" xfId="0" applyNumberFormat="1" applyFont="1" applyFill="1" applyBorder="1"/>
    <xf numFmtId="44" fontId="4" fillId="3" borderId="2" xfId="3" applyNumberFormat="1" applyFont="1" applyFill="1" applyBorder="1"/>
    <xf numFmtId="0" fontId="0" fillId="4" borderId="1" xfId="0" applyFill="1" applyBorder="1" applyAlignment="1">
      <alignment wrapText="1"/>
    </xf>
    <xf numFmtId="0" fontId="2" fillId="0" borderId="4" xfId="0" applyFont="1" applyBorder="1"/>
    <xf numFmtId="0" fontId="0" fillId="0" borderId="2" xfId="0" applyBorder="1" applyAlignment="1">
      <alignment horizontal="left" vertical="center"/>
    </xf>
    <xf numFmtId="43" fontId="4" fillId="3" borderId="2" xfId="1" applyNumberFormat="1" applyFont="1" applyFill="1" applyBorder="1"/>
    <xf numFmtId="0" fontId="0" fillId="0" borderId="19" xfId="0" applyBorder="1"/>
    <xf numFmtId="9" fontId="4" fillId="3" borderId="19" xfId="0" applyNumberFormat="1" applyFont="1" applyFill="1" applyBorder="1"/>
    <xf numFmtId="164" fontId="4" fillId="2" borderId="19" xfId="1" applyNumberFormat="1" applyFont="1" applyFill="1" applyBorder="1"/>
    <xf numFmtId="164" fontId="4" fillId="3" borderId="19" xfId="0" applyNumberFormat="1" applyFont="1" applyFill="1" applyBorder="1"/>
    <xf numFmtId="0" fontId="4" fillId="0" borderId="20" xfId="0" applyFont="1" applyBorder="1"/>
    <xf numFmtId="9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30"/>
  <sheetViews>
    <sheetView tabSelected="1" topLeftCell="C1" zoomScale="85" zoomScaleNormal="85" workbookViewId="0">
      <selection activeCell="F13" sqref="F13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9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9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9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9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9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9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9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9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9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9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9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9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" si="38">H73/((H64*1000000)*(H70/100))</f>
        <v>-3.0000000000000074E-3</v>
      </c>
      <c r="I74" s="47">
        <f t="shared" ref="I74" si="39">I73/((I64*1000000)*(I70/100))</f>
        <v>0</v>
      </c>
      <c r="J74" s="47">
        <f t="shared" ref="J74" si="40">J73/((J64*1000000)*(J70/100))</f>
        <v>0</v>
      </c>
      <c r="K74" s="47">
        <f t="shared" ref="K74" si="41">K73/((K64*1000000)*(K70/100))</f>
        <v>-3.0000000000000074E-3</v>
      </c>
      <c r="L74" s="47">
        <f t="shared" ref="L74" si="42">L73/((L64*1000000)*(L70/100))</f>
        <v>0</v>
      </c>
      <c r="M74" s="47">
        <f t="shared" ref="M74" si="43">M73/((M64*1000000)*(M70/100))</f>
        <v>-1.0000000000000002E-3</v>
      </c>
      <c r="N74" s="47">
        <f t="shared" ref="N74" si="44">N73/((N64*1000000)*(N70/100))</f>
        <v>0</v>
      </c>
      <c r="O74" s="47">
        <f t="shared" ref="O74" si="45">O73/((O64*1000000)*(O70/100))</f>
        <v>0</v>
      </c>
      <c r="P74" s="47">
        <f t="shared" ref="P74" si="46">P73/((P64*1000000)*(P70/100))</f>
        <v>-5.5000000000000005E-3</v>
      </c>
      <c r="Q74" s="47">
        <f t="shared" ref="Q74" si="47">Q73/((Q64*1000000)*(Q70/100))</f>
        <v>-3.0000000000000005E-3</v>
      </c>
      <c r="R74" s="47">
        <f t="shared" ref="R74" si="48">R73/((R64*1000000)*(R70/100))</f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49">IF(I69&gt;0,I69,0)</f>
        <v>0.79999999999999716</v>
      </c>
      <c r="J75" s="13">
        <f t="shared" si="49"/>
        <v>1.1999999999999957</v>
      </c>
      <c r="K75" s="13">
        <f t="shared" si="49"/>
        <v>0</v>
      </c>
      <c r="L75" s="13">
        <f t="shared" si="49"/>
        <v>5</v>
      </c>
      <c r="M75" s="13">
        <f t="shared" si="49"/>
        <v>0</v>
      </c>
      <c r="N75" s="13">
        <f t="shared" si="49"/>
        <v>2</v>
      </c>
      <c r="O75" s="13">
        <f t="shared" si="49"/>
        <v>1</v>
      </c>
      <c r="P75" s="13">
        <f t="shared" si="49"/>
        <v>0</v>
      </c>
      <c r="Q75" s="13">
        <f t="shared" si="4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50">-(J75/$R$58)*$R$56</f>
        <v>11447.999999999962</v>
      </c>
      <c r="K76" s="41">
        <f t="shared" si="50"/>
        <v>0</v>
      </c>
      <c r="L76" s="41">
        <f t="shared" si="50"/>
        <v>47700.000000000015</v>
      </c>
      <c r="M76" s="41">
        <f t="shared" si="50"/>
        <v>0</v>
      </c>
      <c r="N76" s="41">
        <f t="shared" si="50"/>
        <v>19080.000000000004</v>
      </c>
      <c r="O76" s="41">
        <f t="shared" si="50"/>
        <v>9540.0000000000018</v>
      </c>
      <c r="P76" s="41">
        <f t="shared" si="50"/>
        <v>0</v>
      </c>
      <c r="Q76" s="41">
        <f t="shared" si="5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51">H18</f>
        <v>10</v>
      </c>
      <c r="I81" s="13">
        <f t="shared" si="51"/>
        <v>20</v>
      </c>
      <c r="J81" s="13">
        <f t="shared" si="51"/>
        <v>30</v>
      </c>
      <c r="K81" s="13">
        <f t="shared" si="51"/>
        <v>40</v>
      </c>
      <c r="L81" s="13">
        <f t="shared" si="51"/>
        <v>50</v>
      </c>
      <c r="M81" s="13">
        <f t="shared" si="51"/>
        <v>100</v>
      </c>
      <c r="N81" s="13">
        <f t="shared" si="51"/>
        <v>100</v>
      </c>
      <c r="O81" s="13">
        <f t="shared" si="51"/>
        <v>150</v>
      </c>
      <c r="P81" s="13">
        <f t="shared" si="51"/>
        <v>200</v>
      </c>
      <c r="Q81" s="13">
        <f t="shared" si="51"/>
        <v>300</v>
      </c>
      <c r="R81" s="13">
        <f t="shared" si="5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52">$G$17</f>
        <v>0.93</v>
      </c>
      <c r="J82" s="10">
        <f t="shared" si="52"/>
        <v>0.93</v>
      </c>
      <c r="K82" s="10">
        <f t="shared" si="52"/>
        <v>0.93</v>
      </c>
      <c r="L82" s="10">
        <f t="shared" si="52"/>
        <v>0.93</v>
      </c>
      <c r="M82" s="10">
        <f t="shared" si="52"/>
        <v>0.93</v>
      </c>
      <c r="N82" s="10">
        <f t="shared" si="52"/>
        <v>0.93</v>
      </c>
      <c r="O82" s="10">
        <f t="shared" si="52"/>
        <v>0.93</v>
      </c>
      <c r="P82" s="10">
        <f t="shared" si="52"/>
        <v>0.93</v>
      </c>
      <c r="Q82" s="10">
        <f t="shared" si="52"/>
        <v>0.93</v>
      </c>
      <c r="R82" s="10">
        <f t="shared" si="5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" si="53">L81*L82</f>
        <v>46.5</v>
      </c>
      <c r="M83" s="48">
        <f t="shared" ref="M83" si="54">M81*M82</f>
        <v>93</v>
      </c>
      <c r="N83" s="48">
        <f t="shared" ref="N83" si="55">N81*N82</f>
        <v>93</v>
      </c>
      <c r="O83" s="48">
        <f t="shared" ref="O83" si="56">O81*O82</f>
        <v>139.5</v>
      </c>
      <c r="P83" s="48">
        <f t="shared" ref="P83" si="57">P81*P82</f>
        <v>186</v>
      </c>
      <c r="Q83" s="48">
        <f t="shared" ref="Q83" si="58">Q81*Q82</f>
        <v>279</v>
      </c>
      <c r="R83" s="48">
        <f t="shared" ref="R83" si="59">R81*R82</f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" si="60">I84/I81</f>
        <v>0.9</v>
      </c>
      <c r="J85" s="44">
        <f t="shared" ref="J85" si="61">J84/J81</f>
        <v>0.95</v>
      </c>
      <c r="K85" s="44">
        <f>K84/K81</f>
        <v>0.95</v>
      </c>
      <c r="L85" s="44">
        <f t="shared" ref="L85" si="62">L84/L81</f>
        <v>0.92</v>
      </c>
      <c r="M85" s="44">
        <f t="shared" ref="M85" si="63">M84/M81</f>
        <v>0.94</v>
      </c>
      <c r="N85" s="44">
        <f t="shared" ref="N85" si="64">N84/N81</f>
        <v>0.9</v>
      </c>
      <c r="O85" s="44">
        <f t="shared" ref="O85" si="65">O84/O81</f>
        <v>0.92</v>
      </c>
      <c r="P85" s="44">
        <f t="shared" ref="P85" si="66">P84/P81</f>
        <v>0.95</v>
      </c>
      <c r="Q85" s="44">
        <f t="shared" ref="Q85" si="67">Q84/Q81</f>
        <v>0.96666666666666667</v>
      </c>
      <c r="R85" s="44">
        <f t="shared" ref="R85" si="68">R84/R81</f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69">I84-I83</f>
        <v>-0.60000000000000142</v>
      </c>
      <c r="J86" s="50">
        <f t="shared" si="69"/>
        <v>0.59999999999999787</v>
      </c>
      <c r="K86" s="50">
        <f t="shared" si="69"/>
        <v>0.79999999999999716</v>
      </c>
      <c r="L86" s="50">
        <f t="shared" si="69"/>
        <v>-0.5</v>
      </c>
      <c r="M86" s="50">
        <f t="shared" si="69"/>
        <v>1</v>
      </c>
      <c r="N86" s="50">
        <f t="shared" si="69"/>
        <v>-3</v>
      </c>
      <c r="O86" s="50">
        <f t="shared" si="69"/>
        <v>-1.5</v>
      </c>
      <c r="P86" s="50">
        <f t="shared" si="69"/>
        <v>4</v>
      </c>
      <c r="Q86" s="50">
        <f t="shared" si="69"/>
        <v>11</v>
      </c>
      <c r="R86" s="50">
        <f t="shared" si="69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70">I87*I88</f>
        <v>0.21200000000000002</v>
      </c>
      <c r="J89" s="46">
        <f t="shared" si="70"/>
        <v>0.21200000000000002</v>
      </c>
      <c r="K89" s="46">
        <f t="shared" si="70"/>
        <v>0.21200000000000002</v>
      </c>
      <c r="L89" s="46">
        <f t="shared" si="70"/>
        <v>0.21200000000000002</v>
      </c>
      <c r="M89" s="46">
        <f t="shared" si="70"/>
        <v>0.21200000000000002</v>
      </c>
      <c r="N89" s="46">
        <f t="shared" si="70"/>
        <v>0.21200000000000002</v>
      </c>
      <c r="O89" s="46">
        <f t="shared" si="70"/>
        <v>0.21200000000000002</v>
      </c>
      <c r="P89" s="46">
        <f t="shared" si="70"/>
        <v>0.21200000000000002</v>
      </c>
      <c r="Q89" s="46">
        <f t="shared" si="70"/>
        <v>0.21200000000000002</v>
      </c>
      <c r="R89" s="46">
        <f t="shared" si="70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" si="71">IF(I86&lt;0,(I86*1000000)*(I89/100),0)</f>
        <v>-1272.0000000000032</v>
      </c>
      <c r="J90" s="41">
        <f t="shared" ref="J90" si="72">IF(J86&lt;0,(J86*1000000)*(J89/100),0)</f>
        <v>0</v>
      </c>
      <c r="K90" s="41">
        <f t="shared" ref="K90" si="73">IF(K86&lt;0,(K86*1000000)*(K89/100),0)</f>
        <v>0</v>
      </c>
      <c r="L90" s="41">
        <f t="shared" ref="L90" si="74">IF(L86&lt;0,(L86*1000000)*(L89/100),0)</f>
        <v>-1060.0000000000002</v>
      </c>
      <c r="M90" s="41">
        <f t="shared" ref="M90" si="75">IF(M86&lt;0,(M86*1000000)*(M89/100),0)</f>
        <v>0</v>
      </c>
      <c r="N90" s="41">
        <f t="shared" ref="N90" si="76">IF(N86&lt;0,(N86*1000000)*(N89/100),0)</f>
        <v>-6360.0000000000009</v>
      </c>
      <c r="O90" s="41">
        <f t="shared" ref="O90" si="77">IF(O86&lt;0,(O86*1000000)*(O89/100),0)</f>
        <v>-3180.0000000000005</v>
      </c>
      <c r="P90" s="41">
        <f t="shared" ref="P90" si="78">IF(P86&lt;0,(P86*1000000)*(P89/100),0)</f>
        <v>0</v>
      </c>
      <c r="Q90" s="41">
        <f t="shared" ref="Q90" si="79">IF(Q86&lt;0,(Q86*1000000)*(Q89/100),0)</f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80">H90/((H81*1000000)*(H87/100))</f>
        <v>0</v>
      </c>
      <c r="I91" s="47">
        <f t="shared" si="80"/>
        <v>-3.0000000000000074E-3</v>
      </c>
      <c r="J91" s="47">
        <f t="shared" si="80"/>
        <v>0</v>
      </c>
      <c r="K91" s="47">
        <f t="shared" si="80"/>
        <v>0</v>
      </c>
      <c r="L91" s="47">
        <f t="shared" si="80"/>
        <v>-1.0000000000000002E-3</v>
      </c>
      <c r="M91" s="47">
        <f t="shared" si="80"/>
        <v>0</v>
      </c>
      <c r="N91" s="47">
        <f t="shared" si="80"/>
        <v>-3.0000000000000005E-3</v>
      </c>
      <c r="O91" s="47">
        <f t="shared" si="80"/>
        <v>-1.0000000000000002E-3</v>
      </c>
      <c r="P91" s="47">
        <f t="shared" si="80"/>
        <v>0</v>
      </c>
      <c r="Q91" s="47">
        <f t="shared" si="80"/>
        <v>0</v>
      </c>
      <c r="R91" s="47">
        <f t="shared" si="80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81">IF(I86&gt;0,I86,0)</f>
        <v>0</v>
      </c>
      <c r="J92" s="48">
        <f t="shared" si="81"/>
        <v>0.59999999999999787</v>
      </c>
      <c r="K92" s="48">
        <f t="shared" si="81"/>
        <v>0.79999999999999716</v>
      </c>
      <c r="L92" s="48">
        <f t="shared" si="81"/>
        <v>0</v>
      </c>
      <c r="M92" s="48">
        <f t="shared" si="81"/>
        <v>1</v>
      </c>
      <c r="N92" s="48">
        <f t="shared" si="81"/>
        <v>0</v>
      </c>
      <c r="O92" s="48">
        <f t="shared" si="81"/>
        <v>0</v>
      </c>
      <c r="P92" s="48">
        <f t="shared" si="81"/>
        <v>4</v>
      </c>
      <c r="Q92" s="48">
        <f t="shared" si="81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82">-(I92/$R$92)*$R$90</f>
        <v>0</v>
      </c>
      <c r="J93" s="41">
        <f t="shared" si="82"/>
        <v>407.03999999999883</v>
      </c>
      <c r="K93" s="41">
        <f t="shared" si="82"/>
        <v>542.71999999999844</v>
      </c>
      <c r="L93" s="41">
        <f t="shared" si="82"/>
        <v>0</v>
      </c>
      <c r="M93" s="41">
        <f t="shared" si="82"/>
        <v>678.40000000000055</v>
      </c>
      <c r="N93" s="41">
        <f t="shared" si="82"/>
        <v>0</v>
      </c>
      <c r="O93" s="41">
        <f t="shared" si="82"/>
        <v>0</v>
      </c>
      <c r="P93" s="41">
        <f t="shared" si="82"/>
        <v>2713.6000000000022</v>
      </c>
      <c r="Q93" s="41">
        <f t="shared" si="82"/>
        <v>7462.4000000000051</v>
      </c>
      <c r="R93" s="41">
        <f t="shared" si="82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83">H20</f>
        <v>2</v>
      </c>
      <c r="I98" s="13">
        <f t="shared" si="83"/>
        <v>4</v>
      </c>
      <c r="J98" s="13">
        <f t="shared" si="83"/>
        <v>6</v>
      </c>
      <c r="K98" s="13">
        <f t="shared" si="83"/>
        <v>8</v>
      </c>
      <c r="L98" s="13">
        <f t="shared" si="83"/>
        <v>10</v>
      </c>
      <c r="M98" s="13">
        <f t="shared" si="83"/>
        <v>20</v>
      </c>
      <c r="N98" s="13">
        <f t="shared" si="83"/>
        <v>20</v>
      </c>
      <c r="O98" s="13">
        <f t="shared" si="83"/>
        <v>30</v>
      </c>
      <c r="P98" s="13">
        <f t="shared" si="83"/>
        <v>40</v>
      </c>
      <c r="Q98" s="13">
        <f t="shared" si="83"/>
        <v>60</v>
      </c>
      <c r="R98" s="13">
        <f t="shared" si="83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84">$G$19</f>
        <v>0.93</v>
      </c>
      <c r="J99" s="10">
        <f t="shared" si="84"/>
        <v>0.93</v>
      </c>
      <c r="K99" s="10">
        <f t="shared" si="84"/>
        <v>0.93</v>
      </c>
      <c r="L99" s="10">
        <f t="shared" si="84"/>
        <v>0.93</v>
      </c>
      <c r="M99" s="10">
        <f t="shared" si="84"/>
        <v>0.93</v>
      </c>
      <c r="N99" s="10">
        <f t="shared" si="84"/>
        <v>0.93</v>
      </c>
      <c r="O99" s="10">
        <f t="shared" si="84"/>
        <v>0.93</v>
      </c>
      <c r="P99" s="10">
        <f t="shared" si="84"/>
        <v>0.93</v>
      </c>
      <c r="Q99" s="10">
        <f t="shared" si="84"/>
        <v>0.93</v>
      </c>
      <c r="R99" s="10">
        <f t="shared" si="84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85">L98*L99</f>
        <v>9.3000000000000007</v>
      </c>
      <c r="M100" s="48">
        <f t="shared" si="85"/>
        <v>18.600000000000001</v>
      </c>
      <c r="N100" s="48">
        <f t="shared" si="85"/>
        <v>18.600000000000001</v>
      </c>
      <c r="O100" s="48">
        <f t="shared" si="85"/>
        <v>27.900000000000002</v>
      </c>
      <c r="P100" s="48">
        <f t="shared" si="85"/>
        <v>37.200000000000003</v>
      </c>
      <c r="Q100" s="48">
        <f t="shared" si="85"/>
        <v>55.800000000000004</v>
      </c>
      <c r="R100" s="48">
        <f t="shared" si="85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86">I101/I98</f>
        <v>0.9</v>
      </c>
      <c r="J102" s="44">
        <f t="shared" si="86"/>
        <v>0.95000000000000007</v>
      </c>
      <c r="K102" s="44">
        <f>K101/K98</f>
        <v>0.95</v>
      </c>
      <c r="L102" s="44">
        <f t="shared" ref="L102:R102" si="87">L101/L98</f>
        <v>0.91999999999999993</v>
      </c>
      <c r="M102" s="44">
        <f t="shared" si="87"/>
        <v>0.94000000000000006</v>
      </c>
      <c r="N102" s="44">
        <f t="shared" si="87"/>
        <v>0.9</v>
      </c>
      <c r="O102" s="44">
        <f t="shared" si="87"/>
        <v>0.92</v>
      </c>
      <c r="P102" s="44">
        <f t="shared" si="87"/>
        <v>0.95</v>
      </c>
      <c r="Q102" s="44">
        <f t="shared" si="87"/>
        <v>0.96666666666666667</v>
      </c>
      <c r="R102" s="44">
        <f t="shared" si="87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88">I101-I100</f>
        <v>-0.12000000000000011</v>
      </c>
      <c r="J103" s="50">
        <f t="shared" si="88"/>
        <v>0.12000000000000011</v>
      </c>
      <c r="K103" s="50">
        <f t="shared" si="88"/>
        <v>0.15999999999999925</v>
      </c>
      <c r="L103" s="50">
        <f t="shared" si="88"/>
        <v>-0.10000000000000142</v>
      </c>
      <c r="M103" s="50">
        <f t="shared" si="88"/>
        <v>0.19999999999999929</v>
      </c>
      <c r="N103" s="50">
        <f t="shared" si="88"/>
        <v>-0.60000000000000142</v>
      </c>
      <c r="O103" s="50">
        <f t="shared" si="88"/>
        <v>-0.30000000000000071</v>
      </c>
      <c r="P103" s="50">
        <f t="shared" si="88"/>
        <v>0.79999999999999716</v>
      </c>
      <c r="Q103" s="50">
        <f t="shared" si="88"/>
        <v>2.1999999999999957</v>
      </c>
      <c r="R103" s="50">
        <f t="shared" si="88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89">I104*I105</f>
        <v>0.21200000000000002</v>
      </c>
      <c r="J106" s="46">
        <f t="shared" si="89"/>
        <v>0.21200000000000002</v>
      </c>
      <c r="K106" s="46">
        <f t="shared" si="89"/>
        <v>0.21200000000000002</v>
      </c>
      <c r="L106" s="46">
        <f t="shared" si="89"/>
        <v>0.21200000000000002</v>
      </c>
      <c r="M106" s="46">
        <f t="shared" si="89"/>
        <v>0.21200000000000002</v>
      </c>
      <c r="N106" s="46">
        <f t="shared" si="89"/>
        <v>0.21200000000000002</v>
      </c>
      <c r="O106" s="46">
        <f t="shared" si="89"/>
        <v>0.21200000000000002</v>
      </c>
      <c r="P106" s="46">
        <f t="shared" si="89"/>
        <v>0.21200000000000002</v>
      </c>
      <c r="Q106" s="46">
        <f t="shared" si="89"/>
        <v>0.21200000000000002</v>
      </c>
      <c r="R106" s="46">
        <f t="shared" si="89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90">IF(I103&lt;0,(I103*1000000)*(I106/100),0)</f>
        <v>-254.40000000000026</v>
      </c>
      <c r="J107" s="41">
        <f t="shared" si="90"/>
        <v>0</v>
      </c>
      <c r="K107" s="41">
        <f t="shared" si="90"/>
        <v>0</v>
      </c>
      <c r="L107" s="41">
        <f t="shared" si="90"/>
        <v>-212.00000000000307</v>
      </c>
      <c r="M107" s="41">
        <f t="shared" si="90"/>
        <v>0</v>
      </c>
      <c r="N107" s="41">
        <f t="shared" si="90"/>
        <v>-1272.0000000000032</v>
      </c>
      <c r="O107" s="41">
        <f t="shared" si="90"/>
        <v>-636.00000000000159</v>
      </c>
      <c r="P107" s="41">
        <f t="shared" si="90"/>
        <v>0</v>
      </c>
      <c r="Q107" s="41">
        <f t="shared" si="90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" si="91">H107/((H98*1000000)*(H104/100))</f>
        <v>0</v>
      </c>
      <c r="I108" s="47">
        <f t="shared" ref="I108" si="92">I107/((I98*1000000)*(I104/100))</f>
        <v>-3.0000000000000031E-3</v>
      </c>
      <c r="J108" s="47">
        <f t="shared" ref="J108" si="93">J107/((J98*1000000)*(J104/100))</f>
        <v>0</v>
      </c>
      <c r="K108" s="47">
        <f t="shared" ref="K108" si="94">K107/((K98*1000000)*(K104/100))</f>
        <v>0</v>
      </c>
      <c r="L108" s="47">
        <f t="shared" ref="L108" si="95">L107/((L98*1000000)*(L104/100))</f>
        <v>-1.0000000000000145E-3</v>
      </c>
      <c r="M108" s="47">
        <f t="shared" ref="M108" si="96">M107/((M98*1000000)*(M104/100))</f>
        <v>0</v>
      </c>
      <c r="N108" s="47">
        <f t="shared" ref="N108" si="97">N107/((N98*1000000)*(N104/100))</f>
        <v>-3.0000000000000074E-3</v>
      </c>
      <c r="O108" s="47">
        <f t="shared" ref="O108" si="98">O107/((O98*1000000)*(O104/100))</f>
        <v>-1.0000000000000024E-3</v>
      </c>
      <c r="P108" s="47">
        <f t="shared" ref="P108" si="99">P107/((P98*1000000)*(P104/100))</f>
        <v>0</v>
      </c>
      <c r="Q108" s="47">
        <f t="shared" ref="Q108" si="100">Q107/((Q98*1000000)*(Q104/100))</f>
        <v>0</v>
      </c>
      <c r="R108" s="47">
        <f t="shared" ref="R108" si="101">R107/((R98*1000000)*(R104/100))</f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102">IF(I103&gt;0,I103,0)</f>
        <v>0</v>
      </c>
      <c r="J109" s="48">
        <f t="shared" si="102"/>
        <v>0.12000000000000011</v>
      </c>
      <c r="K109" s="48">
        <f t="shared" si="102"/>
        <v>0.15999999999999925</v>
      </c>
      <c r="L109" s="48">
        <f t="shared" si="102"/>
        <v>0</v>
      </c>
      <c r="M109" s="48">
        <f t="shared" si="102"/>
        <v>0.19999999999999929</v>
      </c>
      <c r="N109" s="48">
        <f t="shared" si="102"/>
        <v>0</v>
      </c>
      <c r="O109" s="48">
        <f t="shared" si="102"/>
        <v>0</v>
      </c>
      <c r="P109" s="48">
        <f t="shared" si="102"/>
        <v>0.79999999999999716</v>
      </c>
      <c r="Q109" s="48">
        <f t="shared" si="102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103">-(I109/$R$92)*$R$90</f>
        <v>0</v>
      </c>
      <c r="J110" s="41">
        <f t="shared" si="103"/>
        <v>81.408000000000129</v>
      </c>
      <c r="K110" s="41">
        <f t="shared" si="103"/>
        <v>108.54399999999957</v>
      </c>
      <c r="L110" s="41">
        <f t="shared" si="103"/>
        <v>0</v>
      </c>
      <c r="M110" s="41">
        <f t="shared" si="103"/>
        <v>135.67999999999961</v>
      </c>
      <c r="N110" s="41">
        <f t="shared" si="103"/>
        <v>0</v>
      </c>
      <c r="O110" s="41">
        <f t="shared" si="103"/>
        <v>0</v>
      </c>
      <c r="P110" s="41">
        <f t="shared" si="103"/>
        <v>542.71999999999844</v>
      </c>
      <c r="Q110" s="41">
        <f t="shared" si="103"/>
        <v>1492.4799999999982</v>
      </c>
      <c r="R110" s="41">
        <f t="shared" si="103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104">H22</f>
        <v>50</v>
      </c>
      <c r="I116" s="13">
        <f t="shared" si="104"/>
        <v>100</v>
      </c>
      <c r="J116" s="13">
        <f t="shared" si="104"/>
        <v>150</v>
      </c>
      <c r="K116" s="13">
        <f t="shared" si="104"/>
        <v>200</v>
      </c>
      <c r="L116" s="13">
        <f t="shared" si="104"/>
        <v>250</v>
      </c>
      <c r="M116" s="13">
        <f t="shared" si="104"/>
        <v>500</v>
      </c>
      <c r="N116" s="13">
        <f t="shared" si="104"/>
        <v>500</v>
      </c>
      <c r="O116" s="13">
        <f t="shared" si="104"/>
        <v>750</v>
      </c>
      <c r="P116" s="13">
        <f t="shared" si="104"/>
        <v>1000</v>
      </c>
      <c r="Q116" s="13">
        <f t="shared" si="104"/>
        <v>1500</v>
      </c>
      <c r="R116" s="13">
        <f t="shared" si="104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105">$G$21</f>
        <v>0.93</v>
      </c>
      <c r="J117" s="10">
        <f t="shared" si="105"/>
        <v>0.93</v>
      </c>
      <c r="K117" s="10">
        <f t="shared" si="105"/>
        <v>0.93</v>
      </c>
      <c r="L117" s="10">
        <f t="shared" si="105"/>
        <v>0.93</v>
      </c>
      <c r="M117" s="10">
        <f t="shared" si="105"/>
        <v>0.93</v>
      </c>
      <c r="N117" s="10">
        <f t="shared" si="105"/>
        <v>0.93</v>
      </c>
      <c r="O117" s="10">
        <f t="shared" si="105"/>
        <v>0.93</v>
      </c>
      <c r="P117" s="10">
        <f t="shared" si="105"/>
        <v>0.93</v>
      </c>
      <c r="Q117" s="10">
        <f t="shared" si="105"/>
        <v>0.93</v>
      </c>
      <c r="R117" s="10">
        <f t="shared" si="105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" si="106">L116*L117</f>
        <v>232.5</v>
      </c>
      <c r="M118" s="48">
        <f t="shared" ref="M118" si="107">M116*M117</f>
        <v>465</v>
      </c>
      <c r="N118" s="48">
        <f t="shared" ref="N118" si="108">N116*N117</f>
        <v>465</v>
      </c>
      <c r="O118" s="48">
        <f t="shared" ref="O118" si="109">O116*O117</f>
        <v>697.5</v>
      </c>
      <c r="P118" s="48">
        <f t="shared" ref="P118" si="110">P116*P117</f>
        <v>930</v>
      </c>
      <c r="Q118" s="48">
        <f t="shared" ref="Q118" si="111">Q116*Q117</f>
        <v>1395</v>
      </c>
      <c r="R118" s="48">
        <f t="shared" ref="R118" si="112">R116*R117</f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" si="113">I119/I116</f>
        <v>0.94</v>
      </c>
      <c r="J120" s="44">
        <f t="shared" ref="J120" si="114">J119/J116</f>
        <v>0.91333333333333333</v>
      </c>
      <c r="K120" s="44">
        <f>K119/K116</f>
        <v>0.9</v>
      </c>
      <c r="L120" s="44">
        <f t="shared" ref="L120" si="115">L119/L116</f>
        <v>0.93600000000000005</v>
      </c>
      <c r="M120" s="44">
        <f t="shared" ref="M120" si="116">M119/M116</f>
        <v>0.92</v>
      </c>
      <c r="N120" s="44">
        <f t="shared" ref="N120" si="117">N119/N116</f>
        <v>0.96</v>
      </c>
      <c r="O120" s="44">
        <f t="shared" ref="O120" si="118">O119/O116</f>
        <v>0.93333333333333335</v>
      </c>
      <c r="P120" s="44">
        <f t="shared" ref="P120" si="119">P119/P116</f>
        <v>0.9</v>
      </c>
      <c r="Q120" s="44">
        <f t="shared" ref="Q120" si="120">Q119/Q116</f>
        <v>0.96666666666666667</v>
      </c>
      <c r="R120" s="44">
        <f t="shared" ref="R120" si="121">R119/R116</f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122">I119-I118</f>
        <v>1</v>
      </c>
      <c r="J121" s="50">
        <f t="shared" si="122"/>
        <v>-2.5</v>
      </c>
      <c r="K121" s="50">
        <f t="shared" si="122"/>
        <v>-6</v>
      </c>
      <c r="L121" s="50">
        <f t="shared" si="122"/>
        <v>1.5</v>
      </c>
      <c r="M121" s="50">
        <f t="shared" si="122"/>
        <v>-5</v>
      </c>
      <c r="N121" s="50">
        <f t="shared" si="122"/>
        <v>15</v>
      </c>
      <c r="O121" s="50">
        <f t="shared" si="122"/>
        <v>2.5</v>
      </c>
      <c r="P121" s="50">
        <f t="shared" si="122"/>
        <v>-30</v>
      </c>
      <c r="Q121" s="50">
        <f t="shared" si="122"/>
        <v>55</v>
      </c>
      <c r="R121" s="50">
        <f t="shared" si="122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123">I122*I123</f>
        <v>0.21200000000000002</v>
      </c>
      <c r="J124" s="46">
        <f t="shared" si="123"/>
        <v>0.21200000000000002</v>
      </c>
      <c r="K124" s="46">
        <f t="shared" si="123"/>
        <v>0.21200000000000002</v>
      </c>
      <c r="L124" s="46">
        <f t="shared" si="123"/>
        <v>0.21200000000000002</v>
      </c>
      <c r="M124" s="46">
        <f t="shared" si="123"/>
        <v>0.21200000000000002</v>
      </c>
      <c r="N124" s="46">
        <f t="shared" si="123"/>
        <v>0.21200000000000002</v>
      </c>
      <c r="O124" s="46">
        <f t="shared" si="123"/>
        <v>0.21200000000000002</v>
      </c>
      <c r="P124" s="46">
        <f t="shared" si="123"/>
        <v>0.21200000000000002</v>
      </c>
      <c r="Q124" s="46">
        <f t="shared" si="123"/>
        <v>0.21200000000000002</v>
      </c>
      <c r="R124" s="46">
        <f t="shared" si="123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" si="124">IF(I121&lt;0,(I121*1000000)*(I124/100),0)</f>
        <v>0</v>
      </c>
      <c r="J125" s="41">
        <f t="shared" ref="J125" si="125">IF(J121&lt;0,(J121*1000000)*(J124/100),0)</f>
        <v>-5300.0000000000009</v>
      </c>
      <c r="K125" s="41">
        <f t="shared" ref="K125" si="126">IF(K121&lt;0,(K121*1000000)*(K124/100),0)</f>
        <v>-12720.000000000002</v>
      </c>
      <c r="L125" s="41">
        <f t="shared" ref="L125" si="127">IF(L121&lt;0,(L121*1000000)*(L124/100),0)</f>
        <v>0</v>
      </c>
      <c r="M125" s="41">
        <f t="shared" ref="M125" si="128">IF(M121&lt;0,(M121*1000000)*(M124/100),0)</f>
        <v>-10600.000000000002</v>
      </c>
      <c r="N125" s="41">
        <f t="shared" ref="N125" si="129">IF(N121&lt;0,(N121*1000000)*(N124/100),0)</f>
        <v>0</v>
      </c>
      <c r="O125" s="41">
        <f t="shared" ref="O125" si="130">IF(O121&lt;0,(O121*1000000)*(O124/100),0)</f>
        <v>0</v>
      </c>
      <c r="P125" s="41">
        <f t="shared" ref="P125" si="131">IF(P121&lt;0,(P121*1000000)*(P124/100),0)</f>
        <v>-63600.000000000007</v>
      </c>
      <c r="Q125" s="41">
        <f t="shared" ref="Q125" si="132">IF(Q121&lt;0,(Q121*1000000)*(Q124/100),0)</f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133">H125/((H116*1000000)*(H122/100))</f>
        <v>0</v>
      </c>
      <c r="I126" s="47">
        <f t="shared" si="133"/>
        <v>0</v>
      </c>
      <c r="J126" s="47">
        <f t="shared" si="133"/>
        <v>-1.666666666666667E-3</v>
      </c>
      <c r="K126" s="47">
        <f t="shared" si="133"/>
        <v>-3.0000000000000005E-3</v>
      </c>
      <c r="L126" s="47">
        <f t="shared" si="133"/>
        <v>0</v>
      </c>
      <c r="M126" s="47">
        <f t="shared" si="133"/>
        <v>-1.0000000000000002E-3</v>
      </c>
      <c r="N126" s="47">
        <f t="shared" si="133"/>
        <v>0</v>
      </c>
      <c r="O126" s="47">
        <f t="shared" si="133"/>
        <v>0</v>
      </c>
      <c r="P126" s="47">
        <f t="shared" si="133"/>
        <v>-3.0000000000000005E-3</v>
      </c>
      <c r="Q126" s="47">
        <f t="shared" si="133"/>
        <v>0</v>
      </c>
      <c r="R126" s="47">
        <f t="shared" si="133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134">IF(I121&gt;0,I121,0)</f>
        <v>1</v>
      </c>
      <c r="J127" s="48">
        <f t="shared" si="134"/>
        <v>0</v>
      </c>
      <c r="K127" s="48">
        <f t="shared" si="134"/>
        <v>0</v>
      </c>
      <c r="L127" s="48">
        <f t="shared" si="134"/>
        <v>1.5</v>
      </c>
      <c r="M127" s="48">
        <f t="shared" si="134"/>
        <v>0</v>
      </c>
      <c r="N127" s="48">
        <f t="shared" si="134"/>
        <v>15</v>
      </c>
      <c r="O127" s="48">
        <f t="shared" si="134"/>
        <v>2.5</v>
      </c>
      <c r="P127" s="48">
        <f t="shared" si="134"/>
        <v>0</v>
      </c>
      <c r="Q127" s="48">
        <f t="shared" si="134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135">-(I127/$R$127)*$R$125</f>
        <v>1205.4901960784316</v>
      </c>
      <c r="J128" s="51">
        <f t="shared" si="135"/>
        <v>0</v>
      </c>
      <c r="K128" s="51">
        <f t="shared" si="135"/>
        <v>0</v>
      </c>
      <c r="L128" s="51">
        <f t="shared" si="135"/>
        <v>1808.2352941176473</v>
      </c>
      <c r="M128" s="51">
        <f t="shared" si="135"/>
        <v>0</v>
      </c>
      <c r="N128" s="51">
        <f t="shared" si="135"/>
        <v>18082.352941176472</v>
      </c>
      <c r="O128" s="51">
        <f t="shared" si="135"/>
        <v>3013.7254901960791</v>
      </c>
      <c r="P128" s="51">
        <f t="shared" si="135"/>
        <v>0</v>
      </c>
      <c r="Q128" s="51">
        <f t="shared" si="135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41:F42"/>
    <mergeCell ref="F35:F39"/>
    <mergeCell ref="F29:F33"/>
    <mergeCell ref="C21:C22"/>
    <mergeCell ref="E21:E22"/>
    <mergeCell ref="D21:D22"/>
    <mergeCell ref="C23:E24"/>
    <mergeCell ref="C15:C16"/>
    <mergeCell ref="D15:D16"/>
    <mergeCell ref="E15:E16"/>
    <mergeCell ref="B13:B14"/>
    <mergeCell ref="B17:B18"/>
    <mergeCell ref="C13:C14"/>
    <mergeCell ref="B15:B16"/>
    <mergeCell ref="C17:C18"/>
    <mergeCell ref="G13:G14"/>
    <mergeCell ref="G15:G16"/>
    <mergeCell ref="G17:G18"/>
    <mergeCell ref="G19:G20"/>
    <mergeCell ref="D13:D14"/>
    <mergeCell ref="E13:E14"/>
    <mergeCell ref="D17:D18"/>
    <mergeCell ref="E17:E18"/>
    <mergeCell ref="G21:G22"/>
    <mergeCell ref="G23:G24"/>
    <mergeCell ref="E19:E20"/>
    <mergeCell ref="D19:D20"/>
    <mergeCell ref="B19:B20"/>
    <mergeCell ref="C19:C20"/>
    <mergeCell ref="B21:B22"/>
    <mergeCell ref="B23:B24"/>
  </mergeCells>
  <conditionalFormatting sqref="G25:Q27 H13:R24 H28:R61 H77:R95 H111:R128">
    <cfRule type="cellIs" dxfId="38" priority="3" operator="lessThan">
      <formula>0</formula>
    </cfRule>
  </conditionalFormatting>
  <conditionalFormatting sqref="H62:R76">
    <cfRule type="cellIs" dxfId="37" priority="2" operator="lessThan">
      <formula>0</formula>
    </cfRule>
  </conditionalFormatting>
  <conditionalFormatting sqref="H96:R110">
    <cfRule type="cellIs" dxfId="3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30"/>
  <sheetViews>
    <sheetView workbookViewId="0">
      <selection activeCell="G45" sqref="G45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11" priority="3" operator="lessThan">
      <formula>0</formula>
    </cfRule>
  </conditionalFormatting>
  <conditionalFormatting sqref="H62:R76">
    <cfRule type="cellIs" dxfId="10" priority="2" operator="lessThan">
      <formula>0</formula>
    </cfRule>
  </conditionalFormatting>
  <conditionalFormatting sqref="H96:R110">
    <cfRule type="cellIs" dxfId="9" priority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8" priority="3" operator="lessThan">
      <formula>0</formula>
    </cfRule>
  </conditionalFormatting>
  <conditionalFormatting sqref="H62:R76">
    <cfRule type="cellIs" dxfId="7" priority="2" operator="lessThan">
      <formula>0</formula>
    </cfRule>
  </conditionalFormatting>
  <conditionalFormatting sqref="H96:R110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5" priority="3" operator="lessThan">
      <formula>0</formula>
    </cfRule>
  </conditionalFormatting>
  <conditionalFormatting sqref="H62:R76">
    <cfRule type="cellIs" dxfId="4" priority="2" operator="lessThan">
      <formula>0</formula>
    </cfRule>
  </conditionalFormatting>
  <conditionalFormatting sqref="H96:R110">
    <cfRule type="cellIs" dxfId="3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T130"/>
  <sheetViews>
    <sheetView workbookViewId="0">
      <selection activeCell="D32" sqref="D32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2" priority="3" operator="lessThan">
      <formula>0</formula>
    </cfRule>
  </conditionalFormatting>
  <conditionalFormatting sqref="H62:R76">
    <cfRule type="cellIs" dxfId="1" priority="2" operator="lessThan">
      <formula>0</formula>
    </cfRule>
  </conditionalFormatting>
  <conditionalFormatting sqref="H96:R110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130"/>
  <sheetViews>
    <sheetView workbookViewId="0">
      <selection activeCell="C15" sqref="C15:C1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35" priority="3" operator="lessThan">
      <formula>0</formula>
    </cfRule>
  </conditionalFormatting>
  <conditionalFormatting sqref="H62:R76">
    <cfRule type="cellIs" dxfId="34" priority="2" operator="lessThan">
      <formula>0</formula>
    </cfRule>
  </conditionalFormatting>
  <conditionalFormatting sqref="H96:R110">
    <cfRule type="cellIs" dxfId="33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32" priority="3" operator="lessThan">
      <formula>0</formula>
    </cfRule>
  </conditionalFormatting>
  <conditionalFormatting sqref="H62:R76">
    <cfRule type="cellIs" dxfId="31" priority="2" operator="lessThan">
      <formula>0</formula>
    </cfRule>
  </conditionalFormatting>
  <conditionalFormatting sqref="H96:R110">
    <cfRule type="cellIs" dxfId="30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29" priority="3" operator="lessThan">
      <formula>0</formula>
    </cfRule>
  </conditionalFormatting>
  <conditionalFormatting sqref="H62:R76">
    <cfRule type="cellIs" dxfId="28" priority="2" operator="lessThan">
      <formula>0</formula>
    </cfRule>
  </conditionalFormatting>
  <conditionalFormatting sqref="H96:R110">
    <cfRule type="cellIs" dxfId="27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26" priority="3" operator="lessThan">
      <formula>0</formula>
    </cfRule>
  </conditionalFormatting>
  <conditionalFormatting sqref="H62:R76">
    <cfRule type="cellIs" dxfId="25" priority="2" operator="lessThan">
      <formula>0</formula>
    </cfRule>
  </conditionalFormatting>
  <conditionalFormatting sqref="H96:R110">
    <cfRule type="cellIs" dxfId="24" priority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23" priority="3" operator="lessThan">
      <formula>0</formula>
    </cfRule>
  </conditionalFormatting>
  <conditionalFormatting sqref="H62:R76">
    <cfRule type="cellIs" dxfId="22" priority="2" operator="lessThan">
      <formula>0</formula>
    </cfRule>
  </conditionalFormatting>
  <conditionalFormatting sqref="H96:R110">
    <cfRule type="cellIs" dxfId="21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20" priority="3" operator="lessThan">
      <formula>0</formula>
    </cfRule>
  </conditionalFormatting>
  <conditionalFormatting sqref="H62:R76">
    <cfRule type="cellIs" dxfId="19" priority="2" operator="lessThan">
      <formula>0</formula>
    </cfRule>
  </conditionalFormatting>
  <conditionalFormatting sqref="H96:R110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17" priority="3" operator="lessThan">
      <formula>0</formula>
    </cfRule>
  </conditionalFormatting>
  <conditionalFormatting sqref="H62:R76">
    <cfRule type="cellIs" dxfId="16" priority="2" operator="lessThan">
      <formula>0</formula>
    </cfRule>
  </conditionalFormatting>
  <conditionalFormatting sqref="H96:R110">
    <cfRule type="cellIs" dxfId="15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30"/>
  <sheetViews>
    <sheetView workbookViewId="0">
      <selection sqref="A1:XFD1048576"/>
    </sheetView>
  </sheetViews>
  <sheetFormatPr defaultRowHeight="12.75" x14ac:dyDescent="0.2"/>
  <cols>
    <col min="1" max="1" width="9.140625" style="1"/>
    <col min="2" max="2" width="7.85546875" style="1" bestFit="1" customWidth="1"/>
    <col min="3" max="3" width="9.28515625" style="1" bestFit="1" customWidth="1"/>
    <col min="4" max="4" width="14.5703125" style="1" bestFit="1" customWidth="1"/>
    <col min="5" max="5" width="14.28515625" style="1" bestFit="1" customWidth="1"/>
    <col min="6" max="6" width="36.42578125" style="1" bestFit="1" customWidth="1"/>
    <col min="7" max="7" width="31.7109375" style="1" bestFit="1" customWidth="1"/>
    <col min="8" max="9" width="10.28515625" style="1" bestFit="1" customWidth="1"/>
    <col min="10" max="11" width="8.7109375" style="1" bestFit="1" customWidth="1"/>
    <col min="12" max="12" width="10.28515625" style="1" bestFit="1" customWidth="1"/>
    <col min="13" max="13" width="8.7109375" style="1" bestFit="1" customWidth="1"/>
    <col min="14" max="14" width="11.28515625" style="1" bestFit="1" customWidth="1"/>
    <col min="15" max="15" width="10.28515625" style="1" bestFit="1" customWidth="1"/>
    <col min="16" max="16" width="9.7109375" style="1" bestFit="1" customWidth="1"/>
    <col min="17" max="17" width="11.28515625" style="1" bestFit="1" customWidth="1"/>
    <col min="18" max="18" width="9.7109375" style="1" bestFit="1" customWidth="1"/>
    <col min="19" max="16384" width="9.140625" style="1"/>
  </cols>
  <sheetData>
    <row r="2" spans="1:19" x14ac:dyDescent="0.2">
      <c r="C2" s="1" t="s">
        <v>52</v>
      </c>
      <c r="D2" s="1" t="s">
        <v>53</v>
      </c>
      <c r="E2" s="16"/>
      <c r="F2" s="1" t="s">
        <v>54</v>
      </c>
    </row>
    <row r="3" spans="1:19" x14ac:dyDescent="0.2">
      <c r="D3" s="1" t="s">
        <v>53</v>
      </c>
      <c r="E3" s="17"/>
      <c r="F3" s="1" t="s">
        <v>55</v>
      </c>
    </row>
    <row r="4" spans="1:19" x14ac:dyDescent="0.2">
      <c r="D4" s="1" t="s">
        <v>57</v>
      </c>
      <c r="E4" s="18" t="s">
        <v>56</v>
      </c>
      <c r="F4" s="1" t="s">
        <v>59</v>
      </c>
    </row>
    <row r="5" spans="1:19" x14ac:dyDescent="0.2">
      <c r="D5" s="1" t="s">
        <v>57</v>
      </c>
      <c r="E5" s="2" t="s">
        <v>58</v>
      </c>
      <c r="F5" s="1" t="s">
        <v>60</v>
      </c>
    </row>
    <row r="7" spans="1:19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9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9" x14ac:dyDescent="0.2">
      <c r="A10" s="5"/>
      <c r="B10" s="5"/>
      <c r="C10" s="5"/>
      <c r="D10" s="5"/>
      <c r="E10" s="53" t="s">
        <v>71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9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9" x14ac:dyDescent="0.2">
      <c r="A12" s="30"/>
      <c r="B12" s="8" t="s">
        <v>49</v>
      </c>
      <c r="C12" s="8" t="s">
        <v>25</v>
      </c>
      <c r="D12" s="8" t="s">
        <v>26</v>
      </c>
      <c r="E12" s="8" t="s">
        <v>31</v>
      </c>
      <c r="F12" s="8" t="s">
        <v>36</v>
      </c>
      <c r="G12" s="8" t="s">
        <v>72</v>
      </c>
      <c r="H12" s="8" t="s">
        <v>7</v>
      </c>
      <c r="I12" s="8" t="s">
        <v>8</v>
      </c>
      <c r="J12" s="8" t="s">
        <v>9</v>
      </c>
      <c r="K12" s="8" t="s">
        <v>10</v>
      </c>
      <c r="L12" s="8" t="s">
        <v>19</v>
      </c>
      <c r="M12" s="8" t="s">
        <v>20</v>
      </c>
      <c r="N12" s="8" t="s">
        <v>21</v>
      </c>
      <c r="O12" s="8" t="s">
        <v>22</v>
      </c>
      <c r="P12" s="8" t="s">
        <v>23</v>
      </c>
      <c r="Q12" s="56" t="s">
        <v>24</v>
      </c>
      <c r="R12" s="8" t="s">
        <v>11</v>
      </c>
      <c r="S12" s="4"/>
    </row>
    <row r="13" spans="1:19" x14ac:dyDescent="0.2">
      <c r="A13" s="30"/>
      <c r="B13" s="63" t="s">
        <v>41</v>
      </c>
      <c r="C13" s="63" t="s">
        <v>64</v>
      </c>
      <c r="D13" s="63" t="s">
        <v>27</v>
      </c>
      <c r="E13" s="63" t="s">
        <v>32</v>
      </c>
      <c r="F13" s="54" t="s">
        <v>34</v>
      </c>
      <c r="G13" s="61">
        <v>0.93</v>
      </c>
      <c r="H13" s="10">
        <f t="shared" ref="H13:Q13" si="0">H14/$R$14</f>
        <v>0.01</v>
      </c>
      <c r="I13" s="10">
        <f t="shared" si="0"/>
        <v>0.02</v>
      </c>
      <c r="J13" s="10">
        <f t="shared" si="0"/>
        <v>0.03</v>
      </c>
      <c r="K13" s="10">
        <f t="shared" si="0"/>
        <v>0.04</v>
      </c>
      <c r="L13" s="10">
        <f t="shared" si="0"/>
        <v>0.05</v>
      </c>
      <c r="M13" s="10">
        <f t="shared" si="0"/>
        <v>0.1</v>
      </c>
      <c r="N13" s="10">
        <f t="shared" si="0"/>
        <v>0.1</v>
      </c>
      <c r="O13" s="10">
        <f t="shared" si="0"/>
        <v>0.15</v>
      </c>
      <c r="P13" s="10">
        <f t="shared" si="0"/>
        <v>0.2</v>
      </c>
      <c r="Q13" s="57">
        <f t="shared" si="0"/>
        <v>0.3</v>
      </c>
      <c r="R13" s="11"/>
      <c r="S13" s="4"/>
    </row>
    <row r="14" spans="1:19" x14ac:dyDescent="0.2">
      <c r="A14" s="30"/>
      <c r="B14" s="63"/>
      <c r="C14" s="63"/>
      <c r="D14" s="63"/>
      <c r="E14" s="63"/>
      <c r="F14" s="54" t="s">
        <v>37</v>
      </c>
      <c r="G14" s="62"/>
      <c r="H14" s="12">
        <v>100</v>
      </c>
      <c r="I14" s="12">
        <v>200</v>
      </c>
      <c r="J14" s="12">
        <v>300</v>
      </c>
      <c r="K14" s="12">
        <v>400</v>
      </c>
      <c r="L14" s="12">
        <v>500</v>
      </c>
      <c r="M14" s="12">
        <v>1000</v>
      </c>
      <c r="N14" s="12">
        <v>1000</v>
      </c>
      <c r="O14" s="12">
        <v>1500</v>
      </c>
      <c r="P14" s="12">
        <v>2000</v>
      </c>
      <c r="Q14" s="58">
        <v>3000</v>
      </c>
      <c r="R14" s="13">
        <f>SUM(H14:Q14)</f>
        <v>10000</v>
      </c>
      <c r="S14" s="4"/>
    </row>
    <row r="15" spans="1:19" x14ac:dyDescent="0.2">
      <c r="A15" s="30"/>
      <c r="B15" s="63" t="s">
        <v>42</v>
      </c>
      <c r="C15" s="63" t="s">
        <v>63</v>
      </c>
      <c r="D15" s="63" t="s">
        <v>27</v>
      </c>
      <c r="E15" s="63" t="s">
        <v>32</v>
      </c>
      <c r="F15" s="54" t="s">
        <v>34</v>
      </c>
      <c r="G15" s="61">
        <v>0.93</v>
      </c>
      <c r="H15" s="10">
        <f t="shared" ref="H15:Q15" si="1">H16/$R$16</f>
        <v>0.01</v>
      </c>
      <c r="I15" s="10">
        <f t="shared" si="1"/>
        <v>0.02</v>
      </c>
      <c r="J15" s="10">
        <f t="shared" si="1"/>
        <v>0.03</v>
      </c>
      <c r="K15" s="10">
        <f t="shared" si="1"/>
        <v>0.04</v>
      </c>
      <c r="L15" s="10">
        <f t="shared" si="1"/>
        <v>0.05</v>
      </c>
      <c r="M15" s="10">
        <f t="shared" si="1"/>
        <v>0.1</v>
      </c>
      <c r="N15" s="10">
        <f t="shared" si="1"/>
        <v>0.1</v>
      </c>
      <c r="O15" s="10">
        <f t="shared" si="1"/>
        <v>0.15</v>
      </c>
      <c r="P15" s="10">
        <f t="shared" si="1"/>
        <v>0.2</v>
      </c>
      <c r="Q15" s="57">
        <f t="shared" si="1"/>
        <v>0.3</v>
      </c>
      <c r="R15" s="13"/>
      <c r="S15" s="4"/>
    </row>
    <row r="16" spans="1:19" x14ac:dyDescent="0.2">
      <c r="A16" s="30"/>
      <c r="B16" s="63"/>
      <c r="C16" s="63"/>
      <c r="D16" s="63"/>
      <c r="E16" s="63"/>
      <c r="F16" s="54" t="s">
        <v>37</v>
      </c>
      <c r="G16" s="62"/>
      <c r="H16" s="12">
        <v>20</v>
      </c>
      <c r="I16" s="12">
        <v>40</v>
      </c>
      <c r="J16" s="12">
        <v>60</v>
      </c>
      <c r="K16" s="12">
        <v>80</v>
      </c>
      <c r="L16" s="12">
        <v>100</v>
      </c>
      <c r="M16" s="12">
        <v>200</v>
      </c>
      <c r="N16" s="12">
        <v>200</v>
      </c>
      <c r="O16" s="12">
        <v>300</v>
      </c>
      <c r="P16" s="12">
        <v>400</v>
      </c>
      <c r="Q16" s="58">
        <v>600</v>
      </c>
      <c r="R16" s="13">
        <f>SUM(H16:Q16)</f>
        <v>2000</v>
      </c>
      <c r="S16" s="4"/>
    </row>
    <row r="17" spans="1:19" x14ac:dyDescent="0.2">
      <c r="A17" s="30"/>
      <c r="B17" s="63" t="s">
        <v>43</v>
      </c>
      <c r="C17" s="63" t="s">
        <v>61</v>
      </c>
      <c r="D17" s="63" t="s">
        <v>29</v>
      </c>
      <c r="E17" s="63" t="s">
        <v>33</v>
      </c>
      <c r="F17" s="54" t="s">
        <v>34</v>
      </c>
      <c r="G17" s="61">
        <v>0.93</v>
      </c>
      <c r="H17" s="10">
        <f t="shared" ref="H17:Q17" si="2">H18/$R$18</f>
        <v>0.01</v>
      </c>
      <c r="I17" s="10">
        <f t="shared" si="2"/>
        <v>0.02</v>
      </c>
      <c r="J17" s="10">
        <f t="shared" si="2"/>
        <v>0.03</v>
      </c>
      <c r="K17" s="10">
        <f t="shared" si="2"/>
        <v>0.04</v>
      </c>
      <c r="L17" s="10">
        <f t="shared" si="2"/>
        <v>0.05</v>
      </c>
      <c r="M17" s="10">
        <f t="shared" si="2"/>
        <v>0.1</v>
      </c>
      <c r="N17" s="10">
        <f t="shared" si="2"/>
        <v>0.1</v>
      </c>
      <c r="O17" s="10">
        <f t="shared" si="2"/>
        <v>0.15</v>
      </c>
      <c r="P17" s="10">
        <f t="shared" si="2"/>
        <v>0.2</v>
      </c>
      <c r="Q17" s="57">
        <f t="shared" si="2"/>
        <v>0.3</v>
      </c>
      <c r="R17" s="14"/>
      <c r="S17" s="4"/>
    </row>
    <row r="18" spans="1:19" x14ac:dyDescent="0.2">
      <c r="A18" s="30"/>
      <c r="B18" s="63"/>
      <c r="C18" s="63"/>
      <c r="D18" s="63"/>
      <c r="E18" s="63"/>
      <c r="F18" s="54" t="s">
        <v>37</v>
      </c>
      <c r="G18" s="62"/>
      <c r="H18" s="12">
        <v>10</v>
      </c>
      <c r="I18" s="12">
        <v>20</v>
      </c>
      <c r="J18" s="12">
        <v>30</v>
      </c>
      <c r="K18" s="12">
        <v>40</v>
      </c>
      <c r="L18" s="12">
        <v>50</v>
      </c>
      <c r="M18" s="12">
        <v>100</v>
      </c>
      <c r="N18" s="12">
        <v>100</v>
      </c>
      <c r="O18" s="12">
        <v>150</v>
      </c>
      <c r="P18" s="12">
        <v>200</v>
      </c>
      <c r="Q18" s="58">
        <v>300</v>
      </c>
      <c r="R18" s="13">
        <f>SUM(H18:Q18)</f>
        <v>1000</v>
      </c>
      <c r="S18" s="4"/>
    </row>
    <row r="19" spans="1:19" x14ac:dyDescent="0.2">
      <c r="A19" s="30"/>
      <c r="B19" s="63" t="s">
        <v>62</v>
      </c>
      <c r="C19" s="63" t="s">
        <v>63</v>
      </c>
      <c r="D19" s="63" t="s">
        <v>29</v>
      </c>
      <c r="E19" s="63" t="s">
        <v>33</v>
      </c>
      <c r="F19" s="54" t="s">
        <v>34</v>
      </c>
      <c r="G19" s="61">
        <v>0.93</v>
      </c>
      <c r="H19" s="10">
        <f t="shared" ref="H19:Q19" si="3">H20/$R$20</f>
        <v>0.01</v>
      </c>
      <c r="I19" s="10">
        <f t="shared" si="3"/>
        <v>0.02</v>
      </c>
      <c r="J19" s="10">
        <f t="shared" si="3"/>
        <v>0.03</v>
      </c>
      <c r="K19" s="10">
        <f t="shared" si="3"/>
        <v>0.04</v>
      </c>
      <c r="L19" s="10">
        <f t="shared" si="3"/>
        <v>0.05</v>
      </c>
      <c r="M19" s="10">
        <f t="shared" si="3"/>
        <v>0.1</v>
      </c>
      <c r="N19" s="10">
        <f t="shared" si="3"/>
        <v>0.1</v>
      </c>
      <c r="O19" s="10">
        <f t="shared" si="3"/>
        <v>0.15</v>
      </c>
      <c r="P19" s="10">
        <f t="shared" si="3"/>
        <v>0.2</v>
      </c>
      <c r="Q19" s="57">
        <f t="shared" si="3"/>
        <v>0.3</v>
      </c>
      <c r="R19" s="14"/>
      <c r="S19" s="4"/>
    </row>
    <row r="20" spans="1:19" x14ac:dyDescent="0.2">
      <c r="A20" s="30"/>
      <c r="B20" s="63"/>
      <c r="C20" s="63"/>
      <c r="D20" s="63"/>
      <c r="E20" s="63"/>
      <c r="F20" s="54" t="s">
        <v>37</v>
      </c>
      <c r="G20" s="62"/>
      <c r="H20" s="12">
        <f>H18/5</f>
        <v>2</v>
      </c>
      <c r="I20" s="12">
        <f t="shared" ref="I20:Q20" si="4">I18/5</f>
        <v>4</v>
      </c>
      <c r="J20" s="12">
        <f t="shared" si="4"/>
        <v>6</v>
      </c>
      <c r="K20" s="12">
        <f t="shared" si="4"/>
        <v>8</v>
      </c>
      <c r="L20" s="12">
        <f t="shared" si="4"/>
        <v>10</v>
      </c>
      <c r="M20" s="12">
        <f t="shared" si="4"/>
        <v>20</v>
      </c>
      <c r="N20" s="12">
        <f t="shared" si="4"/>
        <v>20</v>
      </c>
      <c r="O20" s="12">
        <f t="shared" si="4"/>
        <v>30</v>
      </c>
      <c r="P20" s="12">
        <f t="shared" si="4"/>
        <v>40</v>
      </c>
      <c r="Q20" s="58">
        <f t="shared" si="4"/>
        <v>60</v>
      </c>
      <c r="R20" s="13">
        <f>SUM(H20:Q20)</f>
        <v>200</v>
      </c>
      <c r="S20" s="4"/>
    </row>
    <row r="21" spans="1:19" x14ac:dyDescent="0.2">
      <c r="A21" s="30"/>
      <c r="B21" s="63" t="s">
        <v>65</v>
      </c>
      <c r="C21" s="63" t="s">
        <v>30</v>
      </c>
      <c r="D21" s="63" t="s">
        <v>28</v>
      </c>
      <c r="E21" s="63" t="s">
        <v>33</v>
      </c>
      <c r="F21" s="54" t="s">
        <v>34</v>
      </c>
      <c r="G21" s="61">
        <v>0.93</v>
      </c>
      <c r="H21" s="10">
        <f t="shared" ref="H21:Q21" si="5">H22/$R$22</f>
        <v>0.01</v>
      </c>
      <c r="I21" s="10">
        <f t="shared" si="5"/>
        <v>0.02</v>
      </c>
      <c r="J21" s="10">
        <f t="shared" si="5"/>
        <v>0.03</v>
      </c>
      <c r="K21" s="10">
        <f t="shared" si="5"/>
        <v>0.04</v>
      </c>
      <c r="L21" s="10">
        <f t="shared" si="5"/>
        <v>0.05</v>
      </c>
      <c r="M21" s="10">
        <f t="shared" si="5"/>
        <v>0.1</v>
      </c>
      <c r="N21" s="10">
        <f t="shared" si="5"/>
        <v>0.1</v>
      </c>
      <c r="O21" s="10">
        <f t="shared" si="5"/>
        <v>0.15</v>
      </c>
      <c r="P21" s="10">
        <f t="shared" si="5"/>
        <v>0.2</v>
      </c>
      <c r="Q21" s="57">
        <f t="shared" si="5"/>
        <v>0.3</v>
      </c>
      <c r="R21" s="11"/>
      <c r="S21" s="4"/>
    </row>
    <row r="22" spans="1:19" x14ac:dyDescent="0.2">
      <c r="A22" s="30"/>
      <c r="B22" s="63"/>
      <c r="C22" s="63"/>
      <c r="D22" s="63"/>
      <c r="E22" s="63"/>
      <c r="F22" s="54" t="s">
        <v>37</v>
      </c>
      <c r="G22" s="62"/>
      <c r="H22" s="12">
        <v>50</v>
      </c>
      <c r="I22" s="12">
        <v>100</v>
      </c>
      <c r="J22" s="12">
        <v>150</v>
      </c>
      <c r="K22" s="12">
        <v>200</v>
      </c>
      <c r="L22" s="12">
        <v>250</v>
      </c>
      <c r="M22" s="12">
        <v>500</v>
      </c>
      <c r="N22" s="12">
        <v>500</v>
      </c>
      <c r="O22" s="12">
        <v>750</v>
      </c>
      <c r="P22" s="12">
        <v>1000</v>
      </c>
      <c r="Q22" s="58">
        <v>1500</v>
      </c>
      <c r="R22" s="13">
        <f>SUM(H22:Q22)</f>
        <v>5000</v>
      </c>
      <c r="S22" s="4"/>
    </row>
    <row r="23" spans="1:19" x14ac:dyDescent="0.2">
      <c r="A23" s="30"/>
      <c r="B23" s="63" t="s">
        <v>51</v>
      </c>
      <c r="C23" s="63" t="s">
        <v>35</v>
      </c>
      <c r="D23" s="63"/>
      <c r="E23" s="63"/>
      <c r="F23" s="54" t="s">
        <v>34</v>
      </c>
      <c r="G23" s="63"/>
      <c r="H23" s="10">
        <f t="shared" ref="H23:Q23" si="6">H24/$R$24</f>
        <v>0.01</v>
      </c>
      <c r="I23" s="10">
        <f t="shared" si="6"/>
        <v>0.02</v>
      </c>
      <c r="J23" s="10">
        <f t="shared" si="6"/>
        <v>0.03</v>
      </c>
      <c r="K23" s="10">
        <f t="shared" si="6"/>
        <v>0.04</v>
      </c>
      <c r="L23" s="10">
        <f t="shared" si="6"/>
        <v>0.05</v>
      </c>
      <c r="M23" s="10">
        <f t="shared" si="6"/>
        <v>0.1</v>
      </c>
      <c r="N23" s="10">
        <f t="shared" si="6"/>
        <v>0.1</v>
      </c>
      <c r="O23" s="10">
        <f t="shared" si="6"/>
        <v>0.15</v>
      </c>
      <c r="P23" s="10">
        <f t="shared" si="6"/>
        <v>0.2</v>
      </c>
      <c r="Q23" s="57">
        <f t="shared" si="6"/>
        <v>0.3</v>
      </c>
      <c r="R23" s="11"/>
      <c r="S23" s="4"/>
    </row>
    <row r="24" spans="1:19" x14ac:dyDescent="0.2">
      <c r="A24" s="30"/>
      <c r="B24" s="63"/>
      <c r="C24" s="63"/>
      <c r="D24" s="63"/>
      <c r="E24" s="63"/>
      <c r="F24" s="54" t="s">
        <v>37</v>
      </c>
      <c r="G24" s="63"/>
      <c r="H24" s="15">
        <f>H22+H16+H18+H20+H14</f>
        <v>182</v>
      </c>
      <c r="I24" s="15">
        <f t="shared" ref="I24:R24" si="7">I22+I16+I18+I20+I14</f>
        <v>364</v>
      </c>
      <c r="J24" s="15">
        <f t="shared" si="7"/>
        <v>546</v>
      </c>
      <c r="K24" s="15">
        <f t="shared" si="7"/>
        <v>728</v>
      </c>
      <c r="L24" s="15">
        <f t="shared" si="7"/>
        <v>910</v>
      </c>
      <c r="M24" s="15">
        <f t="shared" si="7"/>
        <v>1820</v>
      </c>
      <c r="N24" s="15">
        <f t="shared" si="7"/>
        <v>1820</v>
      </c>
      <c r="O24" s="15">
        <f t="shared" si="7"/>
        <v>2730</v>
      </c>
      <c r="P24" s="15">
        <f t="shared" si="7"/>
        <v>3640</v>
      </c>
      <c r="Q24" s="59">
        <f t="shared" si="7"/>
        <v>5460</v>
      </c>
      <c r="R24" s="15">
        <f t="shared" si="7"/>
        <v>18200</v>
      </c>
      <c r="S24" s="4"/>
    </row>
    <row r="25" spans="1:19" x14ac:dyDescent="0.2">
      <c r="A25" s="5"/>
      <c r="B25" s="6"/>
      <c r="C25" s="6"/>
      <c r="D25" s="6"/>
      <c r="E25" s="6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6"/>
    </row>
    <row r="26" spans="1:19" x14ac:dyDescent="0.2">
      <c r="A26" s="5"/>
      <c r="B26" s="6"/>
      <c r="C26" s="6"/>
      <c r="D26" s="6"/>
      <c r="E26" s="38"/>
      <c r="F26" s="38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9" x14ac:dyDescent="0.2">
      <c r="A27" s="5"/>
      <c r="B27" s="6"/>
      <c r="C27" s="6"/>
      <c r="D27" s="6"/>
      <c r="E27" s="53" t="s">
        <v>48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9" x14ac:dyDescent="0.2">
      <c r="A28" s="5"/>
      <c r="F28" s="5"/>
      <c r="G28" s="5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9" x14ac:dyDescent="0.2">
      <c r="A29" s="5"/>
      <c r="E29" s="31"/>
      <c r="F29" s="64" t="s">
        <v>46</v>
      </c>
      <c r="G29" s="40" t="s">
        <v>41</v>
      </c>
      <c r="H29" s="41">
        <f>H56</f>
        <v>-6360.0000000000009</v>
      </c>
      <c r="I29" s="41">
        <f t="shared" ref="I29:R29" si="8">I56</f>
        <v>0</v>
      </c>
      <c r="J29" s="41">
        <f t="shared" si="8"/>
        <v>0</v>
      </c>
      <c r="K29" s="41">
        <f t="shared" si="8"/>
        <v>-25440.000000000004</v>
      </c>
      <c r="L29" s="41">
        <f t="shared" si="8"/>
        <v>0</v>
      </c>
      <c r="M29" s="41">
        <f t="shared" si="8"/>
        <v>-21200.000000000004</v>
      </c>
      <c r="N29" s="41">
        <f t="shared" si="8"/>
        <v>0</v>
      </c>
      <c r="O29" s="41">
        <f t="shared" si="8"/>
        <v>0</v>
      </c>
      <c r="P29" s="41">
        <f t="shared" si="8"/>
        <v>-233200.00000000003</v>
      </c>
      <c r="Q29" s="41">
        <f t="shared" si="8"/>
        <v>-190800.00000000003</v>
      </c>
      <c r="R29" s="41">
        <f t="shared" si="8"/>
        <v>-477000.00000000012</v>
      </c>
      <c r="S29" s="4"/>
    </row>
    <row r="30" spans="1:19" x14ac:dyDescent="0.2">
      <c r="A30" s="5"/>
      <c r="E30" s="31"/>
      <c r="F30" s="64"/>
      <c r="G30" s="40" t="s">
        <v>42</v>
      </c>
      <c r="H30" s="41">
        <f>H73</f>
        <v>-1272.0000000000032</v>
      </c>
      <c r="I30" s="41">
        <f t="shared" ref="I30:R30" si="9">I73</f>
        <v>0</v>
      </c>
      <c r="J30" s="41">
        <f t="shared" si="9"/>
        <v>0</v>
      </c>
      <c r="K30" s="41">
        <f t="shared" si="9"/>
        <v>-5088.0000000000127</v>
      </c>
      <c r="L30" s="41">
        <f t="shared" si="9"/>
        <v>0</v>
      </c>
      <c r="M30" s="41">
        <f t="shared" si="9"/>
        <v>-4240.0000000000009</v>
      </c>
      <c r="N30" s="41">
        <f t="shared" si="9"/>
        <v>0</v>
      </c>
      <c r="O30" s="41">
        <f t="shared" si="9"/>
        <v>0</v>
      </c>
      <c r="P30" s="41">
        <f t="shared" si="9"/>
        <v>-46640.000000000007</v>
      </c>
      <c r="Q30" s="41">
        <f t="shared" si="9"/>
        <v>-38160.000000000007</v>
      </c>
      <c r="R30" s="41">
        <f t="shared" si="9"/>
        <v>-95400.000000000029</v>
      </c>
      <c r="S30" s="4"/>
    </row>
    <row r="31" spans="1:19" x14ac:dyDescent="0.2">
      <c r="A31" s="5"/>
      <c r="D31" s="3"/>
      <c r="E31" s="31"/>
      <c r="F31" s="64"/>
      <c r="G31" s="40" t="s">
        <v>43</v>
      </c>
      <c r="H31" s="42">
        <f>H90</f>
        <v>0</v>
      </c>
      <c r="I31" s="42">
        <f t="shared" ref="I31:R31" si="10">I90</f>
        <v>-1272.0000000000032</v>
      </c>
      <c r="J31" s="42">
        <f t="shared" si="10"/>
        <v>0</v>
      </c>
      <c r="K31" s="42">
        <f t="shared" si="10"/>
        <v>0</v>
      </c>
      <c r="L31" s="42">
        <f t="shared" si="10"/>
        <v>-1060.0000000000002</v>
      </c>
      <c r="M31" s="42">
        <f t="shared" si="10"/>
        <v>0</v>
      </c>
      <c r="N31" s="42">
        <f t="shared" si="10"/>
        <v>-6360.0000000000009</v>
      </c>
      <c r="O31" s="42">
        <f t="shared" si="10"/>
        <v>-3180.0000000000005</v>
      </c>
      <c r="P31" s="42">
        <f t="shared" si="10"/>
        <v>0</v>
      </c>
      <c r="Q31" s="42">
        <f t="shared" si="10"/>
        <v>0</v>
      </c>
      <c r="R31" s="42">
        <f t="shared" si="10"/>
        <v>-11872.000000000004</v>
      </c>
      <c r="S31" s="4"/>
    </row>
    <row r="32" spans="1:19" x14ac:dyDescent="0.2">
      <c r="A32" s="5"/>
      <c r="D32" s="3"/>
      <c r="E32" s="31"/>
      <c r="F32" s="64"/>
      <c r="G32" s="40" t="s">
        <v>62</v>
      </c>
      <c r="H32" s="42">
        <f>H107</f>
        <v>0</v>
      </c>
      <c r="I32" s="42">
        <f t="shared" ref="I32:R32" si="11">I107</f>
        <v>-254.40000000000026</v>
      </c>
      <c r="J32" s="42">
        <f t="shared" si="11"/>
        <v>0</v>
      </c>
      <c r="K32" s="42">
        <f t="shared" si="11"/>
        <v>0</v>
      </c>
      <c r="L32" s="42">
        <f t="shared" si="11"/>
        <v>-212.00000000000307</v>
      </c>
      <c r="M32" s="42">
        <f t="shared" si="11"/>
        <v>0</v>
      </c>
      <c r="N32" s="42">
        <f t="shared" si="11"/>
        <v>-1272.0000000000032</v>
      </c>
      <c r="O32" s="42">
        <f t="shared" si="11"/>
        <v>-636.00000000000159</v>
      </c>
      <c r="P32" s="42">
        <f t="shared" si="11"/>
        <v>0</v>
      </c>
      <c r="Q32" s="42">
        <f t="shared" si="11"/>
        <v>0</v>
      </c>
      <c r="R32" s="42">
        <f t="shared" si="11"/>
        <v>-2374.4000000000078</v>
      </c>
      <c r="S32" s="4"/>
    </row>
    <row r="33" spans="1:20" x14ac:dyDescent="0.2">
      <c r="A33" s="5"/>
      <c r="D33" s="3"/>
      <c r="E33" s="31"/>
      <c r="F33" s="64"/>
      <c r="G33" s="40" t="s">
        <v>65</v>
      </c>
      <c r="H33" s="42">
        <f>H125</f>
        <v>0</v>
      </c>
      <c r="I33" s="42">
        <f t="shared" ref="I33:R33" si="12">I125</f>
        <v>0</v>
      </c>
      <c r="J33" s="42">
        <f t="shared" si="12"/>
        <v>-5300.0000000000009</v>
      </c>
      <c r="K33" s="42">
        <f t="shared" si="12"/>
        <v>-12720.000000000002</v>
      </c>
      <c r="L33" s="42">
        <f t="shared" si="12"/>
        <v>0</v>
      </c>
      <c r="M33" s="42">
        <f t="shared" si="12"/>
        <v>-10600.000000000002</v>
      </c>
      <c r="N33" s="42">
        <f t="shared" si="12"/>
        <v>0</v>
      </c>
      <c r="O33" s="42">
        <f t="shared" si="12"/>
        <v>0</v>
      </c>
      <c r="P33" s="42">
        <f t="shared" si="12"/>
        <v>-63600.000000000007</v>
      </c>
      <c r="Q33" s="42">
        <f t="shared" si="12"/>
        <v>0</v>
      </c>
      <c r="R33" s="42">
        <f t="shared" si="12"/>
        <v>-92220.000000000015</v>
      </c>
      <c r="S33" s="4"/>
    </row>
    <row r="34" spans="1:20" x14ac:dyDescent="0.2"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20" x14ac:dyDescent="0.2">
      <c r="E35" s="31"/>
      <c r="F35" s="64" t="s">
        <v>47</v>
      </c>
      <c r="G35" s="40" t="s">
        <v>41</v>
      </c>
      <c r="H35" s="41">
        <f>H59</f>
        <v>0</v>
      </c>
      <c r="I35" s="41">
        <f t="shared" ref="I35:R35" si="13">I59</f>
        <v>38160.000000000007</v>
      </c>
      <c r="J35" s="41">
        <f t="shared" si="13"/>
        <v>57240.000000000015</v>
      </c>
      <c r="K35" s="41">
        <f t="shared" si="13"/>
        <v>0</v>
      </c>
      <c r="L35" s="41">
        <f t="shared" si="13"/>
        <v>238500.00000000006</v>
      </c>
      <c r="M35" s="41">
        <f t="shared" si="13"/>
        <v>0</v>
      </c>
      <c r="N35" s="41">
        <f t="shared" si="13"/>
        <v>95400.000000000029</v>
      </c>
      <c r="O35" s="41">
        <f t="shared" si="13"/>
        <v>47700.000000000015</v>
      </c>
      <c r="P35" s="41">
        <f t="shared" si="13"/>
        <v>0</v>
      </c>
      <c r="Q35" s="41">
        <f t="shared" si="13"/>
        <v>0</v>
      </c>
      <c r="R35" s="41">
        <f t="shared" si="13"/>
        <v>477000.00000000012</v>
      </c>
      <c r="S35" s="4"/>
    </row>
    <row r="36" spans="1:20" x14ac:dyDescent="0.2">
      <c r="E36" s="31"/>
      <c r="F36" s="64"/>
      <c r="G36" s="40" t="s">
        <v>42</v>
      </c>
      <c r="H36" s="41">
        <f>H76</f>
        <v>0</v>
      </c>
      <c r="I36" s="41">
        <f t="shared" ref="I36:R36" si="14">I76</f>
        <v>7631.9999999999754</v>
      </c>
      <c r="J36" s="41">
        <f t="shared" si="14"/>
        <v>11447.999999999962</v>
      </c>
      <c r="K36" s="41">
        <f t="shared" si="14"/>
        <v>0</v>
      </c>
      <c r="L36" s="41">
        <f t="shared" si="14"/>
        <v>47700.000000000015</v>
      </c>
      <c r="M36" s="41">
        <f t="shared" si="14"/>
        <v>0</v>
      </c>
      <c r="N36" s="41">
        <f t="shared" si="14"/>
        <v>19080.000000000004</v>
      </c>
      <c r="O36" s="41">
        <f t="shared" si="14"/>
        <v>9540.0000000000018</v>
      </c>
      <c r="P36" s="41">
        <f t="shared" si="14"/>
        <v>0</v>
      </c>
      <c r="Q36" s="41">
        <f t="shared" si="14"/>
        <v>0</v>
      </c>
      <c r="R36" s="41">
        <f t="shared" si="14"/>
        <v>95399.999999999956</v>
      </c>
      <c r="S36" s="4"/>
    </row>
    <row r="37" spans="1:20" x14ac:dyDescent="0.2">
      <c r="D37" s="3"/>
      <c r="E37" s="31"/>
      <c r="F37" s="64"/>
      <c r="G37" s="40" t="s">
        <v>43</v>
      </c>
      <c r="H37" s="42">
        <f>H93</f>
        <v>67.839999999999804</v>
      </c>
      <c r="I37" s="42">
        <f t="shared" ref="I37:R37" si="15">I93</f>
        <v>0</v>
      </c>
      <c r="J37" s="42">
        <f t="shared" si="15"/>
        <v>407.03999999999883</v>
      </c>
      <c r="K37" s="42">
        <f t="shared" si="15"/>
        <v>542.71999999999844</v>
      </c>
      <c r="L37" s="42">
        <f t="shared" si="15"/>
        <v>0</v>
      </c>
      <c r="M37" s="42">
        <f t="shared" si="15"/>
        <v>678.40000000000055</v>
      </c>
      <c r="N37" s="42">
        <f t="shared" si="15"/>
        <v>0</v>
      </c>
      <c r="O37" s="42">
        <f t="shared" si="15"/>
        <v>0</v>
      </c>
      <c r="P37" s="42">
        <f t="shared" si="15"/>
        <v>2713.6000000000022</v>
      </c>
      <c r="Q37" s="42">
        <f t="shared" si="15"/>
        <v>7462.4000000000051</v>
      </c>
      <c r="R37" s="42">
        <f t="shared" si="15"/>
        <v>11872.000000000004</v>
      </c>
      <c r="S37" s="4"/>
    </row>
    <row r="38" spans="1:20" x14ac:dyDescent="0.2">
      <c r="D38" s="3"/>
      <c r="E38" s="31"/>
      <c r="F38" s="64"/>
      <c r="G38" s="40" t="s">
        <v>62</v>
      </c>
      <c r="H38" s="42">
        <f>H110</f>
        <v>13.568000000000021</v>
      </c>
      <c r="I38" s="42">
        <f t="shared" ref="I38:R38" si="16">I110</f>
        <v>0</v>
      </c>
      <c r="J38" s="42">
        <f t="shared" si="16"/>
        <v>81.408000000000129</v>
      </c>
      <c r="K38" s="42">
        <f t="shared" si="16"/>
        <v>108.54399999999957</v>
      </c>
      <c r="L38" s="42">
        <f t="shared" si="16"/>
        <v>0</v>
      </c>
      <c r="M38" s="42">
        <f t="shared" si="16"/>
        <v>135.67999999999961</v>
      </c>
      <c r="N38" s="42">
        <f t="shared" si="16"/>
        <v>0</v>
      </c>
      <c r="O38" s="42">
        <f t="shared" si="16"/>
        <v>0</v>
      </c>
      <c r="P38" s="42">
        <f t="shared" si="16"/>
        <v>542.71999999999844</v>
      </c>
      <c r="Q38" s="42">
        <f t="shared" si="16"/>
        <v>1492.4799999999982</v>
      </c>
      <c r="R38" s="42">
        <f t="shared" si="16"/>
        <v>2374.399999999996</v>
      </c>
      <c r="S38" s="4"/>
    </row>
    <row r="39" spans="1:20" x14ac:dyDescent="0.2">
      <c r="D39" s="3"/>
      <c r="E39" s="31"/>
      <c r="F39" s="64"/>
      <c r="G39" s="40" t="s">
        <v>65</v>
      </c>
      <c r="H39" s="42">
        <f>H128</f>
        <v>1808.2352941176473</v>
      </c>
      <c r="I39" s="42">
        <f t="shared" ref="I39:R39" si="17">I128</f>
        <v>1205.4901960784316</v>
      </c>
      <c r="J39" s="42">
        <f t="shared" si="17"/>
        <v>0</v>
      </c>
      <c r="K39" s="42">
        <f t="shared" si="17"/>
        <v>0</v>
      </c>
      <c r="L39" s="42">
        <f t="shared" si="17"/>
        <v>1808.2352941176473</v>
      </c>
      <c r="M39" s="42">
        <f t="shared" si="17"/>
        <v>0</v>
      </c>
      <c r="N39" s="42">
        <f t="shared" si="17"/>
        <v>18082.352941176472</v>
      </c>
      <c r="O39" s="42">
        <f t="shared" si="17"/>
        <v>3013.7254901960791</v>
      </c>
      <c r="P39" s="42">
        <f t="shared" si="17"/>
        <v>0</v>
      </c>
      <c r="Q39" s="42">
        <f t="shared" si="17"/>
        <v>66301.960784313735</v>
      </c>
      <c r="R39" s="42">
        <f t="shared" si="17"/>
        <v>92220.000000000015</v>
      </c>
      <c r="S39" s="4"/>
    </row>
    <row r="40" spans="1:20" x14ac:dyDescent="0.2">
      <c r="F40" s="35"/>
      <c r="G40" s="3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20" x14ac:dyDescent="0.2">
      <c r="E41" s="31"/>
      <c r="F41" s="64" t="s">
        <v>48</v>
      </c>
      <c r="G41" s="40" t="s">
        <v>44</v>
      </c>
      <c r="H41" s="42">
        <f>SUM(H29:H33)</f>
        <v>-7632.0000000000036</v>
      </c>
      <c r="I41" s="42">
        <f t="shared" ref="I41:R41" si="18">SUM(I29:I33)</f>
        <v>-1526.4000000000035</v>
      </c>
      <c r="J41" s="42">
        <f t="shared" si="18"/>
        <v>-5300.0000000000009</v>
      </c>
      <c r="K41" s="42">
        <f t="shared" si="18"/>
        <v>-43248.000000000015</v>
      </c>
      <c r="L41" s="42">
        <f t="shared" si="18"/>
        <v>-1272.0000000000032</v>
      </c>
      <c r="M41" s="42">
        <f t="shared" si="18"/>
        <v>-36040.000000000007</v>
      </c>
      <c r="N41" s="42">
        <f t="shared" si="18"/>
        <v>-7632.0000000000036</v>
      </c>
      <c r="O41" s="42">
        <f t="shared" si="18"/>
        <v>-3816.0000000000018</v>
      </c>
      <c r="P41" s="42">
        <f t="shared" si="18"/>
        <v>-343440.00000000006</v>
      </c>
      <c r="Q41" s="42">
        <f t="shared" si="18"/>
        <v>-228960.00000000003</v>
      </c>
      <c r="R41" s="42">
        <f t="shared" si="18"/>
        <v>-678866.40000000014</v>
      </c>
      <c r="S41" s="4"/>
    </row>
    <row r="42" spans="1:20" x14ac:dyDescent="0.2">
      <c r="D42" s="3"/>
      <c r="E42" s="31"/>
      <c r="F42" s="64"/>
      <c r="G42" s="40" t="s">
        <v>45</v>
      </c>
      <c r="H42" s="42">
        <f>SUM(H29:H39)</f>
        <v>-5742.3567058823555</v>
      </c>
      <c r="I42" s="42">
        <f t="shared" ref="I42:R42" si="19">SUM(I29:I39)</f>
        <v>45471.090196078418</v>
      </c>
      <c r="J42" s="42">
        <f t="shared" si="19"/>
        <v>63876.447999999982</v>
      </c>
      <c r="K42" s="42">
        <f t="shared" si="19"/>
        <v>-42596.736000000012</v>
      </c>
      <c r="L42" s="42">
        <f t="shared" si="19"/>
        <v>286736.23529411771</v>
      </c>
      <c r="M42" s="42">
        <f t="shared" si="19"/>
        <v>-35225.920000000006</v>
      </c>
      <c r="N42" s="42">
        <f t="shared" si="19"/>
        <v>124930.3529411765</v>
      </c>
      <c r="O42" s="42">
        <f t="shared" si="19"/>
        <v>56437.725490196091</v>
      </c>
      <c r="P42" s="42">
        <f t="shared" si="19"/>
        <v>-340183.68000000011</v>
      </c>
      <c r="Q42" s="42">
        <f t="shared" si="19"/>
        <v>-153703.15921568629</v>
      </c>
      <c r="R42" s="42">
        <f t="shared" si="19"/>
        <v>0</v>
      </c>
      <c r="S42" s="4"/>
    </row>
    <row r="43" spans="1:20" ht="13.5" thickBot="1" x14ac:dyDescent="0.25">
      <c r="D43" s="3"/>
      <c r="E43" s="20"/>
      <c r="F43" s="37"/>
      <c r="G43" s="3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5"/>
    </row>
    <row r="44" spans="1:20" x14ac:dyDescent="0.2">
      <c r="C44" s="19"/>
      <c r="D44" s="19"/>
      <c r="E44" s="22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4"/>
    </row>
    <row r="45" spans="1:20" ht="63.75" x14ac:dyDescent="0.2">
      <c r="C45" s="19"/>
      <c r="D45" s="19"/>
      <c r="E45" s="26"/>
      <c r="F45" s="52" t="s">
        <v>66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4"/>
    </row>
    <row r="46" spans="1:20" x14ac:dyDescent="0.2">
      <c r="C46" s="19"/>
      <c r="D46" s="19"/>
      <c r="E46" s="26"/>
      <c r="F46" s="5"/>
      <c r="G46" s="30"/>
      <c r="H46" s="11" t="s">
        <v>7</v>
      </c>
      <c r="I46" s="11" t="s">
        <v>8</v>
      </c>
      <c r="J46" s="11" t="s">
        <v>9</v>
      </c>
      <c r="K46" s="11" t="s">
        <v>10</v>
      </c>
      <c r="L46" s="11" t="s">
        <v>19</v>
      </c>
      <c r="M46" s="11" t="s">
        <v>20</v>
      </c>
      <c r="N46" s="11" t="s">
        <v>21</v>
      </c>
      <c r="O46" s="11" t="s">
        <v>22</v>
      </c>
      <c r="P46" s="11" t="s">
        <v>23</v>
      </c>
      <c r="Q46" s="11" t="s">
        <v>24</v>
      </c>
      <c r="R46" s="11" t="s">
        <v>11</v>
      </c>
      <c r="S46" s="33"/>
      <c r="T46" s="4"/>
    </row>
    <row r="47" spans="1:20" x14ac:dyDescent="0.2">
      <c r="C47" s="19"/>
      <c r="D47" s="19"/>
      <c r="E47" s="32"/>
      <c r="F47" s="8" t="s">
        <v>4</v>
      </c>
      <c r="G47" s="8" t="s">
        <v>0</v>
      </c>
      <c r="H47" s="13">
        <f t="shared" ref="H47:R47" si="20">H14</f>
        <v>100</v>
      </c>
      <c r="I47" s="13">
        <f t="shared" si="20"/>
        <v>200</v>
      </c>
      <c r="J47" s="13">
        <f t="shared" si="20"/>
        <v>300</v>
      </c>
      <c r="K47" s="13">
        <f t="shared" si="20"/>
        <v>400</v>
      </c>
      <c r="L47" s="13">
        <f t="shared" si="20"/>
        <v>500</v>
      </c>
      <c r="M47" s="13">
        <f t="shared" si="20"/>
        <v>1000</v>
      </c>
      <c r="N47" s="13">
        <f t="shared" si="20"/>
        <v>1000</v>
      </c>
      <c r="O47" s="13">
        <f t="shared" si="20"/>
        <v>1500</v>
      </c>
      <c r="P47" s="13">
        <f t="shared" si="20"/>
        <v>2000</v>
      </c>
      <c r="Q47" s="13">
        <f t="shared" si="20"/>
        <v>3000</v>
      </c>
      <c r="R47" s="13">
        <f t="shared" si="20"/>
        <v>10000</v>
      </c>
      <c r="S47" s="33"/>
      <c r="T47" s="4"/>
    </row>
    <row r="48" spans="1:20" x14ac:dyDescent="0.2">
      <c r="C48" s="19"/>
      <c r="D48" s="19"/>
      <c r="E48" s="32"/>
      <c r="F48" s="8" t="s">
        <v>12</v>
      </c>
      <c r="G48" s="8" t="s">
        <v>2</v>
      </c>
      <c r="H48" s="10">
        <f>$G$13</f>
        <v>0.93</v>
      </c>
      <c r="I48" s="10">
        <f t="shared" ref="I48:R48" si="21">$G$13</f>
        <v>0.93</v>
      </c>
      <c r="J48" s="10">
        <f t="shared" si="21"/>
        <v>0.93</v>
      </c>
      <c r="K48" s="10">
        <f t="shared" si="21"/>
        <v>0.93</v>
      </c>
      <c r="L48" s="10">
        <f t="shared" si="21"/>
        <v>0.93</v>
      </c>
      <c r="M48" s="10">
        <f t="shared" si="21"/>
        <v>0.93</v>
      </c>
      <c r="N48" s="10">
        <f t="shared" si="21"/>
        <v>0.93</v>
      </c>
      <c r="O48" s="10">
        <f t="shared" si="21"/>
        <v>0.93</v>
      </c>
      <c r="P48" s="10">
        <f t="shared" si="21"/>
        <v>0.93</v>
      </c>
      <c r="Q48" s="10">
        <f t="shared" si="21"/>
        <v>0.93</v>
      </c>
      <c r="R48" s="10">
        <f t="shared" si="21"/>
        <v>0.93</v>
      </c>
      <c r="S48" s="33"/>
      <c r="T48" s="4"/>
    </row>
    <row r="49" spans="3:20" x14ac:dyDescent="0.2">
      <c r="C49" s="19"/>
      <c r="D49" s="19"/>
      <c r="E49" s="32"/>
      <c r="F49" s="8" t="s">
        <v>13</v>
      </c>
      <c r="G49" s="8" t="s">
        <v>0</v>
      </c>
      <c r="H49" s="13">
        <f>H47*H48</f>
        <v>93</v>
      </c>
      <c r="I49" s="13">
        <f>I47*I48</f>
        <v>186</v>
      </c>
      <c r="J49" s="13">
        <f>J47*J48</f>
        <v>279</v>
      </c>
      <c r="K49" s="13">
        <f>K47*K48</f>
        <v>372</v>
      </c>
      <c r="L49" s="13">
        <f t="shared" ref="L49:R49" si="22">L47*L48</f>
        <v>465</v>
      </c>
      <c r="M49" s="13">
        <f t="shared" si="22"/>
        <v>930</v>
      </c>
      <c r="N49" s="13">
        <f t="shared" si="22"/>
        <v>930</v>
      </c>
      <c r="O49" s="13">
        <f t="shared" si="22"/>
        <v>1395</v>
      </c>
      <c r="P49" s="13">
        <f t="shared" si="22"/>
        <v>1860</v>
      </c>
      <c r="Q49" s="13">
        <f t="shared" si="22"/>
        <v>2790</v>
      </c>
      <c r="R49" s="13">
        <f t="shared" si="22"/>
        <v>9300</v>
      </c>
      <c r="S49" s="33"/>
      <c r="T49" s="4"/>
    </row>
    <row r="50" spans="3:20" x14ac:dyDescent="0.2">
      <c r="C50" s="19"/>
      <c r="D50" s="19"/>
      <c r="E50" s="32"/>
      <c r="F50" s="8" t="s">
        <v>14</v>
      </c>
      <c r="G50" s="8" t="s">
        <v>0</v>
      </c>
      <c r="H50" s="12">
        <v>90</v>
      </c>
      <c r="I50" s="12">
        <v>190</v>
      </c>
      <c r="J50" s="12">
        <v>285</v>
      </c>
      <c r="K50" s="12">
        <v>360</v>
      </c>
      <c r="L50" s="12">
        <v>490</v>
      </c>
      <c r="M50" s="12">
        <v>920</v>
      </c>
      <c r="N50" s="12">
        <v>940</v>
      </c>
      <c r="O50" s="12">
        <v>1400</v>
      </c>
      <c r="P50" s="12">
        <v>1750</v>
      </c>
      <c r="Q50" s="12">
        <v>2700</v>
      </c>
      <c r="R50" s="13">
        <f>SUM(H50:Q50)</f>
        <v>9125</v>
      </c>
      <c r="S50" s="34"/>
      <c r="T50" s="4"/>
    </row>
    <row r="51" spans="3:20" x14ac:dyDescent="0.2">
      <c r="C51" s="19"/>
      <c r="D51" s="19"/>
      <c r="E51" s="32"/>
      <c r="F51" s="8" t="s">
        <v>15</v>
      </c>
      <c r="G51" s="8" t="str">
        <f>G48</f>
        <v>% actual at 12M</v>
      </c>
      <c r="H51" s="44">
        <f>H50/H47</f>
        <v>0.9</v>
      </c>
      <c r="I51" s="44">
        <f t="shared" ref="I51:R51" si="23">I50/I47</f>
        <v>0.95</v>
      </c>
      <c r="J51" s="44">
        <f t="shared" si="23"/>
        <v>0.95</v>
      </c>
      <c r="K51" s="44">
        <f>K50/K47</f>
        <v>0.9</v>
      </c>
      <c r="L51" s="44">
        <f t="shared" si="23"/>
        <v>0.98</v>
      </c>
      <c r="M51" s="44">
        <f t="shared" si="23"/>
        <v>0.92</v>
      </c>
      <c r="N51" s="44">
        <f t="shared" si="23"/>
        <v>0.94</v>
      </c>
      <c r="O51" s="44">
        <f t="shared" si="23"/>
        <v>0.93333333333333335</v>
      </c>
      <c r="P51" s="44">
        <f t="shared" si="23"/>
        <v>0.875</v>
      </c>
      <c r="Q51" s="44">
        <f t="shared" si="23"/>
        <v>0.9</v>
      </c>
      <c r="R51" s="44">
        <f t="shared" si="23"/>
        <v>0.91249999999999998</v>
      </c>
      <c r="S51" s="34"/>
      <c r="T51" s="4"/>
    </row>
    <row r="52" spans="3:20" x14ac:dyDescent="0.2">
      <c r="C52" s="19"/>
      <c r="D52" s="19"/>
      <c r="E52" s="32"/>
      <c r="F52" s="8" t="s">
        <v>18</v>
      </c>
      <c r="G52" s="8" t="s">
        <v>0</v>
      </c>
      <c r="H52" s="15">
        <f>H50-H49</f>
        <v>-3</v>
      </c>
      <c r="I52" s="15">
        <f t="shared" ref="I52:R52" si="24">I50-I49</f>
        <v>4</v>
      </c>
      <c r="J52" s="15">
        <f t="shared" si="24"/>
        <v>6</v>
      </c>
      <c r="K52" s="15">
        <f t="shared" si="24"/>
        <v>-12</v>
      </c>
      <c r="L52" s="15">
        <f t="shared" si="24"/>
        <v>25</v>
      </c>
      <c r="M52" s="15">
        <f t="shared" si="24"/>
        <v>-10</v>
      </c>
      <c r="N52" s="15">
        <f t="shared" si="24"/>
        <v>10</v>
      </c>
      <c r="O52" s="15">
        <f t="shared" si="24"/>
        <v>5</v>
      </c>
      <c r="P52" s="15">
        <f t="shared" si="24"/>
        <v>-110</v>
      </c>
      <c r="Q52" s="15">
        <f t="shared" si="24"/>
        <v>-90</v>
      </c>
      <c r="R52" s="15">
        <f t="shared" si="24"/>
        <v>-175</v>
      </c>
      <c r="S52" s="33"/>
      <c r="T52" s="4"/>
    </row>
    <row r="53" spans="3:20" x14ac:dyDescent="0.2">
      <c r="C53" s="19"/>
      <c r="D53" s="19"/>
      <c r="E53" s="32"/>
      <c r="F53" s="8" t="s">
        <v>5</v>
      </c>
      <c r="G53" s="8" t="s">
        <v>1</v>
      </c>
      <c r="H53" s="45">
        <v>2.12</v>
      </c>
      <c r="I53" s="45">
        <v>2.12</v>
      </c>
      <c r="J53" s="45">
        <v>2.12</v>
      </c>
      <c r="K53" s="45">
        <v>2.12</v>
      </c>
      <c r="L53" s="45">
        <v>2.12</v>
      </c>
      <c r="M53" s="45">
        <v>2.12</v>
      </c>
      <c r="N53" s="45">
        <v>2.12</v>
      </c>
      <c r="O53" s="45">
        <v>2.12</v>
      </c>
      <c r="P53" s="45">
        <v>2.12</v>
      </c>
      <c r="Q53" s="45">
        <v>2.12</v>
      </c>
      <c r="R53" s="45">
        <v>2.12</v>
      </c>
      <c r="S53" s="33"/>
      <c r="T53" s="4"/>
    </row>
    <row r="54" spans="3:20" x14ac:dyDescent="0.2">
      <c r="C54" s="19"/>
      <c r="D54" s="19"/>
      <c r="E54" s="32"/>
      <c r="F54" s="8" t="s">
        <v>16</v>
      </c>
      <c r="G54" s="8" t="s">
        <v>6</v>
      </c>
      <c r="H54" s="43">
        <v>0.1</v>
      </c>
      <c r="I54" s="43">
        <v>0.1</v>
      </c>
      <c r="J54" s="43">
        <v>0.1</v>
      </c>
      <c r="K54" s="43">
        <v>0.1</v>
      </c>
      <c r="L54" s="43">
        <v>0.1</v>
      </c>
      <c r="M54" s="43">
        <v>0.1</v>
      </c>
      <c r="N54" s="43">
        <v>0.1</v>
      </c>
      <c r="O54" s="43">
        <v>0.1</v>
      </c>
      <c r="P54" s="43">
        <v>0.1</v>
      </c>
      <c r="Q54" s="43">
        <v>0.1</v>
      </c>
      <c r="R54" s="43">
        <v>0.1</v>
      </c>
      <c r="S54" s="33"/>
      <c r="T54" s="4"/>
    </row>
    <row r="55" spans="3:20" x14ac:dyDescent="0.2">
      <c r="C55" s="19"/>
      <c r="D55" s="19"/>
      <c r="E55" s="32"/>
      <c r="F55" s="8" t="s">
        <v>17</v>
      </c>
      <c r="G55" s="8" t="s">
        <v>1</v>
      </c>
      <c r="H55" s="46">
        <f>H53*H54</f>
        <v>0.21200000000000002</v>
      </c>
      <c r="I55" s="46">
        <f t="shared" ref="I55:R55" si="25">I53*I54</f>
        <v>0.21200000000000002</v>
      </c>
      <c r="J55" s="46">
        <f t="shared" si="25"/>
        <v>0.21200000000000002</v>
      </c>
      <c r="K55" s="46">
        <f t="shared" si="25"/>
        <v>0.21200000000000002</v>
      </c>
      <c r="L55" s="46">
        <f t="shared" si="25"/>
        <v>0.21200000000000002</v>
      </c>
      <c r="M55" s="46">
        <f t="shared" si="25"/>
        <v>0.21200000000000002</v>
      </c>
      <c r="N55" s="46">
        <f t="shared" si="25"/>
        <v>0.21200000000000002</v>
      </c>
      <c r="O55" s="46">
        <f t="shared" si="25"/>
        <v>0.21200000000000002</v>
      </c>
      <c r="P55" s="46">
        <f t="shared" si="25"/>
        <v>0.21200000000000002</v>
      </c>
      <c r="Q55" s="46">
        <f t="shared" si="25"/>
        <v>0.21200000000000002</v>
      </c>
      <c r="R55" s="46">
        <f t="shared" si="25"/>
        <v>0.21200000000000002</v>
      </c>
      <c r="S55" s="33"/>
      <c r="T55" s="4"/>
    </row>
    <row r="56" spans="3:20" x14ac:dyDescent="0.2">
      <c r="C56" s="19"/>
      <c r="D56" s="19"/>
      <c r="E56" s="32"/>
      <c r="F56" s="8" t="s">
        <v>39</v>
      </c>
      <c r="G56" s="8" t="s">
        <v>38</v>
      </c>
      <c r="H56" s="41">
        <f>IF(H52&lt;0,(H52*1000000)*(H55/100),0)</f>
        <v>-6360.0000000000009</v>
      </c>
      <c r="I56" s="41">
        <f t="shared" ref="I56:Q56" si="26">IF(I52&lt;0,(I52*1000000)*(I55/100),0)</f>
        <v>0</v>
      </c>
      <c r="J56" s="41">
        <f t="shared" si="26"/>
        <v>0</v>
      </c>
      <c r="K56" s="41">
        <f t="shared" si="26"/>
        <v>-25440.000000000004</v>
      </c>
      <c r="L56" s="41">
        <f t="shared" si="26"/>
        <v>0</v>
      </c>
      <c r="M56" s="41">
        <f t="shared" si="26"/>
        <v>-21200.000000000004</v>
      </c>
      <c r="N56" s="41">
        <f t="shared" si="26"/>
        <v>0</v>
      </c>
      <c r="O56" s="41">
        <f t="shared" si="26"/>
        <v>0</v>
      </c>
      <c r="P56" s="41">
        <f t="shared" si="26"/>
        <v>-233200.00000000003</v>
      </c>
      <c r="Q56" s="41">
        <f t="shared" si="26"/>
        <v>-190800.00000000003</v>
      </c>
      <c r="R56" s="41">
        <f>SUM(H56:Q56)</f>
        <v>-477000.00000000012</v>
      </c>
      <c r="S56" s="33"/>
      <c r="T56" s="4"/>
    </row>
    <row r="57" spans="3:20" x14ac:dyDescent="0.2">
      <c r="C57" s="19"/>
      <c r="D57" s="19"/>
      <c r="E57" s="32"/>
      <c r="F57" s="8" t="s">
        <v>3</v>
      </c>
      <c r="G57" s="8"/>
      <c r="H57" s="47">
        <f>H56/((H47*1000000)*(H53/100))</f>
        <v>-3.0000000000000005E-3</v>
      </c>
      <c r="I57" s="47">
        <f t="shared" ref="I57:R57" si="27">I56/((I47*1000000)*(I53/100))</f>
        <v>0</v>
      </c>
      <c r="J57" s="47">
        <f t="shared" si="27"/>
        <v>0</v>
      </c>
      <c r="K57" s="47">
        <f t="shared" si="27"/>
        <v>-3.0000000000000005E-3</v>
      </c>
      <c r="L57" s="47">
        <f t="shared" si="27"/>
        <v>0</v>
      </c>
      <c r="M57" s="47">
        <f t="shared" si="27"/>
        <v>-1.0000000000000002E-3</v>
      </c>
      <c r="N57" s="47">
        <f t="shared" si="27"/>
        <v>0</v>
      </c>
      <c r="O57" s="47">
        <f t="shared" si="27"/>
        <v>0</v>
      </c>
      <c r="P57" s="47">
        <f t="shared" si="27"/>
        <v>-5.5000000000000005E-3</v>
      </c>
      <c r="Q57" s="47">
        <f t="shared" si="27"/>
        <v>-3.0000000000000005E-3</v>
      </c>
      <c r="R57" s="47">
        <f t="shared" si="27"/>
        <v>-2.2500000000000007E-3</v>
      </c>
      <c r="S57" s="33"/>
      <c r="T57" s="4"/>
    </row>
    <row r="58" spans="3:20" x14ac:dyDescent="0.2">
      <c r="C58" s="19"/>
      <c r="D58" s="19"/>
      <c r="E58" s="32"/>
      <c r="F58" s="8" t="s">
        <v>73</v>
      </c>
      <c r="G58" s="8" t="s">
        <v>0</v>
      </c>
      <c r="H58" s="13">
        <f>IF(H52&gt;0,H52,0)</f>
        <v>0</v>
      </c>
      <c r="I58" s="13">
        <f t="shared" ref="I58:Q58" si="28">IF(I52&gt;0,I52,0)</f>
        <v>4</v>
      </c>
      <c r="J58" s="13">
        <f t="shared" si="28"/>
        <v>6</v>
      </c>
      <c r="K58" s="13">
        <f t="shared" si="28"/>
        <v>0</v>
      </c>
      <c r="L58" s="13">
        <f t="shared" si="28"/>
        <v>25</v>
      </c>
      <c r="M58" s="13">
        <f t="shared" si="28"/>
        <v>0</v>
      </c>
      <c r="N58" s="13">
        <f t="shared" si="28"/>
        <v>10</v>
      </c>
      <c r="O58" s="13">
        <f t="shared" si="28"/>
        <v>5</v>
      </c>
      <c r="P58" s="13">
        <f t="shared" si="28"/>
        <v>0</v>
      </c>
      <c r="Q58" s="13">
        <f t="shared" si="28"/>
        <v>0</v>
      </c>
      <c r="R58" s="13">
        <f>SUM(H58:Q58)</f>
        <v>50</v>
      </c>
      <c r="S58" s="33"/>
      <c r="T58" s="4"/>
    </row>
    <row r="59" spans="3:20" x14ac:dyDescent="0.2">
      <c r="C59" s="19"/>
      <c r="D59" s="19"/>
      <c r="E59" s="32"/>
      <c r="F59" s="8" t="s">
        <v>40</v>
      </c>
      <c r="G59" s="8" t="s">
        <v>38</v>
      </c>
      <c r="H59" s="41">
        <f>-(H58/$R$58)*$R$56</f>
        <v>0</v>
      </c>
      <c r="I59" s="41">
        <f>-(I58/$R$58)*$R$56</f>
        <v>38160.000000000007</v>
      </c>
      <c r="J59" s="41">
        <f t="shared" ref="J59:Q59" si="29">-(J58/$R$58)*$R$56</f>
        <v>57240.000000000015</v>
      </c>
      <c r="K59" s="41">
        <f t="shared" si="29"/>
        <v>0</v>
      </c>
      <c r="L59" s="41">
        <f t="shared" si="29"/>
        <v>238500.00000000006</v>
      </c>
      <c r="M59" s="41">
        <f t="shared" si="29"/>
        <v>0</v>
      </c>
      <c r="N59" s="41">
        <f t="shared" si="29"/>
        <v>95400.000000000029</v>
      </c>
      <c r="O59" s="41">
        <f t="shared" si="29"/>
        <v>47700.000000000015</v>
      </c>
      <c r="P59" s="41">
        <f t="shared" si="29"/>
        <v>0</v>
      </c>
      <c r="Q59" s="41">
        <f t="shared" si="29"/>
        <v>0</v>
      </c>
      <c r="R59" s="41">
        <f>SUM(H59:Q59)</f>
        <v>477000.00000000012</v>
      </c>
      <c r="S59" s="33"/>
      <c r="T59" s="4"/>
    </row>
    <row r="60" spans="3:20" x14ac:dyDescent="0.2">
      <c r="C60" s="19"/>
      <c r="D60" s="19"/>
      <c r="E60" s="2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"/>
      <c r="T60" s="4"/>
    </row>
    <row r="61" spans="3:20" x14ac:dyDescent="0.2">
      <c r="C61" s="19"/>
      <c r="D61" s="19"/>
      <c r="E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7"/>
      <c r="T61" s="4"/>
    </row>
    <row r="62" spans="3:20" ht="63.75" x14ac:dyDescent="0.2">
      <c r="C62" s="19"/>
      <c r="D62" s="19"/>
      <c r="E62" s="26"/>
      <c r="F62" s="52" t="s">
        <v>67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7"/>
      <c r="T62" s="4"/>
    </row>
    <row r="63" spans="3:20" x14ac:dyDescent="0.2">
      <c r="C63" s="19"/>
      <c r="D63" s="19"/>
      <c r="E63" s="26"/>
      <c r="F63" s="5"/>
      <c r="G63" s="30"/>
      <c r="H63" s="60" t="s">
        <v>7</v>
      </c>
      <c r="I63" s="60" t="s">
        <v>8</v>
      </c>
      <c r="J63" s="60" t="s">
        <v>9</v>
      </c>
      <c r="K63" s="60" t="s">
        <v>10</v>
      </c>
      <c r="L63" s="60" t="s">
        <v>19</v>
      </c>
      <c r="M63" s="60" t="s">
        <v>20</v>
      </c>
      <c r="N63" s="60" t="s">
        <v>21</v>
      </c>
      <c r="O63" s="60" t="s">
        <v>22</v>
      </c>
      <c r="P63" s="60" t="s">
        <v>23</v>
      </c>
      <c r="Q63" s="60" t="s">
        <v>24</v>
      </c>
      <c r="R63" s="60" t="s">
        <v>11</v>
      </c>
      <c r="S63" s="27"/>
      <c r="T63" s="4"/>
    </row>
    <row r="64" spans="3:20" x14ac:dyDescent="0.2">
      <c r="C64" s="19"/>
      <c r="D64" s="19"/>
      <c r="E64" s="32"/>
      <c r="F64" s="8" t="s">
        <v>4</v>
      </c>
      <c r="G64" s="8" t="s">
        <v>0</v>
      </c>
      <c r="H64" s="13">
        <f t="shared" ref="H64:R64" si="30">H16</f>
        <v>20</v>
      </c>
      <c r="I64" s="13">
        <f t="shared" si="30"/>
        <v>40</v>
      </c>
      <c r="J64" s="13">
        <f t="shared" si="30"/>
        <v>60</v>
      </c>
      <c r="K64" s="13">
        <f t="shared" si="30"/>
        <v>80</v>
      </c>
      <c r="L64" s="13">
        <f t="shared" si="30"/>
        <v>100</v>
      </c>
      <c r="M64" s="13">
        <f t="shared" si="30"/>
        <v>200</v>
      </c>
      <c r="N64" s="13">
        <f t="shared" si="30"/>
        <v>200</v>
      </c>
      <c r="O64" s="13">
        <f t="shared" si="30"/>
        <v>300</v>
      </c>
      <c r="P64" s="13">
        <f t="shared" si="30"/>
        <v>400</v>
      </c>
      <c r="Q64" s="13">
        <f t="shared" si="30"/>
        <v>600</v>
      </c>
      <c r="R64" s="13">
        <f t="shared" si="30"/>
        <v>2000</v>
      </c>
      <c r="S64" s="33"/>
      <c r="T64" s="4"/>
    </row>
    <row r="65" spans="3:20" x14ac:dyDescent="0.2">
      <c r="C65" s="19"/>
      <c r="D65" s="19"/>
      <c r="E65" s="32"/>
      <c r="F65" s="8" t="s">
        <v>12</v>
      </c>
      <c r="G65" s="8" t="s">
        <v>2</v>
      </c>
      <c r="H65" s="10">
        <f>$G$15</f>
        <v>0.93</v>
      </c>
      <c r="I65" s="10">
        <f t="shared" ref="I65:R65" si="31">$G$15</f>
        <v>0.93</v>
      </c>
      <c r="J65" s="10">
        <f t="shared" si="31"/>
        <v>0.93</v>
      </c>
      <c r="K65" s="10">
        <f t="shared" si="31"/>
        <v>0.93</v>
      </c>
      <c r="L65" s="10">
        <f t="shared" si="31"/>
        <v>0.93</v>
      </c>
      <c r="M65" s="10">
        <f t="shared" si="31"/>
        <v>0.93</v>
      </c>
      <c r="N65" s="10">
        <f t="shared" si="31"/>
        <v>0.93</v>
      </c>
      <c r="O65" s="10">
        <f t="shared" si="31"/>
        <v>0.93</v>
      </c>
      <c r="P65" s="10">
        <f t="shared" si="31"/>
        <v>0.93</v>
      </c>
      <c r="Q65" s="10">
        <f t="shared" si="31"/>
        <v>0.93</v>
      </c>
      <c r="R65" s="10">
        <f t="shared" si="31"/>
        <v>0.93</v>
      </c>
      <c r="S65" s="33"/>
      <c r="T65" s="4"/>
    </row>
    <row r="66" spans="3:20" x14ac:dyDescent="0.2">
      <c r="C66" s="19"/>
      <c r="D66" s="19"/>
      <c r="E66" s="32"/>
      <c r="F66" s="8" t="s">
        <v>13</v>
      </c>
      <c r="G66" s="8" t="s">
        <v>0</v>
      </c>
      <c r="H66" s="55">
        <f>H64*H65</f>
        <v>18.600000000000001</v>
      </c>
      <c r="I66" s="13">
        <f>I64*I65</f>
        <v>37.200000000000003</v>
      </c>
      <c r="J66" s="13">
        <f>J64*J65</f>
        <v>55.800000000000004</v>
      </c>
      <c r="K66" s="13">
        <f>K64*K65</f>
        <v>74.400000000000006</v>
      </c>
      <c r="L66" s="13">
        <f t="shared" ref="L66:R66" si="32">L64*L65</f>
        <v>93</v>
      </c>
      <c r="M66" s="13">
        <f t="shared" si="32"/>
        <v>186</v>
      </c>
      <c r="N66" s="13">
        <f t="shared" si="32"/>
        <v>186</v>
      </c>
      <c r="O66" s="13">
        <f t="shared" si="32"/>
        <v>279</v>
      </c>
      <c r="P66" s="13">
        <f t="shared" si="32"/>
        <v>372</v>
      </c>
      <c r="Q66" s="13">
        <f t="shared" si="32"/>
        <v>558</v>
      </c>
      <c r="R66" s="13">
        <f t="shared" si="32"/>
        <v>1860</v>
      </c>
      <c r="S66" s="33"/>
      <c r="T66" s="4"/>
    </row>
    <row r="67" spans="3:20" x14ac:dyDescent="0.2">
      <c r="C67" s="19"/>
      <c r="D67" s="19"/>
      <c r="E67" s="32"/>
      <c r="F67" s="8" t="s">
        <v>14</v>
      </c>
      <c r="G67" s="8" t="s">
        <v>0</v>
      </c>
      <c r="H67" s="12">
        <v>18</v>
      </c>
      <c r="I67" s="12">
        <v>38</v>
      </c>
      <c r="J67" s="12">
        <v>57</v>
      </c>
      <c r="K67" s="12">
        <v>72</v>
      </c>
      <c r="L67" s="12">
        <v>98</v>
      </c>
      <c r="M67" s="12">
        <v>184</v>
      </c>
      <c r="N67" s="12">
        <v>188</v>
      </c>
      <c r="O67" s="12">
        <v>280</v>
      </c>
      <c r="P67" s="12">
        <v>350</v>
      </c>
      <c r="Q67" s="12">
        <v>540</v>
      </c>
      <c r="R67" s="13">
        <f>SUM(H67:Q67)</f>
        <v>1825</v>
      </c>
      <c r="S67" s="33"/>
      <c r="T67" s="4"/>
    </row>
    <row r="68" spans="3:20" x14ac:dyDescent="0.2">
      <c r="C68" s="19"/>
      <c r="D68" s="19"/>
      <c r="E68" s="32"/>
      <c r="F68" s="8" t="s">
        <v>15</v>
      </c>
      <c r="G68" s="8" t="str">
        <f>G65</f>
        <v>% actual at 12M</v>
      </c>
      <c r="H68" s="44">
        <f>H67/H64</f>
        <v>0.9</v>
      </c>
      <c r="I68" s="44">
        <f t="shared" ref="I68:J68" si="33">I67/I64</f>
        <v>0.95</v>
      </c>
      <c r="J68" s="44">
        <f t="shared" si="33"/>
        <v>0.95</v>
      </c>
      <c r="K68" s="44">
        <f>K67/K64</f>
        <v>0.9</v>
      </c>
      <c r="L68" s="44">
        <f t="shared" ref="L68:R68" si="34">L67/L64</f>
        <v>0.98</v>
      </c>
      <c r="M68" s="44">
        <f t="shared" si="34"/>
        <v>0.92</v>
      </c>
      <c r="N68" s="44">
        <f t="shared" si="34"/>
        <v>0.94</v>
      </c>
      <c r="O68" s="44">
        <f t="shared" si="34"/>
        <v>0.93333333333333335</v>
      </c>
      <c r="P68" s="44">
        <f t="shared" si="34"/>
        <v>0.875</v>
      </c>
      <c r="Q68" s="44">
        <f t="shared" si="34"/>
        <v>0.9</v>
      </c>
      <c r="R68" s="44">
        <f t="shared" si="34"/>
        <v>0.91249999999999998</v>
      </c>
      <c r="S68" s="33"/>
      <c r="T68" s="4"/>
    </row>
    <row r="69" spans="3:20" x14ac:dyDescent="0.2">
      <c r="C69" s="19"/>
      <c r="D69" s="19"/>
      <c r="E69" s="32"/>
      <c r="F69" s="8" t="s">
        <v>18</v>
      </c>
      <c r="G69" s="8" t="s">
        <v>0</v>
      </c>
      <c r="H69" s="15">
        <f>H67-H66</f>
        <v>-0.60000000000000142</v>
      </c>
      <c r="I69" s="15">
        <f t="shared" ref="I69:R69" si="35">I67-I66</f>
        <v>0.79999999999999716</v>
      </c>
      <c r="J69" s="15">
        <f t="shared" si="35"/>
        <v>1.1999999999999957</v>
      </c>
      <c r="K69" s="15">
        <f t="shared" si="35"/>
        <v>-2.4000000000000057</v>
      </c>
      <c r="L69" s="15">
        <f t="shared" si="35"/>
        <v>5</v>
      </c>
      <c r="M69" s="15">
        <f t="shared" si="35"/>
        <v>-2</v>
      </c>
      <c r="N69" s="15">
        <f t="shared" si="35"/>
        <v>2</v>
      </c>
      <c r="O69" s="15">
        <f t="shared" si="35"/>
        <v>1</v>
      </c>
      <c r="P69" s="15">
        <f t="shared" si="35"/>
        <v>-22</v>
      </c>
      <c r="Q69" s="15">
        <f t="shared" si="35"/>
        <v>-18</v>
      </c>
      <c r="R69" s="15">
        <f t="shared" si="35"/>
        <v>-35</v>
      </c>
      <c r="S69" s="33"/>
      <c r="T69" s="4"/>
    </row>
    <row r="70" spans="3:20" x14ac:dyDescent="0.2">
      <c r="C70" s="19"/>
      <c r="D70" s="19"/>
      <c r="E70" s="32"/>
      <c r="F70" s="8" t="s">
        <v>5</v>
      </c>
      <c r="G70" s="8" t="s">
        <v>1</v>
      </c>
      <c r="H70" s="45">
        <v>2.12</v>
      </c>
      <c r="I70" s="45">
        <v>2.12</v>
      </c>
      <c r="J70" s="45">
        <v>2.12</v>
      </c>
      <c r="K70" s="45">
        <v>2.12</v>
      </c>
      <c r="L70" s="45">
        <v>2.12</v>
      </c>
      <c r="M70" s="45">
        <v>2.12</v>
      </c>
      <c r="N70" s="45">
        <v>2.12</v>
      </c>
      <c r="O70" s="45">
        <v>2.12</v>
      </c>
      <c r="P70" s="45">
        <v>2.12</v>
      </c>
      <c r="Q70" s="45">
        <v>2.12</v>
      </c>
      <c r="R70" s="45">
        <v>2.12</v>
      </c>
      <c r="S70" s="33"/>
      <c r="T70" s="4"/>
    </row>
    <row r="71" spans="3:20" x14ac:dyDescent="0.2">
      <c r="C71" s="19"/>
      <c r="D71" s="19"/>
      <c r="E71" s="32"/>
      <c r="F71" s="8" t="s">
        <v>16</v>
      </c>
      <c r="G71" s="8" t="s">
        <v>6</v>
      </c>
      <c r="H71" s="43">
        <v>0.1</v>
      </c>
      <c r="I71" s="43">
        <v>0.1</v>
      </c>
      <c r="J71" s="43">
        <v>0.1</v>
      </c>
      <c r="K71" s="43">
        <v>0.1</v>
      </c>
      <c r="L71" s="43">
        <v>0.1</v>
      </c>
      <c r="M71" s="43">
        <v>0.1</v>
      </c>
      <c r="N71" s="43">
        <v>0.1</v>
      </c>
      <c r="O71" s="43">
        <v>0.1</v>
      </c>
      <c r="P71" s="43">
        <v>0.1</v>
      </c>
      <c r="Q71" s="43">
        <v>0.1</v>
      </c>
      <c r="R71" s="43">
        <v>0.1</v>
      </c>
      <c r="S71" s="33"/>
      <c r="T71" s="4"/>
    </row>
    <row r="72" spans="3:20" x14ac:dyDescent="0.2">
      <c r="C72" s="19"/>
      <c r="D72" s="19"/>
      <c r="E72" s="32"/>
      <c r="F72" s="8" t="s">
        <v>17</v>
      </c>
      <c r="G72" s="8" t="s">
        <v>1</v>
      </c>
      <c r="H72" s="46">
        <f>H70*H71</f>
        <v>0.21200000000000002</v>
      </c>
      <c r="I72" s="46">
        <f t="shared" ref="I72:R72" si="36">I70*I71</f>
        <v>0.21200000000000002</v>
      </c>
      <c r="J72" s="46">
        <f t="shared" si="36"/>
        <v>0.21200000000000002</v>
      </c>
      <c r="K72" s="46">
        <f t="shared" si="36"/>
        <v>0.21200000000000002</v>
      </c>
      <c r="L72" s="46">
        <f t="shared" si="36"/>
        <v>0.21200000000000002</v>
      </c>
      <c r="M72" s="46">
        <f t="shared" si="36"/>
        <v>0.21200000000000002</v>
      </c>
      <c r="N72" s="46">
        <f t="shared" si="36"/>
        <v>0.21200000000000002</v>
      </c>
      <c r="O72" s="46">
        <f t="shared" si="36"/>
        <v>0.21200000000000002</v>
      </c>
      <c r="P72" s="46">
        <f t="shared" si="36"/>
        <v>0.21200000000000002</v>
      </c>
      <c r="Q72" s="46">
        <f t="shared" si="36"/>
        <v>0.21200000000000002</v>
      </c>
      <c r="R72" s="46">
        <f t="shared" si="36"/>
        <v>0.21200000000000002</v>
      </c>
      <c r="S72" s="33"/>
      <c r="T72" s="4"/>
    </row>
    <row r="73" spans="3:20" x14ac:dyDescent="0.2">
      <c r="C73" s="19"/>
      <c r="D73" s="19"/>
      <c r="E73" s="32"/>
      <c r="F73" s="8" t="s">
        <v>39</v>
      </c>
      <c r="G73" s="8" t="s">
        <v>38</v>
      </c>
      <c r="H73" s="41">
        <f>IF(H69&lt;0,(H69*1000000)*(H72/100),0)</f>
        <v>-1272.0000000000032</v>
      </c>
      <c r="I73" s="41">
        <f t="shared" ref="I73:Q73" si="37">IF(I69&lt;0,(I69*1000000)*(I72/100),0)</f>
        <v>0</v>
      </c>
      <c r="J73" s="41">
        <f t="shared" si="37"/>
        <v>0</v>
      </c>
      <c r="K73" s="41">
        <f t="shared" si="37"/>
        <v>-5088.0000000000127</v>
      </c>
      <c r="L73" s="41">
        <f t="shared" si="37"/>
        <v>0</v>
      </c>
      <c r="M73" s="41">
        <f t="shared" si="37"/>
        <v>-4240.0000000000009</v>
      </c>
      <c r="N73" s="41">
        <f t="shared" si="37"/>
        <v>0</v>
      </c>
      <c r="O73" s="41">
        <f t="shared" si="37"/>
        <v>0</v>
      </c>
      <c r="P73" s="41">
        <f t="shared" si="37"/>
        <v>-46640.000000000007</v>
      </c>
      <c r="Q73" s="41">
        <f t="shared" si="37"/>
        <v>-38160.000000000007</v>
      </c>
      <c r="R73" s="41">
        <f>SUM(H73:Q73)</f>
        <v>-95400.000000000029</v>
      </c>
      <c r="S73" s="33"/>
      <c r="T73" s="4"/>
    </row>
    <row r="74" spans="3:20" x14ac:dyDescent="0.2">
      <c r="C74" s="19"/>
      <c r="D74" s="19"/>
      <c r="E74" s="32"/>
      <c r="F74" s="8" t="s">
        <v>3</v>
      </c>
      <c r="G74" s="8"/>
      <c r="H74" s="47">
        <f t="shared" ref="H74:R74" si="38">H73/((H64*1000000)*(H70/100))</f>
        <v>-3.0000000000000074E-3</v>
      </c>
      <c r="I74" s="47">
        <f t="shared" si="38"/>
        <v>0</v>
      </c>
      <c r="J74" s="47">
        <f t="shared" si="38"/>
        <v>0</v>
      </c>
      <c r="K74" s="47">
        <f t="shared" si="38"/>
        <v>-3.0000000000000074E-3</v>
      </c>
      <c r="L74" s="47">
        <f t="shared" si="38"/>
        <v>0</v>
      </c>
      <c r="M74" s="47">
        <f t="shared" si="38"/>
        <v>-1.0000000000000002E-3</v>
      </c>
      <c r="N74" s="47">
        <f t="shared" si="38"/>
        <v>0</v>
      </c>
      <c r="O74" s="47">
        <f t="shared" si="38"/>
        <v>0</v>
      </c>
      <c r="P74" s="47">
        <f t="shared" si="38"/>
        <v>-5.5000000000000005E-3</v>
      </c>
      <c r="Q74" s="47">
        <f t="shared" si="38"/>
        <v>-3.0000000000000005E-3</v>
      </c>
      <c r="R74" s="47">
        <f t="shared" si="38"/>
        <v>-2.2500000000000007E-3</v>
      </c>
      <c r="S74" s="33"/>
      <c r="T74" s="4"/>
    </row>
    <row r="75" spans="3:20" x14ac:dyDescent="0.2">
      <c r="C75" s="19"/>
      <c r="D75" s="19"/>
      <c r="E75" s="32"/>
      <c r="F75" s="8" t="s">
        <v>73</v>
      </c>
      <c r="G75" s="8" t="s">
        <v>0</v>
      </c>
      <c r="H75" s="13">
        <f>IF(H69&gt;0,H69,0)</f>
        <v>0</v>
      </c>
      <c r="I75" s="13">
        <f t="shared" ref="I75:Q75" si="39">IF(I69&gt;0,I69,0)</f>
        <v>0.79999999999999716</v>
      </c>
      <c r="J75" s="13">
        <f t="shared" si="39"/>
        <v>1.1999999999999957</v>
      </c>
      <c r="K75" s="13">
        <f t="shared" si="39"/>
        <v>0</v>
      </c>
      <c r="L75" s="13">
        <f t="shared" si="39"/>
        <v>5</v>
      </c>
      <c r="M75" s="13">
        <f t="shared" si="39"/>
        <v>0</v>
      </c>
      <c r="N75" s="13">
        <f t="shared" si="39"/>
        <v>2</v>
      </c>
      <c r="O75" s="13">
        <f t="shared" si="39"/>
        <v>1</v>
      </c>
      <c r="P75" s="13">
        <f t="shared" si="39"/>
        <v>0</v>
      </c>
      <c r="Q75" s="13">
        <f t="shared" si="39"/>
        <v>0</v>
      </c>
      <c r="R75" s="13">
        <f>SUM(H75:Q75)</f>
        <v>9.9999999999999929</v>
      </c>
      <c r="S75" s="33"/>
      <c r="T75" s="4"/>
    </row>
    <row r="76" spans="3:20" x14ac:dyDescent="0.2">
      <c r="C76" s="19"/>
      <c r="D76" s="19"/>
      <c r="E76" s="32"/>
      <c r="F76" s="8" t="s">
        <v>40</v>
      </c>
      <c r="G76" s="8" t="s">
        <v>38</v>
      </c>
      <c r="H76" s="41">
        <f>-(H75/$R$58)*$R$56</f>
        <v>0</v>
      </c>
      <c r="I76" s="41">
        <f>-(I75/$R$58)*$R$56</f>
        <v>7631.9999999999754</v>
      </c>
      <c r="J76" s="41">
        <f t="shared" ref="J76:Q76" si="40">-(J75/$R$58)*$R$56</f>
        <v>11447.999999999962</v>
      </c>
      <c r="K76" s="41">
        <f t="shared" si="40"/>
        <v>0</v>
      </c>
      <c r="L76" s="41">
        <f t="shared" si="40"/>
        <v>47700.000000000015</v>
      </c>
      <c r="M76" s="41">
        <f t="shared" si="40"/>
        <v>0</v>
      </c>
      <c r="N76" s="41">
        <f t="shared" si="40"/>
        <v>19080.000000000004</v>
      </c>
      <c r="O76" s="41">
        <f t="shared" si="40"/>
        <v>9540.0000000000018</v>
      </c>
      <c r="P76" s="41">
        <f t="shared" si="40"/>
        <v>0</v>
      </c>
      <c r="Q76" s="41">
        <f t="shared" si="40"/>
        <v>0</v>
      </c>
      <c r="R76" s="41">
        <f>SUM(H76:Q76)</f>
        <v>95399.999999999956</v>
      </c>
      <c r="S76" s="33"/>
      <c r="T76" s="4"/>
    </row>
    <row r="77" spans="3:20" x14ac:dyDescent="0.2">
      <c r="C77" s="19"/>
      <c r="D77" s="19"/>
      <c r="E77" s="26"/>
      <c r="F77" s="6"/>
      <c r="G77" s="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27"/>
      <c r="T77" s="4"/>
    </row>
    <row r="78" spans="3:20" x14ac:dyDescent="0.2">
      <c r="C78" s="19"/>
      <c r="D78" s="19"/>
      <c r="E78" s="26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7"/>
      <c r="T78" s="4"/>
    </row>
    <row r="79" spans="3:20" ht="63.75" x14ac:dyDescent="0.2">
      <c r="C79" s="19"/>
      <c r="D79" s="19"/>
      <c r="E79" s="26"/>
      <c r="F79" s="52" t="s">
        <v>68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7"/>
      <c r="T79" s="4"/>
    </row>
    <row r="80" spans="3:20" x14ac:dyDescent="0.2">
      <c r="C80" s="19"/>
      <c r="D80" s="19"/>
      <c r="E80" s="26"/>
      <c r="F80" s="5"/>
      <c r="G80" s="30"/>
      <c r="H80" s="11" t="s">
        <v>7</v>
      </c>
      <c r="I80" s="11" t="s">
        <v>8</v>
      </c>
      <c r="J80" s="11" t="s">
        <v>9</v>
      </c>
      <c r="K80" s="11" t="s">
        <v>10</v>
      </c>
      <c r="L80" s="11" t="s">
        <v>19</v>
      </c>
      <c r="M80" s="11" t="s">
        <v>20</v>
      </c>
      <c r="N80" s="11" t="s">
        <v>21</v>
      </c>
      <c r="O80" s="11" t="s">
        <v>22</v>
      </c>
      <c r="P80" s="11" t="s">
        <v>23</v>
      </c>
      <c r="Q80" s="11" t="s">
        <v>24</v>
      </c>
      <c r="R80" s="11" t="s">
        <v>11</v>
      </c>
      <c r="S80" s="33"/>
      <c r="T80" s="4"/>
    </row>
    <row r="81" spans="3:20" x14ac:dyDescent="0.2">
      <c r="C81" s="19"/>
      <c r="D81" s="19"/>
      <c r="E81" s="32"/>
      <c r="F81" s="8" t="s">
        <v>4</v>
      </c>
      <c r="G81" s="8" t="s">
        <v>0</v>
      </c>
      <c r="H81" s="13">
        <f t="shared" ref="H81:R81" si="41">H18</f>
        <v>10</v>
      </c>
      <c r="I81" s="13">
        <f t="shared" si="41"/>
        <v>20</v>
      </c>
      <c r="J81" s="13">
        <f t="shared" si="41"/>
        <v>30</v>
      </c>
      <c r="K81" s="13">
        <f t="shared" si="41"/>
        <v>40</v>
      </c>
      <c r="L81" s="13">
        <f t="shared" si="41"/>
        <v>50</v>
      </c>
      <c r="M81" s="13">
        <f t="shared" si="41"/>
        <v>100</v>
      </c>
      <c r="N81" s="13">
        <f t="shared" si="41"/>
        <v>100</v>
      </c>
      <c r="O81" s="13">
        <f t="shared" si="41"/>
        <v>150</v>
      </c>
      <c r="P81" s="13">
        <f t="shared" si="41"/>
        <v>200</v>
      </c>
      <c r="Q81" s="13">
        <f t="shared" si="41"/>
        <v>300</v>
      </c>
      <c r="R81" s="13">
        <f t="shared" si="41"/>
        <v>1000</v>
      </c>
      <c r="S81" s="33"/>
      <c r="T81" s="4"/>
    </row>
    <row r="82" spans="3:20" x14ac:dyDescent="0.2">
      <c r="C82" s="19"/>
      <c r="D82" s="19"/>
      <c r="E82" s="32"/>
      <c r="F82" s="8" t="s">
        <v>12</v>
      </c>
      <c r="G82" s="8" t="s">
        <v>50</v>
      </c>
      <c r="H82" s="10">
        <f>$G$17</f>
        <v>0.93</v>
      </c>
      <c r="I82" s="10">
        <f t="shared" ref="I82:R82" si="42">$G$17</f>
        <v>0.93</v>
      </c>
      <c r="J82" s="10">
        <f t="shared" si="42"/>
        <v>0.93</v>
      </c>
      <c r="K82" s="10">
        <f t="shared" si="42"/>
        <v>0.93</v>
      </c>
      <c r="L82" s="10">
        <f t="shared" si="42"/>
        <v>0.93</v>
      </c>
      <c r="M82" s="10">
        <f t="shared" si="42"/>
        <v>0.93</v>
      </c>
      <c r="N82" s="10">
        <f t="shared" si="42"/>
        <v>0.93</v>
      </c>
      <c r="O82" s="10">
        <f t="shared" si="42"/>
        <v>0.93</v>
      </c>
      <c r="P82" s="10">
        <f t="shared" si="42"/>
        <v>0.93</v>
      </c>
      <c r="Q82" s="10">
        <f t="shared" si="42"/>
        <v>0.93</v>
      </c>
      <c r="R82" s="10">
        <f t="shared" si="42"/>
        <v>0.93</v>
      </c>
      <c r="S82" s="33"/>
      <c r="T82" s="4"/>
    </row>
    <row r="83" spans="3:20" x14ac:dyDescent="0.2">
      <c r="C83" s="19"/>
      <c r="D83" s="19"/>
      <c r="E83" s="32"/>
      <c r="F83" s="8" t="s">
        <v>13</v>
      </c>
      <c r="G83" s="8" t="s">
        <v>0</v>
      </c>
      <c r="H83" s="48">
        <f>H81*H82</f>
        <v>9.3000000000000007</v>
      </c>
      <c r="I83" s="48">
        <f>I81*I82</f>
        <v>18.600000000000001</v>
      </c>
      <c r="J83" s="48">
        <f>J81*J82</f>
        <v>27.900000000000002</v>
      </c>
      <c r="K83" s="48">
        <f>K81*K82</f>
        <v>37.200000000000003</v>
      </c>
      <c r="L83" s="48">
        <f t="shared" ref="L83:R83" si="43">L81*L82</f>
        <v>46.5</v>
      </c>
      <c r="M83" s="48">
        <f t="shared" si="43"/>
        <v>93</v>
      </c>
      <c r="N83" s="48">
        <f t="shared" si="43"/>
        <v>93</v>
      </c>
      <c r="O83" s="48">
        <f t="shared" si="43"/>
        <v>139.5</v>
      </c>
      <c r="P83" s="48">
        <f t="shared" si="43"/>
        <v>186</v>
      </c>
      <c r="Q83" s="48">
        <f t="shared" si="43"/>
        <v>279</v>
      </c>
      <c r="R83" s="48">
        <f t="shared" si="43"/>
        <v>930</v>
      </c>
      <c r="S83" s="33"/>
      <c r="T83" s="4"/>
    </row>
    <row r="84" spans="3:20" x14ac:dyDescent="0.2">
      <c r="C84" s="19"/>
      <c r="D84" s="19"/>
      <c r="E84" s="32"/>
      <c r="F84" s="8" t="s">
        <v>14</v>
      </c>
      <c r="G84" s="8" t="s">
        <v>0</v>
      </c>
      <c r="H84" s="49">
        <v>9.4</v>
      </c>
      <c r="I84" s="49">
        <v>18</v>
      </c>
      <c r="J84" s="49">
        <v>28.5</v>
      </c>
      <c r="K84" s="49">
        <v>38</v>
      </c>
      <c r="L84" s="49">
        <v>46</v>
      </c>
      <c r="M84" s="49">
        <v>94</v>
      </c>
      <c r="N84" s="49">
        <v>90</v>
      </c>
      <c r="O84" s="49">
        <v>138</v>
      </c>
      <c r="P84" s="49">
        <v>190</v>
      </c>
      <c r="Q84" s="49">
        <v>290</v>
      </c>
      <c r="R84" s="48">
        <f>SUM(H84:Q84)</f>
        <v>941.9</v>
      </c>
      <c r="S84" s="33"/>
      <c r="T84" s="4"/>
    </row>
    <row r="85" spans="3:20" x14ac:dyDescent="0.2">
      <c r="C85" s="19"/>
      <c r="D85" s="19"/>
      <c r="E85" s="32"/>
      <c r="F85" s="8" t="s">
        <v>15</v>
      </c>
      <c r="G85" s="8" t="str">
        <f>G82</f>
        <v>% actual at 4M</v>
      </c>
      <c r="H85" s="44">
        <f>H84/H81</f>
        <v>0.94000000000000006</v>
      </c>
      <c r="I85" s="44">
        <f t="shared" ref="I85:J85" si="44">I84/I81</f>
        <v>0.9</v>
      </c>
      <c r="J85" s="44">
        <f t="shared" si="44"/>
        <v>0.95</v>
      </c>
      <c r="K85" s="44">
        <f>K84/K81</f>
        <v>0.95</v>
      </c>
      <c r="L85" s="44">
        <f t="shared" ref="L85:R85" si="45">L84/L81</f>
        <v>0.92</v>
      </c>
      <c r="M85" s="44">
        <f t="shared" si="45"/>
        <v>0.94</v>
      </c>
      <c r="N85" s="44">
        <f t="shared" si="45"/>
        <v>0.9</v>
      </c>
      <c r="O85" s="44">
        <f t="shared" si="45"/>
        <v>0.92</v>
      </c>
      <c r="P85" s="44">
        <f t="shared" si="45"/>
        <v>0.95</v>
      </c>
      <c r="Q85" s="44">
        <f t="shared" si="45"/>
        <v>0.96666666666666667</v>
      </c>
      <c r="R85" s="44">
        <f t="shared" si="45"/>
        <v>0.94189999999999996</v>
      </c>
      <c r="S85" s="33"/>
      <c r="T85" s="4"/>
    </row>
    <row r="86" spans="3:20" x14ac:dyDescent="0.2">
      <c r="C86" s="19"/>
      <c r="D86" s="19"/>
      <c r="E86" s="32"/>
      <c r="F86" s="8" t="s">
        <v>18</v>
      </c>
      <c r="G86" s="8" t="s">
        <v>0</v>
      </c>
      <c r="H86" s="50">
        <f>H84-H83</f>
        <v>9.9999999999999645E-2</v>
      </c>
      <c r="I86" s="50">
        <f t="shared" ref="I86:R86" si="46">I84-I83</f>
        <v>-0.60000000000000142</v>
      </c>
      <c r="J86" s="50">
        <f t="shared" si="46"/>
        <v>0.59999999999999787</v>
      </c>
      <c r="K86" s="50">
        <f t="shared" si="46"/>
        <v>0.79999999999999716</v>
      </c>
      <c r="L86" s="50">
        <f t="shared" si="46"/>
        <v>-0.5</v>
      </c>
      <c r="M86" s="50">
        <f t="shared" si="46"/>
        <v>1</v>
      </c>
      <c r="N86" s="50">
        <f t="shared" si="46"/>
        <v>-3</v>
      </c>
      <c r="O86" s="50">
        <f t="shared" si="46"/>
        <v>-1.5</v>
      </c>
      <c r="P86" s="50">
        <f t="shared" si="46"/>
        <v>4</v>
      </c>
      <c r="Q86" s="50">
        <f t="shared" si="46"/>
        <v>11</v>
      </c>
      <c r="R86" s="50">
        <f t="shared" si="46"/>
        <v>11.899999999999977</v>
      </c>
      <c r="S86" s="33"/>
      <c r="T86" s="4"/>
    </row>
    <row r="87" spans="3:20" x14ac:dyDescent="0.2">
      <c r="C87" s="19"/>
      <c r="D87" s="19"/>
      <c r="E87" s="32"/>
      <c r="F87" s="8" t="s">
        <v>5</v>
      </c>
      <c r="G87" s="8" t="s">
        <v>1</v>
      </c>
      <c r="H87" s="45">
        <v>2.12</v>
      </c>
      <c r="I87" s="45">
        <v>2.12</v>
      </c>
      <c r="J87" s="45">
        <v>2.12</v>
      </c>
      <c r="K87" s="45">
        <v>2.12</v>
      </c>
      <c r="L87" s="45">
        <v>2.12</v>
      </c>
      <c r="M87" s="45">
        <v>2.12</v>
      </c>
      <c r="N87" s="45">
        <v>2.12</v>
      </c>
      <c r="O87" s="45">
        <v>2.12</v>
      </c>
      <c r="P87" s="45">
        <v>2.12</v>
      </c>
      <c r="Q87" s="45">
        <v>2.12</v>
      </c>
      <c r="R87" s="45">
        <v>2.12</v>
      </c>
      <c r="S87" s="33"/>
      <c r="T87" s="4"/>
    </row>
    <row r="88" spans="3:20" x14ac:dyDescent="0.2">
      <c r="C88" s="19"/>
      <c r="D88" s="19"/>
      <c r="E88" s="32"/>
      <c r="F88" s="8" t="s">
        <v>16</v>
      </c>
      <c r="G88" s="8" t="s">
        <v>6</v>
      </c>
      <c r="H88" s="43">
        <v>0.1</v>
      </c>
      <c r="I88" s="43">
        <v>0.1</v>
      </c>
      <c r="J88" s="43">
        <v>0.1</v>
      </c>
      <c r="K88" s="43">
        <v>0.1</v>
      </c>
      <c r="L88" s="43">
        <v>0.1</v>
      </c>
      <c r="M88" s="43">
        <v>0.1</v>
      </c>
      <c r="N88" s="43">
        <v>0.1</v>
      </c>
      <c r="O88" s="43">
        <v>0.1</v>
      </c>
      <c r="P88" s="43">
        <v>0.1</v>
      </c>
      <c r="Q88" s="43">
        <v>0.1</v>
      </c>
      <c r="R88" s="43">
        <v>0.1</v>
      </c>
      <c r="S88" s="33"/>
      <c r="T88" s="4"/>
    </row>
    <row r="89" spans="3:20" x14ac:dyDescent="0.2">
      <c r="C89" s="19"/>
      <c r="D89" s="19"/>
      <c r="E89" s="32"/>
      <c r="F89" s="8" t="s">
        <v>17</v>
      </c>
      <c r="G89" s="8" t="s">
        <v>1</v>
      </c>
      <c r="H89" s="46">
        <f>H87*H88</f>
        <v>0.21200000000000002</v>
      </c>
      <c r="I89" s="46">
        <f t="shared" ref="I89:R89" si="47">I87*I88</f>
        <v>0.21200000000000002</v>
      </c>
      <c r="J89" s="46">
        <f t="shared" si="47"/>
        <v>0.21200000000000002</v>
      </c>
      <c r="K89" s="46">
        <f t="shared" si="47"/>
        <v>0.21200000000000002</v>
      </c>
      <c r="L89" s="46">
        <f t="shared" si="47"/>
        <v>0.21200000000000002</v>
      </c>
      <c r="M89" s="46">
        <f t="shared" si="47"/>
        <v>0.21200000000000002</v>
      </c>
      <c r="N89" s="46">
        <f t="shared" si="47"/>
        <v>0.21200000000000002</v>
      </c>
      <c r="O89" s="46">
        <f t="shared" si="47"/>
        <v>0.21200000000000002</v>
      </c>
      <c r="P89" s="46">
        <f t="shared" si="47"/>
        <v>0.21200000000000002</v>
      </c>
      <c r="Q89" s="46">
        <f t="shared" si="47"/>
        <v>0.21200000000000002</v>
      </c>
      <c r="R89" s="46">
        <f t="shared" si="47"/>
        <v>0.21200000000000002</v>
      </c>
      <c r="S89" s="33"/>
      <c r="T89" s="4"/>
    </row>
    <row r="90" spans="3:20" x14ac:dyDescent="0.2">
      <c r="C90" s="19"/>
      <c r="D90" s="19"/>
      <c r="E90" s="32"/>
      <c r="F90" s="8" t="s">
        <v>39</v>
      </c>
      <c r="G90" s="8" t="s">
        <v>38</v>
      </c>
      <c r="H90" s="41">
        <f>IF(H86&lt;0,(H86*1000000)*(H89/100),0)</f>
        <v>0</v>
      </c>
      <c r="I90" s="41">
        <f t="shared" ref="I90:Q90" si="48">IF(I86&lt;0,(I86*1000000)*(I89/100),0)</f>
        <v>-1272.0000000000032</v>
      </c>
      <c r="J90" s="41">
        <f t="shared" si="48"/>
        <v>0</v>
      </c>
      <c r="K90" s="41">
        <f t="shared" si="48"/>
        <v>0</v>
      </c>
      <c r="L90" s="41">
        <f t="shared" si="48"/>
        <v>-1060.0000000000002</v>
      </c>
      <c r="M90" s="41">
        <f t="shared" si="48"/>
        <v>0</v>
      </c>
      <c r="N90" s="41">
        <f t="shared" si="48"/>
        <v>-6360.0000000000009</v>
      </c>
      <c r="O90" s="41">
        <f t="shared" si="48"/>
        <v>-3180.0000000000005</v>
      </c>
      <c r="P90" s="41">
        <f t="shared" si="48"/>
        <v>0</v>
      </c>
      <c r="Q90" s="41">
        <f t="shared" si="48"/>
        <v>0</v>
      </c>
      <c r="R90" s="41">
        <f>SUM(H90:Q90)</f>
        <v>-11872.000000000004</v>
      </c>
      <c r="S90" s="33"/>
      <c r="T90" s="4"/>
    </row>
    <row r="91" spans="3:20" x14ac:dyDescent="0.2">
      <c r="C91" s="19"/>
      <c r="D91" s="19"/>
      <c r="E91" s="32"/>
      <c r="F91" s="8" t="s">
        <v>3</v>
      </c>
      <c r="G91" s="8"/>
      <c r="H91" s="47">
        <f t="shared" ref="H91:R91" si="49">H90/((H81*1000000)*(H87/100))</f>
        <v>0</v>
      </c>
      <c r="I91" s="47">
        <f t="shared" si="49"/>
        <v>-3.0000000000000074E-3</v>
      </c>
      <c r="J91" s="47">
        <f t="shared" si="49"/>
        <v>0</v>
      </c>
      <c r="K91" s="47">
        <f t="shared" si="49"/>
        <v>0</v>
      </c>
      <c r="L91" s="47">
        <f t="shared" si="49"/>
        <v>-1.0000000000000002E-3</v>
      </c>
      <c r="M91" s="47">
        <f t="shared" si="49"/>
        <v>0</v>
      </c>
      <c r="N91" s="47">
        <f t="shared" si="49"/>
        <v>-3.0000000000000005E-3</v>
      </c>
      <c r="O91" s="47">
        <f t="shared" si="49"/>
        <v>-1.0000000000000002E-3</v>
      </c>
      <c r="P91" s="47">
        <f t="shared" si="49"/>
        <v>0</v>
      </c>
      <c r="Q91" s="47">
        <f t="shared" si="49"/>
        <v>0</v>
      </c>
      <c r="R91" s="47">
        <f t="shared" si="49"/>
        <v>-5.6000000000000017E-4</v>
      </c>
      <c r="S91" s="33"/>
      <c r="T91" s="4"/>
    </row>
    <row r="92" spans="3:20" x14ac:dyDescent="0.2">
      <c r="C92" s="19"/>
      <c r="D92" s="19"/>
      <c r="E92" s="32"/>
      <c r="F92" s="8" t="s">
        <v>73</v>
      </c>
      <c r="G92" s="8" t="s">
        <v>0</v>
      </c>
      <c r="H92" s="48">
        <f>IF(H86&gt;0,H86,0)</f>
        <v>9.9999999999999645E-2</v>
      </c>
      <c r="I92" s="48">
        <f t="shared" ref="I92:Q92" si="50">IF(I86&gt;0,I86,0)</f>
        <v>0</v>
      </c>
      <c r="J92" s="48">
        <f t="shared" si="50"/>
        <v>0.59999999999999787</v>
      </c>
      <c r="K92" s="48">
        <f t="shared" si="50"/>
        <v>0.79999999999999716</v>
      </c>
      <c r="L92" s="48">
        <f t="shared" si="50"/>
        <v>0</v>
      </c>
      <c r="M92" s="48">
        <f t="shared" si="50"/>
        <v>1</v>
      </c>
      <c r="N92" s="48">
        <f t="shared" si="50"/>
        <v>0</v>
      </c>
      <c r="O92" s="48">
        <f t="shared" si="50"/>
        <v>0</v>
      </c>
      <c r="P92" s="48">
        <f t="shared" si="50"/>
        <v>4</v>
      </c>
      <c r="Q92" s="48">
        <f t="shared" si="50"/>
        <v>11</v>
      </c>
      <c r="R92" s="48">
        <f>SUM(H92:Q92)</f>
        <v>17.499999999999993</v>
      </c>
      <c r="S92" s="33"/>
      <c r="T92" s="4"/>
    </row>
    <row r="93" spans="3:20" x14ac:dyDescent="0.2">
      <c r="C93" s="19"/>
      <c r="D93" s="19"/>
      <c r="E93" s="32"/>
      <c r="F93" s="8" t="s">
        <v>40</v>
      </c>
      <c r="G93" s="8" t="s">
        <v>38</v>
      </c>
      <c r="H93" s="41">
        <f>-(H92/$R$92)*$R$90</f>
        <v>67.839999999999804</v>
      </c>
      <c r="I93" s="41">
        <f t="shared" ref="I93:R93" si="51">-(I92/$R$92)*$R$90</f>
        <v>0</v>
      </c>
      <c r="J93" s="41">
        <f t="shared" si="51"/>
        <v>407.03999999999883</v>
      </c>
      <c r="K93" s="41">
        <f t="shared" si="51"/>
        <v>542.71999999999844</v>
      </c>
      <c r="L93" s="41">
        <f t="shared" si="51"/>
        <v>0</v>
      </c>
      <c r="M93" s="41">
        <f t="shared" si="51"/>
        <v>678.40000000000055</v>
      </c>
      <c r="N93" s="41">
        <f t="shared" si="51"/>
        <v>0</v>
      </c>
      <c r="O93" s="41">
        <f t="shared" si="51"/>
        <v>0</v>
      </c>
      <c r="P93" s="41">
        <f t="shared" si="51"/>
        <v>2713.6000000000022</v>
      </c>
      <c r="Q93" s="41">
        <f t="shared" si="51"/>
        <v>7462.4000000000051</v>
      </c>
      <c r="R93" s="41">
        <f t="shared" si="51"/>
        <v>11872.000000000004</v>
      </c>
      <c r="S93" s="33"/>
      <c r="T93" s="4"/>
    </row>
    <row r="94" spans="3:20" x14ac:dyDescent="0.2">
      <c r="C94" s="19"/>
      <c r="D94" s="19"/>
      <c r="E94" s="26"/>
      <c r="F94" s="6"/>
      <c r="G94" s="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7"/>
      <c r="T94" s="4"/>
    </row>
    <row r="95" spans="3:20" x14ac:dyDescent="0.2">
      <c r="C95" s="19"/>
      <c r="D95" s="19"/>
      <c r="E95" s="26"/>
      <c r="F95" s="6"/>
      <c r="G95" s="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7"/>
      <c r="T95" s="4"/>
    </row>
    <row r="96" spans="3:20" ht="63.75" x14ac:dyDescent="0.2">
      <c r="C96" s="19"/>
      <c r="D96" s="19"/>
      <c r="E96" s="26"/>
      <c r="F96" s="52" t="s">
        <v>69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7"/>
      <c r="T96" s="4"/>
    </row>
    <row r="97" spans="3:20" x14ac:dyDescent="0.2">
      <c r="C97" s="19"/>
      <c r="D97" s="19"/>
      <c r="E97" s="26"/>
      <c r="F97" s="5"/>
      <c r="G97" s="30"/>
      <c r="H97" s="60" t="s">
        <v>7</v>
      </c>
      <c r="I97" s="60" t="s">
        <v>8</v>
      </c>
      <c r="J97" s="60" t="s">
        <v>9</v>
      </c>
      <c r="K97" s="60" t="s">
        <v>10</v>
      </c>
      <c r="L97" s="60" t="s">
        <v>19</v>
      </c>
      <c r="M97" s="60" t="s">
        <v>20</v>
      </c>
      <c r="N97" s="60" t="s">
        <v>21</v>
      </c>
      <c r="O97" s="60" t="s">
        <v>22</v>
      </c>
      <c r="P97" s="60" t="s">
        <v>23</v>
      </c>
      <c r="Q97" s="60" t="s">
        <v>24</v>
      </c>
      <c r="R97" s="60" t="s">
        <v>11</v>
      </c>
      <c r="S97" s="27"/>
      <c r="T97" s="4"/>
    </row>
    <row r="98" spans="3:20" x14ac:dyDescent="0.2">
      <c r="C98" s="19"/>
      <c r="D98" s="19"/>
      <c r="E98" s="32"/>
      <c r="F98" s="8" t="s">
        <v>4</v>
      </c>
      <c r="G98" s="8" t="s">
        <v>0</v>
      </c>
      <c r="H98" s="13">
        <f t="shared" ref="H98:R98" si="52">H20</f>
        <v>2</v>
      </c>
      <c r="I98" s="13">
        <f t="shared" si="52"/>
        <v>4</v>
      </c>
      <c r="J98" s="13">
        <f t="shared" si="52"/>
        <v>6</v>
      </c>
      <c r="K98" s="13">
        <f t="shared" si="52"/>
        <v>8</v>
      </c>
      <c r="L98" s="13">
        <f t="shared" si="52"/>
        <v>10</v>
      </c>
      <c r="M98" s="13">
        <f t="shared" si="52"/>
        <v>20</v>
      </c>
      <c r="N98" s="13">
        <f t="shared" si="52"/>
        <v>20</v>
      </c>
      <c r="O98" s="13">
        <f t="shared" si="52"/>
        <v>30</v>
      </c>
      <c r="P98" s="13">
        <f t="shared" si="52"/>
        <v>40</v>
      </c>
      <c r="Q98" s="13">
        <f t="shared" si="52"/>
        <v>60</v>
      </c>
      <c r="R98" s="13">
        <f t="shared" si="52"/>
        <v>200</v>
      </c>
      <c r="S98" s="33"/>
      <c r="T98" s="4"/>
    </row>
    <row r="99" spans="3:20" x14ac:dyDescent="0.2">
      <c r="C99" s="19"/>
      <c r="D99" s="19"/>
      <c r="E99" s="32"/>
      <c r="F99" s="8" t="s">
        <v>12</v>
      </c>
      <c r="G99" s="8" t="s">
        <v>50</v>
      </c>
      <c r="H99" s="10">
        <f>$G$19</f>
        <v>0.93</v>
      </c>
      <c r="I99" s="10">
        <f t="shared" ref="I99:R99" si="53">$G$19</f>
        <v>0.93</v>
      </c>
      <c r="J99" s="10">
        <f t="shared" si="53"/>
        <v>0.93</v>
      </c>
      <c r="K99" s="10">
        <f t="shared" si="53"/>
        <v>0.93</v>
      </c>
      <c r="L99" s="10">
        <f t="shared" si="53"/>
        <v>0.93</v>
      </c>
      <c r="M99" s="10">
        <f t="shared" si="53"/>
        <v>0.93</v>
      </c>
      <c r="N99" s="10">
        <f t="shared" si="53"/>
        <v>0.93</v>
      </c>
      <c r="O99" s="10">
        <f t="shared" si="53"/>
        <v>0.93</v>
      </c>
      <c r="P99" s="10">
        <f t="shared" si="53"/>
        <v>0.93</v>
      </c>
      <c r="Q99" s="10">
        <f t="shared" si="53"/>
        <v>0.93</v>
      </c>
      <c r="R99" s="10">
        <f t="shared" si="53"/>
        <v>0.93</v>
      </c>
      <c r="S99" s="33"/>
      <c r="T99" s="4"/>
    </row>
    <row r="100" spans="3:20" x14ac:dyDescent="0.2">
      <c r="C100" s="19"/>
      <c r="D100" s="19"/>
      <c r="E100" s="32"/>
      <c r="F100" s="8" t="s">
        <v>13</v>
      </c>
      <c r="G100" s="8" t="s">
        <v>0</v>
      </c>
      <c r="H100" s="48">
        <f>H98*H99</f>
        <v>1.86</v>
      </c>
      <c r="I100" s="48">
        <f>I98*I99</f>
        <v>3.72</v>
      </c>
      <c r="J100" s="48">
        <f>J98*J99</f>
        <v>5.58</v>
      </c>
      <c r="K100" s="48">
        <f>K98*K99</f>
        <v>7.44</v>
      </c>
      <c r="L100" s="48">
        <f t="shared" ref="L100:R100" si="54">L98*L99</f>
        <v>9.3000000000000007</v>
      </c>
      <c r="M100" s="48">
        <f t="shared" si="54"/>
        <v>18.600000000000001</v>
      </c>
      <c r="N100" s="48">
        <f t="shared" si="54"/>
        <v>18.600000000000001</v>
      </c>
      <c r="O100" s="48">
        <f t="shared" si="54"/>
        <v>27.900000000000002</v>
      </c>
      <c r="P100" s="48">
        <f t="shared" si="54"/>
        <v>37.200000000000003</v>
      </c>
      <c r="Q100" s="48">
        <f t="shared" si="54"/>
        <v>55.800000000000004</v>
      </c>
      <c r="R100" s="48">
        <f t="shared" si="54"/>
        <v>186</v>
      </c>
      <c r="S100" s="33"/>
      <c r="T100" s="4"/>
    </row>
    <row r="101" spans="3:20" x14ac:dyDescent="0.2">
      <c r="C101" s="19"/>
      <c r="D101" s="19"/>
      <c r="E101" s="32"/>
      <c r="F101" s="8" t="s">
        <v>14</v>
      </c>
      <c r="G101" s="8" t="s">
        <v>0</v>
      </c>
      <c r="H101" s="49">
        <v>1.8800000000000001</v>
      </c>
      <c r="I101" s="49">
        <v>3.6</v>
      </c>
      <c r="J101" s="49">
        <v>5.7</v>
      </c>
      <c r="K101" s="49">
        <v>7.6</v>
      </c>
      <c r="L101" s="49">
        <v>9.1999999999999993</v>
      </c>
      <c r="M101" s="49">
        <v>18.8</v>
      </c>
      <c r="N101" s="49">
        <v>18</v>
      </c>
      <c r="O101" s="49">
        <v>27.6</v>
      </c>
      <c r="P101" s="49">
        <v>38</v>
      </c>
      <c r="Q101" s="49">
        <v>58</v>
      </c>
      <c r="R101" s="48">
        <f>SUM(H101:Q101)</f>
        <v>188.38</v>
      </c>
      <c r="S101" s="33"/>
      <c r="T101" s="4"/>
    </row>
    <row r="102" spans="3:20" x14ac:dyDescent="0.2">
      <c r="C102" s="19"/>
      <c r="D102" s="19"/>
      <c r="E102" s="32"/>
      <c r="F102" s="8" t="s">
        <v>15</v>
      </c>
      <c r="G102" s="8" t="str">
        <f>G99</f>
        <v>% actual at 4M</v>
      </c>
      <c r="H102" s="44">
        <f>H101/H98</f>
        <v>0.94000000000000006</v>
      </c>
      <c r="I102" s="44">
        <f t="shared" ref="I102:J102" si="55">I101/I98</f>
        <v>0.9</v>
      </c>
      <c r="J102" s="44">
        <f t="shared" si="55"/>
        <v>0.95000000000000007</v>
      </c>
      <c r="K102" s="44">
        <f>K101/K98</f>
        <v>0.95</v>
      </c>
      <c r="L102" s="44">
        <f t="shared" ref="L102:R102" si="56">L101/L98</f>
        <v>0.91999999999999993</v>
      </c>
      <c r="M102" s="44">
        <f t="shared" si="56"/>
        <v>0.94000000000000006</v>
      </c>
      <c r="N102" s="44">
        <f t="shared" si="56"/>
        <v>0.9</v>
      </c>
      <c r="O102" s="44">
        <f t="shared" si="56"/>
        <v>0.92</v>
      </c>
      <c r="P102" s="44">
        <f t="shared" si="56"/>
        <v>0.95</v>
      </c>
      <c r="Q102" s="44">
        <f t="shared" si="56"/>
        <v>0.96666666666666667</v>
      </c>
      <c r="R102" s="44">
        <f t="shared" si="56"/>
        <v>0.94189999999999996</v>
      </c>
      <c r="S102" s="33"/>
      <c r="T102" s="4"/>
    </row>
    <row r="103" spans="3:20" x14ac:dyDescent="0.2">
      <c r="C103" s="19"/>
      <c r="D103" s="19"/>
      <c r="E103" s="32"/>
      <c r="F103" s="8" t="s">
        <v>18</v>
      </c>
      <c r="G103" s="8" t="s">
        <v>0</v>
      </c>
      <c r="H103" s="50">
        <f>H101-H100</f>
        <v>2.0000000000000018E-2</v>
      </c>
      <c r="I103" s="50">
        <f t="shared" ref="I103:R103" si="57">I101-I100</f>
        <v>-0.12000000000000011</v>
      </c>
      <c r="J103" s="50">
        <f t="shared" si="57"/>
        <v>0.12000000000000011</v>
      </c>
      <c r="K103" s="50">
        <f t="shared" si="57"/>
        <v>0.15999999999999925</v>
      </c>
      <c r="L103" s="50">
        <f t="shared" si="57"/>
        <v>-0.10000000000000142</v>
      </c>
      <c r="M103" s="50">
        <f t="shared" si="57"/>
        <v>0.19999999999999929</v>
      </c>
      <c r="N103" s="50">
        <f t="shared" si="57"/>
        <v>-0.60000000000000142</v>
      </c>
      <c r="O103" s="50">
        <f t="shared" si="57"/>
        <v>-0.30000000000000071</v>
      </c>
      <c r="P103" s="50">
        <f t="shared" si="57"/>
        <v>0.79999999999999716</v>
      </c>
      <c r="Q103" s="50">
        <f t="shared" si="57"/>
        <v>2.1999999999999957</v>
      </c>
      <c r="R103" s="50">
        <f t="shared" si="57"/>
        <v>2.3799999999999955</v>
      </c>
      <c r="S103" s="33"/>
      <c r="T103" s="4"/>
    </row>
    <row r="104" spans="3:20" x14ac:dyDescent="0.2">
      <c r="C104" s="19"/>
      <c r="D104" s="19"/>
      <c r="E104" s="32"/>
      <c r="F104" s="8" t="s">
        <v>5</v>
      </c>
      <c r="G104" s="8" t="s">
        <v>1</v>
      </c>
      <c r="H104" s="45">
        <v>2.12</v>
      </c>
      <c r="I104" s="45">
        <v>2.12</v>
      </c>
      <c r="J104" s="45">
        <v>2.12</v>
      </c>
      <c r="K104" s="45">
        <v>2.12</v>
      </c>
      <c r="L104" s="45">
        <v>2.12</v>
      </c>
      <c r="M104" s="45">
        <v>2.12</v>
      </c>
      <c r="N104" s="45">
        <v>2.12</v>
      </c>
      <c r="O104" s="45">
        <v>2.12</v>
      </c>
      <c r="P104" s="45">
        <v>2.12</v>
      </c>
      <c r="Q104" s="45">
        <v>2.12</v>
      </c>
      <c r="R104" s="45">
        <v>2.12</v>
      </c>
      <c r="S104" s="33"/>
      <c r="T104" s="4"/>
    </row>
    <row r="105" spans="3:20" x14ac:dyDescent="0.2">
      <c r="C105" s="19"/>
      <c r="D105" s="19"/>
      <c r="E105" s="32"/>
      <c r="F105" s="8" t="s">
        <v>16</v>
      </c>
      <c r="G105" s="8" t="s">
        <v>6</v>
      </c>
      <c r="H105" s="43">
        <v>0.1</v>
      </c>
      <c r="I105" s="43">
        <v>0.1</v>
      </c>
      <c r="J105" s="43">
        <v>0.1</v>
      </c>
      <c r="K105" s="43">
        <v>0.1</v>
      </c>
      <c r="L105" s="43">
        <v>0.1</v>
      </c>
      <c r="M105" s="43">
        <v>0.1</v>
      </c>
      <c r="N105" s="43">
        <v>0.1</v>
      </c>
      <c r="O105" s="43">
        <v>0.1</v>
      </c>
      <c r="P105" s="43">
        <v>0.1</v>
      </c>
      <c r="Q105" s="43">
        <v>0.1</v>
      </c>
      <c r="R105" s="43">
        <v>0.1</v>
      </c>
      <c r="S105" s="33"/>
      <c r="T105" s="4"/>
    </row>
    <row r="106" spans="3:20" x14ac:dyDescent="0.2">
      <c r="C106" s="19"/>
      <c r="D106" s="19"/>
      <c r="E106" s="32"/>
      <c r="F106" s="8" t="s">
        <v>17</v>
      </c>
      <c r="G106" s="8" t="s">
        <v>1</v>
      </c>
      <c r="H106" s="46">
        <f>H104*H105</f>
        <v>0.21200000000000002</v>
      </c>
      <c r="I106" s="46">
        <f t="shared" ref="I106:R106" si="58">I104*I105</f>
        <v>0.21200000000000002</v>
      </c>
      <c r="J106" s="46">
        <f t="shared" si="58"/>
        <v>0.21200000000000002</v>
      </c>
      <c r="K106" s="46">
        <f t="shared" si="58"/>
        <v>0.21200000000000002</v>
      </c>
      <c r="L106" s="46">
        <f t="shared" si="58"/>
        <v>0.21200000000000002</v>
      </c>
      <c r="M106" s="46">
        <f t="shared" si="58"/>
        <v>0.21200000000000002</v>
      </c>
      <c r="N106" s="46">
        <f t="shared" si="58"/>
        <v>0.21200000000000002</v>
      </c>
      <c r="O106" s="46">
        <f t="shared" si="58"/>
        <v>0.21200000000000002</v>
      </c>
      <c r="P106" s="46">
        <f t="shared" si="58"/>
        <v>0.21200000000000002</v>
      </c>
      <c r="Q106" s="46">
        <f t="shared" si="58"/>
        <v>0.21200000000000002</v>
      </c>
      <c r="R106" s="46">
        <f t="shared" si="58"/>
        <v>0.21200000000000002</v>
      </c>
      <c r="S106" s="33"/>
      <c r="T106" s="4"/>
    </row>
    <row r="107" spans="3:20" x14ac:dyDescent="0.2">
      <c r="C107" s="19"/>
      <c r="D107" s="19"/>
      <c r="E107" s="32"/>
      <c r="F107" s="8" t="s">
        <v>39</v>
      </c>
      <c r="G107" s="8" t="s">
        <v>38</v>
      </c>
      <c r="H107" s="41">
        <f>IF(H103&lt;0,(H103*1000000)*(H106/100),0)</f>
        <v>0</v>
      </c>
      <c r="I107" s="41">
        <f t="shared" ref="I107:Q107" si="59">IF(I103&lt;0,(I103*1000000)*(I106/100),0)</f>
        <v>-254.40000000000026</v>
      </c>
      <c r="J107" s="41">
        <f t="shared" si="59"/>
        <v>0</v>
      </c>
      <c r="K107" s="41">
        <f t="shared" si="59"/>
        <v>0</v>
      </c>
      <c r="L107" s="41">
        <f t="shared" si="59"/>
        <v>-212.00000000000307</v>
      </c>
      <c r="M107" s="41">
        <f t="shared" si="59"/>
        <v>0</v>
      </c>
      <c r="N107" s="41">
        <f t="shared" si="59"/>
        <v>-1272.0000000000032</v>
      </c>
      <c r="O107" s="41">
        <f t="shared" si="59"/>
        <v>-636.00000000000159</v>
      </c>
      <c r="P107" s="41">
        <f t="shared" si="59"/>
        <v>0</v>
      </c>
      <c r="Q107" s="41">
        <f t="shared" si="59"/>
        <v>0</v>
      </c>
      <c r="R107" s="41">
        <f>SUM(H107:Q107)</f>
        <v>-2374.4000000000078</v>
      </c>
      <c r="S107" s="33"/>
      <c r="T107" s="4"/>
    </row>
    <row r="108" spans="3:20" x14ac:dyDescent="0.2">
      <c r="C108" s="19"/>
      <c r="D108" s="19"/>
      <c r="E108" s="32"/>
      <c r="F108" s="8" t="s">
        <v>3</v>
      </c>
      <c r="G108" s="8"/>
      <c r="H108" s="47">
        <f t="shared" ref="H108:R108" si="60">H107/((H98*1000000)*(H104/100))</f>
        <v>0</v>
      </c>
      <c r="I108" s="47">
        <f t="shared" si="60"/>
        <v>-3.0000000000000031E-3</v>
      </c>
      <c r="J108" s="47">
        <f t="shared" si="60"/>
        <v>0</v>
      </c>
      <c r="K108" s="47">
        <f t="shared" si="60"/>
        <v>0</v>
      </c>
      <c r="L108" s="47">
        <f t="shared" si="60"/>
        <v>-1.0000000000000145E-3</v>
      </c>
      <c r="M108" s="47">
        <f t="shared" si="60"/>
        <v>0</v>
      </c>
      <c r="N108" s="47">
        <f t="shared" si="60"/>
        <v>-3.0000000000000074E-3</v>
      </c>
      <c r="O108" s="47">
        <f t="shared" si="60"/>
        <v>-1.0000000000000024E-3</v>
      </c>
      <c r="P108" s="47">
        <f t="shared" si="60"/>
        <v>0</v>
      </c>
      <c r="Q108" s="47">
        <f t="shared" si="60"/>
        <v>0</v>
      </c>
      <c r="R108" s="47">
        <f t="shared" si="60"/>
        <v>-5.6000000000000179E-4</v>
      </c>
      <c r="S108" s="33"/>
      <c r="T108" s="4"/>
    </row>
    <row r="109" spans="3:20" x14ac:dyDescent="0.2">
      <c r="C109" s="19"/>
      <c r="D109" s="19"/>
      <c r="E109" s="32"/>
      <c r="F109" s="8" t="s">
        <v>73</v>
      </c>
      <c r="G109" s="8" t="s">
        <v>0</v>
      </c>
      <c r="H109" s="48">
        <f>IF(H103&gt;0,H103,0)</f>
        <v>2.0000000000000018E-2</v>
      </c>
      <c r="I109" s="48">
        <f t="shared" ref="I109:Q109" si="61">IF(I103&gt;0,I103,0)</f>
        <v>0</v>
      </c>
      <c r="J109" s="48">
        <f t="shared" si="61"/>
        <v>0.12000000000000011</v>
      </c>
      <c r="K109" s="48">
        <f t="shared" si="61"/>
        <v>0.15999999999999925</v>
      </c>
      <c r="L109" s="48">
        <f t="shared" si="61"/>
        <v>0</v>
      </c>
      <c r="M109" s="48">
        <f t="shared" si="61"/>
        <v>0.19999999999999929</v>
      </c>
      <c r="N109" s="48">
        <f t="shared" si="61"/>
        <v>0</v>
      </c>
      <c r="O109" s="48">
        <f t="shared" si="61"/>
        <v>0</v>
      </c>
      <c r="P109" s="48">
        <f t="shared" si="61"/>
        <v>0.79999999999999716</v>
      </c>
      <c r="Q109" s="48">
        <f t="shared" si="61"/>
        <v>2.1999999999999957</v>
      </c>
      <c r="R109" s="48">
        <f>SUM(H109:Q109)</f>
        <v>3.4999999999999916</v>
      </c>
      <c r="S109" s="33"/>
      <c r="T109" s="4"/>
    </row>
    <row r="110" spans="3:20" x14ac:dyDescent="0.2">
      <c r="C110" s="19"/>
      <c r="D110" s="19"/>
      <c r="E110" s="32"/>
      <c r="F110" s="8" t="s">
        <v>40</v>
      </c>
      <c r="G110" s="8" t="s">
        <v>38</v>
      </c>
      <c r="H110" s="41">
        <f>-(H109/$R$92)*$R$90</f>
        <v>13.568000000000021</v>
      </c>
      <c r="I110" s="41">
        <f t="shared" ref="I110:R110" si="62">-(I109/$R$92)*$R$90</f>
        <v>0</v>
      </c>
      <c r="J110" s="41">
        <f t="shared" si="62"/>
        <v>81.408000000000129</v>
      </c>
      <c r="K110" s="41">
        <f t="shared" si="62"/>
        <v>108.54399999999957</v>
      </c>
      <c r="L110" s="41">
        <f t="shared" si="62"/>
        <v>0</v>
      </c>
      <c r="M110" s="41">
        <f t="shared" si="62"/>
        <v>135.67999999999961</v>
      </c>
      <c r="N110" s="41">
        <f t="shared" si="62"/>
        <v>0</v>
      </c>
      <c r="O110" s="41">
        <f t="shared" si="62"/>
        <v>0</v>
      </c>
      <c r="P110" s="41">
        <f t="shared" si="62"/>
        <v>542.71999999999844</v>
      </c>
      <c r="Q110" s="41">
        <f t="shared" si="62"/>
        <v>1492.4799999999982</v>
      </c>
      <c r="R110" s="41">
        <f t="shared" si="62"/>
        <v>2374.399999999996</v>
      </c>
      <c r="S110" s="33"/>
      <c r="T110" s="4"/>
    </row>
    <row r="111" spans="3:20" x14ac:dyDescent="0.2">
      <c r="C111" s="19"/>
      <c r="D111" s="19"/>
      <c r="E111" s="26"/>
      <c r="F111" s="6"/>
      <c r="G111" s="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"/>
      <c r="T111" s="4"/>
    </row>
    <row r="112" spans="3:20" x14ac:dyDescent="0.2">
      <c r="C112" s="19"/>
      <c r="D112" s="19"/>
      <c r="E112" s="2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7"/>
      <c r="T112" s="4"/>
    </row>
    <row r="113" spans="3:20" x14ac:dyDescent="0.2">
      <c r="C113" s="19"/>
      <c r="D113" s="19"/>
      <c r="E113" s="2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4"/>
    </row>
    <row r="114" spans="3:20" ht="63.75" x14ac:dyDescent="0.2">
      <c r="C114" s="19"/>
      <c r="D114" s="19"/>
      <c r="E114" s="26"/>
      <c r="F114" s="52" t="s">
        <v>70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7"/>
      <c r="T114" s="4"/>
    </row>
    <row r="115" spans="3:20" x14ac:dyDescent="0.2">
      <c r="C115" s="19"/>
      <c r="D115" s="19"/>
      <c r="E115" s="26"/>
      <c r="F115" s="5"/>
      <c r="G115" s="30"/>
      <c r="H115" s="11" t="s">
        <v>7</v>
      </c>
      <c r="I115" s="11" t="s">
        <v>8</v>
      </c>
      <c r="J115" s="11" t="s">
        <v>9</v>
      </c>
      <c r="K115" s="11" t="s">
        <v>10</v>
      </c>
      <c r="L115" s="11" t="s">
        <v>19</v>
      </c>
      <c r="M115" s="11" t="s">
        <v>20</v>
      </c>
      <c r="N115" s="11" t="s">
        <v>21</v>
      </c>
      <c r="O115" s="11" t="s">
        <v>22</v>
      </c>
      <c r="P115" s="11" t="s">
        <v>23</v>
      </c>
      <c r="Q115" s="11" t="s">
        <v>24</v>
      </c>
      <c r="R115" s="11" t="s">
        <v>11</v>
      </c>
      <c r="S115" s="33"/>
      <c r="T115" s="4"/>
    </row>
    <row r="116" spans="3:20" x14ac:dyDescent="0.2">
      <c r="C116" s="19"/>
      <c r="D116" s="19"/>
      <c r="E116" s="32"/>
      <c r="F116" s="8" t="s">
        <v>4</v>
      </c>
      <c r="G116" s="8" t="s">
        <v>0</v>
      </c>
      <c r="H116" s="13">
        <f t="shared" ref="H116:R116" si="63">H22</f>
        <v>50</v>
      </c>
      <c r="I116" s="13">
        <f t="shared" si="63"/>
        <v>100</v>
      </c>
      <c r="J116" s="13">
        <f t="shared" si="63"/>
        <v>150</v>
      </c>
      <c r="K116" s="13">
        <f t="shared" si="63"/>
        <v>200</v>
      </c>
      <c r="L116" s="13">
        <f t="shared" si="63"/>
        <v>250</v>
      </c>
      <c r="M116" s="13">
        <f t="shared" si="63"/>
        <v>500</v>
      </c>
      <c r="N116" s="13">
        <f t="shared" si="63"/>
        <v>500</v>
      </c>
      <c r="O116" s="13">
        <f t="shared" si="63"/>
        <v>750</v>
      </c>
      <c r="P116" s="13">
        <f t="shared" si="63"/>
        <v>1000</v>
      </c>
      <c r="Q116" s="13">
        <f t="shared" si="63"/>
        <v>1500</v>
      </c>
      <c r="R116" s="13">
        <f t="shared" si="63"/>
        <v>5000</v>
      </c>
      <c r="S116" s="33"/>
      <c r="T116" s="4"/>
    </row>
    <row r="117" spans="3:20" x14ac:dyDescent="0.2">
      <c r="C117" s="19"/>
      <c r="D117" s="19"/>
      <c r="E117" s="32"/>
      <c r="F117" s="8" t="s">
        <v>12</v>
      </c>
      <c r="G117" s="8" t="s">
        <v>50</v>
      </c>
      <c r="H117" s="10">
        <f>$G$21</f>
        <v>0.93</v>
      </c>
      <c r="I117" s="10">
        <f t="shared" ref="I117:R117" si="64">$G$21</f>
        <v>0.93</v>
      </c>
      <c r="J117" s="10">
        <f t="shared" si="64"/>
        <v>0.93</v>
      </c>
      <c r="K117" s="10">
        <f t="shared" si="64"/>
        <v>0.93</v>
      </c>
      <c r="L117" s="10">
        <f t="shared" si="64"/>
        <v>0.93</v>
      </c>
      <c r="M117" s="10">
        <f t="shared" si="64"/>
        <v>0.93</v>
      </c>
      <c r="N117" s="10">
        <f t="shared" si="64"/>
        <v>0.93</v>
      </c>
      <c r="O117" s="10">
        <f t="shared" si="64"/>
        <v>0.93</v>
      </c>
      <c r="P117" s="10">
        <f t="shared" si="64"/>
        <v>0.93</v>
      </c>
      <c r="Q117" s="10">
        <f t="shared" si="64"/>
        <v>0.93</v>
      </c>
      <c r="R117" s="10">
        <f t="shared" si="64"/>
        <v>0.93</v>
      </c>
      <c r="S117" s="33"/>
      <c r="T117" s="4"/>
    </row>
    <row r="118" spans="3:20" x14ac:dyDescent="0.2">
      <c r="C118" s="19"/>
      <c r="D118" s="19"/>
      <c r="E118" s="32"/>
      <c r="F118" s="8" t="s">
        <v>13</v>
      </c>
      <c r="G118" s="8" t="s">
        <v>0</v>
      </c>
      <c r="H118" s="48">
        <f>H116*H117</f>
        <v>46.5</v>
      </c>
      <c r="I118" s="48">
        <f>I116*I117</f>
        <v>93</v>
      </c>
      <c r="J118" s="48">
        <f>J116*J117</f>
        <v>139.5</v>
      </c>
      <c r="K118" s="48">
        <f>K116*K117</f>
        <v>186</v>
      </c>
      <c r="L118" s="48">
        <f t="shared" ref="L118:R118" si="65">L116*L117</f>
        <v>232.5</v>
      </c>
      <c r="M118" s="48">
        <f t="shared" si="65"/>
        <v>465</v>
      </c>
      <c r="N118" s="48">
        <f t="shared" si="65"/>
        <v>465</v>
      </c>
      <c r="O118" s="48">
        <f t="shared" si="65"/>
        <v>697.5</v>
      </c>
      <c r="P118" s="48">
        <f t="shared" si="65"/>
        <v>930</v>
      </c>
      <c r="Q118" s="48">
        <f t="shared" si="65"/>
        <v>1395</v>
      </c>
      <c r="R118" s="48">
        <f t="shared" si="65"/>
        <v>4650</v>
      </c>
      <c r="S118" s="33"/>
      <c r="T118" s="4"/>
    </row>
    <row r="119" spans="3:20" x14ac:dyDescent="0.2">
      <c r="C119" s="19"/>
      <c r="D119" s="19"/>
      <c r="E119" s="32"/>
      <c r="F119" s="8" t="s">
        <v>14</v>
      </c>
      <c r="G119" s="8" t="s">
        <v>0</v>
      </c>
      <c r="H119" s="49">
        <v>48</v>
      </c>
      <c r="I119" s="49">
        <v>94</v>
      </c>
      <c r="J119" s="49">
        <v>137</v>
      </c>
      <c r="K119" s="49">
        <v>180</v>
      </c>
      <c r="L119" s="49">
        <v>234</v>
      </c>
      <c r="M119" s="49">
        <v>460</v>
      </c>
      <c r="N119" s="49">
        <v>480</v>
      </c>
      <c r="O119" s="49">
        <v>700</v>
      </c>
      <c r="P119" s="49">
        <v>900</v>
      </c>
      <c r="Q119" s="49">
        <v>1450</v>
      </c>
      <c r="R119" s="48">
        <f>SUM(H119:Q119)</f>
        <v>4683</v>
      </c>
      <c r="S119" s="33"/>
      <c r="T119" s="4"/>
    </row>
    <row r="120" spans="3:20" x14ac:dyDescent="0.2">
      <c r="C120" s="19"/>
      <c r="D120" s="19"/>
      <c r="E120" s="32"/>
      <c r="F120" s="8" t="s">
        <v>15</v>
      </c>
      <c r="G120" s="8" t="str">
        <f>G117</f>
        <v>% actual at 4M</v>
      </c>
      <c r="H120" s="44">
        <f>H119/H116</f>
        <v>0.96</v>
      </c>
      <c r="I120" s="44">
        <f t="shared" ref="I120:J120" si="66">I119/I116</f>
        <v>0.94</v>
      </c>
      <c r="J120" s="44">
        <f t="shared" si="66"/>
        <v>0.91333333333333333</v>
      </c>
      <c r="K120" s="44">
        <f>K119/K116</f>
        <v>0.9</v>
      </c>
      <c r="L120" s="44">
        <f t="shared" ref="L120:R120" si="67">L119/L116</f>
        <v>0.93600000000000005</v>
      </c>
      <c r="M120" s="44">
        <f t="shared" si="67"/>
        <v>0.92</v>
      </c>
      <c r="N120" s="44">
        <f t="shared" si="67"/>
        <v>0.96</v>
      </c>
      <c r="O120" s="44">
        <f t="shared" si="67"/>
        <v>0.93333333333333335</v>
      </c>
      <c r="P120" s="44">
        <f t="shared" si="67"/>
        <v>0.9</v>
      </c>
      <c r="Q120" s="44">
        <f t="shared" si="67"/>
        <v>0.96666666666666667</v>
      </c>
      <c r="R120" s="44">
        <f t="shared" si="67"/>
        <v>0.93659999999999999</v>
      </c>
      <c r="S120" s="33"/>
      <c r="T120" s="4"/>
    </row>
    <row r="121" spans="3:20" x14ac:dyDescent="0.2">
      <c r="C121" s="19"/>
      <c r="D121" s="19"/>
      <c r="E121" s="32"/>
      <c r="F121" s="8" t="s">
        <v>18</v>
      </c>
      <c r="G121" s="8" t="s">
        <v>0</v>
      </c>
      <c r="H121" s="50">
        <f>H119-H118</f>
        <v>1.5</v>
      </c>
      <c r="I121" s="50">
        <f t="shared" ref="I121:R121" si="68">I119-I118</f>
        <v>1</v>
      </c>
      <c r="J121" s="50">
        <f t="shared" si="68"/>
        <v>-2.5</v>
      </c>
      <c r="K121" s="50">
        <f t="shared" si="68"/>
        <v>-6</v>
      </c>
      <c r="L121" s="50">
        <f t="shared" si="68"/>
        <v>1.5</v>
      </c>
      <c r="M121" s="50">
        <f t="shared" si="68"/>
        <v>-5</v>
      </c>
      <c r="N121" s="50">
        <f t="shared" si="68"/>
        <v>15</v>
      </c>
      <c r="O121" s="50">
        <f t="shared" si="68"/>
        <v>2.5</v>
      </c>
      <c r="P121" s="50">
        <f t="shared" si="68"/>
        <v>-30</v>
      </c>
      <c r="Q121" s="50">
        <f t="shared" si="68"/>
        <v>55</v>
      </c>
      <c r="R121" s="50">
        <f t="shared" si="68"/>
        <v>33</v>
      </c>
      <c r="S121" s="33"/>
      <c r="T121" s="4"/>
    </row>
    <row r="122" spans="3:20" x14ac:dyDescent="0.2">
      <c r="C122" s="19"/>
      <c r="D122" s="19"/>
      <c r="E122" s="32"/>
      <c r="F122" s="8" t="s">
        <v>5</v>
      </c>
      <c r="G122" s="8" t="s">
        <v>1</v>
      </c>
      <c r="H122" s="45">
        <v>2.12</v>
      </c>
      <c r="I122" s="45">
        <v>2.12</v>
      </c>
      <c r="J122" s="45">
        <v>2.12</v>
      </c>
      <c r="K122" s="45">
        <v>2.12</v>
      </c>
      <c r="L122" s="45">
        <v>2.12</v>
      </c>
      <c r="M122" s="45">
        <v>2.12</v>
      </c>
      <c r="N122" s="45">
        <v>2.12</v>
      </c>
      <c r="O122" s="45">
        <v>2.12</v>
      </c>
      <c r="P122" s="45">
        <v>2.12</v>
      </c>
      <c r="Q122" s="45">
        <v>2.12</v>
      </c>
      <c r="R122" s="45">
        <v>2.12</v>
      </c>
      <c r="S122" s="33"/>
      <c r="T122" s="4"/>
    </row>
    <row r="123" spans="3:20" x14ac:dyDescent="0.2">
      <c r="C123" s="19"/>
      <c r="D123" s="19"/>
      <c r="E123" s="32"/>
      <c r="F123" s="8" t="s">
        <v>16</v>
      </c>
      <c r="G123" s="8" t="s">
        <v>6</v>
      </c>
      <c r="H123" s="43">
        <v>0.1</v>
      </c>
      <c r="I123" s="43">
        <v>0.1</v>
      </c>
      <c r="J123" s="43">
        <v>0.1</v>
      </c>
      <c r="K123" s="43">
        <v>0.1</v>
      </c>
      <c r="L123" s="43">
        <v>0.1</v>
      </c>
      <c r="M123" s="43">
        <v>0.1</v>
      </c>
      <c r="N123" s="43">
        <v>0.1</v>
      </c>
      <c r="O123" s="43">
        <v>0.1</v>
      </c>
      <c r="P123" s="43">
        <v>0.1</v>
      </c>
      <c r="Q123" s="43">
        <v>0.1</v>
      </c>
      <c r="R123" s="43">
        <v>0.1</v>
      </c>
      <c r="S123" s="33"/>
      <c r="T123" s="4"/>
    </row>
    <row r="124" spans="3:20" x14ac:dyDescent="0.2">
      <c r="C124" s="19"/>
      <c r="D124" s="19"/>
      <c r="E124" s="32"/>
      <c r="F124" s="8" t="s">
        <v>17</v>
      </c>
      <c r="G124" s="8" t="s">
        <v>1</v>
      </c>
      <c r="H124" s="46">
        <f>H122*H123</f>
        <v>0.21200000000000002</v>
      </c>
      <c r="I124" s="46">
        <f t="shared" ref="I124:R124" si="69">I122*I123</f>
        <v>0.21200000000000002</v>
      </c>
      <c r="J124" s="46">
        <f t="shared" si="69"/>
        <v>0.21200000000000002</v>
      </c>
      <c r="K124" s="46">
        <f t="shared" si="69"/>
        <v>0.21200000000000002</v>
      </c>
      <c r="L124" s="46">
        <f t="shared" si="69"/>
        <v>0.21200000000000002</v>
      </c>
      <c r="M124" s="46">
        <f t="shared" si="69"/>
        <v>0.21200000000000002</v>
      </c>
      <c r="N124" s="46">
        <f t="shared" si="69"/>
        <v>0.21200000000000002</v>
      </c>
      <c r="O124" s="46">
        <f t="shared" si="69"/>
        <v>0.21200000000000002</v>
      </c>
      <c r="P124" s="46">
        <f t="shared" si="69"/>
        <v>0.21200000000000002</v>
      </c>
      <c r="Q124" s="46">
        <f t="shared" si="69"/>
        <v>0.21200000000000002</v>
      </c>
      <c r="R124" s="46">
        <f t="shared" si="69"/>
        <v>0.21200000000000002</v>
      </c>
      <c r="S124" s="33"/>
      <c r="T124" s="4"/>
    </row>
    <row r="125" spans="3:20" x14ac:dyDescent="0.2">
      <c r="C125" s="19"/>
      <c r="D125" s="19"/>
      <c r="E125" s="32"/>
      <c r="F125" s="8" t="s">
        <v>39</v>
      </c>
      <c r="G125" s="8" t="s">
        <v>38</v>
      </c>
      <c r="H125" s="41">
        <f>IF(H121&lt;0,(H121*1000000)*(H124/100),0)</f>
        <v>0</v>
      </c>
      <c r="I125" s="41">
        <f t="shared" ref="I125:Q125" si="70">IF(I121&lt;0,(I121*1000000)*(I124/100),0)</f>
        <v>0</v>
      </c>
      <c r="J125" s="41">
        <f t="shared" si="70"/>
        <v>-5300.0000000000009</v>
      </c>
      <c r="K125" s="41">
        <f t="shared" si="70"/>
        <v>-12720.000000000002</v>
      </c>
      <c r="L125" s="41">
        <f t="shared" si="70"/>
        <v>0</v>
      </c>
      <c r="M125" s="41">
        <f t="shared" si="70"/>
        <v>-10600.000000000002</v>
      </c>
      <c r="N125" s="41">
        <f t="shared" si="70"/>
        <v>0</v>
      </c>
      <c r="O125" s="41">
        <f t="shared" si="70"/>
        <v>0</v>
      </c>
      <c r="P125" s="41">
        <f t="shared" si="70"/>
        <v>-63600.000000000007</v>
      </c>
      <c r="Q125" s="41">
        <f t="shared" si="70"/>
        <v>0</v>
      </c>
      <c r="R125" s="41">
        <f>SUM(H125:Q125)</f>
        <v>-92220.000000000015</v>
      </c>
      <c r="S125" s="33"/>
      <c r="T125" s="4"/>
    </row>
    <row r="126" spans="3:20" x14ac:dyDescent="0.2">
      <c r="C126" s="19"/>
      <c r="D126" s="19"/>
      <c r="E126" s="32"/>
      <c r="F126" s="8" t="s">
        <v>3</v>
      </c>
      <c r="G126" s="8"/>
      <c r="H126" s="47">
        <f t="shared" ref="H126:R126" si="71">H125/((H116*1000000)*(H122/100))</f>
        <v>0</v>
      </c>
      <c r="I126" s="47">
        <f t="shared" si="71"/>
        <v>0</v>
      </c>
      <c r="J126" s="47">
        <f t="shared" si="71"/>
        <v>-1.666666666666667E-3</v>
      </c>
      <c r="K126" s="47">
        <f t="shared" si="71"/>
        <v>-3.0000000000000005E-3</v>
      </c>
      <c r="L126" s="47">
        <f t="shared" si="71"/>
        <v>0</v>
      </c>
      <c r="M126" s="47">
        <f t="shared" si="71"/>
        <v>-1.0000000000000002E-3</v>
      </c>
      <c r="N126" s="47">
        <f t="shared" si="71"/>
        <v>0</v>
      </c>
      <c r="O126" s="47">
        <f t="shared" si="71"/>
        <v>0</v>
      </c>
      <c r="P126" s="47">
        <f t="shared" si="71"/>
        <v>-3.0000000000000005E-3</v>
      </c>
      <c r="Q126" s="47">
        <f t="shared" si="71"/>
        <v>0</v>
      </c>
      <c r="R126" s="47">
        <f t="shared" si="71"/>
        <v>-8.7000000000000011E-4</v>
      </c>
      <c r="S126" s="33"/>
      <c r="T126" s="4"/>
    </row>
    <row r="127" spans="3:20" x14ac:dyDescent="0.2">
      <c r="C127" s="19"/>
      <c r="D127" s="19"/>
      <c r="E127" s="32"/>
      <c r="F127" s="8" t="s">
        <v>73</v>
      </c>
      <c r="G127" s="8" t="s">
        <v>0</v>
      </c>
      <c r="H127" s="48">
        <f>IF(H121&gt;0,H121,0)</f>
        <v>1.5</v>
      </c>
      <c r="I127" s="48">
        <f t="shared" ref="I127:Q127" si="72">IF(I121&gt;0,I121,0)</f>
        <v>1</v>
      </c>
      <c r="J127" s="48">
        <f t="shared" si="72"/>
        <v>0</v>
      </c>
      <c r="K127" s="48">
        <f t="shared" si="72"/>
        <v>0</v>
      </c>
      <c r="L127" s="48">
        <f t="shared" si="72"/>
        <v>1.5</v>
      </c>
      <c r="M127" s="48">
        <f t="shared" si="72"/>
        <v>0</v>
      </c>
      <c r="N127" s="48">
        <f t="shared" si="72"/>
        <v>15</v>
      </c>
      <c r="O127" s="48">
        <f t="shared" si="72"/>
        <v>2.5</v>
      </c>
      <c r="P127" s="48">
        <f t="shared" si="72"/>
        <v>0</v>
      </c>
      <c r="Q127" s="48">
        <f t="shared" si="72"/>
        <v>55</v>
      </c>
      <c r="R127" s="48">
        <f>SUM(H127:Q127)</f>
        <v>76.5</v>
      </c>
      <c r="S127" s="33"/>
      <c r="T127" s="4"/>
    </row>
    <row r="128" spans="3:20" x14ac:dyDescent="0.2">
      <c r="C128" s="19"/>
      <c r="D128" s="19"/>
      <c r="E128" s="32"/>
      <c r="F128" s="8" t="s">
        <v>40</v>
      </c>
      <c r="G128" s="8" t="s">
        <v>38</v>
      </c>
      <c r="H128" s="51">
        <f>-(H127/$R$127)*$R$125</f>
        <v>1808.2352941176473</v>
      </c>
      <c r="I128" s="51">
        <f t="shared" ref="I128:Q128" si="73">-(I127/$R$127)*$R$125</f>
        <v>1205.4901960784316</v>
      </c>
      <c r="J128" s="51">
        <f t="shared" si="73"/>
        <v>0</v>
      </c>
      <c r="K128" s="51">
        <f t="shared" si="73"/>
        <v>0</v>
      </c>
      <c r="L128" s="51">
        <f t="shared" si="73"/>
        <v>1808.2352941176473</v>
      </c>
      <c r="M128" s="51">
        <f t="shared" si="73"/>
        <v>0</v>
      </c>
      <c r="N128" s="51">
        <f t="shared" si="73"/>
        <v>18082.352941176472</v>
      </c>
      <c r="O128" s="51">
        <f t="shared" si="73"/>
        <v>3013.7254901960791</v>
      </c>
      <c r="P128" s="51">
        <f t="shared" si="73"/>
        <v>0</v>
      </c>
      <c r="Q128" s="51">
        <f t="shared" si="73"/>
        <v>66301.960784313735</v>
      </c>
      <c r="R128" s="41">
        <f>SUM(H128:Q128)</f>
        <v>92220.000000000015</v>
      </c>
      <c r="S128" s="33"/>
      <c r="T128" s="4"/>
    </row>
    <row r="129" spans="3:20" ht="13.5" thickBot="1" x14ac:dyDescent="0.25">
      <c r="C129" s="19"/>
      <c r="D129" s="19"/>
      <c r="E129" s="2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29"/>
      <c r="T129" s="4"/>
    </row>
    <row r="130" spans="3:20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</sheetData>
  <mergeCells count="31">
    <mergeCell ref="F29:F33"/>
    <mergeCell ref="F35:F39"/>
    <mergeCell ref="F41:F42"/>
    <mergeCell ref="B21:B22"/>
    <mergeCell ref="C21:C22"/>
    <mergeCell ref="D21:D22"/>
    <mergeCell ref="E21:E22"/>
    <mergeCell ref="G21:G22"/>
    <mergeCell ref="B23:B24"/>
    <mergeCell ref="C23:E24"/>
    <mergeCell ref="G23:G24"/>
    <mergeCell ref="B17:B18"/>
    <mergeCell ref="C17:C18"/>
    <mergeCell ref="D17:D18"/>
    <mergeCell ref="E17:E18"/>
    <mergeCell ref="G17:G18"/>
    <mergeCell ref="B19:B20"/>
    <mergeCell ref="C19:C20"/>
    <mergeCell ref="D19:D20"/>
    <mergeCell ref="E19:E20"/>
    <mergeCell ref="G19:G20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G15:G16"/>
  </mergeCells>
  <conditionalFormatting sqref="G25:Q27 H13:R24 H28:R61 H77:R95 H111:R128">
    <cfRule type="cellIs" dxfId="14" priority="3" operator="lessThan">
      <formula>0</formula>
    </cfRule>
  </conditionalFormatting>
  <conditionalFormatting sqref="H62:R76">
    <cfRule type="cellIs" dxfId="13" priority="2" operator="lessThan">
      <formula>0</formula>
    </cfRule>
  </conditionalFormatting>
  <conditionalFormatting sqref="H96:R110">
    <cfRule type="cellIs" dxfId="12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EA</vt:lpstr>
      <vt:lpstr>EM</vt:lpstr>
      <vt:lpstr>NE</vt:lpstr>
      <vt:lpstr>NO</vt:lpstr>
      <vt:lpstr>NT</vt:lpstr>
      <vt:lpstr>NW</vt:lpstr>
      <vt:lpstr>SC</vt:lpstr>
      <vt:lpstr>SE</vt:lpstr>
      <vt:lpstr>SO</vt:lpstr>
      <vt:lpstr>SW</vt:lpstr>
      <vt:lpstr>WM</vt:lpstr>
      <vt:lpstr>WN</vt:lpstr>
      <vt:lpstr>WS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Safina</dc:creator>
  <cp:lastModifiedBy>Bob Fletcher</cp:lastModifiedBy>
  <dcterms:created xsi:type="dcterms:W3CDTF">2018-09-05T10:38:52Z</dcterms:created>
  <dcterms:modified xsi:type="dcterms:W3CDTF">2019-02-19T10:23:13Z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254065624</vt:i4>
  </property>
  <property fmtid="{D5CDD505-2E9C-101B-9397-08002B2CF9AE}" pid="3" name="_NewReviewCycle">
    <vt:lpwstr/>
  </property>
  <property fmtid="{D5CDD505-2E9C-101B-9397-08002B2CF9AE}" pid="4" name="_EmailSubject">
    <vt:lpwstr>Incentivise PC4 read performance_proposal 20180907</vt:lpwstr>
  </property>
  <property fmtid="{D5CDD505-2E9C-101B-9397-08002B2CF9AE}" pid="5" name="_AuthorEmail">
    <vt:lpwstr>Teresa.Safina@ScottishPower.com</vt:lpwstr>
  </property>
  <property fmtid="{D5CDD505-2E9C-101B-9397-08002B2CF9AE}" pid="6" name="_AuthorEmailDisplayName">
    <vt:lpwstr>Safina, Teresa</vt:lpwstr>
  </property>
  <property fmtid="{D5CDD505-2E9C-101B-9397-08002B2CF9AE}" pid="7" name="_ReviewingToolsShownOnce">
    <vt:lpwstr/>
  </property>
</Properties>
</file>